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045" activeTab="0"/>
  </bookViews>
  <sheets>
    <sheet name="Aug.2012-Summary" sheetId="1" r:id="rId1"/>
    <sheet name="Aug.2012-Detailed" sheetId="2" r:id="rId2"/>
  </sheets>
  <externalReferences>
    <externalReference r:id="rId5"/>
  </externalReferences>
  <definedNames>
    <definedName name="_xlnm.Print_Titles" localSheetId="1">'Aug.2012-Detailed'!$1:$4</definedName>
    <definedName name="_xlnm.Print_Titles" localSheetId="0">'Aug.2012-Summary'!$1:$4</definedName>
  </definedNames>
  <calcPr fullCalcOnLoad="1"/>
</workbook>
</file>

<file path=xl/comments2.xml><?xml version="1.0" encoding="utf-8"?>
<comments xmlns="http://schemas.openxmlformats.org/spreadsheetml/2006/main">
  <authors>
    <author>Sone</author>
    <author>LAGA</author>
    <author>Aim?</author>
    <author>RELINDIS</author>
    <author>Carine</author>
    <author>user</author>
    <author>Born Free User</author>
    <author>Alain</author>
  </authors>
  <commentList>
    <comment ref="C2941" authorId="0">
      <text>
        <r>
          <rPr>
            <b/>
            <sz val="9"/>
            <rFont val="Tahoma"/>
            <family val="2"/>
          </rPr>
          <t>Printing  of 21 copy of first semester report for 2012</t>
        </r>
      </text>
    </comment>
    <comment ref="C2943" authorId="0">
      <text>
        <r>
          <rPr>
            <b/>
            <sz val="9"/>
            <rFont val="Tahoma"/>
            <family val="2"/>
          </rPr>
          <t>Printing  of First Semester Report; making of 2 other copies (photocopies) and binding</t>
        </r>
      </text>
    </comment>
    <comment ref="C2946" authorId="0">
      <text>
        <r>
          <rPr>
            <sz val="9"/>
            <rFont val="Tahoma"/>
            <family val="2"/>
          </rPr>
          <t xml:space="preserve">
Printing and binding of 1 copy of first semester report for 2012</t>
        </r>
      </text>
    </comment>
    <comment ref="C2948" authorId="0">
      <text>
        <r>
          <rPr>
            <b/>
            <sz val="9"/>
            <rFont val="Tahoma"/>
            <family val="2"/>
          </rPr>
          <t>Copies of Investigations Field Report Froms</t>
        </r>
      </text>
    </comment>
    <comment ref="C2942" authorId="0">
      <text>
        <r>
          <rPr>
            <b/>
            <sz val="9"/>
            <rFont val="Tahoma"/>
            <family val="2"/>
          </rPr>
          <t xml:space="preserve">  binding of 1 copy of first semester report for 2012</t>
        </r>
      </text>
    </comment>
    <comment ref="C2944" authorId="0">
      <text>
        <r>
          <rPr>
            <b/>
            <sz val="9"/>
            <rFont val="Tahoma"/>
            <family val="2"/>
          </rPr>
          <t xml:space="preserve"> binding 3 copies of First Semester Report; </t>
        </r>
      </text>
    </comment>
    <comment ref="C2945" authorId="0">
      <text>
        <r>
          <rPr>
            <b/>
            <sz val="9"/>
            <rFont val="Tahoma"/>
            <family val="2"/>
          </rPr>
          <t>Photocopy of First semester report</t>
        </r>
      </text>
    </comment>
    <comment ref="C2947" authorId="0">
      <text>
        <r>
          <rPr>
            <sz val="9"/>
            <rFont val="Tahoma"/>
            <family val="2"/>
          </rPr>
          <t xml:space="preserve">
Printing and binding of 1 copy of first semester report for 2012</t>
        </r>
      </text>
    </comment>
    <comment ref="C1174" authorId="1">
      <text>
        <r>
          <rPr>
            <b/>
            <sz val="8"/>
            <rFont val="Tahoma"/>
            <family val="0"/>
          </rPr>
          <t>i26: Bonus for completing mid tern report</t>
        </r>
        <r>
          <rPr>
            <sz val="8"/>
            <rFont val="Tahoma"/>
            <family val="0"/>
          </rPr>
          <t xml:space="preserve">
</t>
        </r>
      </text>
    </comment>
    <comment ref="C1175" authorId="1">
      <text>
        <r>
          <rPr>
            <b/>
            <sz val="8"/>
            <rFont val="Tahoma"/>
            <family val="0"/>
          </rPr>
          <t>i26: Yaounde operation bonus</t>
        </r>
        <r>
          <rPr>
            <sz val="8"/>
            <rFont val="Tahoma"/>
            <family val="0"/>
          </rPr>
          <t xml:space="preserve">
</t>
        </r>
      </text>
    </comment>
    <comment ref="C1176" authorId="1">
      <text>
        <r>
          <rPr>
            <b/>
            <sz val="8"/>
            <rFont val="Tahoma"/>
            <family val="0"/>
          </rPr>
          <t>i26: Yaounde operation bonus</t>
        </r>
        <r>
          <rPr>
            <sz val="8"/>
            <rFont val="Tahoma"/>
            <family val="0"/>
          </rPr>
          <t xml:space="preserve">
</t>
        </r>
      </text>
    </comment>
    <comment ref="C1177" authorId="1">
      <text>
        <r>
          <rPr>
            <b/>
            <sz val="8"/>
            <rFont val="Tahoma"/>
            <family val="0"/>
          </rPr>
          <t>i26: Yaounde operation bonus</t>
        </r>
        <r>
          <rPr>
            <sz val="8"/>
            <rFont val="Tahoma"/>
            <family val="0"/>
          </rPr>
          <t xml:space="preserve">
</t>
        </r>
      </text>
    </comment>
    <comment ref="C1182" authorId="1">
      <text>
        <r>
          <rPr>
            <b/>
            <sz val="8"/>
            <rFont val="Tahoma"/>
            <family val="0"/>
          </rPr>
          <t>i8: yaounde operation bonus.</t>
        </r>
        <r>
          <rPr>
            <sz val="8"/>
            <rFont val="Tahoma"/>
            <family val="0"/>
          </rPr>
          <t xml:space="preserve">
</t>
        </r>
      </text>
    </comment>
    <comment ref="C1180" authorId="1">
      <text>
        <r>
          <rPr>
            <b/>
            <sz val="8"/>
            <rFont val="Tahoma"/>
            <family val="0"/>
          </rPr>
          <t>Yaounde ivory operation bonus:</t>
        </r>
        <r>
          <rPr>
            <sz val="8"/>
            <rFont val="Tahoma"/>
            <family val="0"/>
          </rPr>
          <t xml:space="preserve">
</t>
        </r>
      </text>
    </comment>
    <comment ref="C1269" authorId="1">
      <text>
        <r>
          <rPr>
            <b/>
            <sz val="8"/>
            <rFont val="Tahoma"/>
            <family val="0"/>
          </rPr>
          <t>i45; Yaounde ivory operation bonus:</t>
        </r>
        <r>
          <rPr>
            <sz val="8"/>
            <rFont val="Tahoma"/>
            <family val="0"/>
          </rPr>
          <t xml:space="preserve">
</t>
        </r>
      </text>
    </comment>
    <comment ref="C1287" authorId="1">
      <text>
        <r>
          <rPr>
            <b/>
            <sz val="8"/>
            <rFont val="Tahoma"/>
            <family val="0"/>
          </rPr>
          <t>Alain: Internet credit for internet connections during slow or no connections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1382" authorId="1">
      <text>
        <r>
          <rPr>
            <b/>
            <sz val="8"/>
            <rFont val="Tahoma"/>
            <family val="0"/>
          </rPr>
          <t>Djimi: Bertoua case.</t>
        </r>
        <r>
          <rPr>
            <sz val="8"/>
            <rFont val="Tahoma"/>
            <family val="0"/>
          </rPr>
          <t xml:space="preserve">
</t>
        </r>
      </text>
    </comment>
    <comment ref="C1383" authorId="1">
      <text>
        <r>
          <rPr>
            <b/>
            <sz val="8"/>
            <rFont val="Tahoma"/>
            <family val="0"/>
          </rPr>
          <t>Djimi: Yokadouma case.</t>
        </r>
        <r>
          <rPr>
            <sz val="8"/>
            <rFont val="Tahoma"/>
            <family val="0"/>
          </rPr>
          <t xml:space="preserve">
</t>
        </r>
      </text>
    </comment>
    <comment ref="C1384" authorId="1">
      <text>
        <r>
          <rPr>
            <b/>
            <sz val="8"/>
            <rFont val="Tahoma"/>
            <family val="0"/>
          </rPr>
          <t>m. tambe: mamfe case</t>
        </r>
        <r>
          <rPr>
            <sz val="8"/>
            <rFont val="Tahoma"/>
            <family val="0"/>
          </rPr>
          <t xml:space="preserve">
</t>
        </r>
      </text>
    </comment>
    <comment ref="C1388" authorId="2">
      <text>
        <r>
          <rPr>
            <b/>
            <sz val="9"/>
            <rFont val="Tahoma"/>
            <family val="2"/>
          </rPr>
          <t>Aimé: 1 hour of internet in Bafoussam to send the PV to Alain</t>
        </r>
        <r>
          <rPr>
            <sz val="9"/>
            <rFont val="Tahoma"/>
            <family val="2"/>
          </rPr>
          <t xml:space="preserve">
</t>
        </r>
      </text>
    </comment>
    <comment ref="C1399" authorId="2">
      <text>
        <r>
          <rPr>
            <b/>
            <sz val="9"/>
            <rFont val="Tahoma"/>
            <family val="2"/>
          </rPr>
          <t>Aimé:fuelling regional delegation car from Bafoussam to Bangangté for the case of Nyingui and other</t>
        </r>
        <r>
          <rPr>
            <sz val="9"/>
            <rFont val="Tahoma"/>
            <family val="2"/>
          </rPr>
          <t xml:space="preserve">
</t>
        </r>
      </text>
    </comment>
    <comment ref="C1400" authorId="2">
      <text>
        <r>
          <rPr>
            <b/>
            <sz val="9"/>
            <rFont val="Tahoma"/>
            <family val="2"/>
          </rPr>
          <t>Aimé:took clando</t>
        </r>
        <r>
          <rPr>
            <sz val="9"/>
            <rFont val="Tahoma"/>
            <family val="2"/>
          </rPr>
          <t xml:space="preserve">
</t>
        </r>
      </text>
    </comment>
    <comment ref="C1405" authorId="2">
      <text>
        <r>
          <rPr>
            <b/>
            <sz val="9"/>
            <rFont val="Tahoma"/>
            <family val="2"/>
          </rPr>
          <t>Aimé:took clando</t>
        </r>
        <r>
          <rPr>
            <sz val="9"/>
            <rFont val="Tahoma"/>
            <family val="2"/>
          </rPr>
          <t xml:space="preserve">
</t>
        </r>
      </text>
    </comment>
    <comment ref="C1406" authorId="2">
      <text>
        <r>
          <rPr>
            <b/>
            <sz val="9"/>
            <rFont val="Tahoma"/>
            <family val="2"/>
          </rPr>
          <t>Aimé:took clando</t>
        </r>
        <r>
          <rPr>
            <sz val="9"/>
            <rFont val="Tahoma"/>
            <family val="2"/>
          </rPr>
          <t xml:space="preserve">
</t>
        </r>
      </text>
    </comment>
    <comment ref="C1407" authorId="3">
      <text>
        <r>
          <rPr>
            <b/>
            <sz val="9"/>
            <rFont val="Tahoma"/>
            <family val="2"/>
          </rPr>
          <t>Aimé:transport fare from Mbouda to Dschang to Mbouda for the case of Doumbou celestine</t>
        </r>
        <r>
          <rPr>
            <sz val="9"/>
            <rFont val="Tahoma"/>
            <family val="2"/>
          </rPr>
          <t xml:space="preserve">
</t>
        </r>
      </text>
    </comment>
    <comment ref="C1437" authorId="4">
      <text>
        <r>
          <rPr>
            <b/>
            <sz val="9"/>
            <rFont val="Tahoma"/>
            <family val="2"/>
          </rPr>
          <t>nadège:took clando and inform arrey</t>
        </r>
        <r>
          <rPr>
            <sz val="9"/>
            <rFont val="Tahoma"/>
            <family val="2"/>
          </rPr>
          <t xml:space="preserve">
</t>
        </r>
      </text>
    </comment>
    <comment ref="C1438" authorId="4">
      <text>
        <r>
          <rPr>
            <b/>
            <sz val="9"/>
            <rFont val="Tahoma"/>
            <family val="2"/>
          </rPr>
          <t>Nadège:took clando and inform arrey</t>
        </r>
        <r>
          <rPr>
            <sz val="9"/>
            <rFont val="Tahoma"/>
            <family val="2"/>
          </rPr>
          <t xml:space="preserve">
</t>
        </r>
      </text>
    </comment>
    <comment ref="C1439" authorId="4">
      <text>
        <r>
          <rPr>
            <b/>
            <sz val="9"/>
            <rFont val="Tahoma"/>
            <family val="2"/>
          </rPr>
          <t>nadège:hired the car mindourou to abong mbang for the deferement of the dealers.</t>
        </r>
        <r>
          <rPr>
            <sz val="9"/>
            <rFont val="Tahoma"/>
            <family val="2"/>
          </rPr>
          <t xml:space="preserve">
</t>
        </r>
      </text>
    </comment>
    <comment ref="C1440" authorId="4">
      <text>
        <r>
          <rPr>
            <b/>
            <sz val="9"/>
            <rFont val="Tahoma"/>
            <family val="2"/>
          </rPr>
          <t>Nadège:took the clando and inform Arrey</t>
        </r>
        <r>
          <rPr>
            <sz val="9"/>
            <rFont val="Tahoma"/>
            <family val="2"/>
          </rPr>
          <t xml:space="preserve">
</t>
        </r>
      </text>
    </comment>
    <comment ref="C1446" authorId="2">
      <text>
        <r>
          <rPr>
            <b/>
            <sz val="9"/>
            <rFont val="Tahoma"/>
            <family val="2"/>
          </rPr>
          <t>Aimé: home-office 500, office - center market 200, center market - home 300, home- Mvan 500</t>
        </r>
        <r>
          <rPr>
            <sz val="9"/>
            <rFont val="Tahoma"/>
            <family val="2"/>
          </rPr>
          <t xml:space="preserve">
Total= 1500</t>
        </r>
      </text>
    </comment>
    <comment ref="C1447" authorId="2">
      <text>
        <r>
          <rPr>
            <b/>
            <sz val="9"/>
            <rFont val="Tahoma"/>
            <family val="2"/>
          </rPr>
          <t>Aimé:special taxi arrive at Douala at 1 am in the night</t>
        </r>
        <r>
          <rPr>
            <sz val="9"/>
            <rFont val="Tahoma"/>
            <family val="2"/>
          </rPr>
          <t xml:space="preserve">
</t>
        </r>
      </text>
    </comment>
    <comment ref="C1457" authorId="2">
      <text>
        <r>
          <rPr>
            <b/>
            <sz val="9"/>
            <rFont val="Tahoma"/>
            <family val="2"/>
          </rPr>
          <t>Aimé: hired taxi for 1 hour from police station to Minfof and from Minfof to court with the dealer</t>
        </r>
        <r>
          <rPr>
            <sz val="9"/>
            <rFont val="Tahoma"/>
            <family val="2"/>
          </rPr>
          <t xml:space="preserve">
</t>
        </r>
      </text>
    </comment>
    <comment ref="C1510" authorId="3">
      <text>
        <r>
          <rPr>
            <b/>
            <sz val="9"/>
            <rFont val="Tahoma"/>
            <family val="2"/>
          </rPr>
          <t>Ekane:hire taxi to escot the two skin dealers from police station to court</t>
        </r>
        <r>
          <rPr>
            <sz val="9"/>
            <rFont val="Tahoma"/>
            <family val="2"/>
          </rPr>
          <t xml:space="preserve">
</t>
        </r>
      </text>
    </comment>
    <comment ref="C1534" authorId="4">
      <text>
        <r>
          <rPr>
            <b/>
            <sz val="9"/>
            <rFont val="Tahoma"/>
            <family val="2"/>
          </rPr>
          <t>nadège:special taxi to escort the dealer to the 10 eme to the parquet</t>
        </r>
        <r>
          <rPr>
            <sz val="9"/>
            <rFont val="Tahoma"/>
            <family val="2"/>
          </rPr>
          <t xml:space="preserve">
</t>
        </r>
      </text>
    </comment>
    <comment ref="C1536" authorId="4">
      <text>
        <r>
          <rPr>
            <b/>
            <sz val="9"/>
            <rFont val="Tahoma"/>
            <family val="2"/>
          </rPr>
          <t>Nadège:special taxi to escort the dealer to the 10 eme to the parquet</t>
        </r>
        <r>
          <rPr>
            <sz val="9"/>
            <rFont val="Tahoma"/>
            <family val="2"/>
          </rPr>
          <t xml:space="preserve">
</t>
        </r>
      </text>
    </comment>
    <comment ref="C1574" authorId="2">
      <text>
        <r>
          <rPr>
            <b/>
            <sz val="9"/>
            <rFont val="Tahoma"/>
            <family val="2"/>
          </rPr>
          <t>Aimé:Mineral water at Djoum</t>
        </r>
        <r>
          <rPr>
            <sz val="9"/>
            <rFont val="Tahoma"/>
            <family val="2"/>
          </rPr>
          <t xml:space="preserve">
</t>
        </r>
      </text>
    </comment>
    <comment ref="C1576" authorId="2">
      <text>
        <r>
          <rPr>
            <b/>
            <sz val="9"/>
            <rFont val="Tahoma"/>
            <family val="2"/>
          </rPr>
          <t>Aimé:Mineral water at Djoum</t>
        </r>
        <r>
          <rPr>
            <sz val="9"/>
            <rFont val="Tahoma"/>
            <family val="2"/>
          </rPr>
          <t xml:space="preserve">
</t>
        </r>
      </text>
    </comment>
    <comment ref="C1578" authorId="2">
      <text>
        <r>
          <rPr>
            <b/>
            <sz val="9"/>
            <rFont val="Tahoma"/>
            <family val="2"/>
          </rPr>
          <t>Aimé: 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586" authorId="2">
      <text>
        <r>
          <rPr>
            <b/>
            <sz val="9"/>
            <rFont val="Tahoma"/>
            <family val="2"/>
          </rPr>
          <t>Aimé:Mineral water at Djoum</t>
        </r>
        <r>
          <rPr>
            <sz val="9"/>
            <rFont val="Tahoma"/>
            <family val="2"/>
          </rPr>
          <t xml:space="preserve">
</t>
        </r>
      </text>
    </comment>
    <comment ref="C1588" authorId="2">
      <text>
        <r>
          <rPr>
            <b/>
            <sz val="9"/>
            <rFont val="Tahoma"/>
            <family val="2"/>
          </rPr>
          <t>Aimé:Mineral water at Djoum</t>
        </r>
        <r>
          <rPr>
            <sz val="9"/>
            <rFont val="Tahoma"/>
            <family val="2"/>
          </rPr>
          <t xml:space="preserve">
</t>
        </r>
      </text>
    </comment>
    <comment ref="C1590" authorId="2">
      <text>
        <r>
          <rPr>
            <b/>
            <sz val="9"/>
            <rFont val="Tahoma"/>
            <family val="2"/>
          </rPr>
          <t>Aimé: Mineral water at Sangmelima</t>
        </r>
        <r>
          <rPr>
            <sz val="9"/>
            <rFont val="Tahoma"/>
            <family val="2"/>
          </rPr>
          <t xml:space="preserve">
</t>
        </r>
      </text>
    </comment>
    <comment ref="C1600" authorId="3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602" authorId="3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604" authorId="3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606" authorId="3">
      <text>
        <r>
          <rPr>
            <b/>
            <sz val="9"/>
            <rFont val="Tahoma"/>
            <family val="2"/>
          </rPr>
          <t>Ekane:mineral water in mamfe</t>
        </r>
        <r>
          <rPr>
            <sz val="9"/>
            <rFont val="Tahoma"/>
            <family val="2"/>
          </rPr>
          <t xml:space="preserve">
</t>
        </r>
      </text>
    </comment>
    <comment ref="C1611" authorId="4">
      <text>
        <r>
          <rPr>
            <b/>
            <sz val="9"/>
            <rFont val="Tahoma"/>
            <family val="2"/>
          </rPr>
          <t>NADEGE:mineral water in nanga eboko</t>
        </r>
        <r>
          <rPr>
            <sz val="9"/>
            <rFont val="Tahoma"/>
            <family val="2"/>
          </rPr>
          <t xml:space="preserve">
</t>
        </r>
      </text>
    </comment>
    <comment ref="C1613" authorId="4">
      <text>
        <r>
          <rPr>
            <b/>
            <sz val="9"/>
            <rFont val="Tahoma"/>
            <family val="2"/>
          </rPr>
          <t>Nadège:mineral water in nanga eboko</t>
        </r>
        <r>
          <rPr>
            <sz val="9"/>
            <rFont val="Tahoma"/>
            <family val="2"/>
          </rPr>
          <t xml:space="preserve">
</t>
        </r>
      </text>
    </comment>
    <comment ref="C1617" authorId="4">
      <text>
        <r>
          <rPr>
            <b/>
            <sz val="9"/>
            <rFont val="Tahoma"/>
            <family val="2"/>
          </rPr>
          <t>Nadège:mineral water in ambam but we are sleep in ebolowa because mesange have the problem with the policeman.</t>
        </r>
        <r>
          <rPr>
            <sz val="9"/>
            <rFont val="Tahoma"/>
            <family val="2"/>
          </rPr>
          <t xml:space="preserve">
</t>
        </r>
      </text>
    </comment>
    <comment ref="C1619" authorId="4">
      <text>
        <r>
          <rPr>
            <b/>
            <sz val="9"/>
            <rFont val="Tahoma"/>
            <family val="2"/>
          </rPr>
          <t>Nadège:mineral water in ambam</t>
        </r>
        <r>
          <rPr>
            <sz val="9"/>
            <rFont val="Tahoma"/>
            <family val="2"/>
          </rPr>
          <t xml:space="preserve">
</t>
        </r>
      </text>
    </comment>
    <comment ref="C1622" authorId="4">
      <text>
        <r>
          <rPr>
            <b/>
            <sz val="9"/>
            <rFont val="Tahoma"/>
            <family val="2"/>
          </rPr>
          <t>Nadège:mineral water in abong mbang</t>
        </r>
        <r>
          <rPr>
            <sz val="9"/>
            <rFont val="Tahoma"/>
            <family val="2"/>
          </rPr>
          <t xml:space="preserve">
</t>
        </r>
      </text>
    </comment>
    <comment ref="C1624" authorId="4">
      <text>
        <r>
          <rPr>
            <b/>
            <sz val="9"/>
            <rFont val="Tahoma"/>
            <family val="2"/>
          </rPr>
          <t>Nadège:mineral water in mindourou</t>
        </r>
        <r>
          <rPr>
            <sz val="9"/>
            <rFont val="Tahoma"/>
            <family val="2"/>
          </rPr>
          <t xml:space="preserve">
</t>
        </r>
      </text>
    </comment>
    <comment ref="F1658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59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60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61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62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63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64" authorId="2">
      <text>
        <r>
          <rPr>
            <b/>
            <sz val="9"/>
            <rFont val="Tahoma"/>
            <family val="2"/>
          </rPr>
          <t>Djimi: Transport and logistics from Yaounde to Bertoua for the case of Nguiiwou</t>
        </r>
      </text>
    </comment>
    <comment ref="F1665" authorId="2">
      <text>
        <r>
          <rPr>
            <b/>
            <sz val="9"/>
            <rFont val="Tahoma"/>
            <family val="2"/>
          </rPr>
          <t>Djimi: Transport and logistics from Yaounde to Bertoua for the case of Nguiiwou</t>
        </r>
      </text>
    </comment>
    <comment ref="F1666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67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68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69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70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71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72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673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674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675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676" authorId="2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677" authorId="2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678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679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683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84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85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86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87" authorId="2">
      <text>
        <r>
          <rPr>
            <b/>
            <sz val="9"/>
            <rFont val="Tahoma"/>
            <family val="2"/>
          </rPr>
          <t>Djimi: Transport and logistics from Yaounde to Bertoua for the case of Nguiiwou</t>
        </r>
      </text>
    </comment>
    <comment ref="F1688" authorId="2">
      <text>
        <r>
          <rPr>
            <b/>
            <sz val="9"/>
            <rFont val="Tahoma"/>
            <family val="2"/>
          </rPr>
          <t>Djimi: Transport and logistics from Yaounde to Bertoua for the case of Nguiiwou</t>
        </r>
      </text>
    </comment>
    <comment ref="F1689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90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691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92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693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694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695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696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697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699" authorId="2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701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06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07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08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709" authorId="2">
      <text>
        <r>
          <rPr>
            <b/>
            <sz val="9"/>
            <rFont val="Tahoma"/>
            <family val="2"/>
          </rPr>
          <t>Djimi: Transport and logistics from Yaounde to Bertoua for the case of Nguiiwou</t>
        </r>
      </text>
    </comment>
    <comment ref="F1710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711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12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13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14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15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19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20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21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722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723" authorId="2">
      <text>
        <r>
          <rPr>
            <b/>
            <sz val="9"/>
            <rFont val="Tahoma"/>
            <family val="2"/>
          </rPr>
          <t>Djimi: Transport and logistics from Yaounde to Bertoua for the case of Nguiiwou</t>
        </r>
      </text>
    </comment>
    <comment ref="F1724" authorId="2">
      <text>
        <r>
          <rPr>
            <b/>
            <sz val="9"/>
            <rFont val="Tahoma"/>
            <family val="2"/>
          </rPr>
          <t>Djimi: Transport and logistics from Yaounde to Bertoua for the case of Nguiiwou</t>
        </r>
      </text>
    </comment>
    <comment ref="F1725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726" authorId="2">
      <text>
        <r>
          <rPr>
            <b/>
            <sz val="9"/>
            <rFont val="Tahoma"/>
            <family val="2"/>
          </rPr>
          <t>Djimi: Transport and logistics from Yaounde to Abam for the case of OVONO Zollo Armand and MOUNGUETYI Mazou</t>
        </r>
      </text>
    </comment>
    <comment ref="F1727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28" authorId="2">
      <text>
        <r>
          <rPr>
            <b/>
            <sz val="9"/>
            <rFont val="Tahoma"/>
            <family val="2"/>
          </rPr>
          <t>Aimé: Transport and logistics from Yaounde to Djoum for the case of Mbia Obounou</t>
        </r>
        <r>
          <rPr>
            <sz val="9"/>
            <rFont val="Tahoma"/>
            <family val="2"/>
          </rPr>
          <t xml:space="preserve">
</t>
        </r>
      </text>
    </comment>
    <comment ref="F1729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30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31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32" authorId="2">
      <text>
        <r>
          <rPr>
            <b/>
            <sz val="9"/>
            <rFont val="Tahoma"/>
            <family val="2"/>
          </rPr>
          <t>Tambe: Transport and logistics from Kumba to Mamfe for the case of Bessong Robert and ostrich case</t>
        </r>
        <r>
          <rPr>
            <sz val="9"/>
            <rFont val="Tahoma"/>
            <family val="2"/>
          </rPr>
          <t xml:space="preserve">
</t>
        </r>
      </text>
    </comment>
    <comment ref="F1733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35" authorId="2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737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C1742" authorId="2">
      <text>
        <r>
          <rPr>
            <b/>
            <sz val="9"/>
            <rFont val="Tahoma"/>
            <family val="2"/>
          </rPr>
          <t>Djimi: Professional fees for the case of Bingono Ango Hevé in Yaoundé</t>
        </r>
        <r>
          <rPr>
            <sz val="9"/>
            <rFont val="Tahoma"/>
            <family val="2"/>
          </rPr>
          <t xml:space="preserve">
</t>
        </r>
      </text>
    </comment>
    <comment ref="C1743" authorId="2">
      <text>
        <r>
          <rPr>
            <b/>
            <sz val="9"/>
            <rFont val="Tahoma"/>
            <family val="2"/>
          </rPr>
          <t>Djimi: Professional fees for the case of Sonang Achille and Endou Zoumou in Abong-Mbang</t>
        </r>
        <r>
          <rPr>
            <sz val="9"/>
            <rFont val="Tahoma"/>
            <family val="2"/>
          </rPr>
          <t xml:space="preserve">
</t>
        </r>
      </text>
    </comment>
    <comment ref="C1748" authorId="2">
      <text>
        <r>
          <rPr>
            <b/>
            <sz val="9"/>
            <rFont val="Tahoma"/>
            <family val="2"/>
          </rPr>
          <t xml:space="preserve">Djimi: Bonus for making Mbia Obounou spent one month in prison in Djoum from 18 june to 3 august 2012 </t>
        </r>
        <r>
          <rPr>
            <sz val="9"/>
            <rFont val="Tahoma"/>
            <family val="2"/>
          </rPr>
          <t xml:space="preserve">
</t>
        </r>
      </text>
    </comment>
    <comment ref="C1749" authorId="2">
      <text>
        <r>
          <rPr>
            <b/>
            <sz val="9"/>
            <rFont val="Tahoma"/>
            <family val="2"/>
          </rPr>
          <t>Djimi: Bonus for the good decision at Abong-Mbang in the case of Maya Samuel. 1 year of prison. The dealer is closed</t>
        </r>
      </text>
    </comment>
    <comment ref="C1750" authorId="3">
      <text>
        <r>
          <rPr>
            <b/>
            <sz val="9"/>
            <rFont val="Tahoma"/>
            <family val="2"/>
          </rPr>
          <t>Ekane:Bonus for good arguments in court leading to the refusal of bail for the accused Nyingui Beka and Bandou in Bangangté,thus spending more than one month behind bars.</t>
        </r>
      </text>
    </comment>
    <comment ref="C1759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Y'de ivory operation</t>
        </r>
      </text>
    </comment>
    <comment ref="C1760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Y'de leopard skin operation</t>
        </r>
      </text>
    </comment>
    <comment ref="C2315" authorId="1">
      <text>
        <r>
          <rPr>
            <b/>
            <sz val="8"/>
            <rFont val="Tahoma"/>
            <family val="0"/>
          </rPr>
          <t>Anna: Internet credit for internet connections during slow or no connections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324" authorId="5">
      <text>
        <r>
          <rPr>
            <b/>
            <sz val="8"/>
            <rFont val="Tahoma"/>
            <family val="0"/>
          </rPr>
          <t>Anna: working on the rebuild of the website</t>
        </r>
        <r>
          <rPr>
            <sz val="8"/>
            <rFont val="Tahoma"/>
            <family val="0"/>
          </rPr>
          <t xml:space="preserve">
</t>
        </r>
      </text>
    </comment>
    <comment ref="C2325" authorId="5">
      <text>
        <r>
          <rPr>
            <b/>
            <sz val="8"/>
            <rFont val="Tahoma"/>
            <family val="0"/>
          </rPr>
          <t>anna: when twice to cyber café to upload and post financial reports, activity and  slideshow.</t>
        </r>
        <r>
          <rPr>
            <sz val="8"/>
            <rFont val="Tahoma"/>
            <family val="0"/>
          </rPr>
          <t xml:space="preserve">
</t>
        </r>
      </text>
    </comment>
    <comment ref="C2326" authorId="6">
      <text>
        <r>
          <rPr>
            <b/>
            <sz val="9"/>
            <rFont val="Tahoma"/>
            <family val="0"/>
          </rPr>
          <t>Eric: Use of external internet service to reload files on destroyed website</t>
        </r>
        <r>
          <rPr>
            <sz val="9"/>
            <rFont val="Tahoma"/>
            <family val="0"/>
          </rPr>
          <t xml:space="preserve">
</t>
        </r>
      </text>
    </comment>
    <comment ref="C2346" authorId="5">
      <text>
        <r>
          <rPr>
            <b/>
            <sz val="8"/>
            <rFont val="Tahoma"/>
            <family val="0"/>
          </rPr>
          <t>anna: special taxi for 1 hour for wilflife distribution.</t>
        </r>
        <r>
          <rPr>
            <sz val="8"/>
            <rFont val="Tahoma"/>
            <family val="0"/>
          </rPr>
          <t xml:space="preserve">
</t>
        </r>
      </text>
    </comment>
    <comment ref="C2348" authorId="5">
      <text>
        <r>
          <rPr>
            <b/>
            <sz val="8"/>
            <rFont val="Tahoma"/>
            <family val="0"/>
          </rPr>
          <t>anna: special taxi for 1 hour for wilflife distribution.</t>
        </r>
        <r>
          <rPr>
            <sz val="8"/>
            <rFont val="Tahoma"/>
            <family val="0"/>
          </rPr>
          <t xml:space="preserve">
</t>
        </r>
      </text>
    </comment>
    <comment ref="C2352" authorId="5">
      <text>
        <r>
          <rPr>
            <b/>
            <sz val="8"/>
            <rFont val="Tahoma"/>
            <family val="0"/>
          </rPr>
          <t>anna: special taxi for 1 hour for wilflife distribution.</t>
        </r>
        <r>
          <rPr>
            <sz val="8"/>
            <rFont val="Tahoma"/>
            <family val="0"/>
          </rPr>
          <t xml:space="preserve">
</t>
        </r>
      </text>
    </comment>
    <comment ref="D2437" authorId="5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5000frs for it was too short</t>
        </r>
      </text>
    </comment>
    <comment ref="C2444" authorId="5">
      <text>
        <r>
          <rPr>
            <b/>
            <sz val="8"/>
            <rFont val="Tahoma"/>
            <family val="0"/>
          </rPr>
          <t>anna: Ems dispatched fees for sending a book (sone's book) to Germany - Prowildlife</t>
        </r>
        <r>
          <rPr>
            <sz val="8"/>
            <rFont val="Tahoma"/>
            <family val="0"/>
          </rPr>
          <t xml:space="preserve">
</t>
        </r>
      </text>
    </comment>
    <comment ref="C2445" authorId="6">
      <text>
        <r>
          <rPr>
            <b/>
            <sz val="9"/>
            <rFont val="Tahoma"/>
            <family val="0"/>
          </rPr>
          <t>Eric: Photocopy of shooting tips for LAGA field staff</t>
        </r>
        <r>
          <rPr>
            <sz val="9"/>
            <rFont val="Tahoma"/>
            <family val="0"/>
          </rPr>
          <t xml:space="preserve">
25x50 =1250</t>
        </r>
      </text>
    </comment>
    <comment ref="C2446" authorId="6">
      <text>
        <r>
          <rPr>
            <b/>
            <sz val="9"/>
            <rFont val="Tahoma"/>
            <family val="0"/>
          </rPr>
          <t>Eric: Letter of audience to minister</t>
        </r>
        <r>
          <rPr>
            <sz val="9"/>
            <rFont val="Tahoma"/>
            <family val="0"/>
          </rPr>
          <t xml:space="preserve">
</t>
        </r>
      </text>
    </comment>
    <comment ref="C2448" authorId="6">
      <text>
        <r>
          <rPr>
            <b/>
            <sz val="9"/>
            <rFont val="Tahoma"/>
            <family val="0"/>
          </rPr>
          <t>Eric: Letter from legal to minister on convention</t>
        </r>
        <r>
          <rPr>
            <sz val="9"/>
            <rFont val="Tahoma"/>
            <family val="0"/>
          </rPr>
          <t xml:space="preserve">
</t>
        </r>
      </text>
    </comment>
    <comment ref="C2449" authorId="6">
      <text>
        <r>
          <rPr>
            <b/>
            <sz val="9"/>
            <rFont val="Tahoma"/>
            <family val="0"/>
          </rPr>
          <t>Eric: Repairs of media computer (Anna) cleaning, installling antivirus and helping to buy a second hand screen</t>
        </r>
        <r>
          <rPr>
            <sz val="9"/>
            <rFont val="Tahoma"/>
            <family val="0"/>
          </rPr>
          <t xml:space="preserve">
</t>
        </r>
      </text>
    </comment>
    <comment ref="C2450" authorId="6">
      <text>
        <r>
          <rPr>
            <b/>
            <sz val="9"/>
            <rFont val="Tahoma"/>
            <family val="0"/>
          </rPr>
          <t>Eric: Photocopy of letters forwarding Wildlife Justice Magazine
100pages x 25frs= 2250</t>
        </r>
        <r>
          <rPr>
            <sz val="9"/>
            <rFont val="Tahoma"/>
            <family val="0"/>
          </rPr>
          <t xml:space="preserve">
 </t>
        </r>
      </text>
    </comment>
    <comment ref="C2455" authorId="5">
      <text>
        <r>
          <rPr>
            <b/>
            <sz val="8"/>
            <rFont val="Tahoma"/>
            <family val="0"/>
          </rPr>
          <t>anna: weekly review of newspaper in the office:</t>
        </r>
        <r>
          <rPr>
            <sz val="8"/>
            <rFont val="Tahoma"/>
            <family val="0"/>
          </rPr>
          <t xml:space="preserve">
x3 cameroon tribune =3x400=1200
x3 le jour =3x400= 1200
x3 mutation = 3x400= 1200
x1 the post =1x 400= 400
              </t>
        </r>
        <r>
          <rPr>
            <sz val="8"/>
            <rFont val="Tahoma"/>
            <family val="2"/>
          </rPr>
          <t>=10newspaper x 400=4000</t>
        </r>
        <r>
          <rPr>
            <sz val="8"/>
            <rFont val="Tahoma"/>
            <family val="0"/>
          </rPr>
          <t xml:space="preserve">
newspaper for media organic system:
x1 reperes =1x400=400
               = 1 newspaper x 400=400
</t>
        </r>
        <r>
          <rPr>
            <b/>
            <sz val="8"/>
            <rFont val="Tahoma"/>
            <family val="2"/>
          </rPr>
          <t>Total = 11 newspaper x 400 = 4400</t>
        </r>
      </text>
    </comment>
    <comment ref="C2456" authorId="5">
      <text>
        <r>
          <rPr>
            <b/>
            <sz val="8"/>
            <rFont val="Tahoma"/>
            <family val="0"/>
          </rPr>
          <t>anna: weekly review of newspaper in the office:
x5 cameroon tribune
x5 mutation
x5 le jopur
x2 the post 
=17 newspaper x 400
= 6800</t>
        </r>
        <r>
          <rPr>
            <sz val="8"/>
            <rFont val="Tahoma"/>
            <family val="0"/>
          </rPr>
          <t xml:space="preserve">
</t>
        </r>
      </text>
    </comment>
    <comment ref="C2457" authorId="5">
      <text>
        <r>
          <rPr>
            <b/>
            <sz val="8"/>
            <rFont val="Tahoma"/>
            <family val="0"/>
          </rPr>
          <t>anna: weekly review of newspaper in the office:
x5 cameroon tribune
x5 mutation
x5 le jopur
x2 the post 
=17 newspaper x 400
= 6800</t>
        </r>
        <r>
          <rPr>
            <sz val="8"/>
            <rFont val="Tahoma"/>
            <family val="0"/>
          </rPr>
          <t xml:space="preserve">
</t>
        </r>
      </text>
    </comment>
    <comment ref="C2458" authorId="5">
      <text>
        <r>
          <rPr>
            <b/>
            <sz val="8"/>
            <rFont val="Tahoma"/>
            <family val="0"/>
          </rPr>
          <t>anna: weekly review of newspaper in the office:
x5 cameroon tribune
x5 mutation
x5 le jopur
x2 the post 
=17 newspaper x 400
= 6800</t>
        </r>
        <r>
          <rPr>
            <sz val="8"/>
            <rFont val="Tahoma"/>
            <family val="0"/>
          </rPr>
          <t xml:space="preserve">
</t>
        </r>
      </text>
    </comment>
    <comment ref="C2459" authorId="5">
      <text>
        <r>
          <rPr>
            <b/>
            <sz val="8"/>
            <rFont val="Tahoma"/>
            <family val="0"/>
          </rPr>
          <t xml:space="preserve">anna: weekly review of newspaper in the office:
</t>
        </r>
        <r>
          <rPr>
            <sz val="8"/>
            <rFont val="Tahoma"/>
            <family val="2"/>
          </rPr>
          <t>x5 cameroon tribune
x5 mutation
x5 le jopur
x2 the post 
=17 newspaper x 400
= 6800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newspaper for media organic system:</t>
        </r>
        <r>
          <rPr>
            <sz val="8"/>
            <rFont val="Tahoma"/>
            <family val="0"/>
          </rPr>
          <t xml:space="preserve">
x1 repere newspaper=1 x400frs
=400
</t>
        </r>
        <r>
          <rPr>
            <b/>
            <sz val="8"/>
            <rFont val="Tahoma"/>
            <family val="2"/>
          </rPr>
          <t>Total=6800+400= 7200</t>
        </r>
      </text>
    </comment>
    <comment ref="C2466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website rebuilding and ammendments</t>
        </r>
      </text>
    </comment>
    <comment ref="C2467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8th Edition of Wildlife Justice</t>
        </r>
      </text>
    </comment>
    <comment ref="C2472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8th Edition of Wildlife Justice</t>
        </r>
      </text>
    </comment>
    <comment ref="C2473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bonus for website rebuilding and ammendments</t>
        </r>
      </text>
    </comment>
    <comment ref="C2484" authorId="1">
      <text>
        <r>
          <rPr>
            <b/>
            <sz val="8"/>
            <rFont val="Tahoma"/>
            <family val="0"/>
          </rPr>
          <t>Alain: called chad</t>
        </r>
        <r>
          <rPr>
            <sz val="8"/>
            <rFont val="Tahoma"/>
            <family val="0"/>
          </rPr>
          <t xml:space="preserve">
</t>
        </r>
      </text>
    </comment>
    <comment ref="C2485" authorId="1">
      <text>
        <r>
          <rPr>
            <b/>
            <sz val="8"/>
            <rFont val="Tahoma"/>
            <family val="0"/>
          </rPr>
          <t>Alain : Called chad</t>
        </r>
        <r>
          <rPr>
            <sz val="8"/>
            <rFont val="Tahoma"/>
            <family val="0"/>
          </rPr>
          <t xml:space="preserve">
</t>
        </r>
      </text>
    </comment>
    <comment ref="C2486" authorId="1">
      <text>
        <r>
          <rPr>
            <b/>
            <sz val="8"/>
            <rFont val="Tahoma"/>
            <family val="0"/>
          </rPr>
          <t>Alain : called chad.</t>
        </r>
        <r>
          <rPr>
            <sz val="8"/>
            <rFont val="Tahoma"/>
            <family val="0"/>
          </rPr>
          <t xml:space="preserve">
</t>
        </r>
      </text>
    </comment>
    <comment ref="C2487" authorId="1">
      <text>
        <r>
          <rPr>
            <b/>
            <sz val="8"/>
            <rFont val="Tahoma"/>
            <family val="0"/>
          </rPr>
          <t>Alain: called chad</t>
        </r>
        <r>
          <rPr>
            <sz val="8"/>
            <rFont val="Tahoma"/>
            <family val="0"/>
          </rPr>
          <t xml:space="preserve">
</t>
        </r>
      </text>
    </comment>
    <comment ref="C2488" authorId="1">
      <text>
        <r>
          <rPr>
            <b/>
            <sz val="8"/>
            <rFont val="Tahoma"/>
            <family val="0"/>
          </rPr>
          <t>Alain : Called chad</t>
        </r>
        <r>
          <rPr>
            <sz val="8"/>
            <rFont val="Tahoma"/>
            <family val="0"/>
          </rPr>
          <t xml:space="preserve">
</t>
        </r>
      </text>
    </comment>
    <comment ref="C2496" authorId="1">
      <text>
        <r>
          <rPr>
            <b/>
            <sz val="8"/>
            <rFont val="Tahoma"/>
            <family val="0"/>
          </rPr>
          <t>Arrey: called Ofir in Israel</t>
        </r>
        <r>
          <rPr>
            <sz val="8"/>
            <rFont val="Tahoma"/>
            <family val="0"/>
          </rPr>
          <t xml:space="preserve">
</t>
        </r>
      </text>
    </comment>
    <comment ref="C2497" authorId="1">
      <text>
        <r>
          <rPr>
            <b/>
            <sz val="8"/>
            <rFont val="Tahoma"/>
            <family val="0"/>
          </rPr>
          <t>alain: called ofir in israel.</t>
        </r>
        <r>
          <rPr>
            <sz val="8"/>
            <rFont val="Tahoma"/>
            <family val="0"/>
          </rPr>
          <t xml:space="preserve">
</t>
        </r>
      </text>
    </comment>
    <comment ref="C2498" authorId="1">
      <text>
        <r>
          <rPr>
            <b/>
            <sz val="8"/>
            <rFont val="Tahoma"/>
            <family val="0"/>
          </rPr>
          <t xml:space="preserve">emeline: called ofir in israel </t>
        </r>
        <r>
          <rPr>
            <sz val="8"/>
            <rFont val="Tahoma"/>
            <family val="0"/>
          </rPr>
          <t xml:space="preserve">
</t>
        </r>
      </text>
    </comment>
    <comment ref="C2499" authorId="1">
      <text>
        <r>
          <rPr>
            <b/>
            <sz val="8"/>
            <rFont val="Tahoma"/>
            <family val="0"/>
          </rPr>
          <t xml:space="preserve">emeline: called ofir in israel </t>
        </r>
        <r>
          <rPr>
            <sz val="8"/>
            <rFont val="Tahoma"/>
            <family val="0"/>
          </rPr>
          <t xml:space="preserve">
</t>
        </r>
      </text>
    </comment>
    <comment ref="C2507" authorId="1">
      <text>
        <r>
          <rPr>
            <b/>
            <sz val="8"/>
            <rFont val="Tahoma"/>
            <family val="0"/>
          </rPr>
          <t>Alain: called congo.</t>
        </r>
        <r>
          <rPr>
            <sz val="8"/>
            <rFont val="Tahoma"/>
            <family val="0"/>
          </rPr>
          <t xml:space="preserve">
</t>
        </r>
      </text>
    </comment>
    <comment ref="C2508" authorId="1">
      <text>
        <r>
          <rPr>
            <b/>
            <sz val="8"/>
            <rFont val="Tahoma"/>
            <family val="0"/>
          </rPr>
          <t>Josephate: congo.</t>
        </r>
        <r>
          <rPr>
            <sz val="8"/>
            <rFont val="Tahoma"/>
            <family val="0"/>
          </rPr>
          <t xml:space="preserve">
</t>
        </r>
      </text>
    </comment>
    <comment ref="C2509" authorId="1">
      <text>
        <r>
          <rPr>
            <b/>
            <sz val="8"/>
            <rFont val="Tahoma"/>
            <family val="0"/>
          </rPr>
          <t>Josephate: congo.</t>
        </r>
        <r>
          <rPr>
            <sz val="8"/>
            <rFont val="Tahoma"/>
            <family val="0"/>
          </rPr>
          <t xml:space="preserve">
</t>
        </r>
      </text>
    </comment>
    <comment ref="C2510" authorId="1">
      <text>
        <r>
          <rPr>
            <b/>
            <sz val="8"/>
            <rFont val="Tahoma"/>
            <family val="0"/>
          </rPr>
          <t>Josephate: congo</t>
        </r>
        <r>
          <rPr>
            <sz val="8"/>
            <rFont val="Tahoma"/>
            <family val="0"/>
          </rPr>
          <t xml:space="preserve">
</t>
        </r>
      </text>
    </comment>
    <comment ref="C2511" authorId="1">
      <text>
        <r>
          <rPr>
            <b/>
            <sz val="8"/>
            <rFont val="Tahoma"/>
            <family val="0"/>
          </rPr>
          <t>Bolchevik: congo.</t>
        </r>
        <r>
          <rPr>
            <sz val="8"/>
            <rFont val="Tahoma"/>
            <family val="0"/>
          </rPr>
          <t xml:space="preserve">
</t>
        </r>
      </text>
    </comment>
    <comment ref="C2512" authorId="1">
      <text>
        <r>
          <rPr>
            <b/>
            <sz val="8"/>
            <rFont val="Tahoma"/>
            <family val="0"/>
          </rPr>
          <t>Bal: congo.</t>
        </r>
        <r>
          <rPr>
            <sz val="8"/>
            <rFont val="Tahoma"/>
            <family val="0"/>
          </rPr>
          <t xml:space="preserve">
</t>
        </r>
      </text>
    </comment>
    <comment ref="C2513" authorId="1">
      <text>
        <r>
          <rPr>
            <b/>
            <sz val="8"/>
            <rFont val="Tahoma"/>
            <family val="0"/>
          </rPr>
          <t>Bal: congo.</t>
        </r>
        <r>
          <rPr>
            <sz val="8"/>
            <rFont val="Tahoma"/>
            <family val="0"/>
          </rPr>
          <t xml:space="preserve">
</t>
        </r>
      </text>
    </comment>
    <comment ref="C2514" authorId="1">
      <text>
        <r>
          <rPr>
            <b/>
            <sz val="8"/>
            <rFont val="Tahoma"/>
            <family val="0"/>
          </rPr>
          <t>Josephate: congo</t>
        </r>
        <r>
          <rPr>
            <sz val="8"/>
            <rFont val="Tahoma"/>
            <family val="0"/>
          </rPr>
          <t xml:space="preserve">
</t>
        </r>
      </text>
    </comment>
    <comment ref="C2515" authorId="1">
      <text>
        <r>
          <rPr>
            <b/>
            <sz val="8"/>
            <rFont val="Tahoma"/>
            <family val="0"/>
          </rPr>
          <t>Bal: congo.</t>
        </r>
        <r>
          <rPr>
            <sz val="8"/>
            <rFont val="Tahoma"/>
            <family val="0"/>
          </rPr>
          <t xml:space="preserve">
</t>
        </r>
      </text>
    </comment>
    <comment ref="C2516" authorId="1">
      <text>
        <r>
          <rPr>
            <b/>
            <sz val="8"/>
            <rFont val="Tahoma"/>
            <family val="0"/>
          </rPr>
          <t>Josephate: congo.</t>
        </r>
        <r>
          <rPr>
            <sz val="8"/>
            <rFont val="Tahoma"/>
            <family val="0"/>
          </rPr>
          <t xml:space="preserve">
</t>
        </r>
      </text>
    </comment>
    <comment ref="C2517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18" authorId="1">
      <text>
        <r>
          <rPr>
            <b/>
            <sz val="8"/>
            <rFont val="Tahoma"/>
            <family val="0"/>
          </rPr>
          <t>Josephate: congo.</t>
        </r>
        <r>
          <rPr>
            <sz val="8"/>
            <rFont val="Tahoma"/>
            <family val="0"/>
          </rPr>
          <t xml:space="preserve">
</t>
        </r>
      </text>
    </comment>
    <comment ref="C2519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20" authorId="1">
      <text>
        <r>
          <rPr>
            <b/>
            <sz val="8"/>
            <rFont val="Tahoma"/>
            <family val="0"/>
          </rPr>
          <t>Josephate: congo.</t>
        </r>
        <r>
          <rPr>
            <sz val="8"/>
            <rFont val="Tahoma"/>
            <family val="0"/>
          </rPr>
          <t xml:space="preserve">
</t>
        </r>
      </text>
    </comment>
    <comment ref="C2521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22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23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24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25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26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27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28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29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30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31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32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33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34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35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36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37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38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39" authorId="1">
      <text>
        <r>
          <rPr>
            <b/>
            <sz val="8"/>
            <rFont val="Tahoma"/>
            <family val="0"/>
          </rPr>
          <t>Josephate : congo</t>
        </r>
        <r>
          <rPr>
            <sz val="8"/>
            <rFont val="Tahoma"/>
            <family val="0"/>
          </rPr>
          <t xml:space="preserve">
</t>
        </r>
      </text>
    </comment>
    <comment ref="C2540" authorId="1">
      <text>
        <r>
          <rPr>
            <b/>
            <sz val="8"/>
            <rFont val="Tahoma"/>
            <family val="0"/>
          </rPr>
          <t>Bolchevic: Congo.</t>
        </r>
        <r>
          <rPr>
            <sz val="8"/>
            <rFont val="Tahoma"/>
            <family val="0"/>
          </rPr>
          <t xml:space="preserve">
</t>
        </r>
      </text>
    </comment>
    <comment ref="C2556" authorId="2">
      <text>
        <r>
          <rPr>
            <b/>
            <sz val="9"/>
            <rFont val="Tahoma"/>
            <family val="2"/>
          </rPr>
          <t>Mesange :took clando</t>
        </r>
        <r>
          <rPr>
            <sz val="9"/>
            <rFont val="Tahoma"/>
            <family val="2"/>
          </rPr>
          <t xml:space="preserve">
</t>
        </r>
      </text>
    </comment>
    <comment ref="C2557" authorId="2">
      <text>
        <r>
          <rPr>
            <b/>
            <sz val="9"/>
            <rFont val="Tahoma"/>
            <family val="2"/>
          </rPr>
          <t>Mésange:took clando</t>
        </r>
        <r>
          <rPr>
            <sz val="9"/>
            <rFont val="Tahoma"/>
            <family val="2"/>
          </rPr>
          <t xml:space="preserve">
</t>
        </r>
      </text>
    </comment>
    <comment ref="C2616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40,000cfa for lodging Bolchevik in my house for  3 weeks</t>
        </r>
      </text>
    </comment>
    <comment ref="C2617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40,000cfa for lodging Mesange in my house for  3 weeks</t>
        </r>
      </text>
    </comment>
    <comment ref="C2685" authorId="1">
      <text>
        <r>
          <rPr>
            <b/>
            <sz val="8"/>
            <rFont val="Tahoma"/>
            <family val="0"/>
          </rPr>
          <t>Akwen: Internet credit for internet connections during slow or no connections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756" authorId="1">
      <text>
        <r>
          <rPr>
            <b/>
            <sz val="8"/>
            <rFont val="Tahoma"/>
            <family val="0"/>
          </rPr>
          <t>ofir: Internet credit for internet connections during slow or no connections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792" authorId="1">
      <text>
        <r>
          <rPr>
            <b/>
            <sz val="8"/>
            <rFont val="Tahoma"/>
            <family val="0"/>
          </rPr>
          <t>Emeline: Internet credit for internet connections during slow or no connections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820" authorId="1">
      <text>
        <r>
          <rPr>
            <b/>
            <sz val="8"/>
            <rFont val="Tahoma"/>
            <family val="0"/>
          </rPr>
          <t>Arrey: Internet credit for internet connections during slow or no connections and out of office for LAGA works.</t>
        </r>
        <r>
          <rPr>
            <sz val="8"/>
            <rFont val="Tahoma"/>
            <family val="0"/>
          </rPr>
          <t xml:space="preserve">
</t>
        </r>
      </text>
    </comment>
    <comment ref="C2855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hired taxi to unics. Delayed because their system was not open on time and Ofir ask me to wait.</t>
        </r>
      </text>
    </comment>
    <comment ref="C2859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office-unics-office</t>
        </r>
      </text>
    </comment>
    <comment ref="C2865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0ffice-unics-office</t>
        </r>
      </text>
    </comment>
    <comment ref="C2869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office-unics-office</t>
        </r>
      </text>
    </comment>
    <comment ref="C2873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unics-office-unics</t>
        </r>
      </text>
    </comment>
    <comment ref="C2877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unics-office-unics</t>
        </r>
      </text>
    </comment>
    <comment ref="C2892" authorId="1">
      <text>
        <r>
          <rPr>
            <b/>
            <sz val="8"/>
            <rFont val="Tahoma"/>
            <family val="0"/>
          </rPr>
          <t>Arrey: hired taxi from town to office to transport purchase office materials.</t>
        </r>
        <r>
          <rPr>
            <sz val="8"/>
            <rFont val="Tahoma"/>
            <family val="0"/>
          </rPr>
          <t xml:space="preserve">
</t>
        </r>
      </text>
    </comment>
    <comment ref="C2908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financial report forms</t>
        </r>
      </text>
    </comment>
    <comment ref="C2914" authorId="1">
      <text>
        <r>
          <rPr>
            <b/>
            <sz val="9"/>
            <rFont val="Tahoma"/>
            <family val="0"/>
          </rPr>
          <t>Emeline:</t>
        </r>
        <r>
          <rPr>
            <sz val="9"/>
            <rFont val="Tahoma"/>
            <family val="0"/>
          </rPr>
          <t xml:space="preserve">
Paid G4 security to guard office for one month when Director traveled to Israel. From 17th Auguste to 15th September. 30 days</t>
        </r>
      </text>
    </comment>
    <comment ref="C2915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for Saturday, Sunday and Monday which was a public holiday</t>
        </r>
      </text>
    </comment>
    <comment ref="C2919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for cleaning of windows</t>
        </r>
      </text>
    </comment>
    <comment ref="C2990" authorId="1">
      <text>
        <r>
          <rPr>
            <b/>
            <sz val="9"/>
            <rFont val="Tahoma"/>
            <family val="0"/>
          </rPr>
          <t>LAGA:</t>
        </r>
        <r>
          <rPr>
            <sz val="9"/>
            <rFont val="Tahoma"/>
            <family val="0"/>
          </rPr>
          <t xml:space="preserve">
rent of 24/8/2012-24/9/2012 paid on 27/8/2012</t>
        </r>
      </text>
    </comment>
    <comment ref="C1744" authorId="2">
      <text>
        <r>
          <rPr>
            <b/>
            <sz val="9"/>
            <rFont val="Tahoma"/>
            <family val="2"/>
          </rPr>
          <t>Djimi: Professional fees for the case ofElang Anyague and Atsaomo Marie</t>
        </r>
      </text>
    </comment>
    <comment ref="C1632" authorId="2">
      <text>
        <r>
          <rPr>
            <b/>
            <sz val="9"/>
            <rFont val="Tahoma"/>
            <family val="2"/>
          </rPr>
          <t>Aimé: In Yaounde, photocopy of the case file of Takamtchouang Emmanuel</t>
        </r>
        <r>
          <rPr>
            <sz val="9"/>
            <rFont val="Tahoma"/>
            <family val="2"/>
          </rPr>
          <t xml:space="preserve">
</t>
        </r>
      </text>
    </comment>
    <comment ref="C1633" authorId="7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printing of PV and forwarding letter for ivory operation</t>
        </r>
      </text>
    </comment>
    <comment ref="C1634" authorId="7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photocopy of case file for ivory op. in Yde</t>
        </r>
      </text>
    </comment>
    <comment ref="C3004" authorId="7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printing of 800 copies of book analysing the wildlife law of Cameroon.
1875 x 800 copies= 1,500,000 fcfa</t>
        </r>
      </text>
    </comment>
    <comment ref="C1636" authorId="3">
      <text>
        <r>
          <rPr>
            <b/>
            <sz val="9"/>
            <rFont val="Tahoma"/>
            <family val="2"/>
          </rPr>
          <t>Ekane:photocopy case file of the dealers in 4 copies.</t>
        </r>
        <r>
          <rPr>
            <sz val="9"/>
            <rFont val="Tahoma"/>
            <family val="2"/>
          </rPr>
          <t xml:space="preserve">
</t>
        </r>
      </text>
    </comment>
    <comment ref="C1637" authorId="3">
      <text>
        <r>
          <rPr>
            <b/>
            <sz val="9"/>
            <rFont val="Tahoma"/>
            <family val="2"/>
          </rPr>
          <t>Ekane:photocopy of LAGA MOU with letter and deposited it to minfof</t>
        </r>
        <r>
          <rPr>
            <sz val="9"/>
            <rFont val="Tahoma"/>
            <family val="2"/>
          </rPr>
          <t xml:space="preserve">
</t>
        </r>
      </text>
    </comment>
    <comment ref="C1638" authorId="3">
      <text>
        <r>
          <rPr>
            <b/>
            <sz val="9"/>
            <rFont val="Tahoma"/>
            <family val="2"/>
          </rPr>
          <t xml:space="preserve">Ekane:Binding of LAGA MOU </t>
        </r>
        <r>
          <rPr>
            <sz val="9"/>
            <rFont val="Tahoma"/>
            <family val="2"/>
          </rPr>
          <t xml:space="preserve">
</t>
        </r>
      </text>
    </comment>
    <comment ref="C1639" authorId="4">
      <text>
        <r>
          <rPr>
            <b/>
            <sz val="9"/>
            <rFont val="Tahoma"/>
            <family val="2"/>
          </rPr>
          <t xml:space="preserve">nadège: printing the pv of bertoua
</t>
        </r>
        <r>
          <rPr>
            <sz val="9"/>
            <rFont val="Tahoma"/>
            <family val="2"/>
          </rPr>
          <t xml:space="preserve">
100X 10= 1000FCFA</t>
        </r>
      </text>
    </comment>
    <comment ref="C1640" authorId="4">
      <text>
        <r>
          <rPr>
            <b/>
            <sz val="9"/>
            <rFont val="Tahoma"/>
            <family val="2"/>
          </rPr>
          <t xml:space="preserve">photocopies of the pv of bertoua:
25X20=500F
</t>
        </r>
        <r>
          <rPr>
            <sz val="9"/>
            <rFont val="Tahoma"/>
            <family val="2"/>
          </rPr>
          <t xml:space="preserve">
</t>
        </r>
      </text>
    </comment>
    <comment ref="C1641" authorId="4">
      <text>
        <r>
          <rPr>
            <b/>
            <sz val="9"/>
            <rFont val="Tahoma"/>
            <family val="2"/>
          </rPr>
          <t>nadège:photocopies of budget form
25FCFA X 80 = 2000FCFA</t>
        </r>
        <r>
          <rPr>
            <sz val="9"/>
            <rFont val="Tahoma"/>
            <family val="2"/>
          </rPr>
          <t xml:space="preserve">
</t>
        </r>
      </text>
    </comment>
    <comment ref="C2949" authorId="4">
      <text>
        <r>
          <rPr>
            <b/>
            <sz val="9"/>
            <rFont val="Tahoma"/>
            <family val="2"/>
          </rPr>
          <t xml:space="preserve">Nadège:
office curtain
3000F x 4M= 12000F
BANDE=1500F
SEWING=1500FCFA
</t>
        </r>
        <r>
          <rPr>
            <sz val="9"/>
            <rFont val="Tahoma"/>
            <family val="2"/>
          </rPr>
          <t xml:space="preserve">
</t>
        </r>
      </text>
    </comment>
    <comment ref="C2950" authorId="4">
      <text>
        <r>
          <rPr>
            <b/>
            <sz val="9"/>
            <rFont val="Tahoma"/>
            <family val="2"/>
          </rPr>
          <t xml:space="preserve">Nadège:
toilet curtain: 2000FCFA
</t>
        </r>
        <r>
          <rPr>
            <sz val="9"/>
            <rFont val="Tahoma"/>
            <family val="2"/>
          </rPr>
          <t xml:space="preserve">
</t>
        </r>
      </text>
    </comment>
    <comment ref="C2951" authorId="4">
      <text>
        <r>
          <rPr>
            <b/>
            <sz val="9"/>
            <rFont val="Tahoma"/>
            <family val="2"/>
          </rPr>
          <t>Nadège:</t>
        </r>
        <r>
          <rPr>
            <sz val="9"/>
            <rFont val="Tahoma"/>
            <family val="2"/>
          </rPr>
          <t xml:space="preserve">
stick 1000F X 3 m = 3000FCFA</t>
        </r>
      </text>
    </comment>
    <comment ref="C1642" authorId="4">
      <text>
        <r>
          <rPr>
            <b/>
            <sz val="9"/>
            <rFont val="Tahoma"/>
            <family val="2"/>
          </rPr>
          <t>NADEGE: 1 X 1000= 1000F
STAMP for the letter to the minister of justice concerning the sama case.</t>
        </r>
        <r>
          <rPr>
            <sz val="9"/>
            <rFont val="Tahoma"/>
            <family val="2"/>
          </rPr>
          <t xml:space="preserve">
</t>
        </r>
      </text>
    </comment>
    <comment ref="C1643" authorId="4">
      <text>
        <r>
          <rPr>
            <b/>
            <sz val="9"/>
            <rFont val="Tahoma"/>
            <family val="2"/>
          </rPr>
          <t>Nadège:</t>
        </r>
        <r>
          <rPr>
            <sz val="9"/>
            <rFont val="Tahoma"/>
            <family val="2"/>
          </rPr>
          <t>photocopies of budget form
25FX80=2000FCFA</t>
        </r>
      </text>
    </comment>
    <comment ref="C1644" authorId="4">
      <text>
        <r>
          <rPr>
            <b/>
            <sz val="9"/>
            <rFont val="Tahoma"/>
            <family val="2"/>
          </rPr>
          <t>Nadège:printing the pv of mindourou
100F X11 Page=1100FCFA</t>
        </r>
        <r>
          <rPr>
            <sz val="9"/>
            <rFont val="Tahoma"/>
            <family val="2"/>
          </rPr>
          <t xml:space="preserve">
</t>
        </r>
      </text>
    </comment>
    <comment ref="C1645" authorId="4">
      <text>
        <r>
          <rPr>
            <b/>
            <sz val="9"/>
            <rFont val="Tahoma"/>
            <family val="2"/>
          </rPr>
          <t>nadège:photocopies of the pv printing
25f x36= 900FCFA</t>
        </r>
        <r>
          <rPr>
            <sz val="9"/>
            <rFont val="Tahoma"/>
            <family val="2"/>
          </rPr>
          <t xml:space="preserve">
</t>
        </r>
      </text>
    </comment>
    <comment ref="C1646" authorId="4">
      <text>
        <r>
          <rPr>
            <b/>
            <sz val="9"/>
            <rFont val="Tahoma"/>
            <family val="2"/>
          </rPr>
          <t>Nadège:
photocopies of the case file
25F X 120= 3000FCFA</t>
        </r>
        <r>
          <rPr>
            <sz val="9"/>
            <rFont val="Tahoma"/>
            <family val="2"/>
          </rPr>
          <t xml:space="preserve">
</t>
        </r>
      </text>
    </comment>
    <comment ref="C1647" authorId="4">
      <text>
        <r>
          <rPr>
            <b/>
            <sz val="9"/>
            <rFont val="Tahoma"/>
            <family val="2"/>
          </rPr>
          <t>Nadège:photocopies of the case file
25FX 100= 2500FCFA</t>
        </r>
        <r>
          <rPr>
            <sz val="9"/>
            <rFont val="Tahoma"/>
            <family val="2"/>
          </rPr>
          <t xml:space="preserve">
</t>
        </r>
      </text>
    </comment>
    <comment ref="C2952" authorId="4">
      <text>
        <r>
          <rPr>
            <b/>
            <sz val="9"/>
            <rFont val="Tahoma"/>
            <family val="2"/>
          </rPr>
          <t xml:space="preserve">Nadège:
3500F X 4m = 14000F
bande : 1500FCFA
SEWING 2000FCFA
</t>
        </r>
        <r>
          <rPr>
            <sz val="9"/>
            <rFont val="Tahoma"/>
            <family val="2"/>
          </rPr>
          <t xml:space="preserve">
</t>
        </r>
      </text>
    </comment>
    <comment ref="F1698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00" authorId="2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702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34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736" authorId="2">
      <text>
        <r>
          <rPr>
            <b/>
            <sz val="9"/>
            <rFont val="Tahoma"/>
            <family val="2"/>
          </rPr>
          <t>Ekane: Transport and logistics from Bafoussam to Dschang for the case of Dombou Célestin</t>
        </r>
        <r>
          <rPr>
            <sz val="9"/>
            <rFont val="Tahoma"/>
            <family val="2"/>
          </rPr>
          <t xml:space="preserve">
</t>
        </r>
      </text>
    </comment>
    <comment ref="F1738" authorId="2">
      <text>
        <r>
          <rPr>
            <b/>
            <sz val="9"/>
            <rFont val="Tahoma"/>
            <family val="2"/>
          </rPr>
          <t>Ekane: Transport and logistics from Bafoussam to Bangangte for the case of Bandou and Nyingui Beka in Bangangte</t>
        </r>
        <r>
          <rPr>
            <sz val="9"/>
            <rFont val="Tahoma"/>
            <family val="2"/>
          </rPr>
          <t xml:space="preserve">
</t>
        </r>
      </text>
    </comment>
    <comment ref="F1384" authorId="1">
      <text>
        <r>
          <rPr>
            <b/>
            <sz val="8"/>
            <rFont val="Tahoma"/>
            <family val="0"/>
          </rPr>
          <t>Djimi:</t>
        </r>
        <r>
          <rPr>
            <sz val="8"/>
            <rFont val="Tahoma"/>
            <family val="0"/>
          </rPr>
          <t xml:space="preserve">
It was very urgent credit was transferred to M.tambe from a phone booth.</t>
        </r>
      </text>
    </comment>
    <comment ref="C2442" authorId="1">
      <text>
        <r>
          <rPr>
            <b/>
            <sz val="8"/>
            <rFont val="Tahoma"/>
            <family val="0"/>
          </rPr>
          <t>Anna: pictures from the LAGA family trip in Limbe to be used for LAGA family funiest moment.</t>
        </r>
        <r>
          <rPr>
            <sz val="8"/>
            <rFont val="Tahoma"/>
            <family val="0"/>
          </rPr>
          <t xml:space="preserve">
</t>
        </r>
      </text>
    </comment>
    <comment ref="C2924" authorId="1">
      <text>
        <r>
          <rPr>
            <b/>
            <sz val="8"/>
            <rFont val="Tahoma"/>
            <family val="0"/>
          </rPr>
          <t>Arrey: for the re-installation of Alarm for security after office break in</t>
        </r>
        <r>
          <rPr>
            <sz val="8"/>
            <rFont val="Tahoma"/>
            <family val="0"/>
          </rPr>
          <t xml:space="preserve">
</t>
        </r>
      </text>
    </comment>
    <comment ref="C2925" authorId="1">
      <text>
        <r>
          <rPr>
            <b/>
            <sz val="8"/>
            <rFont val="Tahoma"/>
            <family val="0"/>
          </rPr>
          <t>Arrey: for the re-installation of Alarm for security after office break in</t>
        </r>
        <r>
          <rPr>
            <sz val="8"/>
            <rFont val="Tahoma"/>
            <family val="0"/>
          </rPr>
          <t xml:space="preserve">
</t>
        </r>
      </text>
    </comment>
    <comment ref="C2926" authorId="1">
      <text>
        <r>
          <rPr>
            <b/>
            <sz val="8"/>
            <rFont val="Tahoma"/>
            <family val="0"/>
          </rPr>
          <t>Arrey: for the re-installation of Alarm for security after office break in</t>
        </r>
        <r>
          <rPr>
            <sz val="8"/>
            <rFont val="Tahoma"/>
            <family val="0"/>
          </rPr>
          <t xml:space="preserve">
</t>
        </r>
      </text>
    </comment>
    <comment ref="C2927" authorId="1">
      <text>
        <r>
          <rPr>
            <b/>
            <sz val="8"/>
            <rFont val="Tahoma"/>
            <family val="0"/>
          </rPr>
          <t>Arrey: for the re-installation of Alarm for security after office break in</t>
        </r>
        <r>
          <rPr>
            <sz val="8"/>
            <rFont val="Tahoma"/>
            <family val="0"/>
          </rPr>
          <t xml:space="preserve">
</t>
        </r>
      </text>
    </comment>
    <comment ref="C1635" authorId="1">
      <text>
        <r>
          <rPr>
            <sz val="8"/>
            <rFont val="Tahoma"/>
            <family val="0"/>
          </rPr>
          <t xml:space="preserve">Alain: Lab top charger to replace the spoiled one.
</t>
        </r>
      </text>
    </comment>
    <comment ref="C1626" authorId="1">
      <text>
        <r>
          <rPr>
            <b/>
            <sz val="8"/>
            <rFont val="Tahoma"/>
            <family val="0"/>
          </rPr>
          <t>Nad: Mineral water in Abongmbang.</t>
        </r>
        <r>
          <rPr>
            <sz val="8"/>
            <rFont val="Tahoma"/>
            <family val="0"/>
          </rPr>
          <t xml:space="preserve">
</t>
        </r>
      </text>
    </comment>
    <comment ref="C1628" authorId="1">
      <text>
        <r>
          <rPr>
            <b/>
            <sz val="8"/>
            <rFont val="Tahoma"/>
            <family val="0"/>
          </rPr>
          <t>Nad: Mineral water in Abongmbang.</t>
        </r>
        <r>
          <rPr>
            <sz val="8"/>
            <rFont val="Tahoma"/>
            <family val="0"/>
          </rPr>
          <t xml:space="preserve">
</t>
        </r>
      </text>
    </comment>
    <comment ref="C2447" authorId="1">
      <text>
        <r>
          <rPr>
            <b/>
            <sz val="8"/>
            <rFont val="Tahoma"/>
            <family val="0"/>
          </rPr>
          <t>Eric: computer monitor for media computer (anna's computer)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<sst xmlns="http://schemas.openxmlformats.org/spreadsheetml/2006/main" count="11296" uniqueCount="1324">
  <si>
    <t>phone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</si>
  <si>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</si>
  <si>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</si>
  <si>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</si>
  <si>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</si>
  <si>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</si>
  <si>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</si>
  <si>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</si>
  <si>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</si>
  <si>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Mission number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</si>
  <si>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</si>
  <si>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</si>
  <si>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</si>
  <si>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</si>
  <si>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</si>
  <si>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</si>
  <si>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</si>
  <si>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</si>
  <si>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</si>
  <si>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>total exp</t>
  </si>
  <si>
    <t>Mission 1</t>
  </si>
  <si>
    <t>South</t>
  </si>
  <si>
    <t xml:space="preserve">      TOTAL EXPENDITURE AUGUST</t>
  </si>
  <si>
    <t xml:space="preserve">LAGA -  FINANCIAL REPORT      -   AUGUST    2012   </t>
  </si>
  <si>
    <t>West</t>
  </si>
  <si>
    <t>Fouban/Magba</t>
  </si>
  <si>
    <t xml:space="preserve"> Protected species</t>
  </si>
  <si>
    <t>1-2/8/2012</t>
  </si>
  <si>
    <t>Phone</t>
  </si>
  <si>
    <t>Lodging</t>
  </si>
  <si>
    <t>Feeding</t>
  </si>
  <si>
    <t>Mission 2</t>
  </si>
  <si>
    <t>East</t>
  </si>
  <si>
    <t>Bertoua</t>
  </si>
  <si>
    <t>Leopard skins</t>
  </si>
  <si>
    <t>1-3/8/2012</t>
  </si>
  <si>
    <t>Mission 3</t>
  </si>
  <si>
    <t>Kouoptamo</t>
  </si>
  <si>
    <t>Leopard Skins</t>
  </si>
  <si>
    <t>Mission 4</t>
  </si>
  <si>
    <t>Adamawa</t>
  </si>
  <si>
    <t>Ngaoundere</t>
  </si>
  <si>
    <t>Ivory</t>
  </si>
  <si>
    <t>6/8</t>
  </si>
  <si>
    <t>8/8</t>
  </si>
  <si>
    <t>Mission 5</t>
  </si>
  <si>
    <t>Littoral</t>
  </si>
  <si>
    <t>Douala</t>
  </si>
  <si>
    <t>5-6/8/2012</t>
  </si>
  <si>
    <t>Mission 6</t>
  </si>
  <si>
    <t>Campo</t>
  </si>
  <si>
    <t>Turtle shells</t>
  </si>
  <si>
    <t>7-10/8/2012</t>
  </si>
  <si>
    <t>Mission 7</t>
  </si>
  <si>
    <t>Djoum</t>
  </si>
  <si>
    <t>7-9/8/2012</t>
  </si>
  <si>
    <t>Mission 8</t>
  </si>
  <si>
    <t>Abongmbang</t>
  </si>
  <si>
    <t>Mission 9</t>
  </si>
  <si>
    <t>Lomie</t>
  </si>
  <si>
    <t>9-12/8/2012</t>
  </si>
  <si>
    <t>Mission 10</t>
  </si>
  <si>
    <t>Ebolowa/Akom</t>
  </si>
  <si>
    <t>Protected species</t>
  </si>
  <si>
    <t>Mission 11</t>
  </si>
  <si>
    <t>Center</t>
  </si>
  <si>
    <t>Yaounde</t>
  </si>
  <si>
    <t>Gorilla Parts</t>
  </si>
  <si>
    <t>11-12/8/2012</t>
  </si>
  <si>
    <t>Mission 12</t>
  </si>
  <si>
    <t>Mbalmayo</t>
  </si>
  <si>
    <t>13-14/8/2012</t>
  </si>
  <si>
    <t>Mission 14</t>
  </si>
  <si>
    <t>Mission 13</t>
  </si>
  <si>
    <t>communication</t>
  </si>
  <si>
    <t>South West</t>
  </si>
  <si>
    <t>Loum/Mbanga</t>
  </si>
  <si>
    <t>14-17/8/2012</t>
  </si>
  <si>
    <t>Mission 15</t>
  </si>
  <si>
    <t>Far North</t>
  </si>
  <si>
    <t>Waza</t>
  </si>
  <si>
    <t>Mission 16</t>
  </si>
  <si>
    <t>Mission 17</t>
  </si>
  <si>
    <t>18-19/8/12</t>
  </si>
  <si>
    <t>Nsimalen</t>
  </si>
  <si>
    <t>Airport</t>
  </si>
  <si>
    <t>Local Transport</t>
  </si>
  <si>
    <t>Mission 18</t>
  </si>
  <si>
    <t>North West</t>
  </si>
  <si>
    <t>Essimbi</t>
  </si>
  <si>
    <t>Chimp</t>
  </si>
  <si>
    <t>21-26/8/2012</t>
  </si>
  <si>
    <t>Mission 19</t>
  </si>
  <si>
    <t>Idenau</t>
  </si>
  <si>
    <t>22-25/8/2012</t>
  </si>
  <si>
    <t>Mission 20</t>
  </si>
  <si>
    <t>22/8/2012</t>
  </si>
  <si>
    <t>Mission 21</t>
  </si>
  <si>
    <t>Mballam</t>
  </si>
  <si>
    <t>Mission 22</t>
  </si>
  <si>
    <t>Limbe/Idenau</t>
  </si>
  <si>
    <t>Mission 23</t>
  </si>
  <si>
    <t>Mayemen</t>
  </si>
  <si>
    <t>Protected Species</t>
  </si>
  <si>
    <t>Mission24</t>
  </si>
  <si>
    <t>25-26/8/12</t>
  </si>
  <si>
    <t>Mission 25</t>
  </si>
  <si>
    <t>27-31/8/2012</t>
  </si>
  <si>
    <t>Abongmbang/Nongwala</t>
  </si>
  <si>
    <t>Mission 26</t>
  </si>
  <si>
    <t>Bafia</t>
  </si>
  <si>
    <t>28-31/8/2012</t>
  </si>
  <si>
    <t>Mission 27</t>
  </si>
  <si>
    <t>Mesamena</t>
  </si>
  <si>
    <t>Mission 28</t>
  </si>
  <si>
    <t>1-31/8/12</t>
  </si>
  <si>
    <t>bank file</t>
  </si>
  <si>
    <t>CNPS</t>
  </si>
  <si>
    <t>Bonus</t>
  </si>
  <si>
    <t>Personnel</t>
  </si>
  <si>
    <t>1-4/8/2012</t>
  </si>
  <si>
    <t>16-20/8/2012</t>
  </si>
  <si>
    <t>26-31/8/2012</t>
  </si>
  <si>
    <t xml:space="preserve">Mission </t>
  </si>
  <si>
    <t>Mindourou</t>
  </si>
  <si>
    <t>22-28/8/2012</t>
  </si>
  <si>
    <t>Ekane</t>
  </si>
  <si>
    <t>Nadege</t>
  </si>
  <si>
    <t>court fees</t>
  </si>
  <si>
    <t xml:space="preserve">Lawyers Transport and logistics </t>
  </si>
  <si>
    <t>lawyer fees</t>
  </si>
  <si>
    <t>bonus</t>
  </si>
  <si>
    <t>Nya Aime</t>
  </si>
  <si>
    <t>Alain Bernard</t>
  </si>
  <si>
    <t>personnel</t>
  </si>
  <si>
    <t>budget</t>
  </si>
  <si>
    <t>internet</t>
  </si>
  <si>
    <t>Bonuses scaled to results</t>
  </si>
  <si>
    <t>Abong mbang court judgment on 4 elephant traffickers</t>
  </si>
  <si>
    <t>elephant world day</t>
  </si>
  <si>
    <t>mintom arrest of elephant trafficker-decision</t>
  </si>
  <si>
    <t>publication of the 8th edition of Wildlife Justice</t>
  </si>
  <si>
    <t>Yaounde arrest of a leopard skin dealer</t>
  </si>
  <si>
    <t>Yaounde elephant tail dealer arrest</t>
  </si>
  <si>
    <t>Yaounde ivory trafficker arrested with over 35kgs ivory</t>
  </si>
  <si>
    <t>professional literature</t>
  </si>
  <si>
    <t>Policy and External Relations</t>
  </si>
  <si>
    <t xml:space="preserve"> LAGA Replication</t>
  </si>
  <si>
    <t>CHAD</t>
  </si>
  <si>
    <t>Coordination/Support</t>
  </si>
  <si>
    <t>Phone international</t>
  </si>
  <si>
    <t>ISRAEL</t>
  </si>
  <si>
    <t>CONGO</t>
  </si>
  <si>
    <t>Replication Coordinator</t>
  </si>
  <si>
    <t>internet August</t>
  </si>
  <si>
    <t>Transfer fees</t>
  </si>
  <si>
    <t>Bank charges</t>
  </si>
  <si>
    <t>Rent + bills</t>
  </si>
  <si>
    <t>inter-city Transport</t>
  </si>
  <si>
    <t>legal</t>
  </si>
  <si>
    <t>3 Operations 5 arreted</t>
  </si>
  <si>
    <t>28 inv, 9 Regions</t>
  </si>
  <si>
    <t>follow up 30 cases 38 locked subjects</t>
  </si>
  <si>
    <t xml:space="preserve">31 Media pieces </t>
  </si>
  <si>
    <t>Congo Jurists Mission/Chad/Israel</t>
  </si>
  <si>
    <t>2-9/8/2012</t>
  </si>
  <si>
    <t>9-14/8/2012</t>
  </si>
  <si>
    <t>14-19/8/2012</t>
  </si>
  <si>
    <t>15-24/8/2012</t>
  </si>
  <si>
    <t>17-28/8/2012</t>
  </si>
  <si>
    <t>17-22/8/2012</t>
  </si>
  <si>
    <t>Salary of Media Officer is supplemented by Bonuses scaled to the results he provides</t>
  </si>
  <si>
    <t>24-27/8/2012</t>
  </si>
  <si>
    <t>Tax</t>
  </si>
  <si>
    <t>Ngoyla</t>
  </si>
  <si>
    <t>Congo jurist training</t>
  </si>
  <si>
    <t>AmountCFA</t>
  </si>
  <si>
    <t>Donor</t>
  </si>
  <si>
    <t>Amount USD</t>
  </si>
  <si>
    <t>FWS</t>
  </si>
  <si>
    <t>Used</t>
  </si>
  <si>
    <t>FWS-Replication</t>
  </si>
  <si>
    <t>BornFree UK</t>
  </si>
  <si>
    <t>Rufford</t>
  </si>
  <si>
    <t>IFAW</t>
  </si>
  <si>
    <t>IPPL</t>
  </si>
  <si>
    <t>Marsh Christian Trusy</t>
  </si>
  <si>
    <t>BornFree USA</t>
  </si>
  <si>
    <t>ARCUS Foundation</t>
  </si>
  <si>
    <t>TOTAL</t>
  </si>
  <si>
    <t>US FWS</t>
  </si>
  <si>
    <t>bf 2011</t>
  </si>
  <si>
    <t xml:space="preserve">Used January </t>
  </si>
  <si>
    <t>Used February</t>
  </si>
  <si>
    <t>Used March</t>
  </si>
  <si>
    <t>Used April</t>
  </si>
  <si>
    <t>Used May</t>
  </si>
  <si>
    <t>Used June</t>
  </si>
  <si>
    <t>Used July</t>
  </si>
  <si>
    <t>US FWS-Replication</t>
  </si>
  <si>
    <t>Used January</t>
  </si>
  <si>
    <t>Passing to August 2012</t>
  </si>
  <si>
    <t xml:space="preserve">Donated January </t>
  </si>
  <si>
    <t>Donated April</t>
  </si>
  <si>
    <t>Donated July</t>
  </si>
  <si>
    <t>BornFree Foundation</t>
  </si>
  <si>
    <t>Donated January 2011</t>
  </si>
  <si>
    <t>Donated May</t>
  </si>
  <si>
    <t>BF</t>
  </si>
  <si>
    <t>Donated June</t>
  </si>
  <si>
    <t>Donated October</t>
  </si>
  <si>
    <t>Used October</t>
  </si>
  <si>
    <t>Used November</t>
  </si>
  <si>
    <t>Used December</t>
  </si>
  <si>
    <t>Donated December 2011</t>
  </si>
  <si>
    <t>Marsh Christian Trust</t>
  </si>
  <si>
    <t xml:space="preserve">             </t>
  </si>
  <si>
    <t>Transaction to the account</t>
  </si>
  <si>
    <t>Real Ex Rate =535</t>
  </si>
  <si>
    <t>Money transferred to the Bank</t>
  </si>
  <si>
    <t>Bank Ex Rate=534.290</t>
  </si>
  <si>
    <t>August</t>
  </si>
  <si>
    <t>Joe Franklin</t>
  </si>
  <si>
    <t>$1=530CFA</t>
  </si>
  <si>
    <t>Used August</t>
  </si>
  <si>
    <t>Passing to September  2012</t>
  </si>
  <si>
    <t>Passing to September 2012</t>
  </si>
  <si>
    <t>ProWildlife</t>
  </si>
  <si>
    <t>i35</t>
  </si>
  <si>
    <t>1-Phone-2</t>
  </si>
  <si>
    <t>1/8</t>
  </si>
  <si>
    <t>1-Phone-21</t>
  </si>
  <si>
    <t>2/8</t>
  </si>
  <si>
    <t>Yaounde-Bafoussamousam</t>
  </si>
  <si>
    <t>Traveling Expenses</t>
  </si>
  <si>
    <t>1-i35-1</t>
  </si>
  <si>
    <t>Bafoussam-Foumban</t>
  </si>
  <si>
    <t>1-i35-r</t>
  </si>
  <si>
    <t>Fouban-Magba</t>
  </si>
  <si>
    <t>Inter-city Transport</t>
  </si>
  <si>
    <t>Transport</t>
  </si>
  <si>
    <t>1-i35-2</t>
  </si>
  <si>
    <t>Drinks with informer</t>
  </si>
  <si>
    <t>Trustbuilding</t>
  </si>
  <si>
    <t>i11</t>
  </si>
  <si>
    <t>2-Phone-7</t>
  </si>
  <si>
    <t>i77</t>
  </si>
  <si>
    <t>2-Phone-13</t>
  </si>
  <si>
    <t>i45</t>
  </si>
  <si>
    <t>2-Phone-14</t>
  </si>
  <si>
    <t>i13</t>
  </si>
  <si>
    <t>2-Phone-15</t>
  </si>
  <si>
    <t>2-Phone-17</t>
  </si>
  <si>
    <t>i26</t>
  </si>
  <si>
    <t>2-Phone-20</t>
  </si>
  <si>
    <t>2-Phone-27-27b</t>
  </si>
  <si>
    <t>2-Phone-28</t>
  </si>
  <si>
    <t>2-Phone-31-31b</t>
  </si>
  <si>
    <t>2-Phone-42</t>
  </si>
  <si>
    <t>3/8</t>
  </si>
  <si>
    <t>Yaounde-Lomie</t>
  </si>
  <si>
    <t>investigations</t>
  </si>
  <si>
    <t>2-i11-1</t>
  </si>
  <si>
    <t>Oboul-Abong</t>
  </si>
  <si>
    <t>2-i11-r</t>
  </si>
  <si>
    <t>Abong-Bertoua</t>
  </si>
  <si>
    <t>Bertoua-Nkolbikon-Bertoua</t>
  </si>
  <si>
    <t>Bertoua-Abong</t>
  </si>
  <si>
    <t>Abong-Medouma-Abong</t>
  </si>
  <si>
    <t>Abong-Yaounde</t>
  </si>
  <si>
    <t>2-i11-2</t>
  </si>
  <si>
    <t>Yaounde-Bertoua</t>
  </si>
  <si>
    <t>2-i13-1</t>
  </si>
  <si>
    <t>Bertoua-Yaounde</t>
  </si>
  <si>
    <t>2-i13-2</t>
  </si>
  <si>
    <t>2-i45-1</t>
  </si>
  <si>
    <t>Bertoua-Bamoum-Bertoua</t>
  </si>
  <si>
    <t>2-i45-r</t>
  </si>
  <si>
    <t>2-i45-2</t>
  </si>
  <si>
    <t>2-i13-r</t>
  </si>
  <si>
    <t>2-i11-3</t>
  </si>
  <si>
    <t>2-i13-3</t>
  </si>
  <si>
    <t>2-i45-3</t>
  </si>
  <si>
    <t>Trust building</t>
  </si>
  <si>
    <t>i8</t>
  </si>
  <si>
    <t>3-Phone-3</t>
  </si>
  <si>
    <t>3-Phone-17</t>
  </si>
  <si>
    <t>3-Phone-41</t>
  </si>
  <si>
    <t>3-Phone-53</t>
  </si>
  <si>
    <t>4/8</t>
  </si>
  <si>
    <t>Yaounde-B'ssam</t>
  </si>
  <si>
    <t>3-i8-1</t>
  </si>
  <si>
    <t>Bssam-Foumbot</t>
  </si>
  <si>
    <t>3-i8-r</t>
  </si>
  <si>
    <t>Foumbot-Kouoptamo</t>
  </si>
  <si>
    <t>Kouoptamo-Foumbot</t>
  </si>
  <si>
    <t>Kouoptamo-Koupara-Kouoptamo</t>
  </si>
  <si>
    <t>Foumbot-Bssam</t>
  </si>
  <si>
    <t>Bssam-Yaounde</t>
  </si>
  <si>
    <t>3-i8-2</t>
  </si>
  <si>
    <t>3-i8-3</t>
  </si>
  <si>
    <t>3-i8-4</t>
  </si>
  <si>
    <t>4-Phone-33</t>
  </si>
  <si>
    <t>4-Phone-51</t>
  </si>
  <si>
    <t>4-Phone-65</t>
  </si>
  <si>
    <t>4-Phone-81</t>
  </si>
  <si>
    <t>7/8</t>
  </si>
  <si>
    <t>4-Phone-89-89b</t>
  </si>
  <si>
    <t>4-Phone-98a-c</t>
  </si>
  <si>
    <t>4-Phone-99</t>
  </si>
  <si>
    <t>4-Phone-109</t>
  </si>
  <si>
    <t>9/8</t>
  </si>
  <si>
    <t>Magba-Banyo</t>
  </si>
  <si>
    <t>4-i35-r</t>
  </si>
  <si>
    <t>Banyo-Mbamti</t>
  </si>
  <si>
    <t>Mbamti-Banyo</t>
  </si>
  <si>
    <t>Banyo-Daber</t>
  </si>
  <si>
    <t>Daber-Banyo</t>
  </si>
  <si>
    <t>Banyo-Ndere</t>
  </si>
  <si>
    <t>4-i35-3</t>
  </si>
  <si>
    <t>Ndere-Bamyanga</t>
  </si>
  <si>
    <t>5/8</t>
  </si>
  <si>
    <t>Bamyanga-Ndere</t>
  </si>
  <si>
    <t>Ndere-Lewa</t>
  </si>
  <si>
    <t>Lewa-Ndere</t>
  </si>
  <si>
    <t>Ndere-Loungii</t>
  </si>
  <si>
    <t>Loungii-Ndere</t>
  </si>
  <si>
    <t>Ndere-Yaounde</t>
  </si>
  <si>
    <t>4-i35-6</t>
  </si>
  <si>
    <t>I35</t>
  </si>
  <si>
    <t>4-i35-5</t>
  </si>
  <si>
    <t>5-Phone-56</t>
  </si>
  <si>
    <t>5-Phone-72</t>
  </si>
  <si>
    <t>Yaounde-D'la</t>
  </si>
  <si>
    <t>5-i11-5</t>
  </si>
  <si>
    <t>D'la-Yaounde</t>
  </si>
  <si>
    <t>5-i11-6</t>
  </si>
  <si>
    <t>5-i11-r</t>
  </si>
  <si>
    <t>6-Phone-85</t>
  </si>
  <si>
    <t>6-Phone-97</t>
  </si>
  <si>
    <t>6-Phone-110</t>
  </si>
  <si>
    <t>6-Phone-131</t>
  </si>
  <si>
    <t>10/8</t>
  </si>
  <si>
    <t>Yaounde-kribi</t>
  </si>
  <si>
    <t>6-i8-5</t>
  </si>
  <si>
    <t>Kribi-Campo</t>
  </si>
  <si>
    <t>6-i8-r</t>
  </si>
  <si>
    <t>Campo-Kribi</t>
  </si>
  <si>
    <t>Kribi-Yaounde</t>
  </si>
  <si>
    <t>6-i8-6</t>
  </si>
  <si>
    <t>6-i8-7</t>
  </si>
  <si>
    <t>7-Phone-82</t>
  </si>
  <si>
    <t>7-Phone-83</t>
  </si>
  <si>
    <t>7-Phone-98</t>
  </si>
  <si>
    <t>7-Phone-118</t>
  </si>
  <si>
    <t>Yaounde-Sangmalima</t>
  </si>
  <si>
    <t>7-i45-4</t>
  </si>
  <si>
    <t>Sangmalima-Meyong-Sangmalima</t>
  </si>
  <si>
    <t>7-i45-r</t>
  </si>
  <si>
    <t>Sangmalima-Djoum</t>
  </si>
  <si>
    <t>7-i45-5</t>
  </si>
  <si>
    <t>Djoum-Ayene-Djoum</t>
  </si>
  <si>
    <t>Djoum-Sangmalima</t>
  </si>
  <si>
    <t>7-i45-6</t>
  </si>
  <si>
    <t>Sangmalima-Yaounde</t>
  </si>
  <si>
    <t>7-i45-7</t>
  </si>
  <si>
    <t>7-i45-8</t>
  </si>
  <si>
    <t>i43</t>
  </si>
  <si>
    <t>8-Phone-72a</t>
  </si>
  <si>
    <t>7-Phone-100</t>
  </si>
  <si>
    <t>7-Phone-111</t>
  </si>
  <si>
    <t>Yaounde-Abong</t>
  </si>
  <si>
    <t>8-i43-1</t>
  </si>
  <si>
    <t>Abong-Mballam</t>
  </si>
  <si>
    <t>8-i43-r</t>
  </si>
  <si>
    <t>Mballam-Abong</t>
  </si>
  <si>
    <t>8-i43-2</t>
  </si>
  <si>
    <t>9/9</t>
  </si>
  <si>
    <t>8-i43-3</t>
  </si>
  <si>
    <t>9-Phone-118</t>
  </si>
  <si>
    <t>9-Phone-130</t>
  </si>
  <si>
    <t>9-Phone-135</t>
  </si>
  <si>
    <t>11/8</t>
  </si>
  <si>
    <t>9-i11-8</t>
  </si>
  <si>
    <t>Lomie-Yaounde</t>
  </si>
  <si>
    <t>9-i11-9</t>
  </si>
  <si>
    <t>12/8</t>
  </si>
  <si>
    <t>9-i11-r</t>
  </si>
  <si>
    <t>9-i11-10</t>
  </si>
  <si>
    <t>10-Phone-125</t>
  </si>
  <si>
    <t>10-Phone-146</t>
  </si>
  <si>
    <t>10-Phone-155</t>
  </si>
  <si>
    <t>13/8</t>
  </si>
  <si>
    <t>10-Phone-158</t>
  </si>
  <si>
    <t>10-Phone-169</t>
  </si>
  <si>
    <t>14/8</t>
  </si>
  <si>
    <t>Yaounde-Ebolowa</t>
  </si>
  <si>
    <t>10-i35-7</t>
  </si>
  <si>
    <t>Ebolowa-Akom</t>
  </si>
  <si>
    <t>10-i35-r</t>
  </si>
  <si>
    <t>Akom-Ebolowa</t>
  </si>
  <si>
    <t>Ebolowa-Maan</t>
  </si>
  <si>
    <t>Maan-Ebolowa</t>
  </si>
  <si>
    <t>Ebolowa-Yaounde</t>
  </si>
  <si>
    <t>10-i35-8</t>
  </si>
  <si>
    <t>10-i35-9</t>
  </si>
  <si>
    <t>11-Phone-145</t>
  </si>
  <si>
    <t>11-Phone-149</t>
  </si>
  <si>
    <t>11-i43-r</t>
  </si>
  <si>
    <t>12-Phone-161a</t>
  </si>
  <si>
    <t>12-Phone-175</t>
  </si>
  <si>
    <t>12-Phone-177</t>
  </si>
  <si>
    <t>Yaounde-Mbalmayo</t>
  </si>
  <si>
    <t>12-i43-r</t>
  </si>
  <si>
    <t>Mbalmayo-Yaounde</t>
  </si>
  <si>
    <t>13-Phone-168</t>
  </si>
  <si>
    <t>13-Phone-188</t>
  </si>
  <si>
    <t>15/8</t>
  </si>
  <si>
    <t>13-Phone-196</t>
  </si>
  <si>
    <t>16/8</t>
  </si>
  <si>
    <t>13-Phone-212</t>
  </si>
  <si>
    <t>17/8</t>
  </si>
  <si>
    <t>13-Phone-224</t>
  </si>
  <si>
    <t>18/8</t>
  </si>
  <si>
    <t>13-Phone-239</t>
  </si>
  <si>
    <t>19/8</t>
  </si>
  <si>
    <t>13-i8-9</t>
  </si>
  <si>
    <t>Lomie-Ngoyla</t>
  </si>
  <si>
    <t>13-i8-r</t>
  </si>
  <si>
    <t>Ngoyla-NzolaboT-Ngoyla</t>
  </si>
  <si>
    <t>ngoyla-Lamsong-Ngoyla</t>
  </si>
  <si>
    <t>Ngoyla-Lomie</t>
  </si>
  <si>
    <t>Lomie-congo-Lomie</t>
  </si>
  <si>
    <t>13-i8-10</t>
  </si>
  <si>
    <t>19/9</t>
  </si>
  <si>
    <t>13-i8-11</t>
  </si>
  <si>
    <t>13-i8-12</t>
  </si>
  <si>
    <t>13-i8-13</t>
  </si>
  <si>
    <t>14-i8-r</t>
  </si>
  <si>
    <t>14-Phone-163</t>
  </si>
  <si>
    <t>14-Phone-176</t>
  </si>
  <si>
    <t>14-Phone-187</t>
  </si>
  <si>
    <t>14-Phone-197</t>
  </si>
  <si>
    <t>14-Phone-206-206b</t>
  </si>
  <si>
    <t>14-Phone-211</t>
  </si>
  <si>
    <t>14-i11-11</t>
  </si>
  <si>
    <t>Loum-Mbanga</t>
  </si>
  <si>
    <t>14-i11-r</t>
  </si>
  <si>
    <t>Mbanga-D'la</t>
  </si>
  <si>
    <t>14-i11-14</t>
  </si>
  <si>
    <t>15-Phone-186</t>
  </si>
  <si>
    <t>15-Phone-198</t>
  </si>
  <si>
    <t>15-Phone-213</t>
  </si>
  <si>
    <t>15-Phone-225</t>
  </si>
  <si>
    <t>15-Phone-238</t>
  </si>
  <si>
    <t>15-Phone-244</t>
  </si>
  <si>
    <t>20/8</t>
  </si>
  <si>
    <t>15-Phone-248</t>
  </si>
  <si>
    <t>21/8</t>
  </si>
  <si>
    <t>15-Phone-260</t>
  </si>
  <si>
    <t>22/8</t>
  </si>
  <si>
    <t>15-Phone-287</t>
  </si>
  <si>
    <t>23/8</t>
  </si>
  <si>
    <t>15-Phone-307</t>
  </si>
  <si>
    <t>24/8</t>
  </si>
  <si>
    <t>Yaounde-Ndere</t>
  </si>
  <si>
    <t>15-i35-10</t>
  </si>
  <si>
    <t>Ndere-Maroua</t>
  </si>
  <si>
    <t>15-i35-11</t>
  </si>
  <si>
    <t>Maroua-Waza</t>
  </si>
  <si>
    <t>15-i35-12</t>
  </si>
  <si>
    <t>Waza-Dabanga</t>
  </si>
  <si>
    <t>15-i35-r</t>
  </si>
  <si>
    <t>Dabanga-Waza</t>
  </si>
  <si>
    <t>Waza-Bahram</t>
  </si>
  <si>
    <t>Bahram-Waza</t>
  </si>
  <si>
    <t>Waza-Kossa</t>
  </si>
  <si>
    <t>Kossa-Waza</t>
  </si>
  <si>
    <t>Waza-Goulou</t>
  </si>
  <si>
    <t>Goulou-Waza</t>
  </si>
  <si>
    <t>Waza-Zina</t>
  </si>
  <si>
    <t>Zina-Waza</t>
  </si>
  <si>
    <t>Waza-Maroua</t>
  </si>
  <si>
    <t>Marroua-Malikingai</t>
  </si>
  <si>
    <t>Malikingaii-Maroua</t>
  </si>
  <si>
    <t>15-i35-13</t>
  </si>
  <si>
    <t>15-i35-14</t>
  </si>
  <si>
    <t>15-i35-15</t>
  </si>
  <si>
    <t>16-Phone-195</t>
  </si>
  <si>
    <t>16-Phone-235</t>
  </si>
  <si>
    <t>16-Phone-239</t>
  </si>
  <si>
    <t>16-Phone-243</t>
  </si>
  <si>
    <t>17-Phone-226</t>
  </si>
  <si>
    <t>Yaounde-Nsimalen</t>
  </si>
  <si>
    <t>17-i26-r</t>
  </si>
  <si>
    <t>Nsimalen-Yaounde</t>
  </si>
  <si>
    <t>Drink with Informant</t>
  </si>
  <si>
    <t>Trust Building</t>
  </si>
  <si>
    <t>18-Phone-265</t>
  </si>
  <si>
    <t>18-Phone-281</t>
  </si>
  <si>
    <t>18-Phone-297</t>
  </si>
  <si>
    <t>18-Phone-312</t>
  </si>
  <si>
    <t>25/8</t>
  </si>
  <si>
    <t>Yaounde-B'da</t>
  </si>
  <si>
    <t>18-i8-14</t>
  </si>
  <si>
    <t>B'da-Wum</t>
  </si>
  <si>
    <t>18-i8-r</t>
  </si>
  <si>
    <t>Wum-Essimbi</t>
  </si>
  <si>
    <t>Essimbi-Bu-Essimbi</t>
  </si>
  <si>
    <t>Essimbi-Befang-Essimbi</t>
  </si>
  <si>
    <t>Essimbi-Banakuma-Essimbi</t>
  </si>
  <si>
    <t>Essimbi-Wum</t>
  </si>
  <si>
    <t>Wum-B'da</t>
  </si>
  <si>
    <t>B'da-Yaounde</t>
  </si>
  <si>
    <t>18-i8-15</t>
  </si>
  <si>
    <t>26/8</t>
  </si>
  <si>
    <t>18-i8-16</t>
  </si>
  <si>
    <t>19-Phone-264</t>
  </si>
  <si>
    <t>19-Phone-280</t>
  </si>
  <si>
    <t>19-Phone-296</t>
  </si>
  <si>
    <t>19-Phone-317</t>
  </si>
  <si>
    <t>Yaounde-Limbe</t>
  </si>
  <si>
    <t>19-i11-15</t>
  </si>
  <si>
    <t>Limbe-Idenau</t>
  </si>
  <si>
    <t>19-i11-r</t>
  </si>
  <si>
    <t>Idenau-Limbe</t>
  </si>
  <si>
    <t>Limbe-Yaounde</t>
  </si>
  <si>
    <t>19-i11-16</t>
  </si>
  <si>
    <t>19-i11-17</t>
  </si>
  <si>
    <t>Transports</t>
  </si>
  <si>
    <t>20-i45-r</t>
  </si>
  <si>
    <t>21-Phone-283</t>
  </si>
  <si>
    <t>21-Phone-295</t>
  </si>
  <si>
    <t>21-Phone-314</t>
  </si>
  <si>
    <t>21-i45-9</t>
  </si>
  <si>
    <t>21-i45-10</t>
  </si>
  <si>
    <t>Djoum-Lele</t>
  </si>
  <si>
    <t>21-i45-r</t>
  </si>
  <si>
    <t>Lele-Mballam</t>
  </si>
  <si>
    <t>Mballam-lele</t>
  </si>
  <si>
    <t>Lele-Djoum</t>
  </si>
  <si>
    <t>21-i45-11</t>
  </si>
  <si>
    <t>21-i45-12</t>
  </si>
  <si>
    <t>21-i45-13</t>
  </si>
  <si>
    <t>21-i45-14</t>
  </si>
  <si>
    <t>22-Phone-222</t>
  </si>
  <si>
    <t>22-Phone-273</t>
  </si>
  <si>
    <t>22/9</t>
  </si>
  <si>
    <t>22-Phone-286</t>
  </si>
  <si>
    <t>22-Phone-299</t>
  </si>
  <si>
    <t>22-Phone-315</t>
  </si>
  <si>
    <t>22-Phone-320</t>
  </si>
  <si>
    <t>22-Phone-329-329a</t>
  </si>
  <si>
    <t>27/8</t>
  </si>
  <si>
    <t>22-Phone-350</t>
  </si>
  <si>
    <t>28/8</t>
  </si>
  <si>
    <t>22-i43-4</t>
  </si>
  <si>
    <t>D'la-Limbe</t>
  </si>
  <si>
    <t>22-i43-r</t>
  </si>
  <si>
    <t>Idenau-Muyenge</t>
  </si>
  <si>
    <t>Muyenge-Plantation-Muyenge</t>
  </si>
  <si>
    <t>Muyenge-idenau</t>
  </si>
  <si>
    <t>22-i43-5</t>
  </si>
  <si>
    <t>22-i43-6</t>
  </si>
  <si>
    <t>22-i43-7</t>
  </si>
  <si>
    <t>22-i43-8</t>
  </si>
  <si>
    <t>i70</t>
  </si>
  <si>
    <t>23-Phone-309-309b</t>
  </si>
  <si>
    <t>23-Phone-310</t>
  </si>
  <si>
    <t>23-Phone-319</t>
  </si>
  <si>
    <t>Menji-Mayemen</t>
  </si>
  <si>
    <t>23-i70-r</t>
  </si>
  <si>
    <t>Mayemen-Menji</t>
  </si>
  <si>
    <t>24-Phone-316</t>
  </si>
  <si>
    <t>24-i26-r</t>
  </si>
  <si>
    <t>25-Phone-327</t>
  </si>
  <si>
    <t>25-Phone-351</t>
  </si>
  <si>
    <t>25-Phone-359</t>
  </si>
  <si>
    <t>29/8</t>
  </si>
  <si>
    <t>25-Phone-368</t>
  </si>
  <si>
    <t>30/8</t>
  </si>
  <si>
    <t>25-Phone-385</t>
  </si>
  <si>
    <t>31/8</t>
  </si>
  <si>
    <t>Yaounde-Abongmbang</t>
  </si>
  <si>
    <t>25-i35-16</t>
  </si>
  <si>
    <t>Abongmbang-Ngoyla</t>
  </si>
  <si>
    <t>25-i35-r</t>
  </si>
  <si>
    <t>Ngoyla-Abongmbang</t>
  </si>
  <si>
    <t>Abongmbang-Yaounde</t>
  </si>
  <si>
    <t>25-i35-17</t>
  </si>
  <si>
    <t>25-i35-18</t>
  </si>
  <si>
    <t>26-Phone-338</t>
  </si>
  <si>
    <t>26-Phone-345</t>
  </si>
  <si>
    <t>26-Phone-354</t>
  </si>
  <si>
    <t>26-Phone-367</t>
  </si>
  <si>
    <t>26-Phone-384</t>
  </si>
  <si>
    <t>26-Phone-390</t>
  </si>
  <si>
    <t>Yaounde-Bafia</t>
  </si>
  <si>
    <t>26-i8-18</t>
  </si>
  <si>
    <t>Bafia-M'ssina</t>
  </si>
  <si>
    <t>26-i8-r</t>
  </si>
  <si>
    <t>M'ssina-kikil-M'ssina</t>
  </si>
  <si>
    <t>M'ssina-Bafia</t>
  </si>
  <si>
    <t>Bafia-bokito</t>
  </si>
  <si>
    <t>Bokito-Bufan-Bokito</t>
  </si>
  <si>
    <t>Bokito-Buraka-Bokito</t>
  </si>
  <si>
    <t>Bokiti-Bafia</t>
  </si>
  <si>
    <t>Bafia-Yaounde</t>
  </si>
  <si>
    <t>26-i8-19</t>
  </si>
  <si>
    <t>26-i8-20</t>
  </si>
  <si>
    <t>27-Phone-320</t>
  </si>
  <si>
    <t>27-Phone-340</t>
  </si>
  <si>
    <t>27-Phone-349</t>
  </si>
  <si>
    <t>27-Phone-358</t>
  </si>
  <si>
    <t>27-Phone-366</t>
  </si>
  <si>
    <t>27-Phone-374</t>
  </si>
  <si>
    <t>27-Phone-383</t>
  </si>
  <si>
    <t>28-Phone-10</t>
  </si>
  <si>
    <t>28-Phone-19</t>
  </si>
  <si>
    <t>28-Phone-39</t>
  </si>
  <si>
    <t>28-Phone-46</t>
  </si>
  <si>
    <t>28-Phone-59</t>
  </si>
  <si>
    <t>28-Phone-78</t>
  </si>
  <si>
    <t>28-Phone-91</t>
  </si>
  <si>
    <t>28-Phone-107</t>
  </si>
  <si>
    <t>28-Phone-123</t>
  </si>
  <si>
    <t>28-Phone-134</t>
  </si>
  <si>
    <t>28-Phone-147-147b</t>
  </si>
  <si>
    <t>28-Phone-157-157a</t>
  </si>
  <si>
    <t>28-Phone-165-165a</t>
  </si>
  <si>
    <t>28-Phone-189-189a</t>
  </si>
  <si>
    <t>28-Phone-193</t>
  </si>
  <si>
    <t>28-Phone-242</t>
  </si>
  <si>
    <t>28-Phone-247</t>
  </si>
  <si>
    <t>28-Phone-288-288a</t>
  </si>
  <si>
    <t>28-Phone-294-294a</t>
  </si>
  <si>
    <t>28-Phone-324</t>
  </si>
  <si>
    <t>28-Phone-335</t>
  </si>
  <si>
    <t>28-Phone-343-343a</t>
  </si>
  <si>
    <t>28-Phone-352-352a</t>
  </si>
  <si>
    <t>28-Phone-361</t>
  </si>
  <si>
    <t>28-Phone-369-369a</t>
  </si>
  <si>
    <t>28-Phone-379</t>
  </si>
  <si>
    <t>28-i26-r</t>
  </si>
  <si>
    <t xml:space="preserve">x1000 Hotline Flyers </t>
  </si>
  <si>
    <t>Others</t>
  </si>
  <si>
    <t>28-i26-5</t>
  </si>
  <si>
    <t>Hotline Flyers</t>
  </si>
  <si>
    <t>16-Phone-210</t>
  </si>
  <si>
    <t>16-Phone-220</t>
  </si>
  <si>
    <t>x2 hrs taxi</t>
  </si>
  <si>
    <t>Operation</t>
  </si>
  <si>
    <t>16-i26-r</t>
  </si>
  <si>
    <t>16-al-r</t>
  </si>
  <si>
    <t>alain</t>
  </si>
  <si>
    <t>Police</t>
  </si>
  <si>
    <t>16-i26-6</t>
  </si>
  <si>
    <t>16-i26-7</t>
  </si>
  <si>
    <t>16-i26-8</t>
  </si>
  <si>
    <t>16-i26-9</t>
  </si>
  <si>
    <t>MINFOF</t>
  </si>
  <si>
    <t>16-i26-10</t>
  </si>
  <si>
    <t>16-i26-11</t>
  </si>
  <si>
    <t>al-4</t>
  </si>
  <si>
    <t>al-5</t>
  </si>
  <si>
    <t>al-6</t>
  </si>
  <si>
    <t>al-7</t>
  </si>
  <si>
    <t>16-i26-12</t>
  </si>
  <si>
    <t>20-Phone-256-256a</t>
  </si>
  <si>
    <t>20-Phone-259-259a</t>
  </si>
  <si>
    <t>20-Phone-270</t>
  </si>
  <si>
    <t>20-Phone-271</t>
  </si>
  <si>
    <t>20-i26-r</t>
  </si>
  <si>
    <t>al-r</t>
  </si>
  <si>
    <t>20-i26-13</t>
  </si>
  <si>
    <t>20-i26-14</t>
  </si>
  <si>
    <t>20-i26-15</t>
  </si>
  <si>
    <t>20-i26-16</t>
  </si>
  <si>
    <t>20-i26-17</t>
  </si>
  <si>
    <t>20-i26-18</t>
  </si>
  <si>
    <t>20-i26-19</t>
  </si>
  <si>
    <t>20-i26-20</t>
  </si>
  <si>
    <t>20-i26-21</t>
  </si>
  <si>
    <t>20-i26-22</t>
  </si>
  <si>
    <t>20-i26-23</t>
  </si>
  <si>
    <t>eka-17</t>
  </si>
  <si>
    <t>ekane</t>
  </si>
  <si>
    <t xml:space="preserve">Operation </t>
  </si>
  <si>
    <t>nad-27</t>
  </si>
  <si>
    <t>nadège</t>
  </si>
  <si>
    <t>nad-28</t>
  </si>
  <si>
    <t>nad-29</t>
  </si>
  <si>
    <t>nad-30</t>
  </si>
  <si>
    <t>nad-31</t>
  </si>
  <si>
    <t>Alain</t>
  </si>
  <si>
    <t>Phone-1</t>
  </si>
  <si>
    <t>Phone-16</t>
  </si>
  <si>
    <t>Phone-43</t>
  </si>
  <si>
    <t>Phone-60</t>
  </si>
  <si>
    <t>Phone-76</t>
  </si>
  <si>
    <t>Phone-93</t>
  </si>
  <si>
    <t>Phone-106</t>
  </si>
  <si>
    <t>Phone-122</t>
  </si>
  <si>
    <t>Phone-143</t>
  </si>
  <si>
    <t>Phone 148a</t>
  </si>
  <si>
    <t>Phone-156</t>
  </si>
  <si>
    <t>Phone-166</t>
  </si>
  <si>
    <t>Phone-191</t>
  </si>
  <si>
    <t>Phone-207</t>
  </si>
  <si>
    <t>Phone-221</t>
  </si>
  <si>
    <t>Phone-240</t>
  </si>
  <si>
    <t>Phone-247</t>
  </si>
  <si>
    <t>Phone-258</t>
  </si>
  <si>
    <t>Phone-279</t>
  </si>
  <si>
    <t>Phone-304</t>
  </si>
  <si>
    <t>Phone-310</t>
  </si>
  <si>
    <t>Phone-323</t>
  </si>
  <si>
    <t>Phone-332</t>
  </si>
  <si>
    <t>Phone-344</t>
  </si>
  <si>
    <t>Phone-353</t>
  </si>
  <si>
    <t>Phone-372</t>
  </si>
  <si>
    <t>Phone-377</t>
  </si>
  <si>
    <t>Aime</t>
  </si>
  <si>
    <t>Phone-6</t>
  </si>
  <si>
    <t>Phone-25</t>
  </si>
  <si>
    <t>Phone-35</t>
  </si>
  <si>
    <t>Phone-67</t>
  </si>
  <si>
    <t>Phone-87</t>
  </si>
  <si>
    <t>Phone-96</t>
  </si>
  <si>
    <t>Phone-115</t>
  </si>
  <si>
    <t>Phone-126</t>
  </si>
  <si>
    <t>Phone-139</t>
  </si>
  <si>
    <t>Phone-153</t>
  </si>
  <si>
    <t>Phone-170</t>
  </si>
  <si>
    <t>Phone-183</t>
  </si>
  <si>
    <t>Phone-204</t>
  </si>
  <si>
    <t>Phone-217</t>
  </si>
  <si>
    <t>Phone-236</t>
  </si>
  <si>
    <t>Phone-245a</t>
  </si>
  <si>
    <t>Phone-250</t>
  </si>
  <si>
    <t>Phone-289</t>
  </si>
  <si>
    <t>Phone-301</t>
  </si>
  <si>
    <t>Phone-331</t>
  </si>
  <si>
    <t>Phone-342</t>
  </si>
  <si>
    <t>Phone-356</t>
  </si>
  <si>
    <t>Phone-370</t>
  </si>
  <si>
    <t>Phone-381</t>
  </si>
  <si>
    <t>Phone-5</t>
  </si>
  <si>
    <t>Phone-26</t>
  </si>
  <si>
    <t>Phone-34</t>
  </si>
  <si>
    <t>Phone-66</t>
  </si>
  <si>
    <t>Phone-86</t>
  </si>
  <si>
    <t>Phone-102</t>
  </si>
  <si>
    <t>Phone-112</t>
  </si>
  <si>
    <t>Phone-124</t>
  </si>
  <si>
    <t>Phone-140</t>
  </si>
  <si>
    <t>Phone-152</t>
  </si>
  <si>
    <t>Phone-171</t>
  </si>
  <si>
    <t>Phone-182</t>
  </si>
  <si>
    <t>Phone-203</t>
  </si>
  <si>
    <t>Phone-216</t>
  </si>
  <si>
    <t>Phone-230</t>
  </si>
  <si>
    <t>Phone-237</t>
  </si>
  <si>
    <t>Phone-241</t>
  </si>
  <si>
    <t>Phone-251</t>
  </si>
  <si>
    <t>Phone-261</t>
  </si>
  <si>
    <t>Phone-290</t>
  </si>
  <si>
    <t>Phone-300</t>
  </si>
  <si>
    <t>Phone-330</t>
  </si>
  <si>
    <t>Phone-341</t>
  </si>
  <si>
    <t>Phone-363</t>
  </si>
  <si>
    <t>Phone-365</t>
  </si>
  <si>
    <t>Phone-389</t>
  </si>
  <si>
    <t>Phone-4</t>
  </si>
  <si>
    <t>Phone-24</t>
  </si>
  <si>
    <t>Phone-44</t>
  </si>
  <si>
    <t>Phone-55</t>
  </si>
  <si>
    <t>Phone-68</t>
  </si>
  <si>
    <t>Phone-84</t>
  </si>
  <si>
    <t>Phone-102a</t>
  </si>
  <si>
    <t>Phone-113</t>
  </si>
  <si>
    <t>Phone-128</t>
  </si>
  <si>
    <t>Phone-138</t>
  </si>
  <si>
    <t>Phone-148</t>
  </si>
  <si>
    <t>Phone-154</t>
  </si>
  <si>
    <t>Phone-162</t>
  </si>
  <si>
    <t>Phone-184</t>
  </si>
  <si>
    <t>Phone-202</t>
  </si>
  <si>
    <t>Phone-215</t>
  </si>
  <si>
    <t>Phone-232</t>
  </si>
  <si>
    <t>Phone-252</t>
  </si>
  <si>
    <t>Phone-262</t>
  </si>
  <si>
    <t>Phone-263</t>
  </si>
  <si>
    <t>Phone-284</t>
  </si>
  <si>
    <t>Phone-308</t>
  </si>
  <si>
    <t>Phone-328</t>
  </si>
  <si>
    <t>Phone-337</t>
  </si>
  <si>
    <t>Phone-357</t>
  </si>
  <si>
    <t>Phone-376</t>
  </si>
  <si>
    <t>Phone-382</t>
  </si>
  <si>
    <t>M.Djimi</t>
  </si>
  <si>
    <t>Phone-243a</t>
  </si>
  <si>
    <t>Phone-269</t>
  </si>
  <si>
    <t>m.Tambe</t>
  </si>
  <si>
    <t>Phone-241a</t>
  </si>
  <si>
    <t>X 1 hour Internet</t>
  </si>
  <si>
    <t>aim-r</t>
  </si>
  <si>
    <t>aimé</t>
  </si>
  <si>
    <t>Yaounde-Douala</t>
  </si>
  <si>
    <t>aim-1</t>
  </si>
  <si>
    <t>Douala-Yaounde</t>
  </si>
  <si>
    <t>aim-3</t>
  </si>
  <si>
    <t>Yaounde-Sangmelima</t>
  </si>
  <si>
    <t>aim-5</t>
  </si>
  <si>
    <t>Sangmelima-Djoum</t>
  </si>
  <si>
    <t>aim-6</t>
  </si>
  <si>
    <t>Djoum-Sangmelima</t>
  </si>
  <si>
    <t>aim-8</t>
  </si>
  <si>
    <t>Sangmelima-Yaounde</t>
  </si>
  <si>
    <t>aim-10</t>
  </si>
  <si>
    <t>Yaounde-Bangangte</t>
  </si>
  <si>
    <t>aim-11</t>
  </si>
  <si>
    <t>Bafsam-Bgté-Bafsam</t>
  </si>
  <si>
    <t>aim-14</t>
  </si>
  <si>
    <t>Bangangte-Bafsam</t>
  </si>
  <si>
    <t>Bafsam-Yaounde</t>
  </si>
  <si>
    <t>aim-15</t>
  </si>
  <si>
    <t>Yaounde-Bamenda</t>
  </si>
  <si>
    <t>aim-17</t>
  </si>
  <si>
    <t>Bamenda-Yaounde</t>
  </si>
  <si>
    <t>aim-19</t>
  </si>
  <si>
    <t>Yaounde-Bafsam</t>
  </si>
  <si>
    <t>aim-20</t>
  </si>
  <si>
    <t>Bafsam-Dschang</t>
  </si>
  <si>
    <t>Dschang-Bafsam</t>
  </si>
  <si>
    <t>Mbouda-Dschang-Mbouda</t>
  </si>
  <si>
    <t>aim-23</t>
  </si>
  <si>
    <t>aim-24</t>
  </si>
  <si>
    <t>aim-26</t>
  </si>
  <si>
    <t>aim-27</t>
  </si>
  <si>
    <t>aim-29</t>
  </si>
  <si>
    <t>aim-31</t>
  </si>
  <si>
    <t>Yaounde-ebolowa</t>
  </si>
  <si>
    <t>al-9</t>
  </si>
  <si>
    <t>ebolowa-ambam</t>
  </si>
  <si>
    <t>al-11</t>
  </si>
  <si>
    <t>ambam-ebolowa</t>
  </si>
  <si>
    <t>al-12</t>
  </si>
  <si>
    <t>ebolowa-Yaounde</t>
  </si>
  <si>
    <t>al-13</t>
  </si>
  <si>
    <t>al-15</t>
  </si>
  <si>
    <t>al-17</t>
  </si>
  <si>
    <t>Yaounde-Kribi</t>
  </si>
  <si>
    <t>eka-2</t>
  </si>
  <si>
    <t>eka-4</t>
  </si>
  <si>
    <t>eka-5</t>
  </si>
  <si>
    <t>eka-6</t>
  </si>
  <si>
    <t>Yaounde-Kumba</t>
  </si>
  <si>
    <t>eka-7</t>
  </si>
  <si>
    <t>Kumba-Mamfe</t>
  </si>
  <si>
    <t>eka-9</t>
  </si>
  <si>
    <t>Mamfe-Kumba</t>
  </si>
  <si>
    <t>eka-14</t>
  </si>
  <si>
    <t>Kumba-Yaounde</t>
  </si>
  <si>
    <t>eka-16</t>
  </si>
  <si>
    <t>Ydé-Bertoua</t>
  </si>
  <si>
    <t xml:space="preserve">Legal </t>
  </si>
  <si>
    <t>nad-2</t>
  </si>
  <si>
    <t>Btoua-Ydé</t>
  </si>
  <si>
    <t>nad-4</t>
  </si>
  <si>
    <t>Ydé-Nanga eboko</t>
  </si>
  <si>
    <t>nad-5</t>
  </si>
  <si>
    <t>Nanga -Ydé</t>
  </si>
  <si>
    <t>nad-r</t>
  </si>
  <si>
    <t>Ydé-Douala</t>
  </si>
  <si>
    <t>nad-8</t>
  </si>
  <si>
    <t>Douala-Ydé</t>
  </si>
  <si>
    <t>nad-10</t>
  </si>
  <si>
    <t>Ydé-Ebwa</t>
  </si>
  <si>
    <t>nad-15</t>
  </si>
  <si>
    <t>Ebwa-Ambam</t>
  </si>
  <si>
    <t>nad-17</t>
  </si>
  <si>
    <t>Ambam-Ydé</t>
  </si>
  <si>
    <t>nad-18</t>
  </si>
  <si>
    <t>nad-21</t>
  </si>
  <si>
    <t>Btoua-Abg mbg</t>
  </si>
  <si>
    <t>Abg-Mbg -Mindourou</t>
  </si>
  <si>
    <t>Mindourou-Abg-mbg</t>
  </si>
  <si>
    <t>nad-25</t>
  </si>
  <si>
    <t>Abg mb-Ydé</t>
  </si>
  <si>
    <t>Ydé-Abg Mbg</t>
  </si>
  <si>
    <t>nad-33</t>
  </si>
  <si>
    <t>nad-35</t>
  </si>
  <si>
    <t xml:space="preserve">8/8 </t>
  </si>
  <si>
    <t>eka-r</t>
  </si>
  <si>
    <t>29/9</t>
  </si>
  <si>
    <t>aim-2</t>
  </si>
  <si>
    <t>aim-7</t>
  </si>
  <si>
    <t>aim-9</t>
  </si>
  <si>
    <t>aim-12</t>
  </si>
  <si>
    <t>aim-18</t>
  </si>
  <si>
    <t>aim-21</t>
  </si>
  <si>
    <t>aim-28</t>
  </si>
  <si>
    <t>aim-30</t>
  </si>
  <si>
    <t>al-10</t>
  </si>
  <si>
    <t>al-16</t>
  </si>
  <si>
    <t>eka-3</t>
  </si>
  <si>
    <t>eka-8</t>
  </si>
  <si>
    <t>eka-10</t>
  </si>
  <si>
    <t>eka-15</t>
  </si>
  <si>
    <t>nad-3</t>
  </si>
  <si>
    <t>nad-6</t>
  </si>
  <si>
    <t>nad-9</t>
  </si>
  <si>
    <t>nad-16</t>
  </si>
  <si>
    <t>nad-22</t>
  </si>
  <si>
    <t>nad-23</t>
  </si>
  <si>
    <t>nad-34</t>
  </si>
  <si>
    <t>X photocopies</t>
  </si>
  <si>
    <t>aim-16</t>
  </si>
  <si>
    <t>x8 printing</t>
  </si>
  <si>
    <t>al-1</t>
  </si>
  <si>
    <t>x106 photocopy</t>
  </si>
  <si>
    <t>charger</t>
  </si>
  <si>
    <t>al-19</t>
  </si>
  <si>
    <t>X 52 photocopies</t>
  </si>
  <si>
    <t>eka-18</t>
  </si>
  <si>
    <t>X 20photocopies</t>
  </si>
  <si>
    <t>eka-19</t>
  </si>
  <si>
    <t>X 1 Binding</t>
  </si>
  <si>
    <t>10xPrinting</t>
  </si>
  <si>
    <t xml:space="preserve">legal </t>
  </si>
  <si>
    <t>nad-1</t>
  </si>
  <si>
    <t>x 20 Photocopies</t>
  </si>
  <si>
    <t>X 80 photocopies</t>
  </si>
  <si>
    <t>Fiscal stamp</t>
  </si>
  <si>
    <t>nad-19</t>
  </si>
  <si>
    <t>nad-20</t>
  </si>
  <si>
    <t>X 11 printing</t>
  </si>
  <si>
    <t>nad-24</t>
  </si>
  <si>
    <t>X 36 photocopies</t>
  </si>
  <si>
    <t>X 120 Photocopies</t>
  </si>
  <si>
    <t>nad-26</t>
  </si>
  <si>
    <t>X100 Photocopies</t>
  </si>
  <si>
    <t>nad-32</t>
  </si>
  <si>
    <t>civil claim</t>
  </si>
  <si>
    <t>eka-12</t>
  </si>
  <si>
    <t>dji-4</t>
  </si>
  <si>
    <t>Yaounde-Abam</t>
  </si>
  <si>
    <t>dji-5</t>
  </si>
  <si>
    <t>Abam-Yaounde</t>
  </si>
  <si>
    <t>dji-6</t>
  </si>
  <si>
    <t>dji-7</t>
  </si>
  <si>
    <t>dji-8</t>
  </si>
  <si>
    <t>tam-1</t>
  </si>
  <si>
    <t>Bafsam-Bangangté</t>
  </si>
  <si>
    <t>Tchag-1</t>
  </si>
  <si>
    <t>Bangangté-Bafsam</t>
  </si>
  <si>
    <t>Tchag-2</t>
  </si>
  <si>
    <t>Tchag-3</t>
  </si>
  <si>
    <t>Me Djimi</t>
  </si>
  <si>
    <t>dji-1</t>
  </si>
  <si>
    <t>djimi</t>
  </si>
  <si>
    <t>dji-9</t>
  </si>
  <si>
    <t>dji-10</t>
  </si>
  <si>
    <t>x 1 lawyer</t>
  </si>
  <si>
    <t>dji-2</t>
  </si>
  <si>
    <t>dji-3</t>
  </si>
  <si>
    <t>tchag-r</t>
  </si>
  <si>
    <t>Eric</t>
  </si>
  <si>
    <t>Phone-9</t>
  </si>
  <si>
    <t>Phone-18</t>
  </si>
  <si>
    <t>Phone-38</t>
  </si>
  <si>
    <t>Phone-58</t>
  </si>
  <si>
    <t>Phone-77</t>
  </si>
  <si>
    <t>Phone-92</t>
  </si>
  <si>
    <t>Phone-108</t>
  </si>
  <si>
    <t>Phone-121</t>
  </si>
  <si>
    <t>Phone-136</t>
  </si>
  <si>
    <t>Phone-159</t>
  </si>
  <si>
    <t>Phone-167</t>
  </si>
  <si>
    <t>Phone-190</t>
  </si>
  <si>
    <t>Phone-194</t>
  </si>
  <si>
    <t>Phone-209</t>
  </si>
  <si>
    <t>Phone-234</t>
  </si>
  <si>
    <t>Phone-246</t>
  </si>
  <si>
    <t>Phone-257</t>
  </si>
  <si>
    <t>Phone-278</t>
  </si>
  <si>
    <t>Phone-305</t>
  </si>
  <si>
    <t>Phone-334</t>
  </si>
  <si>
    <t>Phone-347</t>
  </si>
  <si>
    <t>Phone-360</t>
  </si>
  <si>
    <t>Phone-373</t>
  </si>
  <si>
    <t>Phone-380</t>
  </si>
  <si>
    <t>Anna</t>
  </si>
  <si>
    <t>Phone-23</t>
  </si>
  <si>
    <t>Phone-37</t>
  </si>
  <si>
    <t>Phone-63</t>
  </si>
  <si>
    <t>Phone-80</t>
  </si>
  <si>
    <t>Phone-116</t>
  </si>
  <si>
    <t>Phone-127</t>
  </si>
  <si>
    <t>Phone-141</t>
  </si>
  <si>
    <t>Phone-150</t>
  </si>
  <si>
    <t>Phone-173</t>
  </si>
  <si>
    <t>Phone-180</t>
  </si>
  <si>
    <t>Phone-200</t>
  </si>
  <si>
    <t>Phone-218</t>
  </si>
  <si>
    <t>Phone-233</t>
  </si>
  <si>
    <t>Phone-253</t>
  </si>
  <si>
    <t>Phone-255</t>
  </si>
  <si>
    <t>Phone-285</t>
  </si>
  <si>
    <t>Phone-302</t>
  </si>
  <si>
    <t>Phone-325</t>
  </si>
  <si>
    <t>Phone-339</t>
  </si>
  <si>
    <t>Phone-371</t>
  </si>
  <si>
    <t>1h 30mins internet</t>
  </si>
  <si>
    <t>ann-2</t>
  </si>
  <si>
    <t>x2 (30mins) internet</t>
  </si>
  <si>
    <t>ann-10</t>
  </si>
  <si>
    <t>internet x 6 hrs</t>
  </si>
  <si>
    <t>eri-1</t>
  </si>
  <si>
    <t>ann-r</t>
  </si>
  <si>
    <t>eri-r</t>
  </si>
  <si>
    <t>Horizon newspaper E</t>
  </si>
  <si>
    <t>Le defi newspaper F</t>
  </si>
  <si>
    <t>31/7</t>
  </si>
  <si>
    <t>The Horizon newspaper E</t>
  </si>
  <si>
    <t>radio talk show E</t>
  </si>
  <si>
    <t>Hot news newspaper E</t>
  </si>
  <si>
    <t>The spokesman newspaper F</t>
  </si>
  <si>
    <t>Hot news newspaper F</t>
  </si>
  <si>
    <t>Eden newspaper E</t>
  </si>
  <si>
    <t>Popoli newspaper F</t>
  </si>
  <si>
    <t>Repere newspaper F</t>
  </si>
  <si>
    <t>radio news feature F</t>
  </si>
  <si>
    <t>L'equation newspaper F</t>
  </si>
  <si>
    <t>radio news flash E</t>
  </si>
  <si>
    <t>radio news flash F</t>
  </si>
  <si>
    <t>The spokesman newspaper E</t>
  </si>
  <si>
    <t>Hot news newspaer E</t>
  </si>
  <si>
    <t>Yaounde elephant dealer arrest</t>
  </si>
  <si>
    <t>mutation newspaper F</t>
  </si>
  <si>
    <t>Cameroon tribune newspaper E</t>
  </si>
  <si>
    <t>Reperes newspaper F</t>
  </si>
  <si>
    <t>x40 picture</t>
  </si>
  <si>
    <t>ann-4</t>
  </si>
  <si>
    <t>photo album</t>
  </si>
  <si>
    <t>ann-5</t>
  </si>
  <si>
    <t>speedpost</t>
  </si>
  <si>
    <t>ann-8</t>
  </si>
  <si>
    <t>x50 photocopy</t>
  </si>
  <si>
    <t>eri-2</t>
  </si>
  <si>
    <t>fax</t>
  </si>
  <si>
    <t>eri-3</t>
  </si>
  <si>
    <t>Computer monitor</t>
  </si>
  <si>
    <t>eri-4</t>
  </si>
  <si>
    <t>eri-5</t>
  </si>
  <si>
    <t>computer repairs</t>
  </si>
  <si>
    <t>eri-6</t>
  </si>
  <si>
    <t>x100 photocopy</t>
  </si>
  <si>
    <t>eri-7</t>
  </si>
  <si>
    <t>x11 newspaper</t>
  </si>
  <si>
    <t>ann-1</t>
  </si>
  <si>
    <t>x17 newspaper</t>
  </si>
  <si>
    <t>ann-3</t>
  </si>
  <si>
    <t>ann-6</t>
  </si>
  <si>
    <t>ann-7</t>
  </si>
  <si>
    <t>x18 newspaper</t>
  </si>
  <si>
    <t>ann-9</t>
  </si>
  <si>
    <t>8/7</t>
  </si>
  <si>
    <t>Policy and external relations</t>
  </si>
  <si>
    <t>Chad</t>
  </si>
  <si>
    <t>Phone-71-71a</t>
  </si>
  <si>
    <t>Phone-90-90b</t>
  </si>
  <si>
    <t>Phone-104-104a</t>
  </si>
  <si>
    <t>Phone-119-119d</t>
  </si>
  <si>
    <t>Phone-292</t>
  </si>
  <si>
    <t>Israel</t>
  </si>
  <si>
    <t>Phone-268-268b</t>
  </si>
  <si>
    <t>Phone-272</t>
  </si>
  <si>
    <t>Phone-291</t>
  </si>
  <si>
    <t>Phone-293</t>
  </si>
  <si>
    <t>Congo</t>
  </si>
  <si>
    <t>Phone-32-32a</t>
  </si>
  <si>
    <t>Phone-70</t>
  </si>
  <si>
    <t>Phone-74-74a</t>
  </si>
  <si>
    <t>Phone-75-75a</t>
  </si>
  <si>
    <t>Phone-103</t>
  </si>
  <si>
    <t>Phone-117</t>
  </si>
  <si>
    <t>Phone-132</t>
  </si>
  <si>
    <t>Phone-133</t>
  </si>
  <si>
    <t>Phone-137</t>
  </si>
  <si>
    <t>Phone-144</t>
  </si>
  <si>
    <t>Phone-160</t>
  </si>
  <si>
    <t>Phone-161</t>
  </si>
  <si>
    <t>Phone-164</t>
  </si>
  <si>
    <t>Phone-174</t>
  </si>
  <si>
    <t>Phone-185</t>
  </si>
  <si>
    <t>Phone-192</t>
  </si>
  <si>
    <t>Phone-201</t>
  </si>
  <si>
    <t>Phone-205</t>
  </si>
  <si>
    <t>Phone-214</t>
  </si>
  <si>
    <t>Phone-227</t>
  </si>
  <si>
    <t>Phone-229</t>
  </si>
  <si>
    <t>Phone-249</t>
  </si>
  <si>
    <t>Phone-267</t>
  </si>
  <si>
    <t>Phone-274-274a</t>
  </si>
  <si>
    <t>Phone-276</t>
  </si>
  <si>
    <t>Phone-303</t>
  </si>
  <si>
    <t>Phone-311</t>
  </si>
  <si>
    <t>Phone-319</t>
  </si>
  <si>
    <t>Phone-322</t>
  </si>
  <si>
    <t>Replication</t>
  </si>
  <si>
    <t>bol-1</t>
  </si>
  <si>
    <t>Bolchevik</t>
  </si>
  <si>
    <t>bol-2</t>
  </si>
  <si>
    <t>bol-4</t>
  </si>
  <si>
    <t>Yaounde-bertoua</t>
  </si>
  <si>
    <t>bol-6</t>
  </si>
  <si>
    <t>bertoua-Yaounde</t>
  </si>
  <si>
    <t>bol-7</t>
  </si>
  <si>
    <t>bol-8</t>
  </si>
  <si>
    <t>mes-1</t>
  </si>
  <si>
    <t>Mesange</t>
  </si>
  <si>
    <t>Yaounde-Ebwa</t>
  </si>
  <si>
    <t>mes-2</t>
  </si>
  <si>
    <t>Ebwa-Yaounde</t>
  </si>
  <si>
    <t>mes-4</t>
  </si>
  <si>
    <t>mes-5</t>
  </si>
  <si>
    <t>mes-r</t>
  </si>
  <si>
    <t>mes-7</t>
  </si>
  <si>
    <t>mes-8</t>
  </si>
  <si>
    <t>bol-r</t>
  </si>
  <si>
    <t xml:space="preserve">Local Transport </t>
  </si>
  <si>
    <t>15//8</t>
  </si>
  <si>
    <t>bol-3</t>
  </si>
  <si>
    <t>bol-5</t>
  </si>
  <si>
    <t>replicatiion</t>
  </si>
  <si>
    <t>mes-3</t>
  </si>
  <si>
    <t>mes-6</t>
  </si>
  <si>
    <t>Ania-1</t>
  </si>
  <si>
    <t>Ania</t>
  </si>
  <si>
    <t>Brenda-1</t>
  </si>
  <si>
    <t>Brenda</t>
  </si>
  <si>
    <t>Cynthia</t>
  </si>
  <si>
    <t>Phone-12-12a</t>
  </si>
  <si>
    <t>Phone-30-30b</t>
  </si>
  <si>
    <t>Phone-45-45b</t>
  </si>
  <si>
    <t>Phone-69-69b</t>
  </si>
  <si>
    <t>Phone-73-73b</t>
  </si>
  <si>
    <t>Phone-95-95a</t>
  </si>
  <si>
    <t>Phone-120-120b</t>
  </si>
  <si>
    <t>Phone-179-179a</t>
  </si>
  <si>
    <t>Phone-275-275b</t>
  </si>
  <si>
    <t>Phone-333-333b</t>
  </si>
  <si>
    <t>Phone-345</t>
  </si>
  <si>
    <t>Phone-361</t>
  </si>
  <si>
    <t>Phone-374</t>
  </si>
  <si>
    <t>Phone-388-388b</t>
  </si>
  <si>
    <t>cyn-r</t>
  </si>
  <si>
    <t>01/8</t>
  </si>
  <si>
    <t>02/8</t>
  </si>
  <si>
    <t>03/8</t>
  </si>
  <si>
    <t>06/8</t>
  </si>
  <si>
    <t>07/8</t>
  </si>
  <si>
    <t>08/8</t>
  </si>
  <si>
    <t>09/8</t>
  </si>
  <si>
    <t>Akwen Cynthia</t>
  </si>
  <si>
    <t>Internet</t>
  </si>
  <si>
    <t>Hr-internet 2012.8</t>
  </si>
  <si>
    <t>Arrey</t>
  </si>
  <si>
    <t>Ofir</t>
  </si>
  <si>
    <t>Phone-49</t>
  </si>
  <si>
    <t>Phone-54</t>
  </si>
  <si>
    <t>Phone-61</t>
  </si>
  <si>
    <t>Phone-149</t>
  </si>
  <si>
    <t>Phone-178</t>
  </si>
  <si>
    <t>Phone-208</t>
  </si>
  <si>
    <t>Phone-223</t>
  </si>
  <si>
    <t>Bank file</t>
  </si>
  <si>
    <t>Emeline</t>
  </si>
  <si>
    <t>Phone-8</t>
  </si>
  <si>
    <t>Phone-22</t>
  </si>
  <si>
    <t>Phone-36</t>
  </si>
  <si>
    <t>Phone-48</t>
  </si>
  <si>
    <t>Phone-50</t>
  </si>
  <si>
    <t>Phone-64</t>
  </si>
  <si>
    <t>Phone-88</t>
  </si>
  <si>
    <t>Phone-101a</t>
  </si>
  <si>
    <t>Phone-114</t>
  </si>
  <si>
    <t>Phone-129</t>
  </si>
  <si>
    <t>Phone-142</t>
  </si>
  <si>
    <t>Phone-151</t>
  </si>
  <si>
    <t>Phone-172-172a</t>
  </si>
  <si>
    <t>Phone-181</t>
  </si>
  <si>
    <t>Phone-199</t>
  </si>
  <si>
    <t>Phone-219</t>
  </si>
  <si>
    <t>Phone-231-231a</t>
  </si>
  <si>
    <t>Phone-254</t>
  </si>
  <si>
    <t>Phone-266-266a</t>
  </si>
  <si>
    <t>Phone-282</t>
  </si>
  <si>
    <t>Phone-298</t>
  </si>
  <si>
    <t>Phone-313</t>
  </si>
  <si>
    <t>Phone-321</t>
  </si>
  <si>
    <t>Phone-326</t>
  </si>
  <si>
    <t>Phone-348</t>
  </si>
  <si>
    <t>Phone-355</t>
  </si>
  <si>
    <t>Phone-364</t>
  </si>
  <si>
    <t>Phone-387</t>
  </si>
  <si>
    <t>Phone-11</t>
  </si>
  <si>
    <t>Phone-29</t>
  </si>
  <si>
    <t>Phone-40</t>
  </si>
  <si>
    <t>Phone-47</t>
  </si>
  <si>
    <t>Phone-52</t>
  </si>
  <si>
    <t>Phone-57</t>
  </si>
  <si>
    <t>Phone-62</t>
  </si>
  <si>
    <t>Phone-79</t>
  </si>
  <si>
    <t>Phone-94</t>
  </si>
  <si>
    <t>Phone-105</t>
  </si>
  <si>
    <t>Phone-228</t>
  </si>
  <si>
    <t>Phone-238</t>
  </si>
  <si>
    <t>Phone-245</t>
  </si>
  <si>
    <t>Phone-277</t>
  </si>
  <si>
    <t>Phone-306</t>
  </si>
  <si>
    <t>Phone-318</t>
  </si>
  <si>
    <t>Phone-332-332b</t>
  </si>
  <si>
    <t>Phone-336</t>
  </si>
  <si>
    <t>Phone-378</t>
  </si>
  <si>
    <t>Eme-r</t>
  </si>
  <si>
    <t>hired taxi</t>
  </si>
  <si>
    <t>x1 hr taxi</t>
  </si>
  <si>
    <t>arrey-r</t>
  </si>
  <si>
    <t>Hired taxi</t>
  </si>
  <si>
    <t>Office cleaner</t>
  </si>
  <si>
    <t>Eme-4</t>
  </si>
  <si>
    <t>x40 photocopies</t>
  </si>
  <si>
    <t>Eme-5</t>
  </si>
  <si>
    <t>x8 toilet tissues</t>
  </si>
  <si>
    <t>Eme-6</t>
  </si>
  <si>
    <t>air refrresher</t>
  </si>
  <si>
    <t>Eme-9</t>
  </si>
  <si>
    <t>night watch</t>
  </si>
  <si>
    <t>Eme-14</t>
  </si>
  <si>
    <t>x3 days watch</t>
  </si>
  <si>
    <t>Eme-17</t>
  </si>
  <si>
    <t>Eme-20</t>
  </si>
  <si>
    <t>Eme-22</t>
  </si>
  <si>
    <t>ajax</t>
  </si>
  <si>
    <t>Eme-24</t>
  </si>
  <si>
    <t>liquid ajax</t>
  </si>
  <si>
    <t>Garbage bags</t>
  </si>
  <si>
    <t>Eme-29</t>
  </si>
  <si>
    <t>x2 days watch</t>
  </si>
  <si>
    <t>Eme-30</t>
  </si>
  <si>
    <t>Eme-33</t>
  </si>
  <si>
    <t>Silent alarm</t>
  </si>
  <si>
    <t>arrey-1</t>
  </si>
  <si>
    <t>Loud alarm</t>
  </si>
  <si>
    <t>Installation fees</t>
  </si>
  <si>
    <t>August alarm</t>
  </si>
  <si>
    <t>X1L Javel</t>
  </si>
  <si>
    <t>arrey-3</t>
  </si>
  <si>
    <t>X1L Pax</t>
  </si>
  <si>
    <t>x5 rim of papers</t>
  </si>
  <si>
    <t>arrey-4</t>
  </si>
  <si>
    <t>x200 A4 Envelopes</t>
  </si>
  <si>
    <t>arrey-5</t>
  </si>
  <si>
    <t>x24 pens</t>
  </si>
  <si>
    <t>x2 packets of plastic sleeves</t>
  </si>
  <si>
    <t>x3 sign books</t>
  </si>
  <si>
    <t>ink corrector</t>
  </si>
  <si>
    <t>rubber bands</t>
  </si>
  <si>
    <t>x10 block notes</t>
  </si>
  <si>
    <t>x4 stickers</t>
  </si>
  <si>
    <t>Ink</t>
  </si>
  <si>
    <t>arrey-6</t>
  </si>
  <si>
    <t>x21 Printing</t>
  </si>
  <si>
    <t>28-i26-1</t>
  </si>
  <si>
    <t>Binding</t>
  </si>
  <si>
    <t>28-i26-2</t>
  </si>
  <si>
    <t>x3 Binding</t>
  </si>
  <si>
    <t>28-i26-3</t>
  </si>
  <si>
    <t>x200 copies</t>
  </si>
  <si>
    <t>28-i26-4</t>
  </si>
  <si>
    <t>curtain</t>
  </si>
  <si>
    <t>nad-13</t>
  </si>
  <si>
    <t>nad-14</t>
  </si>
  <si>
    <t>stick</t>
  </si>
  <si>
    <t>nad-36</t>
  </si>
  <si>
    <t>Express union</t>
  </si>
  <si>
    <t>Eme-1</t>
  </si>
  <si>
    <t>Eme-2</t>
  </si>
  <si>
    <t>Eme-3</t>
  </si>
  <si>
    <t>Eme-7</t>
  </si>
  <si>
    <t>Eme-8</t>
  </si>
  <si>
    <t>Eme-10</t>
  </si>
  <si>
    <t>Eme-11</t>
  </si>
  <si>
    <t>Eme-12</t>
  </si>
  <si>
    <t>Eme-13</t>
  </si>
  <si>
    <t>Eme-15</t>
  </si>
  <si>
    <t>Eme-16</t>
  </si>
  <si>
    <t>Eme-18</t>
  </si>
  <si>
    <t>Eme-19</t>
  </si>
  <si>
    <t>Eme-21</t>
  </si>
  <si>
    <t>Eme-23</t>
  </si>
  <si>
    <t>Eme-25</t>
  </si>
  <si>
    <t>Eme-26</t>
  </si>
  <si>
    <t>Eme-27</t>
  </si>
  <si>
    <t>Eme-28</t>
  </si>
  <si>
    <t>Eme-31</t>
  </si>
  <si>
    <t>Eme-32</t>
  </si>
  <si>
    <t>arrey-2</t>
  </si>
  <si>
    <t>arrey-7</t>
  </si>
  <si>
    <t>arrey-8</t>
  </si>
  <si>
    <t>UNICS</t>
  </si>
  <si>
    <t>Afriland</t>
  </si>
  <si>
    <t>Electricity-SONEL</t>
  </si>
  <si>
    <t>Rent + Bills</t>
  </si>
  <si>
    <t>Hr-Electricity 2012.8</t>
  </si>
  <si>
    <t>water-SNEC</t>
  </si>
  <si>
    <t>Hr-Water 2012.8</t>
  </si>
  <si>
    <t>rent</t>
  </si>
  <si>
    <t>Hr-rent-2012. 9</t>
  </si>
  <si>
    <t>x 800 printing</t>
  </si>
  <si>
    <t>al-14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</si>
</sst>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₪&quot;\ #,##0;&quot;₪&quot;\ \-#,##0"/>
    <numFmt numFmtId="185" formatCode="&quot;₪&quot;\ #,##0;[Red]&quot;₪&quot;\ \-#,##0"/>
    <numFmt numFmtId="186" formatCode="&quot;₪&quot;\ #,##0.00;&quot;₪&quot;\ \-#,##0.00"/>
    <numFmt numFmtId="187" formatCode="&quot;₪&quot;\ #,##0.00;[Red]&quot;₪&quot;\ \-#,##0.00"/>
    <numFmt numFmtId="188" formatCode="_ &quot;₪&quot;\ * #,##0_ ;_ &quot;₪&quot;\ * \-#,##0_ ;_ &quot;₪&quot;\ * &quot;-&quot;_ ;_ @_ "/>
    <numFmt numFmtId="189" formatCode="_ * #,##0_ ;_ * \-#,##0_ ;_ * &quot;-&quot;_ ;_ @_ "/>
    <numFmt numFmtId="190" formatCode="_ &quot;₪&quot;\ * #,##0.00_ ;_ &quot;₪&quot;\ * \-#,##0.00_ ;_ &quot;₪&quot;\ * &quot;-&quot;??_ ;_ @_ "/>
    <numFmt numFmtId="191" formatCode="_ * #,##0.00_ ;_ * \-#,##0.00_ ;_ * &quot;-&quot;??_ ;_ @_ "/>
    <numFmt numFmtId="192" formatCode="m/d"/>
    <numFmt numFmtId="193" formatCode="m/d/yy"/>
    <numFmt numFmtId="194" formatCode="#,##0;[Red]#,##0"/>
    <numFmt numFmtId="195" formatCode="#,##0_ ;[Red]\-#,##0\ "/>
    <numFmt numFmtId="196" formatCode="[$$-409]#,##0.0;[Red][$$-409]#,##0.0"/>
    <numFmt numFmtId="197" formatCode="[$$-409]#,##0;[Red][$$-409]#,##0"/>
    <numFmt numFmtId="198" formatCode="[$£-809]#,##0"/>
    <numFmt numFmtId="199" formatCode="&quot;£&quot;#,##0"/>
    <numFmt numFmtId="200" formatCode="#,##0.00;[Red]#,##0.00"/>
    <numFmt numFmtId="201" formatCode="#,##0.000"/>
    <numFmt numFmtId="202" formatCode="&quot;$&quot;#,##0"/>
    <numFmt numFmtId="203" formatCode="#,##0.000;[Red]#,##0.000"/>
    <numFmt numFmtId="204" formatCode="[$€-2]\ #,##0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49"/>
      <name val="Arial"/>
      <family val="2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9"/>
      <color indexed="60"/>
      <name val="Arial"/>
      <family val="0"/>
    </font>
    <font>
      <sz val="8"/>
      <color indexed="60"/>
      <name val="Arial"/>
      <family val="0"/>
    </font>
    <font>
      <sz val="8"/>
      <color indexed="20"/>
      <name val="Arial"/>
      <family val="2"/>
    </font>
    <font>
      <sz val="8"/>
      <color indexed="49"/>
      <name val="Arial"/>
      <family val="0"/>
    </font>
    <font>
      <sz val="10"/>
      <color indexed="46"/>
      <name val="Arial"/>
      <family val="0"/>
    </font>
    <font>
      <sz val="9"/>
      <color indexed="46"/>
      <name val="Arial"/>
      <family val="0"/>
    </font>
    <font>
      <b/>
      <sz val="10"/>
      <color indexed="46"/>
      <name val="Arial"/>
      <family val="0"/>
    </font>
    <font>
      <sz val="8"/>
      <color indexed="14"/>
      <name val="Arial"/>
      <family val="0"/>
    </font>
    <font>
      <sz val="8"/>
      <color indexed="21"/>
      <name val="Arial"/>
      <family val="0"/>
    </font>
    <font>
      <sz val="8"/>
      <color indexed="17"/>
      <name val="Arial"/>
      <family val="0"/>
    </font>
    <font>
      <sz val="8"/>
      <color indexed="53"/>
      <name val="Arial"/>
      <family val="0"/>
    </font>
    <font>
      <sz val="9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1"/>
      <name val="Arial"/>
      <family val="2"/>
    </font>
    <font>
      <sz val="8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8"/>
      <color indexed="51"/>
      <name val="Arial"/>
      <family val="0"/>
    </font>
    <font>
      <sz val="10"/>
      <color indexed="55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4" fontId="1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4" fontId="0" fillId="2" borderId="0" xfId="0" applyNumberFormat="1" applyFill="1" applyAlignment="1">
      <alignment/>
    </xf>
    <xf numFmtId="194" fontId="7" fillId="2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4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/>
    </xf>
    <xf numFmtId="197" fontId="1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196" fontId="0" fillId="0" borderId="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2" borderId="0" xfId="0" applyNumberForma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96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196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196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196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12" fillId="0" borderId="0" xfId="0" applyNumberFormat="1" applyFont="1" applyAlignment="1">
      <alignment/>
    </xf>
    <xf numFmtId="196" fontId="0" fillId="2" borderId="0" xfId="0" applyNumberFormat="1" applyFont="1" applyFill="1" applyAlignment="1">
      <alignment/>
    </xf>
    <xf numFmtId="49" fontId="0" fillId="0" borderId="3" xfId="0" applyNumberFormat="1" applyFont="1" applyBorder="1" applyAlignment="1">
      <alignment horizontal="left"/>
    </xf>
    <xf numFmtId="3" fontId="0" fillId="0" borderId="3" xfId="0" applyNumberFormat="1" applyFont="1" applyFill="1" applyBorder="1" applyAlignment="1">
      <alignment/>
    </xf>
    <xf numFmtId="196" fontId="0" fillId="0" borderId="3" xfId="0" applyNumberFormat="1" applyFont="1" applyFill="1" applyBorder="1" applyAlignment="1">
      <alignment/>
    </xf>
    <xf numFmtId="49" fontId="0" fillId="0" borderId="0" xfId="19" applyNumberFormat="1" applyFont="1" applyFill="1">
      <alignment/>
      <protection/>
    </xf>
    <xf numFmtId="49" fontId="0" fillId="2" borderId="0" xfId="19" applyNumberFormat="1" applyFont="1" applyFill="1">
      <alignment/>
      <protection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49" fontId="0" fillId="0" borderId="4" xfId="0" applyNumberFormat="1" applyBorder="1" applyAlignment="1">
      <alignment/>
    </xf>
    <xf numFmtId="3" fontId="0" fillId="0" borderId="4" xfId="0" applyNumberFormat="1" applyBorder="1" applyAlignment="1" quotePrefix="1">
      <alignment/>
    </xf>
    <xf numFmtId="49" fontId="0" fillId="0" borderId="4" xfId="0" applyNumberFormat="1" applyBorder="1" applyAlignment="1">
      <alignment horizontal="center"/>
    </xf>
    <xf numFmtId="194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19" applyNumberFormat="1" applyFont="1" applyFill="1" applyAlignment="1">
      <alignment horizontal="center"/>
      <protection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19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0" fillId="0" borderId="3" xfId="0" applyNumberFormat="1" applyBorder="1" applyAlignment="1">
      <alignment horizontal="left"/>
    </xf>
    <xf numFmtId="196" fontId="13" fillId="0" borderId="3" xfId="0" applyNumberFormat="1" applyFont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196" fontId="0" fillId="0" borderId="2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15" fillId="0" borderId="0" xfId="0" applyNumberFormat="1" applyFont="1" applyFill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Fill="1" applyBorder="1" applyAlignment="1">
      <alignment/>
    </xf>
    <xf numFmtId="49" fontId="15" fillId="0" borderId="2" xfId="0" applyNumberFormat="1" applyFont="1" applyBorder="1" applyAlignment="1">
      <alignment horizontal="left"/>
    </xf>
    <xf numFmtId="49" fontId="14" fillId="0" borderId="0" xfId="0" applyNumberFormat="1" applyFont="1" applyFill="1" applyAlignment="1">
      <alignment/>
    </xf>
    <xf numFmtId="3" fontId="14" fillId="0" borderId="2" xfId="0" applyNumberFormat="1" applyFont="1" applyFill="1" applyBorder="1" applyAlignment="1">
      <alignment/>
    </xf>
    <xf numFmtId="49" fontId="14" fillId="0" borderId="2" xfId="0" applyNumberFormat="1" applyFont="1" applyFill="1" applyBorder="1" applyAlignment="1">
      <alignment/>
    </xf>
    <xf numFmtId="49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/>
    </xf>
    <xf numFmtId="196" fontId="14" fillId="0" borderId="2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2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/>
    </xf>
    <xf numFmtId="49" fontId="12" fillId="0" borderId="2" xfId="0" applyNumberFormat="1" applyFont="1" applyFill="1" applyBorder="1" applyAlignment="1">
      <alignment horizontal="left"/>
    </xf>
    <xf numFmtId="3" fontId="12" fillId="0" borderId="2" xfId="0" applyNumberFormat="1" applyFont="1" applyBorder="1" applyAlignment="1">
      <alignment/>
    </xf>
    <xf numFmtId="196" fontId="12" fillId="0" borderId="2" xfId="0" applyNumberFormat="1" applyFont="1" applyBorder="1" applyAlignment="1">
      <alignment/>
    </xf>
    <xf numFmtId="196" fontId="1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 horizontal="left"/>
    </xf>
    <xf numFmtId="3" fontId="17" fillId="0" borderId="2" xfId="0" applyNumberFormat="1" applyFont="1" applyBorder="1" applyAlignment="1">
      <alignment/>
    </xf>
    <xf numFmtId="196" fontId="17" fillId="0" borderId="2" xfId="0" applyNumberFormat="1" applyFont="1" applyBorder="1" applyAlignment="1">
      <alignment/>
    </xf>
    <xf numFmtId="196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/>
    </xf>
    <xf numFmtId="49" fontId="18" fillId="0" borderId="2" xfId="0" applyNumberFormat="1" applyFont="1" applyFill="1" applyBorder="1" applyAlignment="1">
      <alignment horizontal="left"/>
    </xf>
    <xf numFmtId="196" fontId="18" fillId="0" borderId="2" xfId="0" applyNumberFormat="1" applyFont="1" applyBorder="1" applyAlignment="1">
      <alignment/>
    </xf>
    <xf numFmtId="196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" fontId="19" fillId="0" borderId="2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/>
    </xf>
    <xf numFmtId="49" fontId="19" fillId="0" borderId="2" xfId="0" applyNumberFormat="1" applyFont="1" applyFill="1" applyBorder="1" applyAlignment="1">
      <alignment horizontal="left"/>
    </xf>
    <xf numFmtId="3" fontId="19" fillId="0" borderId="2" xfId="0" applyNumberFormat="1" applyFont="1" applyBorder="1" applyAlignment="1">
      <alignment/>
    </xf>
    <xf numFmtId="196" fontId="19" fillId="0" borderId="2" xfId="0" applyNumberFormat="1" applyFont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3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/>
    </xf>
    <xf numFmtId="49" fontId="20" fillId="0" borderId="2" xfId="0" applyNumberFormat="1" applyFont="1" applyFill="1" applyBorder="1" applyAlignment="1">
      <alignment horizontal="left"/>
    </xf>
    <xf numFmtId="3" fontId="20" fillId="0" borderId="2" xfId="0" applyNumberFormat="1" applyFont="1" applyBorder="1" applyAlignment="1">
      <alignment/>
    </xf>
    <xf numFmtId="196" fontId="20" fillId="0" borderId="2" xfId="0" applyNumberFormat="1" applyFont="1" applyBorder="1" applyAlignment="1">
      <alignment/>
    </xf>
    <xf numFmtId="196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Fill="1" applyAlignment="1">
      <alignment/>
    </xf>
    <xf numFmtId="3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/>
    </xf>
    <xf numFmtId="49" fontId="21" fillId="0" borderId="2" xfId="0" applyNumberFormat="1" applyFont="1" applyFill="1" applyBorder="1" applyAlignment="1">
      <alignment horizontal="left"/>
    </xf>
    <xf numFmtId="3" fontId="21" fillId="0" borderId="2" xfId="0" applyNumberFormat="1" applyFont="1" applyBorder="1" applyAlignment="1">
      <alignment/>
    </xf>
    <xf numFmtId="196" fontId="21" fillId="0" borderId="2" xfId="0" applyNumberFormat="1" applyFont="1" applyBorder="1" applyAlignment="1">
      <alignment/>
    </xf>
    <xf numFmtId="196" fontId="21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left"/>
    </xf>
    <xf numFmtId="196" fontId="2" fillId="0" borderId="2" xfId="0" applyNumberFormat="1" applyFont="1" applyBorder="1" applyAlignment="1">
      <alignment/>
    </xf>
    <xf numFmtId="196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196" fontId="1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left"/>
    </xf>
    <xf numFmtId="196" fontId="23" fillId="0" borderId="0" xfId="0" applyNumberFormat="1" applyFont="1" applyFill="1" applyAlignment="1">
      <alignment/>
    </xf>
    <xf numFmtId="196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3" fontId="24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3" fontId="22" fillId="2" borderId="0" xfId="0" applyNumberFormat="1" applyFont="1" applyFill="1" applyAlignment="1">
      <alignment/>
    </xf>
    <xf numFmtId="196" fontId="23" fillId="2" borderId="0" xfId="0" applyNumberFormat="1" applyFont="1" applyFill="1" applyAlignment="1">
      <alignment/>
    </xf>
    <xf numFmtId="196" fontId="13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left"/>
    </xf>
    <xf numFmtId="196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left"/>
    </xf>
    <xf numFmtId="19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9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left"/>
    </xf>
    <xf numFmtId="194" fontId="19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49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19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49" fontId="12" fillId="2" borderId="0" xfId="0" applyNumberFormat="1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196" fontId="25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19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19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196" fontId="25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3" fontId="26" fillId="0" borderId="0" xfId="0" applyNumberFormat="1" applyFont="1" applyFill="1" applyAlignment="1">
      <alignment/>
    </xf>
    <xf numFmtId="198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4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9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 horizontal="left"/>
    </xf>
    <xf numFmtId="49" fontId="21" fillId="2" borderId="0" xfId="0" applyNumberFormat="1" applyFont="1" applyFill="1" applyAlignment="1">
      <alignment horizontal="center"/>
    </xf>
    <xf numFmtId="196" fontId="29" fillId="2" borderId="0" xfId="0" applyNumberFormat="1" applyFont="1" applyFill="1" applyAlignment="1">
      <alignment/>
    </xf>
    <xf numFmtId="0" fontId="21" fillId="2" borderId="0" xfId="0" applyFont="1" applyFill="1" applyAlignment="1">
      <alignment/>
    </xf>
    <xf numFmtId="49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19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left"/>
    </xf>
    <xf numFmtId="49" fontId="18" fillId="2" borderId="0" xfId="0" applyNumberFormat="1" applyFont="1" applyFill="1" applyAlignment="1">
      <alignment horizontal="center"/>
    </xf>
    <xf numFmtId="196" fontId="30" fillId="2" borderId="0" xfId="0" applyNumberFormat="1" applyFont="1" applyFill="1" applyAlignment="1">
      <alignment/>
    </xf>
    <xf numFmtId="0" fontId="18" fillId="2" borderId="0" xfId="0" applyFont="1" applyFill="1" applyAlignment="1">
      <alignment/>
    </xf>
    <xf numFmtId="4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left"/>
    </xf>
    <xf numFmtId="19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2" borderId="0" xfId="0" applyNumberFormat="1" applyFont="1" applyFill="1" applyAlignment="1">
      <alignment/>
    </xf>
    <xf numFmtId="3" fontId="17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196" fontId="31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196" fontId="32" fillId="2" borderId="0" xfId="0" applyNumberFormat="1" applyFont="1" applyFill="1" applyAlignment="1">
      <alignment/>
    </xf>
    <xf numFmtId="49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/>
    </xf>
    <xf numFmtId="49" fontId="34" fillId="0" borderId="0" xfId="0" applyNumberFormat="1" applyFont="1" applyFill="1" applyAlignment="1">
      <alignment/>
    </xf>
    <xf numFmtId="19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3" fontId="35" fillId="0" borderId="2" xfId="0" applyNumberFormat="1" applyFont="1" applyFill="1" applyBorder="1" applyAlignment="1">
      <alignment/>
    </xf>
    <xf numFmtId="49" fontId="35" fillId="0" borderId="2" xfId="0" applyNumberFormat="1" applyFont="1" applyFill="1" applyBorder="1" applyAlignment="1">
      <alignment/>
    </xf>
    <xf numFmtId="49" fontId="35" fillId="0" borderId="2" xfId="0" applyNumberFormat="1" applyFont="1" applyFill="1" applyBorder="1" applyAlignment="1">
      <alignment horizontal="left"/>
    </xf>
    <xf numFmtId="3" fontId="35" fillId="0" borderId="2" xfId="0" applyNumberFormat="1" applyFont="1" applyBorder="1" applyAlignment="1">
      <alignment/>
    </xf>
    <xf numFmtId="196" fontId="35" fillId="0" borderId="2" xfId="0" applyNumberFormat="1" applyFont="1" applyBorder="1" applyAlignment="1">
      <alignment/>
    </xf>
    <xf numFmtId="196" fontId="35" fillId="0" borderId="0" xfId="0" applyNumberFormat="1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3" fontId="35" fillId="0" borderId="0" xfId="0" applyNumberFormat="1" applyFont="1" applyAlignment="1">
      <alignment/>
    </xf>
    <xf numFmtId="3" fontId="36" fillId="2" borderId="0" xfId="0" applyNumberFormat="1" applyFont="1" applyFill="1" applyAlignment="1">
      <alignment/>
    </xf>
    <xf numFmtId="3" fontId="35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 quotePrefix="1">
      <alignment/>
    </xf>
    <xf numFmtId="3" fontId="2" fillId="2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3" fontId="2" fillId="0" borderId="0" xfId="19" applyNumberFormat="1" applyFont="1" applyFill="1">
      <alignment/>
      <protection/>
    </xf>
    <xf numFmtId="3" fontId="2" fillId="2" borderId="0" xfId="19" applyNumberFormat="1" applyFont="1" applyFill="1">
      <alignment/>
      <protection/>
    </xf>
    <xf numFmtId="3" fontId="17" fillId="0" borderId="0" xfId="0" applyNumberFormat="1" applyFont="1" applyFill="1" applyBorder="1" applyAlignment="1">
      <alignment/>
    </xf>
    <xf numFmtId="3" fontId="17" fillId="2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6" fillId="2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 quotePrefix="1">
      <alignment/>
    </xf>
    <xf numFmtId="3" fontId="37" fillId="2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37" fillId="0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14" fillId="2" borderId="0" xfId="19" applyNumberFormat="1" applyFont="1" applyFill="1">
      <alignment/>
      <protection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2" fillId="0" borderId="0" xfId="0" applyNumberFormat="1" applyFont="1" applyAlignment="1" quotePrefix="1">
      <alignment/>
    </xf>
    <xf numFmtId="3" fontId="38" fillId="0" borderId="3" xfId="0" applyNumberFormat="1" applyFont="1" applyBorder="1" applyAlignment="1">
      <alignment/>
    </xf>
    <xf numFmtId="3" fontId="16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3" fontId="39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34" fillId="2" borderId="0" xfId="0" applyNumberFormat="1" applyFont="1" applyFill="1" applyAlignment="1">
      <alignment/>
    </xf>
    <xf numFmtId="3" fontId="34" fillId="2" borderId="0" xfId="0" applyNumberFormat="1" applyFont="1" applyFill="1" applyAlignment="1">
      <alignment/>
    </xf>
    <xf numFmtId="3" fontId="36" fillId="2" borderId="0" xfId="0" applyNumberFormat="1" applyFont="1" applyFill="1" applyAlignment="1">
      <alignment/>
    </xf>
    <xf numFmtId="3" fontId="35" fillId="0" borderId="0" xfId="0" applyNumberFormat="1" applyFont="1" applyAlignment="1">
      <alignment/>
    </xf>
    <xf numFmtId="3" fontId="35" fillId="2" borderId="0" xfId="0" applyNumberFormat="1" applyFont="1" applyFill="1" applyAlignment="1">
      <alignment/>
    </xf>
    <xf numFmtId="3" fontId="40" fillId="2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21" fillId="2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3" fontId="41" fillId="0" borderId="2" xfId="0" applyNumberFormat="1" applyFont="1" applyFill="1" applyBorder="1" applyAlignment="1">
      <alignment/>
    </xf>
    <xf numFmtId="49" fontId="41" fillId="0" borderId="2" xfId="0" applyNumberFormat="1" applyFont="1" applyFill="1" applyBorder="1" applyAlignment="1">
      <alignment/>
    </xf>
    <xf numFmtId="49" fontId="41" fillId="0" borderId="2" xfId="0" applyNumberFormat="1" applyFont="1" applyFill="1" applyBorder="1" applyAlignment="1">
      <alignment horizontal="left"/>
    </xf>
    <xf numFmtId="3" fontId="41" fillId="0" borderId="2" xfId="0" applyNumberFormat="1" applyFont="1" applyBorder="1" applyAlignment="1">
      <alignment/>
    </xf>
    <xf numFmtId="196" fontId="41" fillId="0" borderId="2" xfId="0" applyNumberFormat="1" applyFont="1" applyBorder="1" applyAlignment="1">
      <alignment/>
    </xf>
    <xf numFmtId="196" fontId="41" fillId="0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left"/>
    </xf>
    <xf numFmtId="19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1" fillId="2" borderId="0" xfId="0" applyNumberFormat="1" applyFont="1" applyFill="1" applyAlignment="1">
      <alignment/>
    </xf>
    <xf numFmtId="3" fontId="41" fillId="2" borderId="0" xfId="0" applyNumberFormat="1" applyFont="1" applyFill="1" applyAlignment="1">
      <alignment/>
    </xf>
    <xf numFmtId="49" fontId="41" fillId="2" borderId="0" xfId="0" applyNumberFormat="1" applyFont="1" applyFill="1" applyAlignment="1">
      <alignment horizontal="left"/>
    </xf>
    <xf numFmtId="49" fontId="41" fillId="2" borderId="0" xfId="0" applyNumberFormat="1" applyFont="1" applyFill="1" applyAlignment="1">
      <alignment horizontal="center"/>
    </xf>
    <xf numFmtId="196" fontId="42" fillId="2" borderId="0" xfId="0" applyNumberFormat="1" applyFont="1" applyFill="1" applyAlignment="1">
      <alignment/>
    </xf>
    <xf numFmtId="0" fontId="41" fillId="2" borderId="0" xfId="0" applyFont="1" applyFill="1" applyAlignment="1">
      <alignment/>
    </xf>
    <xf numFmtId="49" fontId="41" fillId="0" borderId="0" xfId="0" applyNumberFormat="1" applyFont="1" applyAlignment="1">
      <alignment horizontal="center"/>
    </xf>
    <xf numFmtId="0" fontId="41" fillId="0" borderId="0" xfId="0" applyFont="1" applyBorder="1" applyAlignment="1">
      <alignment/>
    </xf>
    <xf numFmtId="196" fontId="41" fillId="0" borderId="0" xfId="0" applyNumberFormat="1" applyFont="1" applyAlignment="1">
      <alignment/>
    </xf>
    <xf numFmtId="49" fontId="41" fillId="0" borderId="0" xfId="0" applyNumberFormat="1" applyFont="1" applyFill="1" applyAlignment="1">
      <alignment/>
    </xf>
    <xf numFmtId="3" fontId="41" fillId="0" borderId="0" xfId="0" applyNumberFormat="1" applyFont="1" applyFill="1" applyAlignment="1" quotePrefix="1">
      <alignment/>
    </xf>
    <xf numFmtId="49" fontId="41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left"/>
    </xf>
    <xf numFmtId="3" fontId="41" fillId="0" borderId="0" xfId="0" applyNumberFormat="1" applyFont="1" applyFill="1" applyAlignment="1">
      <alignment/>
    </xf>
    <xf numFmtId="196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49" fontId="43" fillId="0" borderId="0" xfId="0" applyNumberFormat="1" applyFont="1" applyFill="1" applyAlignment="1">
      <alignment/>
    </xf>
    <xf numFmtId="194" fontId="41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204" fontId="41" fillId="0" borderId="0" xfId="0" applyNumberFormat="1" applyFont="1" applyFill="1" applyAlignment="1">
      <alignment/>
    </xf>
    <xf numFmtId="200" fontId="41" fillId="0" borderId="0" xfId="0" applyNumberFormat="1" applyFont="1" applyFill="1" applyBorder="1" applyAlignment="1">
      <alignment/>
    </xf>
    <xf numFmtId="201" fontId="41" fillId="0" borderId="0" xfId="0" applyNumberFormat="1" applyFont="1" applyFill="1" applyAlignment="1">
      <alignment/>
    </xf>
    <xf numFmtId="49" fontId="35" fillId="0" borderId="0" xfId="0" applyNumberFormat="1" applyFont="1" applyAlignment="1">
      <alignment/>
    </xf>
    <xf numFmtId="49" fontId="35" fillId="0" borderId="0" xfId="0" applyNumberFormat="1" applyFont="1" applyAlignment="1">
      <alignment horizontal="left"/>
    </xf>
    <xf numFmtId="19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5" fillId="2" borderId="0" xfId="0" applyNumberFormat="1" applyFont="1" applyFill="1" applyAlignment="1">
      <alignment/>
    </xf>
    <xf numFmtId="49" fontId="35" fillId="2" borderId="0" xfId="0" applyNumberFormat="1" applyFont="1" applyFill="1" applyAlignment="1">
      <alignment horizontal="left"/>
    </xf>
    <xf numFmtId="49" fontId="35" fillId="2" borderId="0" xfId="0" applyNumberFormat="1" applyFont="1" applyFill="1" applyAlignment="1">
      <alignment horizontal="center"/>
    </xf>
    <xf numFmtId="196" fontId="45" fillId="2" borderId="0" xfId="0" applyNumberFormat="1" applyFont="1" applyFill="1" applyAlignment="1">
      <alignment/>
    </xf>
    <xf numFmtId="0" fontId="35" fillId="2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3" fontId="2" fillId="0" borderId="0" xfId="0" applyNumberFormat="1" applyFont="1" applyAlignment="1" quotePrefix="1">
      <alignment/>
    </xf>
    <xf numFmtId="3" fontId="35" fillId="0" borderId="0" xfId="0" applyNumberFormat="1" applyFont="1" applyFill="1" applyAlignment="1">
      <alignment/>
    </xf>
    <xf numFmtId="3" fontId="35" fillId="2" borderId="0" xfId="0" applyNumberFormat="1" applyFont="1" applyFill="1" applyAlignment="1" quotePrefix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9" fontId="46" fillId="2" borderId="0" xfId="0" applyNumberFormat="1" applyFont="1" applyFill="1" applyAlignment="1">
      <alignment/>
    </xf>
    <xf numFmtId="49" fontId="46" fillId="2" borderId="0" xfId="0" applyNumberFormat="1" applyFont="1" applyFill="1" applyAlignment="1">
      <alignment horizontal="center"/>
    </xf>
    <xf numFmtId="0" fontId="46" fillId="2" borderId="0" xfId="0" applyFont="1" applyFill="1" applyAlignment="1">
      <alignment/>
    </xf>
    <xf numFmtId="3" fontId="47" fillId="0" borderId="0" xfId="0" applyNumberFormat="1" applyFont="1" applyAlignment="1">
      <alignment/>
    </xf>
    <xf numFmtId="3" fontId="35" fillId="0" borderId="0" xfId="0" applyNumberFormat="1" applyFont="1" applyAlignment="1" quotePrefix="1">
      <alignment/>
    </xf>
    <xf numFmtId="196" fontId="0" fillId="2" borderId="0" xfId="0" applyNumberFormat="1" applyFill="1" applyAlignment="1">
      <alignment horizontal="center"/>
    </xf>
    <xf numFmtId="196" fontId="0" fillId="0" borderId="0" xfId="0" applyNumberFormat="1" applyAlignment="1">
      <alignment horizontal="center"/>
    </xf>
    <xf numFmtId="3" fontId="34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ill="1" applyBorder="1" applyAlignment="1">
      <alignment/>
    </xf>
    <xf numFmtId="3" fontId="3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5" fillId="2" borderId="0" xfId="0" applyNumberFormat="1" applyFont="1" applyFill="1" applyAlignment="1">
      <alignment/>
    </xf>
    <xf numFmtId="3" fontId="35" fillId="0" borderId="0" xfId="0" applyNumberFormat="1" applyFont="1" applyAlignment="1" quotePrefix="1">
      <alignment/>
    </xf>
    <xf numFmtId="49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" fontId="21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20" fillId="0" borderId="0" xfId="0" applyNumberFormat="1" applyFont="1" applyAlignment="1" quotePrefix="1">
      <alignment/>
    </xf>
    <xf numFmtId="3" fontId="20" fillId="0" borderId="0" xfId="0" applyNumberFormat="1" applyFont="1" applyAlignment="1" quotePrefix="1">
      <alignment/>
    </xf>
    <xf numFmtId="3" fontId="20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shrinkToFit="1"/>
    </xf>
    <xf numFmtId="3" fontId="16" fillId="0" borderId="0" xfId="0" applyNumberFormat="1" applyFont="1" applyAlignment="1" quotePrefix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19" applyNumberFormat="1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Alignment="1" quotePrefix="1">
      <alignment/>
    </xf>
    <xf numFmtId="3" fontId="21" fillId="0" borderId="0" xfId="0" applyNumberFormat="1" applyFont="1" applyFill="1" applyAlignment="1">
      <alignment/>
    </xf>
    <xf numFmtId="1" fontId="21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 quotePrefix="1">
      <alignment/>
    </xf>
    <xf numFmtId="3" fontId="14" fillId="0" borderId="0" xfId="0" applyNumberFormat="1" applyFont="1" applyAlignment="1" quotePrefix="1">
      <alignment/>
    </xf>
    <xf numFmtId="3" fontId="14" fillId="0" borderId="0" xfId="0" applyNumberFormat="1" applyFont="1" applyAlignment="1" quotePrefix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" fontId="1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96" fontId="0" fillId="0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GA\Downloads\August%202012\analysis\legal_analysis_Augus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y"/>
      <sheetName val="Compatibility Report"/>
    </sheetNames>
    <sheetDataSet>
      <sheetData sheetId="0">
        <row r="275">
          <cell r="H2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92"/>
  <sheetViews>
    <sheetView tabSelected="1" workbookViewId="0" topLeftCell="A1">
      <pane ySplit="5" topLeftCell="BM729" activePane="bottomLeft" state="frozen"/>
      <selection pane="topLeft" activeCell="A1" sqref="A1"/>
      <selection pane="bottomLeft" activeCell="J749" sqref="J749"/>
    </sheetView>
  </sheetViews>
  <sheetFormatPr defaultColWidth="9.140625" defaultRowHeight="12.75" zeroHeight="1"/>
  <cols>
    <col min="1" max="1" width="5.140625" style="1" customWidth="1"/>
    <col min="2" max="2" width="11.71093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8515625" style="5" customWidth="1"/>
    <col min="9" max="9" width="9.003906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3"/>
    </row>
    <row r="2" spans="1:9" ht="17.25" customHeight="1">
      <c r="A2" s="11"/>
      <c r="B2" s="525" t="s">
        <v>23</v>
      </c>
      <c r="C2" s="525"/>
      <c r="D2" s="525"/>
      <c r="E2" s="525"/>
      <c r="F2" s="525"/>
      <c r="G2" s="525"/>
      <c r="H2" s="525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1</v>
      </c>
      <c r="C4" s="18" t="s">
        <v>7</v>
      </c>
      <c r="D4" s="18" t="s">
        <v>2</v>
      </c>
      <c r="E4" s="18" t="s">
        <v>8</v>
      </c>
      <c r="F4" s="18" t="s">
        <v>3</v>
      </c>
      <c r="G4" s="16" t="s">
        <v>5</v>
      </c>
      <c r="H4" s="19" t="s">
        <v>4</v>
      </c>
      <c r="I4" s="20" t="s">
        <v>6</v>
      </c>
    </row>
    <row r="5" spans="1:13" ht="18.75" customHeight="1">
      <c r="A5" s="23"/>
      <c r="B5" s="23" t="s">
        <v>223</v>
      </c>
      <c r="C5" s="23"/>
      <c r="D5" s="23"/>
      <c r="E5" s="23"/>
      <c r="F5" s="28"/>
      <c r="G5" s="26"/>
      <c r="H5" s="24">
        <v>0</v>
      </c>
      <c r="I5" s="25">
        <v>530</v>
      </c>
      <c r="K5">
        <v>530</v>
      </c>
      <c r="L5" t="s">
        <v>9</v>
      </c>
      <c r="M5" s="2">
        <v>530</v>
      </c>
    </row>
    <row r="6" spans="2:13" ht="12.75">
      <c r="B6" s="29"/>
      <c r="C6" s="12"/>
      <c r="D6" s="12"/>
      <c r="E6" s="12"/>
      <c r="F6" s="30"/>
      <c r="H6" s="5">
        <v>0</v>
      </c>
      <c r="I6" s="22">
        <v>0</v>
      </c>
      <c r="M6" s="2">
        <v>530</v>
      </c>
    </row>
    <row r="7" spans="4:13" ht="12.75">
      <c r="D7" s="12"/>
      <c r="H7" s="5">
        <v>0</v>
      </c>
      <c r="I7" s="22">
        <v>0</v>
      </c>
      <c r="M7" s="2">
        <v>530</v>
      </c>
    </row>
    <row r="8" spans="4:13" ht="12.75">
      <c r="D8" s="12"/>
      <c r="H8" s="5">
        <v>0</v>
      </c>
      <c r="I8" s="22">
        <v>0</v>
      </c>
      <c r="M8" s="2">
        <v>530</v>
      </c>
    </row>
    <row r="9" spans="1:13" s="15" customFormat="1" ht="12.75">
      <c r="A9" s="42"/>
      <c r="B9" s="43">
        <v>2263600</v>
      </c>
      <c r="C9" s="44"/>
      <c r="D9" s="45" t="s">
        <v>10</v>
      </c>
      <c r="E9" s="45" t="s">
        <v>161</v>
      </c>
      <c r="F9" s="46"/>
      <c r="G9" s="47"/>
      <c r="H9" s="43">
        <v>2263600</v>
      </c>
      <c r="I9" s="48">
        <v>4270.943396226415</v>
      </c>
      <c r="J9" s="37"/>
      <c r="K9" s="49"/>
      <c r="L9" s="37"/>
      <c r="M9" s="2">
        <v>530</v>
      </c>
    </row>
    <row r="10" spans="1:13" s="15" customFormat="1" ht="12.75">
      <c r="A10" s="42"/>
      <c r="B10" s="43">
        <v>977500</v>
      </c>
      <c r="C10" s="44"/>
      <c r="D10" s="45" t="s">
        <v>11</v>
      </c>
      <c r="E10" s="45" t="s">
        <v>160</v>
      </c>
      <c r="F10" s="46"/>
      <c r="G10" s="47"/>
      <c r="H10" s="43">
        <v>977500</v>
      </c>
      <c r="I10" s="48">
        <v>1844.3396226415093</v>
      </c>
      <c r="J10" s="37"/>
      <c r="K10" s="49"/>
      <c r="L10" s="37"/>
      <c r="M10" s="2">
        <v>530</v>
      </c>
    </row>
    <row r="11" spans="1:13" s="15" customFormat="1" ht="12.75">
      <c r="A11" s="42"/>
      <c r="B11" s="43">
        <v>2963535</v>
      </c>
      <c r="C11" s="44"/>
      <c r="D11" s="45" t="s">
        <v>12</v>
      </c>
      <c r="E11" s="45" t="s">
        <v>162</v>
      </c>
      <c r="F11" s="46"/>
      <c r="G11" s="47"/>
      <c r="H11" s="43">
        <v>2963535</v>
      </c>
      <c r="I11" s="48">
        <v>5591.575471698113</v>
      </c>
      <c r="J11" s="37"/>
      <c r="K11" s="49"/>
      <c r="L11" s="37"/>
      <c r="M11" s="2">
        <v>530</v>
      </c>
    </row>
    <row r="12" spans="1:13" s="15" customFormat="1" ht="12.75">
      <c r="A12" s="42"/>
      <c r="B12" s="43">
        <v>1604835</v>
      </c>
      <c r="C12" s="44"/>
      <c r="D12" s="45" t="s">
        <v>13</v>
      </c>
      <c r="E12" s="45" t="s">
        <v>163</v>
      </c>
      <c r="F12" s="46"/>
      <c r="G12" s="47"/>
      <c r="H12" s="43">
        <v>1604835</v>
      </c>
      <c r="I12" s="48">
        <v>3027.990566037736</v>
      </c>
      <c r="J12" s="37"/>
      <c r="K12" s="50"/>
      <c r="L12" s="37"/>
      <c r="M12" s="2">
        <v>530</v>
      </c>
    </row>
    <row r="13" spans="1:13" s="15" customFormat="1" ht="12.75">
      <c r="A13" s="42"/>
      <c r="B13" s="43">
        <v>871770</v>
      </c>
      <c r="C13" s="44"/>
      <c r="D13" s="45" t="s">
        <v>14</v>
      </c>
      <c r="E13" s="45" t="s">
        <v>164</v>
      </c>
      <c r="F13" s="46"/>
      <c r="G13" s="47"/>
      <c r="H13" s="43">
        <v>871770</v>
      </c>
      <c r="I13" s="48">
        <v>1644.8490566037735</v>
      </c>
      <c r="J13" s="37"/>
      <c r="K13" s="49"/>
      <c r="L13" s="37"/>
      <c r="M13" s="2">
        <v>530</v>
      </c>
    </row>
    <row r="14" spans="1:13" s="15" customFormat="1" ht="12.75">
      <c r="A14" s="42"/>
      <c r="B14" s="43">
        <v>917700</v>
      </c>
      <c r="C14" s="44"/>
      <c r="D14" s="45" t="s">
        <v>15</v>
      </c>
      <c r="E14" s="45" t="s">
        <v>16</v>
      </c>
      <c r="F14" s="46"/>
      <c r="G14" s="47" t="s">
        <v>17</v>
      </c>
      <c r="H14" s="43">
        <v>917700</v>
      </c>
      <c r="I14" s="48">
        <v>1731.5094339622642</v>
      </c>
      <c r="J14" s="37"/>
      <c r="K14" s="49"/>
      <c r="L14" s="37"/>
      <c r="M14" s="2">
        <v>530</v>
      </c>
    </row>
    <row r="15" spans="1:13" s="15" customFormat="1" ht="12.75">
      <c r="A15" s="42"/>
      <c r="B15" s="43">
        <v>3510325</v>
      </c>
      <c r="C15" s="44"/>
      <c r="D15" s="45" t="s">
        <v>18</v>
      </c>
      <c r="E15" s="45"/>
      <c r="F15" s="46"/>
      <c r="G15" s="47"/>
      <c r="H15" s="43">
        <v>3510325</v>
      </c>
      <c r="I15" s="48">
        <v>6623.254716981132</v>
      </c>
      <c r="J15" s="37"/>
      <c r="K15" s="49"/>
      <c r="L15" s="37"/>
      <c r="M15" s="2">
        <v>530</v>
      </c>
    </row>
    <row r="16" spans="1:13" s="15" customFormat="1" ht="12.75">
      <c r="A16" s="42"/>
      <c r="B16" s="43">
        <v>13109265</v>
      </c>
      <c r="C16" s="45" t="s">
        <v>22</v>
      </c>
      <c r="D16" s="44"/>
      <c r="E16" s="45"/>
      <c r="F16" s="46"/>
      <c r="G16" s="47"/>
      <c r="H16" s="43">
        <v>0</v>
      </c>
      <c r="I16" s="48">
        <v>24734.462264150945</v>
      </c>
      <c r="J16" s="37"/>
      <c r="K16" s="49"/>
      <c r="L16" s="37"/>
      <c r="M16" s="2">
        <v>530</v>
      </c>
    </row>
    <row r="17" spans="1:13" s="15" customFormat="1" ht="12.75">
      <c r="A17" s="12"/>
      <c r="B17" s="32"/>
      <c r="C17" s="12"/>
      <c r="D17" s="12"/>
      <c r="E17" s="12"/>
      <c r="F17" s="51"/>
      <c r="G17" s="52"/>
      <c r="H17" s="29"/>
      <c r="I17" s="53"/>
      <c r="K17" s="54"/>
      <c r="M17" s="2">
        <v>530</v>
      </c>
    </row>
    <row r="18" spans="1:13" s="63" customFormat="1" ht="13.5" thickBot="1">
      <c r="A18" s="55"/>
      <c r="B18" s="56">
        <v>13109265</v>
      </c>
      <c r="C18" s="57" t="s">
        <v>19</v>
      </c>
      <c r="D18" s="58"/>
      <c r="E18" s="58"/>
      <c r="F18" s="59"/>
      <c r="G18" s="60"/>
      <c r="H18" s="61"/>
      <c r="I18" s="62"/>
      <c r="K18" s="64"/>
      <c r="M18" s="2">
        <v>530</v>
      </c>
    </row>
    <row r="19" spans="2:13" ht="12.75">
      <c r="B19" s="38"/>
      <c r="D19" s="12"/>
      <c r="F19" s="65"/>
      <c r="G19" s="66"/>
      <c r="I19" s="22"/>
      <c r="K19" s="67"/>
      <c r="M19" s="2">
        <v>530</v>
      </c>
    </row>
    <row r="20" spans="2:13" ht="12.75">
      <c r="B20" s="38"/>
      <c r="D20" s="12"/>
      <c r="F20" s="65"/>
      <c r="G20" s="66"/>
      <c r="I20" s="22"/>
      <c r="K20" s="67"/>
      <c r="M20" s="2">
        <v>530</v>
      </c>
    </row>
    <row r="21" spans="1:13" s="63" customFormat="1" ht="13.5" thickBot="1">
      <c r="A21" s="55"/>
      <c r="B21" s="68">
        <v>2263600</v>
      </c>
      <c r="C21" s="69"/>
      <c r="D21" s="70" t="s">
        <v>10</v>
      </c>
      <c r="E21" s="71"/>
      <c r="F21" s="59"/>
      <c r="G21" s="72"/>
      <c r="H21" s="73"/>
      <c r="I21" s="74">
        <v>4270.943396226415</v>
      </c>
      <c r="K21" s="64"/>
      <c r="M21" s="2">
        <v>530</v>
      </c>
    </row>
    <row r="22" spans="2:13" ht="12.75">
      <c r="B22" s="38"/>
      <c r="C22" s="75"/>
      <c r="D22" s="33"/>
      <c r="E22" s="75"/>
      <c r="F22" s="76"/>
      <c r="G22" s="77"/>
      <c r="H22" s="38">
        <v>0</v>
      </c>
      <c r="I22" s="78">
        <v>0</v>
      </c>
      <c r="K22" s="67"/>
      <c r="M22" s="2">
        <v>530</v>
      </c>
    </row>
    <row r="23" spans="1:13" s="81" customFormat="1" ht="12.75">
      <c r="A23" s="75"/>
      <c r="B23" s="79"/>
      <c r="C23" s="33"/>
      <c r="D23" s="33"/>
      <c r="E23" s="33"/>
      <c r="F23" s="76"/>
      <c r="G23" s="80"/>
      <c r="H23" s="38">
        <v>0</v>
      </c>
      <c r="I23" s="78">
        <v>0</v>
      </c>
      <c r="K23" s="82"/>
      <c r="M23" s="2">
        <v>530</v>
      </c>
    </row>
    <row r="24" spans="1:13" s="102" customFormat="1" ht="12.75">
      <c r="A24" s="97"/>
      <c r="B24" s="98">
        <v>25300</v>
      </c>
      <c r="C24" s="97" t="s">
        <v>20</v>
      </c>
      <c r="D24" s="97" t="s">
        <v>27</v>
      </c>
      <c r="E24" s="97" t="s">
        <v>24</v>
      </c>
      <c r="F24" s="99" t="s">
        <v>25</v>
      </c>
      <c r="G24" s="99" t="s">
        <v>26</v>
      </c>
      <c r="H24" s="98"/>
      <c r="I24" s="101">
        <v>47.735849056603776</v>
      </c>
      <c r="M24" s="2">
        <v>530</v>
      </c>
    </row>
    <row r="25" spans="4:13" ht="12.75">
      <c r="D25" s="12"/>
      <c r="H25" s="5">
        <v>0</v>
      </c>
      <c r="I25" s="22">
        <v>0</v>
      </c>
      <c r="M25" s="2">
        <v>530</v>
      </c>
    </row>
    <row r="26" spans="1:13" s="102" customFormat="1" ht="12.75">
      <c r="A26" s="97"/>
      <c r="B26" s="98">
        <v>100900</v>
      </c>
      <c r="C26" s="97" t="s">
        <v>31</v>
      </c>
      <c r="D26" s="97" t="s">
        <v>35</v>
      </c>
      <c r="E26" s="97" t="s">
        <v>32</v>
      </c>
      <c r="F26" s="99" t="s">
        <v>33</v>
      </c>
      <c r="G26" s="99" t="s">
        <v>34</v>
      </c>
      <c r="H26" s="98"/>
      <c r="I26" s="101">
        <v>190.37735849056602</v>
      </c>
      <c r="M26" s="2">
        <v>530</v>
      </c>
    </row>
    <row r="27" spans="4:13" ht="12.75">
      <c r="D27" s="12"/>
      <c r="H27" s="5">
        <v>0</v>
      </c>
      <c r="I27" s="22">
        <v>0</v>
      </c>
      <c r="M27" s="2">
        <v>530</v>
      </c>
    </row>
    <row r="28" spans="1:13" s="102" customFormat="1" ht="12.75">
      <c r="A28" s="97"/>
      <c r="B28" s="98">
        <v>57450</v>
      </c>
      <c r="C28" s="97" t="s">
        <v>36</v>
      </c>
      <c r="D28" s="97" t="s">
        <v>120</v>
      </c>
      <c r="E28" s="97" t="s">
        <v>24</v>
      </c>
      <c r="F28" s="99" t="s">
        <v>37</v>
      </c>
      <c r="G28" s="99" t="s">
        <v>38</v>
      </c>
      <c r="H28" s="98"/>
      <c r="I28" s="101">
        <v>108.39622641509433</v>
      </c>
      <c r="M28" s="2">
        <v>530</v>
      </c>
    </row>
    <row r="29" spans="2:13" ht="12.75">
      <c r="B29" s="7"/>
      <c r="H29" s="5">
        <v>0</v>
      </c>
      <c r="I29" s="22">
        <v>0</v>
      </c>
      <c r="M29" s="2">
        <v>530</v>
      </c>
    </row>
    <row r="30" spans="1:13" s="102" customFormat="1" ht="12.75">
      <c r="A30" s="97"/>
      <c r="B30" s="399">
        <v>106000</v>
      </c>
      <c r="C30" s="97" t="s">
        <v>39</v>
      </c>
      <c r="D30" s="97" t="s">
        <v>165</v>
      </c>
      <c r="E30" s="97" t="s">
        <v>40</v>
      </c>
      <c r="F30" s="99" t="s">
        <v>41</v>
      </c>
      <c r="G30" s="100" t="s">
        <v>42</v>
      </c>
      <c r="H30" s="98"/>
      <c r="I30" s="101">
        <v>200</v>
      </c>
      <c r="M30" s="2">
        <v>530</v>
      </c>
    </row>
    <row r="31" spans="2:13" ht="12.75">
      <c r="B31" s="367"/>
      <c r="H31" s="5">
        <v>0</v>
      </c>
      <c r="I31" s="22">
        <v>0</v>
      </c>
      <c r="M31" s="2">
        <v>530</v>
      </c>
    </row>
    <row r="32" spans="1:13" s="102" customFormat="1" ht="12.75">
      <c r="A32" s="97"/>
      <c r="B32" s="98">
        <v>19500</v>
      </c>
      <c r="C32" s="97" t="s">
        <v>45</v>
      </c>
      <c r="D32" s="97" t="s">
        <v>48</v>
      </c>
      <c r="E32" s="97" t="s">
        <v>46</v>
      </c>
      <c r="F32" s="99" t="s">
        <v>47</v>
      </c>
      <c r="G32" s="99" t="s">
        <v>63</v>
      </c>
      <c r="H32" s="98"/>
      <c r="I32" s="101">
        <v>36.79245283018868</v>
      </c>
      <c r="M32" s="2">
        <v>530</v>
      </c>
    </row>
    <row r="33" spans="8:13" ht="12.75">
      <c r="H33" s="5">
        <v>0</v>
      </c>
      <c r="I33" s="22">
        <v>0</v>
      </c>
      <c r="M33" s="2">
        <v>530</v>
      </c>
    </row>
    <row r="34" spans="1:13" s="102" customFormat="1" ht="12.75">
      <c r="A34" s="97"/>
      <c r="B34" s="399">
        <v>47800</v>
      </c>
      <c r="C34" s="97" t="s">
        <v>49</v>
      </c>
      <c r="D34" s="97" t="s">
        <v>52</v>
      </c>
      <c r="E34" s="97" t="s">
        <v>21</v>
      </c>
      <c r="F34" s="99" t="s">
        <v>50</v>
      </c>
      <c r="G34" s="99" t="s">
        <v>51</v>
      </c>
      <c r="H34" s="98"/>
      <c r="I34" s="101">
        <v>90.18867924528301</v>
      </c>
      <c r="M34" s="2">
        <v>530</v>
      </c>
    </row>
    <row r="35" spans="2:13" ht="12.75">
      <c r="B35" s="367"/>
      <c r="H35" s="5">
        <v>0</v>
      </c>
      <c r="I35" s="22">
        <v>0</v>
      </c>
      <c r="M35" s="2">
        <v>530</v>
      </c>
    </row>
    <row r="36" spans="1:13" s="102" customFormat="1" ht="12.75">
      <c r="A36" s="97"/>
      <c r="B36" s="399">
        <v>47200</v>
      </c>
      <c r="C36" s="97" t="s">
        <v>53</v>
      </c>
      <c r="D36" s="97" t="s">
        <v>55</v>
      </c>
      <c r="E36" s="97" t="s">
        <v>21</v>
      </c>
      <c r="F36" s="99" t="s">
        <v>54</v>
      </c>
      <c r="G36" s="99" t="s">
        <v>42</v>
      </c>
      <c r="H36" s="83"/>
      <c r="I36" s="84">
        <v>89.05660377358491</v>
      </c>
      <c r="M36" s="2">
        <v>530</v>
      </c>
    </row>
    <row r="37" spans="2:13" ht="12.75">
      <c r="B37" s="367"/>
      <c r="H37" s="5">
        <v>0</v>
      </c>
      <c r="I37" s="22">
        <v>0</v>
      </c>
      <c r="M37" s="2">
        <v>530</v>
      </c>
    </row>
    <row r="38" spans="1:13" s="102" customFormat="1" ht="12.75">
      <c r="A38" s="97"/>
      <c r="B38" s="98">
        <v>36800</v>
      </c>
      <c r="C38" s="97" t="s">
        <v>56</v>
      </c>
      <c r="D38" s="97" t="s">
        <v>55</v>
      </c>
      <c r="E38" s="97" t="s">
        <v>32</v>
      </c>
      <c r="F38" s="99" t="s">
        <v>57</v>
      </c>
      <c r="G38" s="99" t="s">
        <v>42</v>
      </c>
      <c r="H38" s="98"/>
      <c r="I38" s="101">
        <v>69.43396226415095</v>
      </c>
      <c r="M38" s="2">
        <v>530</v>
      </c>
    </row>
    <row r="39" spans="8:13" ht="12.75">
      <c r="H39" s="5">
        <v>0</v>
      </c>
      <c r="I39" s="22">
        <v>0</v>
      </c>
      <c r="M39" s="2">
        <v>530</v>
      </c>
    </row>
    <row r="40" spans="1:13" s="102" customFormat="1" ht="12.75">
      <c r="A40" s="97"/>
      <c r="B40" s="98">
        <v>42200</v>
      </c>
      <c r="C40" s="97" t="s">
        <v>58</v>
      </c>
      <c r="D40" s="97" t="s">
        <v>60</v>
      </c>
      <c r="E40" s="97" t="s">
        <v>32</v>
      </c>
      <c r="F40" s="99" t="s">
        <v>59</v>
      </c>
      <c r="G40" s="99" t="s">
        <v>42</v>
      </c>
      <c r="H40" s="98"/>
      <c r="I40" s="101">
        <v>79.62264150943396</v>
      </c>
      <c r="M40" s="2">
        <v>530</v>
      </c>
    </row>
    <row r="41" spans="8:13" ht="12.75">
      <c r="H41" s="5">
        <v>0</v>
      </c>
      <c r="I41" s="22">
        <v>0</v>
      </c>
      <c r="M41" s="2">
        <v>530</v>
      </c>
    </row>
    <row r="42" spans="1:13" s="102" customFormat="1" ht="12.75">
      <c r="A42" s="97"/>
      <c r="B42" s="98">
        <v>56200</v>
      </c>
      <c r="C42" s="97" t="s">
        <v>61</v>
      </c>
      <c r="D42" s="97" t="s">
        <v>166</v>
      </c>
      <c r="E42" s="97" t="s">
        <v>21</v>
      </c>
      <c r="F42" s="99" t="s">
        <v>62</v>
      </c>
      <c r="G42" s="99" t="s">
        <v>63</v>
      </c>
      <c r="H42" s="98"/>
      <c r="I42" s="101">
        <v>106.0377358490566</v>
      </c>
      <c r="M42" s="2">
        <v>530</v>
      </c>
    </row>
    <row r="43" spans="8:13" ht="12.75">
      <c r="H43" s="5">
        <v>0</v>
      </c>
      <c r="I43" s="22">
        <v>0</v>
      </c>
      <c r="M43" s="2">
        <v>530</v>
      </c>
    </row>
    <row r="44" spans="1:13" s="102" customFormat="1" ht="12.75">
      <c r="A44" s="97"/>
      <c r="B44" s="98">
        <v>8800</v>
      </c>
      <c r="C44" s="97" t="s">
        <v>64</v>
      </c>
      <c r="D44" s="97" t="s">
        <v>68</v>
      </c>
      <c r="E44" s="97" t="s">
        <v>65</v>
      </c>
      <c r="F44" s="99" t="s">
        <v>66</v>
      </c>
      <c r="G44" s="99" t="s">
        <v>67</v>
      </c>
      <c r="H44" s="98"/>
      <c r="I44" s="101">
        <v>16.60377358490566</v>
      </c>
      <c r="M44" s="2">
        <v>530</v>
      </c>
    </row>
    <row r="45" spans="4:13" ht="12.75">
      <c r="D45" s="12"/>
      <c r="H45" s="5">
        <v>0</v>
      </c>
      <c r="I45" s="22">
        <v>0</v>
      </c>
      <c r="M45" s="2">
        <v>530</v>
      </c>
    </row>
    <row r="46" spans="1:13" s="102" customFormat="1" ht="12.75">
      <c r="A46" s="97"/>
      <c r="B46" s="98">
        <v>17500</v>
      </c>
      <c r="C46" s="97" t="s">
        <v>69</v>
      </c>
      <c r="D46" s="97" t="s">
        <v>71</v>
      </c>
      <c r="E46" s="97" t="s">
        <v>65</v>
      </c>
      <c r="F46" s="99" t="s">
        <v>70</v>
      </c>
      <c r="G46" s="99" t="s">
        <v>67</v>
      </c>
      <c r="H46" s="98"/>
      <c r="I46" s="101">
        <v>33.0188679245283</v>
      </c>
      <c r="M46" s="2">
        <v>530</v>
      </c>
    </row>
    <row r="47" spans="4:13" ht="12.75">
      <c r="D47" s="12"/>
      <c r="H47" s="5">
        <v>0</v>
      </c>
      <c r="I47" s="22">
        <v>0</v>
      </c>
      <c r="M47" s="2">
        <v>530</v>
      </c>
    </row>
    <row r="48" spans="1:13" s="102" customFormat="1" ht="12.75">
      <c r="A48" s="97"/>
      <c r="B48" s="98">
        <v>79300</v>
      </c>
      <c r="C48" s="97" t="s">
        <v>73</v>
      </c>
      <c r="D48" s="97" t="s">
        <v>167</v>
      </c>
      <c r="E48" s="97" t="s">
        <v>32</v>
      </c>
      <c r="F48" s="99" t="s">
        <v>174</v>
      </c>
      <c r="G48" s="99" t="s">
        <v>42</v>
      </c>
      <c r="H48" s="98"/>
      <c r="I48" s="101">
        <v>149.62264150943398</v>
      </c>
      <c r="M48" s="2">
        <v>530</v>
      </c>
    </row>
    <row r="49" spans="4:13" ht="12.75">
      <c r="D49" s="12"/>
      <c r="H49" s="5">
        <v>0</v>
      </c>
      <c r="I49" s="22">
        <v>0</v>
      </c>
      <c r="M49" s="2">
        <v>530</v>
      </c>
    </row>
    <row r="50" spans="1:13" s="102" customFormat="1" ht="12.75">
      <c r="A50" s="97"/>
      <c r="B50" s="98">
        <v>43300</v>
      </c>
      <c r="C50" s="97" t="s">
        <v>72</v>
      </c>
      <c r="D50" s="97" t="s">
        <v>77</v>
      </c>
      <c r="E50" s="97" t="s">
        <v>75</v>
      </c>
      <c r="F50" s="99" t="s">
        <v>76</v>
      </c>
      <c r="G50" s="99" t="s">
        <v>63</v>
      </c>
      <c r="H50" s="98"/>
      <c r="I50" s="101">
        <v>81.69811320754717</v>
      </c>
      <c r="M50" s="2">
        <v>530</v>
      </c>
    </row>
    <row r="51" spans="8:13" ht="12.75">
      <c r="H51" s="5">
        <v>0</v>
      </c>
      <c r="I51" s="22">
        <v>0</v>
      </c>
      <c r="M51" s="2">
        <v>530</v>
      </c>
    </row>
    <row r="52" spans="1:13" s="102" customFormat="1" ht="12.75">
      <c r="A52" s="97"/>
      <c r="B52" s="98">
        <v>161400</v>
      </c>
      <c r="C52" s="97" t="s">
        <v>78</v>
      </c>
      <c r="D52" s="97" t="s">
        <v>168</v>
      </c>
      <c r="E52" s="97" t="s">
        <v>79</v>
      </c>
      <c r="F52" s="99" t="s">
        <v>80</v>
      </c>
      <c r="G52" s="100" t="s">
        <v>42</v>
      </c>
      <c r="H52" s="98"/>
      <c r="I52" s="101">
        <v>304.52830188679246</v>
      </c>
      <c r="M52" s="2">
        <v>530</v>
      </c>
    </row>
    <row r="53" spans="8:13" ht="12.75">
      <c r="H53" s="5">
        <v>0</v>
      </c>
      <c r="I53" s="22">
        <v>0</v>
      </c>
      <c r="M53" s="2">
        <v>530</v>
      </c>
    </row>
    <row r="54" spans="1:13" s="102" customFormat="1" ht="12.75">
      <c r="A54" s="97"/>
      <c r="B54" s="379">
        <v>10000</v>
      </c>
      <c r="C54" s="97" t="s">
        <v>81</v>
      </c>
      <c r="D54" s="97" t="s">
        <v>121</v>
      </c>
      <c r="E54" s="97" t="s">
        <v>65</v>
      </c>
      <c r="F54" s="100" t="s">
        <v>66</v>
      </c>
      <c r="G54" s="100" t="s">
        <v>42</v>
      </c>
      <c r="H54" s="83"/>
      <c r="I54" s="84">
        <v>18.867924528301888</v>
      </c>
      <c r="M54" s="2">
        <v>530</v>
      </c>
    </row>
    <row r="55" spans="2:13" ht="12.75">
      <c r="B55" s="7"/>
      <c r="H55" s="5">
        <v>0</v>
      </c>
      <c r="I55" s="22">
        <v>0</v>
      </c>
      <c r="M55" s="2">
        <v>530</v>
      </c>
    </row>
    <row r="56" spans="1:13" s="112" customFormat="1" ht="12.75">
      <c r="A56" s="108"/>
      <c r="B56" s="400">
        <v>10600</v>
      </c>
      <c r="C56" s="108" t="s">
        <v>82</v>
      </c>
      <c r="D56" s="108" t="s">
        <v>83</v>
      </c>
      <c r="E56" s="108" t="s">
        <v>65</v>
      </c>
      <c r="F56" s="109" t="s">
        <v>84</v>
      </c>
      <c r="G56" s="109" t="s">
        <v>85</v>
      </c>
      <c r="H56" s="110"/>
      <c r="I56" s="111">
        <v>20</v>
      </c>
      <c r="M56" s="2">
        <v>530</v>
      </c>
    </row>
    <row r="57" spans="2:13" ht="12.75">
      <c r="B57" s="7"/>
      <c r="H57" s="5">
        <v>0</v>
      </c>
      <c r="I57" s="22">
        <v>0</v>
      </c>
      <c r="M57" s="2">
        <v>530</v>
      </c>
    </row>
    <row r="58" spans="1:13" s="102" customFormat="1" ht="12.75">
      <c r="A58" s="97"/>
      <c r="B58" s="98">
        <v>65300</v>
      </c>
      <c r="C58" s="97" t="s">
        <v>87</v>
      </c>
      <c r="D58" s="97" t="s">
        <v>91</v>
      </c>
      <c r="E58" s="97" t="s">
        <v>88</v>
      </c>
      <c r="F58" s="99" t="s">
        <v>89</v>
      </c>
      <c r="G58" s="99" t="s">
        <v>90</v>
      </c>
      <c r="H58" s="98"/>
      <c r="I58" s="101">
        <v>123.20754716981132</v>
      </c>
      <c r="M58" s="2">
        <v>530</v>
      </c>
    </row>
    <row r="59" spans="8:13" ht="12.75">
      <c r="H59" s="5">
        <v>0</v>
      </c>
      <c r="I59" s="22">
        <v>0</v>
      </c>
      <c r="M59" s="2">
        <v>530</v>
      </c>
    </row>
    <row r="60" spans="1:13" s="102" customFormat="1" ht="12.75">
      <c r="A60" s="97"/>
      <c r="B60" s="98">
        <v>53800</v>
      </c>
      <c r="C60" s="97" t="s">
        <v>92</v>
      </c>
      <c r="D60" s="97" t="s">
        <v>94</v>
      </c>
      <c r="E60" s="97" t="s">
        <v>75</v>
      </c>
      <c r="F60" s="99" t="s">
        <v>93</v>
      </c>
      <c r="G60" s="99" t="s">
        <v>42</v>
      </c>
      <c r="H60" s="98"/>
      <c r="I60" s="101">
        <v>101.50943396226415</v>
      </c>
      <c r="M60" s="2">
        <v>530</v>
      </c>
    </row>
    <row r="61" spans="8:13" ht="12.75">
      <c r="H61" s="5">
        <v>0</v>
      </c>
      <c r="I61" s="22">
        <v>0</v>
      </c>
      <c r="M61" s="2">
        <v>530</v>
      </c>
    </row>
    <row r="62" spans="1:13" s="102" customFormat="1" ht="12.75">
      <c r="A62" s="97"/>
      <c r="B62" s="379">
        <v>1500</v>
      </c>
      <c r="C62" s="97" t="s">
        <v>95</v>
      </c>
      <c r="D62" s="97" t="s">
        <v>96</v>
      </c>
      <c r="E62" s="97" t="s">
        <v>65</v>
      </c>
      <c r="F62" s="100" t="s">
        <v>66</v>
      </c>
      <c r="G62" s="99" t="s">
        <v>38</v>
      </c>
      <c r="H62" s="83"/>
      <c r="I62" s="84">
        <v>2.830188679245283</v>
      </c>
      <c r="M62" s="2">
        <v>530</v>
      </c>
    </row>
    <row r="63" spans="2:13" ht="12.75">
      <c r="B63" s="7"/>
      <c r="H63" s="5">
        <v>0</v>
      </c>
      <c r="I63" s="22">
        <v>0</v>
      </c>
      <c r="M63" s="2">
        <v>530</v>
      </c>
    </row>
    <row r="64" spans="1:13" s="102" customFormat="1" ht="12.75">
      <c r="A64" s="97"/>
      <c r="B64" s="379">
        <v>68400</v>
      </c>
      <c r="C64" s="97" t="s">
        <v>97</v>
      </c>
      <c r="D64" s="97" t="s">
        <v>94</v>
      </c>
      <c r="E64" s="97" t="s">
        <v>21</v>
      </c>
      <c r="F64" s="99" t="s">
        <v>98</v>
      </c>
      <c r="G64" s="99" t="s">
        <v>42</v>
      </c>
      <c r="H64" s="83">
        <v>0</v>
      </c>
      <c r="I64" s="84">
        <v>129.0566037735849</v>
      </c>
      <c r="M64" s="2">
        <v>530</v>
      </c>
    </row>
    <row r="65" spans="2:13" ht="12.75">
      <c r="B65" s="7"/>
      <c r="H65" s="5">
        <v>0</v>
      </c>
      <c r="I65" s="22">
        <v>0</v>
      </c>
      <c r="M65" s="2">
        <v>530</v>
      </c>
    </row>
    <row r="66" spans="1:13" s="102" customFormat="1" ht="12.75">
      <c r="A66" s="97"/>
      <c r="B66" s="379">
        <v>84600</v>
      </c>
      <c r="C66" s="97" t="s">
        <v>99</v>
      </c>
      <c r="D66" s="97" t="s">
        <v>169</v>
      </c>
      <c r="E66" s="97" t="s">
        <v>75</v>
      </c>
      <c r="F66" s="99" t="s">
        <v>100</v>
      </c>
      <c r="G66" s="99" t="s">
        <v>42</v>
      </c>
      <c r="H66" s="98"/>
      <c r="I66" s="101">
        <v>159.62264150943398</v>
      </c>
      <c r="M66" s="2">
        <v>530</v>
      </c>
    </row>
    <row r="67" spans="2:13" ht="12.75">
      <c r="B67" s="7"/>
      <c r="H67" s="5">
        <v>0</v>
      </c>
      <c r="I67" s="22">
        <v>0</v>
      </c>
      <c r="M67" s="2">
        <v>530</v>
      </c>
    </row>
    <row r="68" spans="1:13" s="102" customFormat="1" ht="12.75">
      <c r="A68" s="97"/>
      <c r="B68" s="365">
        <v>32000</v>
      </c>
      <c r="C68" s="97" t="s">
        <v>101</v>
      </c>
      <c r="D68" s="97" t="s">
        <v>172</v>
      </c>
      <c r="E68" s="97" t="s">
        <v>75</v>
      </c>
      <c r="F68" s="99" t="s">
        <v>102</v>
      </c>
      <c r="G68" s="99" t="s">
        <v>103</v>
      </c>
      <c r="H68" s="98"/>
      <c r="I68" s="101">
        <v>60.37735849056604</v>
      </c>
      <c r="M68" s="2">
        <v>530</v>
      </c>
    </row>
    <row r="69" spans="2:13" ht="12.75">
      <c r="B69" s="364"/>
      <c r="C69" s="12"/>
      <c r="D69" s="12"/>
      <c r="H69" s="5">
        <v>0</v>
      </c>
      <c r="I69" s="22">
        <v>0</v>
      </c>
      <c r="M69" s="2">
        <v>530</v>
      </c>
    </row>
    <row r="70" spans="1:13" s="112" customFormat="1" ht="12.75">
      <c r="A70" s="108"/>
      <c r="B70" s="401">
        <v>9500</v>
      </c>
      <c r="C70" s="108" t="s">
        <v>104</v>
      </c>
      <c r="D70" s="108" t="s">
        <v>105</v>
      </c>
      <c r="E70" s="108" t="s">
        <v>65</v>
      </c>
      <c r="F70" s="109" t="s">
        <v>84</v>
      </c>
      <c r="G70" s="109" t="s">
        <v>85</v>
      </c>
      <c r="H70" s="110"/>
      <c r="I70" s="111">
        <v>17.92452830188679</v>
      </c>
      <c r="M70" s="2">
        <v>530</v>
      </c>
    </row>
    <row r="71" spans="2:13" ht="12.75">
      <c r="B71" s="364"/>
      <c r="D71" s="12"/>
      <c r="H71" s="5">
        <v>0</v>
      </c>
      <c r="I71" s="22">
        <v>0</v>
      </c>
      <c r="M71" s="2">
        <v>530</v>
      </c>
    </row>
    <row r="72" spans="1:13" s="102" customFormat="1" ht="12.75">
      <c r="A72" s="97"/>
      <c r="B72" s="365">
        <v>53700</v>
      </c>
      <c r="C72" s="97" t="s">
        <v>106</v>
      </c>
      <c r="D72" s="97" t="s">
        <v>107</v>
      </c>
      <c r="E72" s="97" t="s">
        <v>32</v>
      </c>
      <c r="F72" s="99" t="s">
        <v>108</v>
      </c>
      <c r="G72" s="100" t="s">
        <v>42</v>
      </c>
      <c r="H72" s="98"/>
      <c r="I72" s="101">
        <v>101.32075471698113</v>
      </c>
      <c r="M72" s="2">
        <v>530</v>
      </c>
    </row>
    <row r="73" spans="2:13" ht="12.75">
      <c r="B73" s="364"/>
      <c r="D73" s="12"/>
      <c r="H73" s="5">
        <v>0</v>
      </c>
      <c r="I73" s="22">
        <v>0</v>
      </c>
      <c r="M73" s="2">
        <v>530</v>
      </c>
    </row>
    <row r="74" spans="1:13" s="102" customFormat="1" ht="12.75">
      <c r="A74" s="97"/>
      <c r="B74" s="365">
        <v>57850</v>
      </c>
      <c r="C74" s="97" t="s">
        <v>109</v>
      </c>
      <c r="D74" s="97" t="s">
        <v>111</v>
      </c>
      <c r="E74" s="97" t="s">
        <v>24</v>
      </c>
      <c r="F74" s="99" t="s">
        <v>110</v>
      </c>
      <c r="G74" s="99" t="s">
        <v>103</v>
      </c>
      <c r="H74" s="98"/>
      <c r="I74" s="101">
        <v>109.15094339622641</v>
      </c>
      <c r="M74" s="2">
        <v>530</v>
      </c>
    </row>
    <row r="75" spans="2:13" ht="12.75">
      <c r="B75" s="364"/>
      <c r="H75" s="5">
        <v>0</v>
      </c>
      <c r="I75" s="22">
        <v>0</v>
      </c>
      <c r="M75" s="2">
        <v>530</v>
      </c>
    </row>
    <row r="76" spans="1:13" s="102" customFormat="1" ht="12.75">
      <c r="A76" s="97"/>
      <c r="B76" s="365">
        <v>17000</v>
      </c>
      <c r="C76" s="97" t="s">
        <v>112</v>
      </c>
      <c r="D76" s="97" t="s">
        <v>122</v>
      </c>
      <c r="E76" s="97" t="s">
        <v>32</v>
      </c>
      <c r="F76" s="99" t="s">
        <v>113</v>
      </c>
      <c r="G76" s="99" t="s">
        <v>42</v>
      </c>
      <c r="H76" s="98"/>
      <c r="I76" s="101">
        <v>32.075471698113205</v>
      </c>
      <c r="M76" s="2">
        <v>530</v>
      </c>
    </row>
    <row r="77" spans="2:13" ht="12.75">
      <c r="B77" s="364"/>
      <c r="H77" s="5">
        <v>0</v>
      </c>
      <c r="I77" s="22">
        <v>0</v>
      </c>
      <c r="M77" s="2">
        <v>530</v>
      </c>
    </row>
    <row r="78" spans="1:13" s="112" customFormat="1" ht="12.75">
      <c r="A78" s="108"/>
      <c r="B78" s="404">
        <v>222900</v>
      </c>
      <c r="C78" s="108" t="s">
        <v>114</v>
      </c>
      <c r="D78" s="108" t="s">
        <v>115</v>
      </c>
      <c r="E78" s="108" t="s">
        <v>65</v>
      </c>
      <c r="F78" s="109" t="s">
        <v>66</v>
      </c>
      <c r="G78" s="109" t="s">
        <v>18</v>
      </c>
      <c r="H78" s="110"/>
      <c r="I78" s="111">
        <v>420.5660377358491</v>
      </c>
      <c r="M78" s="2">
        <v>530</v>
      </c>
    </row>
    <row r="79" spans="2:13" ht="12.75">
      <c r="B79" s="405"/>
      <c r="H79" s="5">
        <v>0</v>
      </c>
      <c r="I79" s="22">
        <v>0</v>
      </c>
      <c r="M79" s="2">
        <v>530</v>
      </c>
    </row>
    <row r="80" spans="1:13" s="106" customFormat="1" ht="12.75">
      <c r="A80" s="104"/>
      <c r="B80" s="406">
        <v>726800</v>
      </c>
      <c r="C80" s="104" t="s">
        <v>119</v>
      </c>
      <c r="D80" s="104"/>
      <c r="E80" s="104"/>
      <c r="F80" s="113"/>
      <c r="G80" s="114"/>
      <c r="H80" s="83">
        <v>0</v>
      </c>
      <c r="I80" s="84">
        <v>1371.3207547169811</v>
      </c>
      <c r="M80" s="2">
        <v>530</v>
      </c>
    </row>
    <row r="81" spans="8:13" ht="12.75">
      <c r="H81" s="5">
        <v>0</v>
      </c>
      <c r="I81" s="22">
        <v>0</v>
      </c>
      <c r="M81" s="2">
        <v>530</v>
      </c>
    </row>
    <row r="82" spans="8:13" ht="12.75">
      <c r="H82" s="5">
        <v>0</v>
      </c>
      <c r="I82" s="22">
        <v>0</v>
      </c>
      <c r="M82" s="2">
        <v>530</v>
      </c>
    </row>
    <row r="83" spans="8:13" ht="12.75">
      <c r="H83" s="5">
        <v>0</v>
      </c>
      <c r="I83" s="22">
        <v>0</v>
      </c>
      <c r="M83" s="2">
        <v>530</v>
      </c>
    </row>
    <row r="84" spans="8:13" ht="12.75">
      <c r="H84" s="5">
        <v>0</v>
      </c>
      <c r="I84" s="22">
        <v>0</v>
      </c>
      <c r="M84" s="2">
        <v>530</v>
      </c>
    </row>
    <row r="85" spans="1:13" s="106" customFormat="1" ht="13.5" thickBot="1">
      <c r="A85" s="69"/>
      <c r="B85" s="68">
        <v>977500</v>
      </c>
      <c r="C85" s="69"/>
      <c r="D85" s="70" t="s">
        <v>11</v>
      </c>
      <c r="E85" s="71"/>
      <c r="F85" s="59"/>
      <c r="G85" s="72"/>
      <c r="H85" s="115"/>
      <c r="I85" s="74">
        <v>924.468085106383</v>
      </c>
      <c r="J85" s="116"/>
      <c r="K85" s="116"/>
      <c r="L85" s="116"/>
      <c r="M85" s="2">
        <v>530</v>
      </c>
    </row>
    <row r="86" spans="2:13" ht="12.75">
      <c r="B86" s="364"/>
      <c r="D86" s="12"/>
      <c r="H86" s="5">
        <v>0</v>
      </c>
      <c r="I86" s="22">
        <v>0</v>
      </c>
      <c r="M86" s="2">
        <v>530</v>
      </c>
    </row>
    <row r="87" spans="2:13" ht="12.75">
      <c r="B87" s="364"/>
      <c r="D87" s="12"/>
      <c r="H87" s="5">
        <v>0</v>
      </c>
      <c r="I87" s="22">
        <v>0</v>
      </c>
      <c r="M87" s="2">
        <v>530</v>
      </c>
    </row>
    <row r="88" spans="1:13" s="102" customFormat="1" ht="12.75">
      <c r="A88" s="97"/>
      <c r="B88" s="365">
        <v>247500</v>
      </c>
      <c r="C88" s="97" t="s">
        <v>81</v>
      </c>
      <c r="D88" s="97" t="s">
        <v>170</v>
      </c>
      <c r="E88" s="97" t="s">
        <v>65</v>
      </c>
      <c r="F88" s="100" t="s">
        <v>66</v>
      </c>
      <c r="G88" s="100" t="s">
        <v>42</v>
      </c>
      <c r="H88" s="83"/>
      <c r="I88" s="84">
        <v>466.9811320754717</v>
      </c>
      <c r="M88" s="2">
        <v>530</v>
      </c>
    </row>
    <row r="89" spans="2:13" ht="12.75">
      <c r="B89" s="364"/>
      <c r="H89" s="5">
        <v>0</v>
      </c>
      <c r="I89" s="22">
        <v>0</v>
      </c>
      <c r="M89" s="2">
        <v>530</v>
      </c>
    </row>
    <row r="90" spans="1:13" s="102" customFormat="1" ht="12.75">
      <c r="A90" s="97"/>
      <c r="B90" s="397">
        <v>250000</v>
      </c>
      <c r="C90" s="97" t="s">
        <v>95</v>
      </c>
      <c r="D90" s="97" t="s">
        <v>125</v>
      </c>
      <c r="E90" s="97" t="s">
        <v>65</v>
      </c>
      <c r="F90" s="100" t="s">
        <v>66</v>
      </c>
      <c r="G90" s="99" t="s">
        <v>38</v>
      </c>
      <c r="H90" s="83"/>
      <c r="I90" s="84">
        <v>471.6981132075472</v>
      </c>
      <c r="M90" s="2">
        <v>530</v>
      </c>
    </row>
    <row r="91" spans="2:13" ht="12.75">
      <c r="B91" s="398"/>
      <c r="H91" s="5">
        <v>0</v>
      </c>
      <c r="I91" s="22">
        <v>0</v>
      </c>
      <c r="M91" s="2">
        <v>530</v>
      </c>
    </row>
    <row r="92" spans="1:13" s="102" customFormat="1" ht="12.75">
      <c r="A92" s="97"/>
      <c r="B92" s="397">
        <v>90000</v>
      </c>
      <c r="C92" s="97" t="s">
        <v>123</v>
      </c>
      <c r="D92" s="97" t="s">
        <v>96</v>
      </c>
      <c r="E92" s="97" t="s">
        <v>32</v>
      </c>
      <c r="F92" s="100" t="s">
        <v>124</v>
      </c>
      <c r="G92" s="98" t="s">
        <v>63</v>
      </c>
      <c r="H92" s="98"/>
      <c r="I92" s="84">
        <v>169.81132075471697</v>
      </c>
      <c r="M92" s="2">
        <v>530</v>
      </c>
    </row>
    <row r="93" spans="2:13" ht="12.75">
      <c r="B93" s="398"/>
      <c r="H93" s="5">
        <v>0</v>
      </c>
      <c r="I93" s="22">
        <v>0</v>
      </c>
      <c r="M93" s="2">
        <v>530</v>
      </c>
    </row>
    <row r="94" spans="1:13" s="106" customFormat="1" ht="12.75">
      <c r="A94" s="104"/>
      <c r="B94" s="366">
        <v>390000</v>
      </c>
      <c r="C94" s="104" t="s">
        <v>119</v>
      </c>
      <c r="D94" s="104"/>
      <c r="E94" s="104"/>
      <c r="F94" s="113"/>
      <c r="G94" s="114"/>
      <c r="H94" s="89">
        <v>0</v>
      </c>
      <c r="I94" s="90">
        <v>735.8490566037735</v>
      </c>
      <c r="M94" s="2">
        <v>530</v>
      </c>
    </row>
    <row r="95" spans="8:13" ht="12.75">
      <c r="H95" s="5">
        <v>0</v>
      </c>
      <c r="I95" s="22">
        <v>0</v>
      </c>
      <c r="M95" s="2">
        <v>530</v>
      </c>
    </row>
    <row r="96" spans="8:13" ht="12.75">
      <c r="H96" s="5">
        <v>0</v>
      </c>
      <c r="I96" s="22">
        <v>0</v>
      </c>
      <c r="M96" s="2">
        <v>530</v>
      </c>
    </row>
    <row r="97" spans="8:13" ht="12.75">
      <c r="H97" s="5">
        <v>0</v>
      </c>
      <c r="I97" s="22">
        <v>0</v>
      </c>
      <c r="M97" s="2">
        <v>530</v>
      </c>
    </row>
    <row r="98" spans="2:13" ht="12.75">
      <c r="B98" s="29"/>
      <c r="D98" s="12"/>
      <c r="G98" s="31"/>
      <c r="H98" s="5">
        <v>0</v>
      </c>
      <c r="I98" s="22">
        <v>0</v>
      </c>
      <c r="M98" s="2">
        <v>530</v>
      </c>
    </row>
    <row r="99" spans="1:13" s="81" customFormat="1" ht="13.5" thickBot="1">
      <c r="A99" s="71"/>
      <c r="B99" s="68">
        <v>2963535</v>
      </c>
      <c r="C99" s="71"/>
      <c r="D99" s="70" t="s">
        <v>12</v>
      </c>
      <c r="E99" s="119"/>
      <c r="F99" s="119"/>
      <c r="G99" s="72"/>
      <c r="H99" s="120"/>
      <c r="I99" s="121">
        <v>5591.575471698113</v>
      </c>
      <c r="J99" s="116"/>
      <c r="K99" s="116"/>
      <c r="L99" s="116"/>
      <c r="M99" s="2">
        <v>530</v>
      </c>
    </row>
    <row r="100" spans="2:13" ht="12.75">
      <c r="B100" s="34"/>
      <c r="C100" s="33"/>
      <c r="D100" s="12"/>
      <c r="E100" s="35"/>
      <c r="G100" s="36"/>
      <c r="H100" s="5">
        <v>0</v>
      </c>
      <c r="I100" s="22">
        <v>0</v>
      </c>
      <c r="M100" s="2">
        <v>530</v>
      </c>
    </row>
    <row r="101" spans="2:13" ht="12.75">
      <c r="B101" s="29"/>
      <c r="C101" s="33"/>
      <c r="D101" s="12"/>
      <c r="E101" s="12"/>
      <c r="G101" s="30"/>
      <c r="H101" s="5">
        <v>0</v>
      </c>
      <c r="I101" s="22">
        <v>0</v>
      </c>
      <c r="M101" s="2">
        <v>530</v>
      </c>
    </row>
    <row r="102" spans="1:13" s="85" customFormat="1" ht="12.75">
      <c r="A102" s="11"/>
      <c r="B102" s="294">
        <v>340000</v>
      </c>
      <c r="C102" s="11" t="s">
        <v>28</v>
      </c>
      <c r="D102" s="11"/>
      <c r="E102" s="11"/>
      <c r="F102" s="18"/>
      <c r="G102" s="18"/>
      <c r="H102" s="83">
        <v>0</v>
      </c>
      <c r="I102" s="84">
        <v>641.5094339622641</v>
      </c>
      <c r="M102" s="2">
        <v>530</v>
      </c>
    </row>
    <row r="103" spans="8:13" ht="12.75">
      <c r="H103" s="5">
        <v>0</v>
      </c>
      <c r="I103" s="22">
        <v>0</v>
      </c>
      <c r="M103" s="2">
        <v>530</v>
      </c>
    </row>
    <row r="104" spans="1:13" s="91" customFormat="1" ht="12.75">
      <c r="A104" s="86"/>
      <c r="B104" s="368">
        <v>400</v>
      </c>
      <c r="C104" s="86" t="s">
        <v>74</v>
      </c>
      <c r="D104" s="86"/>
      <c r="E104" s="86"/>
      <c r="F104" s="88"/>
      <c r="G104" s="88"/>
      <c r="H104" s="87">
        <v>0</v>
      </c>
      <c r="I104" s="118">
        <v>0.7547169811320755</v>
      </c>
      <c r="M104" s="2">
        <v>530</v>
      </c>
    </row>
    <row r="105" spans="1:13" s="103" customFormat="1" ht="12.75">
      <c r="A105" s="33"/>
      <c r="B105" s="32"/>
      <c r="C105" s="33"/>
      <c r="D105" s="33"/>
      <c r="E105" s="33"/>
      <c r="F105" s="31"/>
      <c r="G105" s="31"/>
      <c r="H105" s="38">
        <v>0</v>
      </c>
      <c r="I105" s="78">
        <v>0</v>
      </c>
      <c r="M105" s="2">
        <v>530</v>
      </c>
    </row>
    <row r="106" spans="1:13" s="95" customFormat="1" ht="12.75">
      <c r="A106" s="92"/>
      <c r="B106" s="369">
        <v>198900</v>
      </c>
      <c r="C106" s="86" t="s">
        <v>158</v>
      </c>
      <c r="D106" s="86"/>
      <c r="E106" s="86"/>
      <c r="F106" s="88"/>
      <c r="G106" s="88"/>
      <c r="H106" s="87">
        <v>0</v>
      </c>
      <c r="I106" s="118">
        <v>375.2830188679245</v>
      </c>
      <c r="K106" s="91"/>
      <c r="M106" s="2">
        <v>530</v>
      </c>
    </row>
    <row r="107" spans="1:13" s="15" customFormat="1" ht="12.75">
      <c r="A107" s="12"/>
      <c r="B107" s="241"/>
      <c r="C107" s="33"/>
      <c r="D107" s="33"/>
      <c r="E107" s="33"/>
      <c r="F107" s="31"/>
      <c r="G107" s="31"/>
      <c r="H107" s="38">
        <v>0</v>
      </c>
      <c r="I107" s="78">
        <v>0</v>
      </c>
      <c r="K107" s="103"/>
      <c r="M107" s="2">
        <v>530</v>
      </c>
    </row>
    <row r="108" spans="1:13" s="95" customFormat="1" ht="12.75">
      <c r="A108" s="92"/>
      <c r="B108" s="369">
        <v>130450</v>
      </c>
      <c r="C108" s="86" t="s">
        <v>86</v>
      </c>
      <c r="D108" s="86"/>
      <c r="E108" s="86"/>
      <c r="F108" s="88"/>
      <c r="G108" s="88"/>
      <c r="H108" s="87">
        <v>0</v>
      </c>
      <c r="I108" s="118">
        <v>246.1320754716981</v>
      </c>
      <c r="K108" s="91"/>
      <c r="M108" s="2">
        <v>530</v>
      </c>
    </row>
    <row r="109" spans="1:13" s="15" customFormat="1" ht="12.75">
      <c r="A109" s="12"/>
      <c r="B109" s="241"/>
      <c r="C109" s="33"/>
      <c r="D109" s="33"/>
      <c r="E109" s="33"/>
      <c r="F109" s="31"/>
      <c r="G109" s="31"/>
      <c r="H109" s="38">
        <v>0</v>
      </c>
      <c r="I109" s="78">
        <v>0</v>
      </c>
      <c r="K109" s="103"/>
      <c r="M109" s="2">
        <v>530</v>
      </c>
    </row>
    <row r="110" spans="1:13" s="91" customFormat="1" ht="12.75">
      <c r="A110" s="92"/>
      <c r="B110" s="369">
        <v>122000</v>
      </c>
      <c r="C110" s="86" t="s">
        <v>29</v>
      </c>
      <c r="D110" s="92"/>
      <c r="E110" s="92"/>
      <c r="F110" s="94"/>
      <c r="G110" s="94"/>
      <c r="H110" s="87">
        <v>0</v>
      </c>
      <c r="I110" s="118">
        <v>230.18867924528303</v>
      </c>
      <c r="J110" s="95"/>
      <c r="L110" s="95"/>
      <c r="M110" s="2">
        <v>530</v>
      </c>
    </row>
    <row r="111" spans="1:13" s="103" customFormat="1" ht="12.75">
      <c r="A111" s="12"/>
      <c r="B111" s="241"/>
      <c r="C111" s="33"/>
      <c r="D111" s="12"/>
      <c r="E111" s="12"/>
      <c r="F111" s="30"/>
      <c r="G111" s="30"/>
      <c r="H111" s="38">
        <v>0</v>
      </c>
      <c r="I111" s="78">
        <v>0</v>
      </c>
      <c r="J111" s="15"/>
      <c r="L111" s="15"/>
      <c r="M111" s="2">
        <v>530</v>
      </c>
    </row>
    <row r="112" spans="1:13" s="91" customFormat="1" ht="12.75">
      <c r="A112" s="86"/>
      <c r="B112" s="369">
        <v>89000</v>
      </c>
      <c r="C112" s="86" t="s">
        <v>30</v>
      </c>
      <c r="D112" s="86"/>
      <c r="E112" s="86"/>
      <c r="F112" s="88"/>
      <c r="G112" s="88"/>
      <c r="H112" s="87">
        <v>0</v>
      </c>
      <c r="I112" s="118">
        <v>167.9245283018868</v>
      </c>
      <c r="M112" s="2">
        <v>530</v>
      </c>
    </row>
    <row r="113" spans="1:13" s="103" customFormat="1" ht="12.75">
      <c r="A113" s="33"/>
      <c r="B113" s="241"/>
      <c r="C113" s="33"/>
      <c r="D113" s="33"/>
      <c r="E113" s="33"/>
      <c r="F113" s="31"/>
      <c r="G113" s="31"/>
      <c r="H113" s="38">
        <v>0</v>
      </c>
      <c r="I113" s="78">
        <v>0</v>
      </c>
      <c r="M113" s="2">
        <v>530</v>
      </c>
    </row>
    <row r="114" spans="1:13" s="95" customFormat="1" ht="12.75">
      <c r="A114" s="86"/>
      <c r="B114" s="370">
        <v>52825</v>
      </c>
      <c r="C114" s="86"/>
      <c r="D114" s="86"/>
      <c r="E114" s="86" t="s">
        <v>18</v>
      </c>
      <c r="F114" s="88"/>
      <c r="G114" s="88"/>
      <c r="H114" s="87">
        <v>0</v>
      </c>
      <c r="I114" s="118">
        <v>99.66981132075472</v>
      </c>
      <c r="J114" s="91"/>
      <c r="K114" s="91"/>
      <c r="L114" s="91"/>
      <c r="M114" s="2">
        <v>530</v>
      </c>
    </row>
    <row r="115" spans="1:13" s="15" customFormat="1" ht="12.75">
      <c r="A115" s="33"/>
      <c r="B115" s="32"/>
      <c r="C115" s="33"/>
      <c r="D115" s="33"/>
      <c r="E115" s="33"/>
      <c r="F115" s="31"/>
      <c r="G115" s="31"/>
      <c r="H115" s="38">
        <v>0</v>
      </c>
      <c r="I115" s="78">
        <v>0</v>
      </c>
      <c r="J115" s="103"/>
      <c r="K115" s="103"/>
      <c r="L115" s="103"/>
      <c r="M115" s="2">
        <v>530</v>
      </c>
    </row>
    <row r="116" spans="1:13" s="91" customFormat="1" ht="12.75">
      <c r="A116" s="92"/>
      <c r="B116" s="371">
        <v>26000</v>
      </c>
      <c r="C116" s="86" t="s">
        <v>128</v>
      </c>
      <c r="D116" s="92"/>
      <c r="E116" s="86"/>
      <c r="F116" s="94"/>
      <c r="G116" s="88"/>
      <c r="H116" s="87">
        <v>0</v>
      </c>
      <c r="I116" s="118">
        <v>49.056603773584904</v>
      </c>
      <c r="J116" s="93"/>
      <c r="L116" s="95"/>
      <c r="M116" s="2">
        <v>530</v>
      </c>
    </row>
    <row r="117" spans="1:13" s="103" customFormat="1" ht="12.75">
      <c r="A117" s="12"/>
      <c r="B117" s="287"/>
      <c r="C117" s="33"/>
      <c r="D117" s="12"/>
      <c r="E117" s="33"/>
      <c r="F117" s="30"/>
      <c r="G117" s="30"/>
      <c r="H117" s="38">
        <v>0</v>
      </c>
      <c r="I117" s="78">
        <v>0</v>
      </c>
      <c r="J117" s="29"/>
      <c r="L117" s="15"/>
      <c r="M117" s="2">
        <v>530</v>
      </c>
    </row>
    <row r="118" spans="1:13" s="103" customFormat="1" ht="12.75">
      <c r="A118" s="33"/>
      <c r="B118" s="287"/>
      <c r="C118" s="33"/>
      <c r="D118" s="33"/>
      <c r="E118" s="33"/>
      <c r="F118" s="31"/>
      <c r="G118" s="31"/>
      <c r="H118" s="38">
        <v>0</v>
      </c>
      <c r="I118" s="78">
        <v>0</v>
      </c>
      <c r="M118" s="2">
        <v>530</v>
      </c>
    </row>
    <row r="119" spans="1:13" s="112" customFormat="1" ht="12.75">
      <c r="A119" s="108"/>
      <c r="B119" s="372">
        <v>253000</v>
      </c>
      <c r="C119" s="98" t="s">
        <v>129</v>
      </c>
      <c r="D119" s="108"/>
      <c r="E119" s="108"/>
      <c r="F119" s="109"/>
      <c r="G119" s="109"/>
      <c r="H119" s="110">
        <v>0</v>
      </c>
      <c r="I119" s="111">
        <v>477.35849056603774</v>
      </c>
      <c r="M119" s="2">
        <v>530</v>
      </c>
    </row>
    <row r="120" spans="1:13" s="103" customFormat="1" ht="12.75">
      <c r="A120" s="33"/>
      <c r="B120" s="287"/>
      <c r="C120" s="33"/>
      <c r="D120" s="33"/>
      <c r="E120" s="33"/>
      <c r="F120" s="31"/>
      <c r="G120" s="31"/>
      <c r="H120" s="38">
        <v>0</v>
      </c>
      <c r="I120" s="78">
        <v>0</v>
      </c>
      <c r="M120" s="2">
        <v>530</v>
      </c>
    </row>
    <row r="121" spans="1:13" s="103" customFormat="1" ht="12.75">
      <c r="A121" s="33"/>
      <c r="B121" s="287"/>
      <c r="C121" s="33"/>
      <c r="D121" s="33"/>
      <c r="E121" s="33"/>
      <c r="F121" s="31"/>
      <c r="G121" s="31"/>
      <c r="H121" s="38">
        <v>0</v>
      </c>
      <c r="I121" s="78">
        <v>0</v>
      </c>
      <c r="M121" s="2">
        <v>530</v>
      </c>
    </row>
    <row r="122" spans="1:13" s="91" customFormat="1" ht="12.75">
      <c r="A122" s="92"/>
      <c r="B122" s="371">
        <v>83000</v>
      </c>
      <c r="C122" s="86" t="s">
        <v>158</v>
      </c>
      <c r="D122" s="86"/>
      <c r="E122" s="86"/>
      <c r="F122" s="88"/>
      <c r="G122" s="88"/>
      <c r="H122" s="87">
        <v>0</v>
      </c>
      <c r="I122" s="118">
        <v>156.60377358490567</v>
      </c>
      <c r="J122" s="95"/>
      <c r="L122" s="95"/>
      <c r="M122" s="2">
        <v>530</v>
      </c>
    </row>
    <row r="123" spans="1:13" s="103" customFormat="1" ht="12.75">
      <c r="A123" s="12"/>
      <c r="B123" s="287"/>
      <c r="C123" s="33"/>
      <c r="D123" s="33"/>
      <c r="E123" s="33"/>
      <c r="F123" s="31"/>
      <c r="G123" s="31"/>
      <c r="H123" s="38">
        <v>0</v>
      </c>
      <c r="I123" s="78">
        <v>0</v>
      </c>
      <c r="J123" s="15"/>
      <c r="L123" s="15"/>
      <c r="M123" s="2">
        <v>530</v>
      </c>
    </row>
    <row r="124" spans="1:13" s="91" customFormat="1" ht="12.75">
      <c r="A124" s="86"/>
      <c r="B124" s="371">
        <v>30000</v>
      </c>
      <c r="C124" s="86"/>
      <c r="D124" s="86"/>
      <c r="E124" s="86" t="s">
        <v>86</v>
      </c>
      <c r="F124" s="88"/>
      <c r="G124" s="88"/>
      <c r="H124" s="87">
        <v>0</v>
      </c>
      <c r="I124" s="118">
        <v>56.60377358490566</v>
      </c>
      <c r="M124" s="2">
        <v>530</v>
      </c>
    </row>
    <row r="125" spans="1:13" s="103" customFormat="1" ht="12.75">
      <c r="A125" s="33"/>
      <c r="B125" s="287"/>
      <c r="C125" s="33"/>
      <c r="D125" s="33"/>
      <c r="E125" s="33"/>
      <c r="F125" s="31"/>
      <c r="G125" s="31"/>
      <c r="H125" s="38">
        <v>0</v>
      </c>
      <c r="I125" s="78">
        <v>0</v>
      </c>
      <c r="M125" s="2">
        <v>530</v>
      </c>
    </row>
    <row r="126" spans="1:13" s="91" customFormat="1" ht="12.75">
      <c r="A126" s="86"/>
      <c r="B126" s="371">
        <v>100000</v>
      </c>
      <c r="C126" s="86" t="s">
        <v>29</v>
      </c>
      <c r="D126" s="86"/>
      <c r="E126" s="86"/>
      <c r="F126" s="88"/>
      <c r="G126" s="88"/>
      <c r="H126" s="87">
        <v>0</v>
      </c>
      <c r="I126" s="118">
        <v>188.67924528301887</v>
      </c>
      <c r="M126" s="2">
        <v>530</v>
      </c>
    </row>
    <row r="127" spans="1:13" s="103" customFormat="1" ht="12.75">
      <c r="A127" s="33"/>
      <c r="B127" s="287"/>
      <c r="C127" s="33"/>
      <c r="D127" s="33"/>
      <c r="E127" s="33"/>
      <c r="F127" s="31"/>
      <c r="G127" s="31"/>
      <c r="H127" s="38">
        <v>0</v>
      </c>
      <c r="I127" s="78">
        <v>0</v>
      </c>
      <c r="M127" s="2">
        <v>530</v>
      </c>
    </row>
    <row r="128" spans="1:13" s="91" customFormat="1" ht="12.75">
      <c r="A128" s="86"/>
      <c r="B128" s="374">
        <v>40000</v>
      </c>
      <c r="C128" s="123" t="s">
        <v>30</v>
      </c>
      <c r="D128" s="123"/>
      <c r="E128" s="123"/>
      <c r="F128" s="88"/>
      <c r="G128" s="88"/>
      <c r="H128" s="87">
        <v>0</v>
      </c>
      <c r="I128" s="118">
        <v>75.47169811320755</v>
      </c>
      <c r="M128" s="2">
        <v>530</v>
      </c>
    </row>
    <row r="129" spans="1:13" s="103" customFormat="1" ht="12.75">
      <c r="A129" s="33"/>
      <c r="B129" s="373"/>
      <c r="C129" s="122"/>
      <c r="D129" s="122"/>
      <c r="E129" s="122"/>
      <c r="F129" s="31"/>
      <c r="G129" s="31"/>
      <c r="H129" s="38">
        <v>0</v>
      </c>
      <c r="I129" s="78">
        <v>0</v>
      </c>
      <c r="M129" s="2">
        <v>530</v>
      </c>
    </row>
    <row r="130" spans="1:13" s="91" customFormat="1" ht="12.75">
      <c r="A130" s="86"/>
      <c r="B130" s="371">
        <v>375000</v>
      </c>
      <c r="C130" s="86" t="s">
        <v>130</v>
      </c>
      <c r="D130" s="86"/>
      <c r="E130" s="86"/>
      <c r="F130" s="88"/>
      <c r="G130" s="88"/>
      <c r="H130" s="87">
        <v>0</v>
      </c>
      <c r="I130" s="118">
        <v>707.5471698113207</v>
      </c>
      <c r="M130" s="2">
        <v>530</v>
      </c>
    </row>
    <row r="131" spans="1:13" s="103" customFormat="1" ht="12.75">
      <c r="A131" s="33"/>
      <c r="B131" s="287"/>
      <c r="C131" s="33"/>
      <c r="D131" s="33"/>
      <c r="E131" s="33"/>
      <c r="F131" s="31"/>
      <c r="G131" s="31"/>
      <c r="H131" s="38">
        <v>0</v>
      </c>
      <c r="I131" s="78">
        <v>0</v>
      </c>
      <c r="M131" s="2">
        <v>530</v>
      </c>
    </row>
    <row r="132" spans="1:13" s="91" customFormat="1" ht="12.75">
      <c r="A132" s="86"/>
      <c r="B132" s="371">
        <v>275000</v>
      </c>
      <c r="C132" s="86"/>
      <c r="D132" s="86"/>
      <c r="E132" s="86" t="s">
        <v>118</v>
      </c>
      <c r="F132" s="88"/>
      <c r="G132" s="88"/>
      <c r="H132" s="87">
        <v>0</v>
      </c>
      <c r="I132" s="118">
        <v>518.8679245283018</v>
      </c>
      <c r="M132" s="2">
        <v>530</v>
      </c>
    </row>
    <row r="133" spans="1:13" s="103" customFormat="1" ht="12.75">
      <c r="A133" s="33"/>
      <c r="B133" s="32"/>
      <c r="C133" s="33"/>
      <c r="D133" s="33"/>
      <c r="E133" s="33"/>
      <c r="F133" s="31"/>
      <c r="G133" s="31"/>
      <c r="H133" s="38">
        <v>0</v>
      </c>
      <c r="I133" s="78">
        <v>0</v>
      </c>
      <c r="M133" s="2">
        <v>530</v>
      </c>
    </row>
    <row r="134" spans="1:13" s="106" customFormat="1" ht="12.75">
      <c r="A134" s="104"/>
      <c r="B134" s="376">
        <v>1100960</v>
      </c>
      <c r="C134" s="104" t="s">
        <v>134</v>
      </c>
      <c r="D134" s="104"/>
      <c r="E134" s="113"/>
      <c r="F134" s="113"/>
      <c r="G134" s="113"/>
      <c r="H134" s="89">
        <v>0</v>
      </c>
      <c r="I134" s="90">
        <v>2077.2830188679245</v>
      </c>
      <c r="M134" s="2">
        <v>530</v>
      </c>
    </row>
    <row r="135" spans="1:13" s="103" customFormat="1" ht="12.75">
      <c r="A135" s="33"/>
      <c r="B135" s="126"/>
      <c r="C135" s="33"/>
      <c r="D135" s="122"/>
      <c r="E135" s="33"/>
      <c r="F135" s="31"/>
      <c r="G135" s="31"/>
      <c r="H135" s="38"/>
      <c r="I135" s="78"/>
      <c r="M135" s="2">
        <v>530</v>
      </c>
    </row>
    <row r="136" spans="8:13" ht="12.75" hidden="1">
      <c r="H136" s="5">
        <v>0</v>
      </c>
      <c r="M136" s="2">
        <v>530</v>
      </c>
    </row>
    <row r="137" spans="8:13" ht="12.75" hidden="1">
      <c r="H137" s="5">
        <v>0</v>
      </c>
      <c r="M137" s="2">
        <v>530</v>
      </c>
    </row>
    <row r="138" spans="8:13" ht="12.75" hidden="1">
      <c r="H138" s="5">
        <v>0</v>
      </c>
      <c r="M138" s="2">
        <v>530</v>
      </c>
    </row>
    <row r="139" spans="8:13" ht="12.75" hidden="1">
      <c r="H139" s="5">
        <v>0</v>
      </c>
      <c r="M139" s="2">
        <v>530</v>
      </c>
    </row>
    <row r="140" spans="8:13" ht="12.75" hidden="1">
      <c r="H140" s="5">
        <v>0</v>
      </c>
      <c r="M140" s="2">
        <v>530</v>
      </c>
    </row>
    <row r="141" spans="8:13" ht="12.75" hidden="1">
      <c r="H141" s="5">
        <v>0</v>
      </c>
      <c r="M141" s="2">
        <v>530</v>
      </c>
    </row>
    <row r="142" spans="8:13" ht="12.75" hidden="1">
      <c r="H142" s="5">
        <v>0</v>
      </c>
      <c r="M142" s="2">
        <v>530</v>
      </c>
    </row>
    <row r="143" spans="8:13" ht="12.75" hidden="1">
      <c r="H143" s="5">
        <v>0</v>
      </c>
      <c r="M143" s="2">
        <v>530</v>
      </c>
    </row>
    <row r="144" spans="8:13" ht="12.75" hidden="1">
      <c r="H144" s="5">
        <v>0</v>
      </c>
      <c r="M144" s="2">
        <v>530</v>
      </c>
    </row>
    <row r="145" spans="8:13" ht="12.75" hidden="1">
      <c r="H145" s="5">
        <v>0</v>
      </c>
      <c r="M145" s="2">
        <v>530</v>
      </c>
    </row>
    <row r="146" spans="8:13" ht="12.75" hidden="1">
      <c r="H146" s="5">
        <v>0</v>
      </c>
      <c r="M146" s="2">
        <v>530</v>
      </c>
    </row>
    <row r="147" spans="8:13" ht="12.75" hidden="1">
      <c r="H147" s="5">
        <v>0</v>
      </c>
      <c r="M147" s="2">
        <v>530</v>
      </c>
    </row>
    <row r="148" spans="8:13" ht="12.75" hidden="1">
      <c r="H148" s="5">
        <v>0</v>
      </c>
      <c r="M148" s="2">
        <v>530</v>
      </c>
    </row>
    <row r="149" spans="8:13" ht="12.75" hidden="1">
      <c r="H149" s="5">
        <v>0</v>
      </c>
      <c r="M149" s="2">
        <v>530</v>
      </c>
    </row>
    <row r="150" spans="8:13" ht="12.75" hidden="1">
      <c r="H150" s="5">
        <v>0</v>
      </c>
      <c r="M150" s="2">
        <v>530</v>
      </c>
    </row>
    <row r="151" spans="8:13" ht="12.75" hidden="1">
      <c r="H151" s="5">
        <v>0</v>
      </c>
      <c r="M151" s="2">
        <v>530</v>
      </c>
    </row>
    <row r="152" spans="8:13" ht="12.75" hidden="1">
      <c r="H152" s="5">
        <v>0</v>
      </c>
      <c r="M152" s="2">
        <v>530</v>
      </c>
    </row>
    <row r="153" spans="8:13" ht="12.75" hidden="1">
      <c r="H153" s="5">
        <v>0</v>
      </c>
      <c r="M153" s="2">
        <v>530</v>
      </c>
    </row>
    <row r="154" spans="8:13" ht="12.75" hidden="1">
      <c r="H154" s="5">
        <v>0</v>
      </c>
      <c r="M154" s="2">
        <v>530</v>
      </c>
    </row>
    <row r="155" spans="8:13" ht="12.75" hidden="1">
      <c r="H155" s="5">
        <v>0</v>
      </c>
      <c r="M155" s="2">
        <v>530</v>
      </c>
    </row>
    <row r="156" spans="8:13" ht="12.75" hidden="1">
      <c r="H156" s="5">
        <v>0</v>
      </c>
      <c r="M156" s="2">
        <v>530</v>
      </c>
    </row>
    <row r="157" spans="8:13" ht="12.75" hidden="1">
      <c r="H157" s="5">
        <v>0</v>
      </c>
      <c r="M157" s="2">
        <v>530</v>
      </c>
    </row>
    <row r="158" spans="8:13" ht="12.75" hidden="1">
      <c r="H158" s="5">
        <v>0</v>
      </c>
      <c r="M158" s="2">
        <v>530</v>
      </c>
    </row>
    <row r="159" spans="8:13" ht="12.75" hidden="1">
      <c r="H159" s="5">
        <v>0</v>
      </c>
      <c r="M159" s="2">
        <v>530</v>
      </c>
    </row>
    <row r="160" spans="8:13" ht="12.75" hidden="1">
      <c r="H160" s="5">
        <v>0</v>
      </c>
      <c r="M160" s="2">
        <v>530</v>
      </c>
    </row>
    <row r="161" spans="8:13" ht="12.75" hidden="1">
      <c r="H161" s="5">
        <v>0</v>
      </c>
      <c r="M161" s="2">
        <v>530</v>
      </c>
    </row>
    <row r="162" spans="8:13" ht="12.75" hidden="1">
      <c r="H162" s="5">
        <v>0</v>
      </c>
      <c r="M162" s="2">
        <v>530</v>
      </c>
    </row>
    <row r="163" spans="8:13" ht="12.75" hidden="1">
      <c r="H163" s="5">
        <v>0</v>
      </c>
      <c r="M163" s="2">
        <v>530</v>
      </c>
    </row>
    <row r="164" spans="8:13" ht="12.75" hidden="1">
      <c r="H164" s="5">
        <v>0</v>
      </c>
      <c r="M164" s="2">
        <v>530</v>
      </c>
    </row>
    <row r="165" spans="8:13" ht="12.75" hidden="1">
      <c r="H165" s="5">
        <v>0</v>
      </c>
      <c r="M165" s="2">
        <v>530</v>
      </c>
    </row>
    <row r="166" spans="8:13" ht="12.75" hidden="1">
      <c r="H166" s="5">
        <v>0</v>
      </c>
      <c r="M166" s="2">
        <v>530</v>
      </c>
    </row>
    <row r="167" spans="8:13" ht="12.75" hidden="1">
      <c r="H167" s="5">
        <v>0</v>
      </c>
      <c r="M167" s="2">
        <v>530</v>
      </c>
    </row>
    <row r="168" spans="8:13" ht="12.75" hidden="1">
      <c r="H168" s="5">
        <v>0</v>
      </c>
      <c r="M168" s="2">
        <v>530</v>
      </c>
    </row>
    <row r="169" spans="8:13" ht="12.75" hidden="1">
      <c r="H169" s="5">
        <v>0</v>
      </c>
      <c r="M169" s="2">
        <v>530</v>
      </c>
    </row>
    <row r="170" spans="8:13" ht="12.75" hidden="1">
      <c r="H170" s="5">
        <v>0</v>
      </c>
      <c r="M170" s="2">
        <v>530</v>
      </c>
    </row>
    <row r="171" spans="8:13" ht="12.75" hidden="1">
      <c r="H171" s="5">
        <v>0</v>
      </c>
      <c r="M171" s="2">
        <v>530</v>
      </c>
    </row>
    <row r="172" spans="8:13" ht="12.75" hidden="1">
      <c r="H172" s="5">
        <v>0</v>
      </c>
      <c r="M172" s="2">
        <v>530</v>
      </c>
    </row>
    <row r="173" spans="8:13" ht="12.75" hidden="1">
      <c r="H173" s="5">
        <v>0</v>
      </c>
      <c r="M173" s="2">
        <v>530</v>
      </c>
    </row>
    <row r="174" spans="8:13" ht="12.75" hidden="1">
      <c r="H174" s="5">
        <v>0</v>
      </c>
      <c r="M174" s="2">
        <v>530</v>
      </c>
    </row>
    <row r="175" spans="8:13" ht="12.75" hidden="1">
      <c r="H175" s="5">
        <v>0</v>
      </c>
      <c r="M175" s="2">
        <v>530</v>
      </c>
    </row>
    <row r="176" spans="8:13" ht="12.75" hidden="1">
      <c r="H176" s="5">
        <v>0</v>
      </c>
      <c r="M176" s="2">
        <v>530</v>
      </c>
    </row>
    <row r="177" spans="8:13" ht="12.75" hidden="1">
      <c r="H177" s="5">
        <v>0</v>
      </c>
      <c r="M177" s="2">
        <v>530</v>
      </c>
    </row>
    <row r="178" spans="8:13" ht="12.75" hidden="1">
      <c r="H178" s="5">
        <v>0</v>
      </c>
      <c r="M178" s="2">
        <v>530</v>
      </c>
    </row>
    <row r="179" spans="8:13" ht="12.75" hidden="1">
      <c r="H179" s="5">
        <v>0</v>
      </c>
      <c r="M179" s="2">
        <v>530</v>
      </c>
    </row>
    <row r="180" spans="8:13" ht="12.75" hidden="1">
      <c r="H180" s="5">
        <v>0</v>
      </c>
      <c r="M180" s="2">
        <v>530</v>
      </c>
    </row>
    <row r="181" spans="8:13" ht="12.75" hidden="1">
      <c r="H181" s="5">
        <v>0</v>
      </c>
      <c r="M181" s="2">
        <v>530</v>
      </c>
    </row>
    <row r="182" spans="8:13" ht="12.75" hidden="1">
      <c r="H182" s="5">
        <v>0</v>
      </c>
      <c r="M182" s="2">
        <v>530</v>
      </c>
    </row>
    <row r="183" spans="8:13" ht="12.75" hidden="1">
      <c r="H183" s="5">
        <v>0</v>
      </c>
      <c r="M183" s="2">
        <v>530</v>
      </c>
    </row>
    <row r="184" spans="8:13" ht="12.75" hidden="1">
      <c r="H184" s="5">
        <v>0</v>
      </c>
      <c r="M184" s="2">
        <v>530</v>
      </c>
    </row>
    <row r="185" spans="8:13" ht="12.75" hidden="1">
      <c r="H185" s="5">
        <v>0</v>
      </c>
      <c r="M185" s="2">
        <v>530</v>
      </c>
    </row>
    <row r="186" spans="8:13" ht="12.75" hidden="1">
      <c r="H186" s="5">
        <v>0</v>
      </c>
      <c r="M186" s="2">
        <v>530</v>
      </c>
    </row>
    <row r="187" spans="8:13" ht="12.75" hidden="1">
      <c r="H187" s="5">
        <v>0</v>
      </c>
      <c r="M187" s="2">
        <v>530</v>
      </c>
    </row>
    <row r="188" spans="8:13" ht="12.75" hidden="1">
      <c r="H188" s="5">
        <v>0</v>
      </c>
      <c r="M188" s="2">
        <v>530</v>
      </c>
    </row>
    <row r="189" spans="8:13" ht="12.75" hidden="1">
      <c r="H189" s="5">
        <v>0</v>
      </c>
      <c r="M189" s="2">
        <v>530</v>
      </c>
    </row>
    <row r="190" spans="8:13" ht="12.75" hidden="1">
      <c r="H190" s="5">
        <v>0</v>
      </c>
      <c r="M190" s="2">
        <v>530</v>
      </c>
    </row>
    <row r="191" spans="8:13" ht="12.75" hidden="1">
      <c r="H191" s="5">
        <v>0</v>
      </c>
      <c r="M191" s="2">
        <v>530</v>
      </c>
    </row>
    <row r="192" spans="8:13" ht="12.75" hidden="1">
      <c r="H192" s="5">
        <v>0</v>
      </c>
      <c r="M192" s="2">
        <v>530</v>
      </c>
    </row>
    <row r="193" spans="8:13" ht="12.75" hidden="1">
      <c r="H193" s="5">
        <v>0</v>
      </c>
      <c r="M193" s="2">
        <v>530</v>
      </c>
    </row>
    <row r="194" spans="8:13" ht="12.75" hidden="1">
      <c r="H194" s="5">
        <v>0</v>
      </c>
      <c r="M194" s="2">
        <v>530</v>
      </c>
    </row>
    <row r="195" spans="8:13" ht="12.75" hidden="1">
      <c r="H195" s="5">
        <v>0</v>
      </c>
      <c r="M195" s="2">
        <v>530</v>
      </c>
    </row>
    <row r="196" spans="8:13" ht="12.75" hidden="1">
      <c r="H196" s="5">
        <v>0</v>
      </c>
      <c r="M196" s="2">
        <v>530</v>
      </c>
    </row>
    <row r="197" spans="8:13" ht="12.75" hidden="1">
      <c r="H197" s="5">
        <v>0</v>
      </c>
      <c r="M197" s="2">
        <v>530</v>
      </c>
    </row>
    <row r="198" spans="8:13" ht="12.75" hidden="1">
      <c r="H198" s="5">
        <v>0</v>
      </c>
      <c r="M198" s="2">
        <v>530</v>
      </c>
    </row>
    <row r="199" spans="8:13" ht="12.75" hidden="1">
      <c r="H199" s="5">
        <v>0</v>
      </c>
      <c r="M199" s="2">
        <v>530</v>
      </c>
    </row>
    <row r="200" spans="8:13" ht="12.75" hidden="1">
      <c r="H200" s="5">
        <v>0</v>
      </c>
      <c r="M200" s="2">
        <v>530</v>
      </c>
    </row>
    <row r="201" spans="8:13" ht="12.75" hidden="1">
      <c r="H201" s="5">
        <v>0</v>
      </c>
      <c r="M201" s="2">
        <v>530</v>
      </c>
    </row>
    <row r="202" spans="8:13" ht="12.75" hidden="1">
      <c r="H202" s="5">
        <v>0</v>
      </c>
      <c r="M202" s="2">
        <v>530</v>
      </c>
    </row>
    <row r="203" spans="8:13" ht="12.75" hidden="1">
      <c r="H203" s="5">
        <v>0</v>
      </c>
      <c r="M203" s="2">
        <v>530</v>
      </c>
    </row>
    <row r="204" spans="8:13" ht="12.75" hidden="1">
      <c r="H204" s="5">
        <v>0</v>
      </c>
      <c r="M204" s="2">
        <v>530</v>
      </c>
    </row>
    <row r="205" spans="8:13" ht="12.75" hidden="1">
      <c r="H205" s="5">
        <v>0</v>
      </c>
      <c r="M205" s="2">
        <v>530</v>
      </c>
    </row>
    <row r="206" spans="8:13" ht="12.75" hidden="1">
      <c r="H206" s="5">
        <v>0</v>
      </c>
      <c r="M206" s="2">
        <v>530</v>
      </c>
    </row>
    <row r="207" spans="8:13" ht="12.75" hidden="1">
      <c r="H207" s="5">
        <v>0</v>
      </c>
      <c r="M207" s="2">
        <v>530</v>
      </c>
    </row>
    <row r="208" spans="8:13" ht="12.75" hidden="1">
      <c r="H208" s="5">
        <v>0</v>
      </c>
      <c r="M208" s="2">
        <v>530</v>
      </c>
    </row>
    <row r="209" spans="8:13" ht="12.75" hidden="1">
      <c r="H209" s="5">
        <v>0</v>
      </c>
      <c r="M209" s="2">
        <v>530</v>
      </c>
    </row>
    <row r="210" spans="8:13" ht="12.75" hidden="1">
      <c r="H210" s="5">
        <v>0</v>
      </c>
      <c r="M210" s="2">
        <v>530</v>
      </c>
    </row>
    <row r="211" spans="8:13" ht="12.75" hidden="1">
      <c r="H211" s="5">
        <v>0</v>
      </c>
      <c r="M211" s="2">
        <v>530</v>
      </c>
    </row>
    <row r="212" spans="8:13" ht="12.75" hidden="1">
      <c r="H212" s="5">
        <v>0</v>
      </c>
      <c r="M212" s="2">
        <v>530</v>
      </c>
    </row>
    <row r="213" spans="8:13" ht="12.75" hidden="1">
      <c r="H213" s="5">
        <v>0</v>
      </c>
      <c r="M213" s="2">
        <v>530</v>
      </c>
    </row>
    <row r="214" spans="8:13" ht="12.75" hidden="1">
      <c r="H214" s="5">
        <v>0</v>
      </c>
      <c r="M214" s="2">
        <v>530</v>
      </c>
    </row>
    <row r="215" spans="8:13" ht="12.75" hidden="1">
      <c r="H215" s="5">
        <v>0</v>
      </c>
      <c r="M215" s="2">
        <v>530</v>
      </c>
    </row>
    <row r="216" spans="8:13" ht="12.75" hidden="1">
      <c r="H216" s="5">
        <v>0</v>
      </c>
      <c r="M216" s="2">
        <v>530</v>
      </c>
    </row>
    <row r="217" spans="8:13" ht="12.75" hidden="1">
      <c r="H217" s="5">
        <v>0</v>
      </c>
      <c r="M217" s="2">
        <v>530</v>
      </c>
    </row>
    <row r="218" spans="8:13" ht="12.75" hidden="1">
      <c r="H218" s="5">
        <v>0</v>
      </c>
      <c r="M218" s="2">
        <v>530</v>
      </c>
    </row>
    <row r="219" spans="8:13" ht="12.75" hidden="1">
      <c r="H219" s="5">
        <v>0</v>
      </c>
      <c r="M219" s="2">
        <v>530</v>
      </c>
    </row>
    <row r="220" spans="8:13" ht="12.75" hidden="1">
      <c r="H220" s="5">
        <v>0</v>
      </c>
      <c r="M220" s="2">
        <v>530</v>
      </c>
    </row>
    <row r="221" spans="8:13" ht="12.75" hidden="1">
      <c r="H221" s="5">
        <v>0</v>
      </c>
      <c r="M221" s="2">
        <v>530</v>
      </c>
    </row>
    <row r="222" spans="8:13" ht="12.75" hidden="1">
      <c r="H222" s="5">
        <v>0</v>
      </c>
      <c r="M222" s="2">
        <v>530</v>
      </c>
    </row>
    <row r="223" spans="8:13" ht="12.75" hidden="1">
      <c r="H223" s="5">
        <v>0</v>
      </c>
      <c r="M223" s="2">
        <v>530</v>
      </c>
    </row>
    <row r="224" spans="8:13" ht="12.75" hidden="1">
      <c r="H224" s="5">
        <v>0</v>
      </c>
      <c r="M224" s="2">
        <v>530</v>
      </c>
    </row>
    <row r="225" spans="8:13" ht="12.75" hidden="1">
      <c r="H225" s="5">
        <v>0</v>
      </c>
      <c r="M225" s="2">
        <v>530</v>
      </c>
    </row>
    <row r="226" spans="8:13" ht="12.75" hidden="1">
      <c r="H226" s="5">
        <v>0</v>
      </c>
      <c r="M226" s="2">
        <v>530</v>
      </c>
    </row>
    <row r="227" spans="8:13" ht="12.75" hidden="1">
      <c r="H227" s="5">
        <v>0</v>
      </c>
      <c r="M227" s="2">
        <v>530</v>
      </c>
    </row>
    <row r="228" spans="8:13" ht="12.75" hidden="1">
      <c r="H228" s="5">
        <v>0</v>
      </c>
      <c r="M228" s="2">
        <v>530</v>
      </c>
    </row>
    <row r="229" spans="8:13" ht="12.75" hidden="1">
      <c r="H229" s="5">
        <v>0</v>
      </c>
      <c r="M229" s="2">
        <v>530</v>
      </c>
    </row>
    <row r="230" spans="8:13" ht="12.75" hidden="1">
      <c r="H230" s="5">
        <v>0</v>
      </c>
      <c r="M230" s="2">
        <v>530</v>
      </c>
    </row>
    <row r="231" spans="8:13" ht="12.75" hidden="1">
      <c r="H231" s="5">
        <v>0</v>
      </c>
      <c r="M231" s="2">
        <v>530</v>
      </c>
    </row>
    <row r="232" spans="8:13" ht="12.75" hidden="1">
      <c r="H232" s="5">
        <v>0</v>
      </c>
      <c r="M232" s="2">
        <v>530</v>
      </c>
    </row>
    <row r="233" spans="8:13" ht="12.75" hidden="1">
      <c r="H233" s="5">
        <v>0</v>
      </c>
      <c r="M233" s="2">
        <v>530</v>
      </c>
    </row>
    <row r="234" spans="8:13" ht="12.75" hidden="1">
      <c r="H234" s="5">
        <v>0</v>
      </c>
      <c r="M234" s="2">
        <v>530</v>
      </c>
    </row>
    <row r="235" spans="8:13" ht="12.75" hidden="1">
      <c r="H235" s="5">
        <v>0</v>
      </c>
      <c r="M235" s="2">
        <v>530</v>
      </c>
    </row>
    <row r="236" spans="8:13" ht="12.75" hidden="1">
      <c r="H236" s="5">
        <v>0</v>
      </c>
      <c r="M236" s="2">
        <v>530</v>
      </c>
    </row>
    <row r="237" spans="8:13" ht="12.75" hidden="1">
      <c r="H237" s="5">
        <v>0</v>
      </c>
      <c r="M237" s="2">
        <v>530</v>
      </c>
    </row>
    <row r="238" spans="8:13" ht="12.75" hidden="1">
      <c r="H238" s="5">
        <v>0</v>
      </c>
      <c r="M238" s="2">
        <v>530</v>
      </c>
    </row>
    <row r="239" spans="8:13" ht="12.75" hidden="1">
      <c r="H239" s="5">
        <v>0</v>
      </c>
      <c r="M239" s="2">
        <v>530</v>
      </c>
    </row>
    <row r="240" spans="8:13" ht="12.75" hidden="1">
      <c r="H240" s="5">
        <v>0</v>
      </c>
      <c r="M240" s="2">
        <v>530</v>
      </c>
    </row>
    <row r="241" spans="8:13" ht="12.75" hidden="1">
      <c r="H241" s="5">
        <v>0</v>
      </c>
      <c r="M241" s="2">
        <v>530</v>
      </c>
    </row>
    <row r="242" spans="8:13" ht="12.75" hidden="1">
      <c r="H242" s="5">
        <v>0</v>
      </c>
      <c r="M242" s="2">
        <v>530</v>
      </c>
    </row>
    <row r="243" spans="8:13" ht="12.75" hidden="1">
      <c r="H243" s="5">
        <v>0</v>
      </c>
      <c r="M243" s="2">
        <v>530</v>
      </c>
    </row>
    <row r="244" spans="8:13" ht="12.75" hidden="1">
      <c r="H244" s="5">
        <v>0</v>
      </c>
      <c r="M244" s="2">
        <v>530</v>
      </c>
    </row>
    <row r="245" spans="8:13" ht="12.75" hidden="1">
      <c r="H245" s="5">
        <v>0</v>
      </c>
      <c r="M245" s="2">
        <v>530</v>
      </c>
    </row>
    <row r="246" spans="8:13" ht="12.75" hidden="1">
      <c r="H246" s="5">
        <v>0</v>
      </c>
      <c r="M246" s="2">
        <v>530</v>
      </c>
    </row>
    <row r="247" spans="8:13" ht="12.75" hidden="1">
      <c r="H247" s="5">
        <v>0</v>
      </c>
      <c r="M247" s="2">
        <v>530</v>
      </c>
    </row>
    <row r="248" spans="8:13" ht="12.75" hidden="1">
      <c r="H248" s="5">
        <v>0</v>
      </c>
      <c r="M248" s="2">
        <v>530</v>
      </c>
    </row>
    <row r="249" spans="8:13" ht="12.75" hidden="1">
      <c r="H249" s="5">
        <v>0</v>
      </c>
      <c r="M249" s="2">
        <v>530</v>
      </c>
    </row>
    <row r="250" spans="8:13" ht="12.75" hidden="1">
      <c r="H250" s="5">
        <v>0</v>
      </c>
      <c r="M250" s="2">
        <v>530</v>
      </c>
    </row>
    <row r="251" spans="8:13" ht="12.75" hidden="1">
      <c r="H251" s="5">
        <v>0</v>
      </c>
      <c r="M251" s="2">
        <v>530</v>
      </c>
    </row>
    <row r="252" spans="8:13" ht="12.75" hidden="1">
      <c r="H252" s="5">
        <v>0</v>
      </c>
      <c r="M252" s="2">
        <v>530</v>
      </c>
    </row>
    <row r="253" spans="8:13" ht="12.75" hidden="1">
      <c r="H253" s="5">
        <v>0</v>
      </c>
      <c r="M253" s="2">
        <v>530</v>
      </c>
    </row>
    <row r="254" spans="8:13" ht="12.75" hidden="1">
      <c r="H254" s="5">
        <v>0</v>
      </c>
      <c r="M254" s="2">
        <v>530</v>
      </c>
    </row>
    <row r="255" spans="8:13" ht="12.75" hidden="1">
      <c r="H255" s="5">
        <v>0</v>
      </c>
      <c r="M255" s="2">
        <v>530</v>
      </c>
    </row>
    <row r="256" spans="8:13" ht="12.75" hidden="1">
      <c r="H256" s="5">
        <v>0</v>
      </c>
      <c r="M256" s="2">
        <v>530</v>
      </c>
    </row>
    <row r="257" spans="8:13" ht="12.75" hidden="1">
      <c r="H257" s="5">
        <v>0</v>
      </c>
      <c r="M257" s="2">
        <v>530</v>
      </c>
    </row>
    <row r="258" spans="8:13" ht="12.75" hidden="1">
      <c r="H258" s="5">
        <v>0</v>
      </c>
      <c r="M258" s="2">
        <v>530</v>
      </c>
    </row>
    <row r="259" spans="8:13" ht="12.75" hidden="1">
      <c r="H259" s="5">
        <v>0</v>
      </c>
      <c r="M259" s="2">
        <v>530</v>
      </c>
    </row>
    <row r="260" spans="8:13" ht="12.75" hidden="1">
      <c r="H260" s="5">
        <v>0</v>
      </c>
      <c r="M260" s="2">
        <v>530</v>
      </c>
    </row>
    <row r="261" spans="8:13" ht="12.75" hidden="1">
      <c r="H261" s="5">
        <v>0</v>
      </c>
      <c r="M261" s="2">
        <v>530</v>
      </c>
    </row>
    <row r="262" spans="8:13" ht="12.75" hidden="1">
      <c r="H262" s="5">
        <v>0</v>
      </c>
      <c r="M262" s="2">
        <v>530</v>
      </c>
    </row>
    <row r="263" spans="8:13" ht="12.75" hidden="1">
      <c r="H263" s="5">
        <v>0</v>
      </c>
      <c r="M263" s="2">
        <v>530</v>
      </c>
    </row>
    <row r="264" spans="8:13" ht="12.75" hidden="1">
      <c r="H264" s="5">
        <v>0</v>
      </c>
      <c r="M264" s="2">
        <v>530</v>
      </c>
    </row>
    <row r="265" spans="8:13" ht="12.75" hidden="1">
      <c r="H265" s="5">
        <v>0</v>
      </c>
      <c r="M265" s="2">
        <v>530</v>
      </c>
    </row>
    <row r="266" spans="8:13" ht="12.75" hidden="1">
      <c r="H266" s="5">
        <v>0</v>
      </c>
      <c r="M266" s="2">
        <v>530</v>
      </c>
    </row>
    <row r="267" spans="8:13" ht="12.75" hidden="1">
      <c r="H267" s="5">
        <v>0</v>
      </c>
      <c r="M267" s="2">
        <v>530</v>
      </c>
    </row>
    <row r="268" spans="8:13" ht="12.75" hidden="1">
      <c r="H268" s="5">
        <v>0</v>
      </c>
      <c r="M268" s="2">
        <v>530</v>
      </c>
    </row>
    <row r="269" spans="8:13" ht="12.75" hidden="1">
      <c r="H269" s="5">
        <v>0</v>
      </c>
      <c r="M269" s="2">
        <v>530</v>
      </c>
    </row>
    <row r="270" spans="8:13" ht="12.75" hidden="1">
      <c r="H270" s="5">
        <v>0</v>
      </c>
      <c r="M270" s="2">
        <v>530</v>
      </c>
    </row>
    <row r="271" spans="8:13" ht="12.75" hidden="1">
      <c r="H271" s="5">
        <v>0</v>
      </c>
      <c r="M271" s="2">
        <v>530</v>
      </c>
    </row>
    <row r="272" spans="8:13" ht="12.75" hidden="1">
      <c r="H272" s="5">
        <v>0</v>
      </c>
      <c r="M272" s="2">
        <v>530</v>
      </c>
    </row>
    <row r="273" spans="8:13" ht="12.75" hidden="1">
      <c r="H273" s="5">
        <v>0</v>
      </c>
      <c r="M273" s="2">
        <v>530</v>
      </c>
    </row>
    <row r="274" spans="8:13" ht="12.75" hidden="1">
      <c r="H274" s="5">
        <v>0</v>
      </c>
      <c r="M274" s="2">
        <v>530</v>
      </c>
    </row>
    <row r="275" spans="8:13" ht="12.75" hidden="1">
      <c r="H275" s="5">
        <v>0</v>
      </c>
      <c r="M275" s="2">
        <v>530</v>
      </c>
    </row>
    <row r="276" spans="8:13" ht="12.75" hidden="1">
      <c r="H276" s="5">
        <v>0</v>
      </c>
      <c r="M276" s="2">
        <v>530</v>
      </c>
    </row>
    <row r="277" spans="8:13" ht="12.75" hidden="1">
      <c r="H277" s="5">
        <v>0</v>
      </c>
      <c r="M277" s="2">
        <v>530</v>
      </c>
    </row>
    <row r="278" spans="8:13" ht="12.75" hidden="1">
      <c r="H278" s="5">
        <v>0</v>
      </c>
      <c r="M278" s="2">
        <v>530</v>
      </c>
    </row>
    <row r="279" spans="8:13" ht="12.75" hidden="1">
      <c r="H279" s="5">
        <v>0</v>
      </c>
      <c r="M279" s="2">
        <v>530</v>
      </c>
    </row>
    <row r="280" spans="8:13" ht="12.75" hidden="1">
      <c r="H280" s="5">
        <v>0</v>
      </c>
      <c r="M280" s="2">
        <v>530</v>
      </c>
    </row>
    <row r="281" spans="8:13" ht="12.75" hidden="1">
      <c r="H281" s="5">
        <v>0</v>
      </c>
      <c r="M281" s="2">
        <v>530</v>
      </c>
    </row>
    <row r="282" spans="8:13" ht="12.75" hidden="1">
      <c r="H282" s="5">
        <v>0</v>
      </c>
      <c r="M282" s="2">
        <v>530</v>
      </c>
    </row>
    <row r="283" spans="8:13" ht="12.75" hidden="1">
      <c r="H283" s="5">
        <v>0</v>
      </c>
      <c r="M283" s="2">
        <v>530</v>
      </c>
    </row>
    <row r="284" spans="8:13" ht="12.75" hidden="1">
      <c r="H284" s="5">
        <v>0</v>
      </c>
      <c r="M284" s="2">
        <v>530</v>
      </c>
    </row>
    <row r="285" spans="8:13" ht="12.75" hidden="1">
      <c r="H285" s="5">
        <v>0</v>
      </c>
      <c r="M285" s="2">
        <v>530</v>
      </c>
    </row>
    <row r="286" spans="8:13" ht="12.75" hidden="1">
      <c r="H286" s="5">
        <v>0</v>
      </c>
      <c r="M286" s="2">
        <v>530</v>
      </c>
    </row>
    <row r="287" spans="8:13" ht="12.75" hidden="1">
      <c r="H287" s="5">
        <v>0</v>
      </c>
      <c r="M287" s="2">
        <v>530</v>
      </c>
    </row>
    <row r="288" spans="8:13" ht="12.75" hidden="1">
      <c r="H288" s="5">
        <v>0</v>
      </c>
      <c r="M288" s="2">
        <v>530</v>
      </c>
    </row>
    <row r="289" spans="8:13" ht="12.75" hidden="1">
      <c r="H289" s="5">
        <v>0</v>
      </c>
      <c r="M289" s="2">
        <v>530</v>
      </c>
    </row>
    <row r="290" spans="8:13" ht="12.75" hidden="1">
      <c r="H290" s="5">
        <v>0</v>
      </c>
      <c r="M290" s="2">
        <v>530</v>
      </c>
    </row>
    <row r="291" spans="8:13" ht="12.75" hidden="1">
      <c r="H291" s="5">
        <v>0</v>
      </c>
      <c r="M291" s="2">
        <v>530</v>
      </c>
    </row>
    <row r="292" spans="8:13" ht="12.75" hidden="1">
      <c r="H292" s="5">
        <v>0</v>
      </c>
      <c r="M292" s="2">
        <v>530</v>
      </c>
    </row>
    <row r="293" spans="8:13" ht="12.75" hidden="1">
      <c r="H293" s="5">
        <v>0</v>
      </c>
      <c r="M293" s="2">
        <v>530</v>
      </c>
    </row>
    <row r="294" spans="8:13" ht="12.75" hidden="1">
      <c r="H294" s="5">
        <v>0</v>
      </c>
      <c r="M294" s="2">
        <v>530</v>
      </c>
    </row>
    <row r="295" spans="8:13" ht="12.75" hidden="1">
      <c r="H295" s="5">
        <v>0</v>
      </c>
      <c r="M295" s="2">
        <v>530</v>
      </c>
    </row>
    <row r="296" spans="8:13" ht="12.75" hidden="1">
      <c r="H296" s="5">
        <v>0</v>
      </c>
      <c r="M296" s="2">
        <v>530</v>
      </c>
    </row>
    <row r="297" spans="8:13" ht="12.75" hidden="1">
      <c r="H297" s="5">
        <v>0</v>
      </c>
      <c r="M297" s="2">
        <v>530</v>
      </c>
    </row>
    <row r="298" spans="8:13" ht="12.75" hidden="1">
      <c r="H298" s="5">
        <v>0</v>
      </c>
      <c r="M298" s="2">
        <v>530</v>
      </c>
    </row>
    <row r="299" spans="8:13" ht="12.75" hidden="1">
      <c r="H299" s="5">
        <v>0</v>
      </c>
      <c r="M299" s="2">
        <v>530</v>
      </c>
    </row>
    <row r="300" spans="8:13" ht="12.75" hidden="1">
      <c r="H300" s="5">
        <v>0</v>
      </c>
      <c r="M300" s="2">
        <v>530</v>
      </c>
    </row>
    <row r="301" spans="8:13" ht="12.75" hidden="1">
      <c r="H301" s="5">
        <v>0</v>
      </c>
      <c r="M301" s="2">
        <v>530</v>
      </c>
    </row>
    <row r="302" spans="8:13" ht="12.75" hidden="1">
      <c r="H302" s="5">
        <v>0</v>
      </c>
      <c r="M302" s="2">
        <v>530</v>
      </c>
    </row>
    <row r="303" spans="8:13" ht="12.75" hidden="1">
      <c r="H303" s="5">
        <v>0</v>
      </c>
      <c r="M303" s="2">
        <v>530</v>
      </c>
    </row>
    <row r="304" spans="8:13" ht="12.75" hidden="1">
      <c r="H304" s="5">
        <v>0</v>
      </c>
      <c r="M304" s="2">
        <v>530</v>
      </c>
    </row>
    <row r="305" spans="8:13" ht="12.75" hidden="1">
      <c r="H305" s="5">
        <v>0</v>
      </c>
      <c r="M305" s="2">
        <v>530</v>
      </c>
    </row>
    <row r="306" spans="8:13" ht="12.75" hidden="1">
      <c r="H306" s="5">
        <v>0</v>
      </c>
      <c r="M306" s="2">
        <v>530</v>
      </c>
    </row>
    <row r="307" spans="8:13" ht="12.75" hidden="1">
      <c r="H307" s="5">
        <v>0</v>
      </c>
      <c r="M307" s="2">
        <v>530</v>
      </c>
    </row>
    <row r="308" spans="8:13" ht="12.75" hidden="1">
      <c r="H308" s="5">
        <v>0</v>
      </c>
      <c r="M308" s="2">
        <v>530</v>
      </c>
    </row>
    <row r="309" spans="8:13" ht="12.75" hidden="1">
      <c r="H309" s="5">
        <v>0</v>
      </c>
      <c r="M309" s="2">
        <v>530</v>
      </c>
    </row>
    <row r="310" spans="8:13" ht="12.75" hidden="1">
      <c r="H310" s="5">
        <v>0</v>
      </c>
      <c r="M310" s="2">
        <v>530</v>
      </c>
    </row>
    <row r="311" spans="8:13" ht="12.75" hidden="1">
      <c r="H311" s="5">
        <v>0</v>
      </c>
      <c r="M311" s="2">
        <v>530</v>
      </c>
    </row>
    <row r="312" spans="8:13" ht="12.75" hidden="1">
      <c r="H312" s="5">
        <v>0</v>
      </c>
      <c r="M312" s="2">
        <v>530</v>
      </c>
    </row>
    <row r="313" spans="8:13" ht="12.75" hidden="1">
      <c r="H313" s="5">
        <v>0</v>
      </c>
      <c r="M313" s="2">
        <v>530</v>
      </c>
    </row>
    <row r="314" spans="8:13" ht="12.75" hidden="1">
      <c r="H314" s="5">
        <v>0</v>
      </c>
      <c r="M314" s="2">
        <v>530</v>
      </c>
    </row>
    <row r="315" spans="8:13" ht="12.75" hidden="1">
      <c r="H315" s="5">
        <v>0</v>
      </c>
      <c r="M315" s="2">
        <v>530</v>
      </c>
    </row>
    <row r="316" spans="8:13" ht="12.75" hidden="1">
      <c r="H316" s="5">
        <v>0</v>
      </c>
      <c r="M316" s="2">
        <v>530</v>
      </c>
    </row>
    <row r="317" spans="8:13" ht="12.75" hidden="1">
      <c r="H317" s="5">
        <v>0</v>
      </c>
      <c r="M317" s="2">
        <v>530</v>
      </c>
    </row>
    <row r="318" spans="8:13" ht="12.75" hidden="1">
      <c r="H318" s="5">
        <v>0</v>
      </c>
      <c r="M318" s="2">
        <v>530</v>
      </c>
    </row>
    <row r="319" spans="8:13" ht="12.75" hidden="1">
      <c r="H319" s="5">
        <v>0</v>
      </c>
      <c r="M319" s="2">
        <v>530</v>
      </c>
    </row>
    <row r="320" spans="8:13" ht="12.75" hidden="1">
      <c r="H320" s="5">
        <v>0</v>
      </c>
      <c r="M320" s="2">
        <v>530</v>
      </c>
    </row>
    <row r="321" spans="8:13" ht="12.75" hidden="1">
      <c r="H321" s="5">
        <v>0</v>
      </c>
      <c r="M321" s="2">
        <v>530</v>
      </c>
    </row>
    <row r="322" spans="8:13" ht="12.75" hidden="1">
      <c r="H322" s="5">
        <v>0</v>
      </c>
      <c r="M322" s="2">
        <v>530</v>
      </c>
    </row>
    <row r="323" spans="8:13" ht="12.75" hidden="1">
      <c r="H323" s="5">
        <v>0</v>
      </c>
      <c r="M323" s="2">
        <v>530</v>
      </c>
    </row>
    <row r="324" spans="8:13" ht="12.75" hidden="1">
      <c r="H324" s="5">
        <v>0</v>
      </c>
      <c r="M324" s="2">
        <v>530</v>
      </c>
    </row>
    <row r="325" spans="8:13" ht="12.75" hidden="1">
      <c r="H325" s="5">
        <v>0</v>
      </c>
      <c r="M325" s="2">
        <v>530</v>
      </c>
    </row>
    <row r="326" spans="8:13" ht="12.75" hidden="1">
      <c r="H326" s="5">
        <v>0</v>
      </c>
      <c r="M326" s="2">
        <v>530</v>
      </c>
    </row>
    <row r="327" spans="8:13" ht="12.75" hidden="1">
      <c r="H327" s="5">
        <v>0</v>
      </c>
      <c r="M327" s="2">
        <v>530</v>
      </c>
    </row>
    <row r="328" spans="8:13" ht="12.75" hidden="1">
      <c r="H328" s="5">
        <v>0</v>
      </c>
      <c r="M328" s="2">
        <v>530</v>
      </c>
    </row>
    <row r="329" spans="8:13" ht="12.75" hidden="1">
      <c r="H329" s="5">
        <v>0</v>
      </c>
      <c r="M329" s="2">
        <v>530</v>
      </c>
    </row>
    <row r="330" spans="8:13" ht="12.75" hidden="1">
      <c r="H330" s="5">
        <v>0</v>
      </c>
      <c r="M330" s="2">
        <v>530</v>
      </c>
    </row>
    <row r="331" spans="8:13" ht="12.75" hidden="1">
      <c r="H331" s="5">
        <v>0</v>
      </c>
      <c r="M331" s="2">
        <v>530</v>
      </c>
    </row>
    <row r="332" spans="8:13" ht="12.75" hidden="1">
      <c r="H332" s="5">
        <v>0</v>
      </c>
      <c r="M332" s="2">
        <v>530</v>
      </c>
    </row>
    <row r="333" spans="8:13" ht="12.75" hidden="1">
      <c r="H333" s="5">
        <v>0</v>
      </c>
      <c r="M333" s="2">
        <v>530</v>
      </c>
    </row>
    <row r="334" spans="8:13" ht="12.75" hidden="1">
      <c r="H334" s="5">
        <v>0</v>
      </c>
      <c r="M334" s="2">
        <v>530</v>
      </c>
    </row>
    <row r="335" spans="8:13" ht="12.75" hidden="1">
      <c r="H335" s="5">
        <v>0</v>
      </c>
      <c r="M335" s="2">
        <v>530</v>
      </c>
    </row>
    <row r="336" spans="8:13" ht="12.75" hidden="1">
      <c r="H336" s="5">
        <v>0</v>
      </c>
      <c r="M336" s="2">
        <v>530</v>
      </c>
    </row>
    <row r="337" spans="8:13" ht="12.75" hidden="1">
      <c r="H337" s="5">
        <v>0</v>
      </c>
      <c r="M337" s="2">
        <v>530</v>
      </c>
    </row>
    <row r="338" spans="8:13" ht="12.75" hidden="1">
      <c r="H338" s="5">
        <v>0</v>
      </c>
      <c r="M338" s="2">
        <v>530</v>
      </c>
    </row>
    <row r="339" spans="8:13" ht="12.75" hidden="1">
      <c r="H339" s="5">
        <v>0</v>
      </c>
      <c r="M339" s="2">
        <v>530</v>
      </c>
    </row>
    <row r="340" spans="8:13" ht="12.75" hidden="1">
      <c r="H340" s="5">
        <v>0</v>
      </c>
      <c r="M340" s="2">
        <v>530</v>
      </c>
    </row>
    <row r="341" spans="8:13" ht="12.75" hidden="1">
      <c r="H341" s="5">
        <v>0</v>
      </c>
      <c r="M341" s="2">
        <v>530</v>
      </c>
    </row>
    <row r="342" spans="8:13" ht="12.75" hidden="1">
      <c r="H342" s="5">
        <v>0</v>
      </c>
      <c r="M342" s="2">
        <v>530</v>
      </c>
    </row>
    <row r="343" spans="8:13" ht="12.75" hidden="1">
      <c r="H343" s="5">
        <v>0</v>
      </c>
      <c r="M343" s="2">
        <v>530</v>
      </c>
    </row>
    <row r="344" spans="8:13" ht="12.75" hidden="1">
      <c r="H344" s="5">
        <v>0</v>
      </c>
      <c r="M344" s="2">
        <v>530</v>
      </c>
    </row>
    <row r="345" spans="8:13" ht="12.75" hidden="1">
      <c r="H345" s="5">
        <v>0</v>
      </c>
      <c r="M345" s="2">
        <v>530</v>
      </c>
    </row>
    <row r="346" spans="8:13" ht="12.75" hidden="1">
      <c r="H346" s="5">
        <v>0</v>
      </c>
      <c r="M346" s="2">
        <v>530</v>
      </c>
    </row>
    <row r="347" spans="8:13" ht="12.75" hidden="1">
      <c r="H347" s="5">
        <v>0</v>
      </c>
      <c r="M347" s="2">
        <v>530</v>
      </c>
    </row>
    <row r="348" spans="8:13" ht="12.75" hidden="1">
      <c r="H348" s="5">
        <v>0</v>
      </c>
      <c r="M348" s="2">
        <v>530</v>
      </c>
    </row>
    <row r="349" spans="8:13" ht="12.75" hidden="1">
      <c r="H349" s="5">
        <v>0</v>
      </c>
      <c r="M349" s="2">
        <v>530</v>
      </c>
    </row>
    <row r="350" spans="8:13" ht="12.75" hidden="1">
      <c r="H350" s="5">
        <v>0</v>
      </c>
      <c r="M350" s="2">
        <v>530</v>
      </c>
    </row>
    <row r="351" spans="8:13" ht="12.75" hidden="1">
      <c r="H351" s="5">
        <v>0</v>
      </c>
      <c r="M351" s="2">
        <v>530</v>
      </c>
    </row>
    <row r="352" spans="8:13" ht="12.75" hidden="1">
      <c r="H352" s="5">
        <v>0</v>
      </c>
      <c r="M352" s="2">
        <v>530</v>
      </c>
    </row>
    <row r="353" spans="8:13" ht="12.75" hidden="1">
      <c r="H353" s="5">
        <v>0</v>
      </c>
      <c r="M353" s="2">
        <v>530</v>
      </c>
    </row>
    <row r="354" spans="8:13" ht="12.75" hidden="1">
      <c r="H354" s="5">
        <v>0</v>
      </c>
      <c r="M354" s="2">
        <v>530</v>
      </c>
    </row>
    <row r="355" spans="8:13" ht="12.75" hidden="1">
      <c r="H355" s="5">
        <v>0</v>
      </c>
      <c r="M355" s="2">
        <v>530</v>
      </c>
    </row>
    <row r="356" spans="8:13" ht="12.75" hidden="1">
      <c r="H356" s="5">
        <v>0</v>
      </c>
      <c r="M356" s="2">
        <v>530</v>
      </c>
    </row>
    <row r="357" spans="8:13" ht="12.75" hidden="1">
      <c r="H357" s="5">
        <v>0</v>
      </c>
      <c r="M357" s="2">
        <v>530</v>
      </c>
    </row>
    <row r="358" spans="8:13" ht="12.75" hidden="1">
      <c r="H358" s="5">
        <v>0</v>
      </c>
      <c r="M358" s="2">
        <v>530</v>
      </c>
    </row>
    <row r="359" spans="8:13" ht="12.75" hidden="1">
      <c r="H359" s="5">
        <v>0</v>
      </c>
      <c r="M359" s="2">
        <v>530</v>
      </c>
    </row>
    <row r="360" spans="8:13" ht="12.75" hidden="1">
      <c r="H360" s="5">
        <v>0</v>
      </c>
      <c r="M360" s="2">
        <v>530</v>
      </c>
    </row>
    <row r="361" spans="8:13" ht="12.75" hidden="1">
      <c r="H361" s="5">
        <v>0</v>
      </c>
      <c r="M361" s="2">
        <v>530</v>
      </c>
    </row>
    <row r="362" spans="8:13" ht="12.75" hidden="1">
      <c r="H362" s="5">
        <v>0</v>
      </c>
      <c r="M362" s="2">
        <v>530</v>
      </c>
    </row>
    <row r="363" spans="8:13" ht="12.75" hidden="1">
      <c r="H363" s="5">
        <v>0</v>
      </c>
      <c r="M363" s="2">
        <v>530</v>
      </c>
    </row>
    <row r="364" spans="8:13" ht="12.75" hidden="1">
      <c r="H364" s="5">
        <v>0</v>
      </c>
      <c r="M364" s="2">
        <v>530</v>
      </c>
    </row>
    <row r="365" spans="8:13" ht="12.75" hidden="1">
      <c r="H365" s="5">
        <v>0</v>
      </c>
      <c r="M365" s="2">
        <v>530</v>
      </c>
    </row>
    <row r="366" spans="8:13" ht="12.75" hidden="1">
      <c r="H366" s="5">
        <v>0</v>
      </c>
      <c r="M366" s="2">
        <v>530</v>
      </c>
    </row>
    <row r="367" spans="8:13" ht="12.75" hidden="1">
      <c r="H367" s="5">
        <v>0</v>
      </c>
      <c r="M367" s="2">
        <v>530</v>
      </c>
    </row>
    <row r="368" spans="8:13" ht="12.75" hidden="1">
      <c r="H368" s="5">
        <v>0</v>
      </c>
      <c r="M368" s="2">
        <v>530</v>
      </c>
    </row>
    <row r="369" spans="8:13" ht="12.75" hidden="1">
      <c r="H369" s="5">
        <v>0</v>
      </c>
      <c r="M369" s="2">
        <v>530</v>
      </c>
    </row>
    <row r="370" spans="8:13" ht="12.75" hidden="1">
      <c r="H370" s="5">
        <v>0</v>
      </c>
      <c r="M370" s="2">
        <v>530</v>
      </c>
    </row>
    <row r="371" spans="8:13" ht="12.75" hidden="1">
      <c r="H371" s="5">
        <v>0</v>
      </c>
      <c r="M371" s="2">
        <v>530</v>
      </c>
    </row>
    <row r="372" spans="8:13" ht="12.75" hidden="1">
      <c r="H372" s="5">
        <v>0</v>
      </c>
      <c r="M372" s="2">
        <v>530</v>
      </c>
    </row>
    <row r="373" spans="8:13" ht="12.75" hidden="1">
      <c r="H373" s="5">
        <v>0</v>
      </c>
      <c r="M373" s="2">
        <v>530</v>
      </c>
    </row>
    <row r="374" spans="8:13" ht="12.75" hidden="1">
      <c r="H374" s="5">
        <v>0</v>
      </c>
      <c r="M374" s="2">
        <v>530</v>
      </c>
    </row>
    <row r="375" spans="8:13" ht="12.75" hidden="1">
      <c r="H375" s="5">
        <v>0</v>
      </c>
      <c r="M375" s="2">
        <v>530</v>
      </c>
    </row>
    <row r="376" spans="8:13" ht="12.75" hidden="1">
      <c r="H376" s="5">
        <v>0</v>
      </c>
      <c r="M376" s="2">
        <v>530</v>
      </c>
    </row>
    <row r="377" spans="8:13" ht="12.75" hidden="1">
      <c r="H377" s="5">
        <v>0</v>
      </c>
      <c r="M377" s="2">
        <v>530</v>
      </c>
    </row>
    <row r="378" spans="8:13" ht="12.75" hidden="1">
      <c r="H378" s="5">
        <v>0</v>
      </c>
      <c r="M378" s="2">
        <v>530</v>
      </c>
    </row>
    <row r="379" spans="8:13" ht="12.75" hidden="1">
      <c r="H379" s="5">
        <v>0</v>
      </c>
      <c r="M379" s="2">
        <v>530</v>
      </c>
    </row>
    <row r="380" spans="8:13" ht="12.75" hidden="1">
      <c r="H380" s="5">
        <v>0</v>
      </c>
      <c r="M380" s="2">
        <v>530</v>
      </c>
    </row>
    <row r="381" spans="8:13" ht="12.75" hidden="1">
      <c r="H381" s="5">
        <v>0</v>
      </c>
      <c r="M381" s="2">
        <v>530</v>
      </c>
    </row>
    <row r="382" spans="8:13" ht="12.75" hidden="1">
      <c r="H382" s="5">
        <v>0</v>
      </c>
      <c r="M382" s="2">
        <v>530</v>
      </c>
    </row>
    <row r="383" spans="8:13" ht="12.75" hidden="1">
      <c r="H383" s="5">
        <v>0</v>
      </c>
      <c r="M383" s="2">
        <v>530</v>
      </c>
    </row>
    <row r="384" spans="8:13" ht="12.75" hidden="1">
      <c r="H384" s="5">
        <v>0</v>
      </c>
      <c r="M384" s="2">
        <v>530</v>
      </c>
    </row>
    <row r="385" spans="8:13" ht="12.75" hidden="1">
      <c r="H385" s="5">
        <v>0</v>
      </c>
      <c r="M385" s="2">
        <v>530</v>
      </c>
    </row>
    <row r="386" spans="8:13" ht="12.75" hidden="1">
      <c r="H386" s="5">
        <v>0</v>
      </c>
      <c r="M386" s="2">
        <v>530</v>
      </c>
    </row>
    <row r="387" spans="8:13" ht="12.75" hidden="1">
      <c r="H387" s="5">
        <v>0</v>
      </c>
      <c r="M387" s="2">
        <v>530</v>
      </c>
    </row>
    <row r="388" spans="8:13" ht="12.75" hidden="1">
      <c r="H388" s="5">
        <v>0</v>
      </c>
      <c r="M388" s="2">
        <v>530</v>
      </c>
    </row>
    <row r="389" spans="8:13" ht="12.75" hidden="1">
      <c r="H389" s="5">
        <v>0</v>
      </c>
      <c r="M389" s="2">
        <v>530</v>
      </c>
    </row>
    <row r="390" spans="8:13" ht="12.75" hidden="1">
      <c r="H390" s="5">
        <v>0</v>
      </c>
      <c r="M390" s="2">
        <v>530</v>
      </c>
    </row>
    <row r="391" spans="8:13" ht="12.75" hidden="1">
      <c r="H391" s="5">
        <v>0</v>
      </c>
      <c r="M391" s="2">
        <v>530</v>
      </c>
    </row>
    <row r="392" spans="8:13" ht="12.75" hidden="1">
      <c r="H392" s="5">
        <v>0</v>
      </c>
      <c r="M392" s="2">
        <v>530</v>
      </c>
    </row>
    <row r="393" spans="8:13" ht="12.75" hidden="1">
      <c r="H393" s="5">
        <v>0</v>
      </c>
      <c r="M393" s="2">
        <v>530</v>
      </c>
    </row>
    <row r="394" spans="8:13" ht="12.75" hidden="1">
      <c r="H394" s="5">
        <v>0</v>
      </c>
      <c r="M394" s="2">
        <v>530</v>
      </c>
    </row>
    <row r="395" spans="8:13" ht="12.75" hidden="1">
      <c r="H395" s="5">
        <v>0</v>
      </c>
      <c r="M395" s="2">
        <v>530</v>
      </c>
    </row>
    <row r="396" spans="8:13" ht="12.75" hidden="1">
      <c r="H396" s="5">
        <v>0</v>
      </c>
      <c r="M396" s="2">
        <v>530</v>
      </c>
    </row>
    <row r="397" spans="8:13" ht="12.75" hidden="1">
      <c r="H397" s="5">
        <v>0</v>
      </c>
      <c r="M397" s="2">
        <v>530</v>
      </c>
    </row>
    <row r="398" spans="8:13" ht="12.75" hidden="1">
      <c r="H398" s="5">
        <v>0</v>
      </c>
      <c r="M398" s="2">
        <v>530</v>
      </c>
    </row>
    <row r="399" spans="8:13" ht="12.75" hidden="1">
      <c r="H399" s="5">
        <v>0</v>
      </c>
      <c r="M399" s="2">
        <v>530</v>
      </c>
    </row>
    <row r="400" spans="8:13" ht="12.75" hidden="1">
      <c r="H400" s="5">
        <v>0</v>
      </c>
      <c r="M400" s="2">
        <v>530</v>
      </c>
    </row>
    <row r="401" spans="8:13" ht="12.75" hidden="1">
      <c r="H401" s="5">
        <v>0</v>
      </c>
      <c r="M401" s="2">
        <v>530</v>
      </c>
    </row>
    <row r="402" spans="8:13" ht="12.75" hidden="1">
      <c r="H402" s="5">
        <v>0</v>
      </c>
      <c r="M402" s="2">
        <v>530</v>
      </c>
    </row>
    <row r="403" spans="8:13" ht="12.75" hidden="1">
      <c r="H403" s="5">
        <v>0</v>
      </c>
      <c r="M403" s="2">
        <v>530</v>
      </c>
    </row>
    <row r="404" spans="8:13" ht="12.75" hidden="1">
      <c r="H404" s="5">
        <v>0</v>
      </c>
      <c r="M404" s="2">
        <v>530</v>
      </c>
    </row>
    <row r="405" spans="8:13" ht="12.75" hidden="1">
      <c r="H405" s="5">
        <v>0</v>
      </c>
      <c r="M405" s="2">
        <v>530</v>
      </c>
    </row>
    <row r="406" spans="8:13" ht="12.75" hidden="1">
      <c r="H406" s="5">
        <v>0</v>
      </c>
      <c r="M406" s="2">
        <v>530</v>
      </c>
    </row>
    <row r="407" spans="8:13" ht="12.75" hidden="1">
      <c r="H407" s="5">
        <v>0</v>
      </c>
      <c r="M407" s="2">
        <v>530</v>
      </c>
    </row>
    <row r="408" spans="8:13" ht="12.75" hidden="1">
      <c r="H408" s="5">
        <v>0</v>
      </c>
      <c r="M408" s="2">
        <v>530</v>
      </c>
    </row>
    <row r="409" spans="8:13" ht="12.75" hidden="1">
      <c r="H409" s="5">
        <v>0</v>
      </c>
      <c r="M409" s="2">
        <v>530</v>
      </c>
    </row>
    <row r="410" spans="8:13" ht="12.75" hidden="1">
      <c r="H410" s="5">
        <v>0</v>
      </c>
      <c r="M410" s="2">
        <v>530</v>
      </c>
    </row>
    <row r="411" spans="8:13" ht="12.75" hidden="1">
      <c r="H411" s="5">
        <v>0</v>
      </c>
      <c r="M411" s="2">
        <v>530</v>
      </c>
    </row>
    <row r="412" spans="8:13" ht="12.75" hidden="1">
      <c r="H412" s="5">
        <v>0</v>
      </c>
      <c r="M412" s="2">
        <v>530</v>
      </c>
    </row>
    <row r="413" spans="8:13" ht="12.75" hidden="1">
      <c r="H413" s="5">
        <v>0</v>
      </c>
      <c r="M413" s="2">
        <v>530</v>
      </c>
    </row>
    <row r="414" spans="8:13" ht="12.75" hidden="1">
      <c r="H414" s="5">
        <v>0</v>
      </c>
      <c r="M414" s="2">
        <v>530</v>
      </c>
    </row>
    <row r="415" spans="8:13" ht="12.75" hidden="1">
      <c r="H415" s="5">
        <v>0</v>
      </c>
      <c r="M415" s="2">
        <v>530</v>
      </c>
    </row>
    <row r="416" spans="8:13" ht="12.75" hidden="1">
      <c r="H416" s="5">
        <v>0</v>
      </c>
      <c r="M416" s="2">
        <v>530</v>
      </c>
    </row>
    <row r="417" spans="8:13" ht="12.75" hidden="1">
      <c r="H417" s="5">
        <v>0</v>
      </c>
      <c r="M417" s="2">
        <v>530</v>
      </c>
    </row>
    <row r="418" spans="8:13" ht="12.75" hidden="1">
      <c r="H418" s="5">
        <v>0</v>
      </c>
      <c r="M418" s="2">
        <v>530</v>
      </c>
    </row>
    <row r="419" spans="8:13" ht="12.75" hidden="1">
      <c r="H419" s="5">
        <v>0</v>
      </c>
      <c r="M419" s="2">
        <v>530</v>
      </c>
    </row>
    <row r="420" spans="8:13" ht="12.75" hidden="1">
      <c r="H420" s="5">
        <v>0</v>
      </c>
      <c r="M420" s="2">
        <v>530</v>
      </c>
    </row>
    <row r="421" spans="8:13" ht="12.75" hidden="1">
      <c r="H421" s="5">
        <v>0</v>
      </c>
      <c r="M421" s="2">
        <v>530</v>
      </c>
    </row>
    <row r="422" spans="8:13" ht="12.75" hidden="1">
      <c r="H422" s="5">
        <v>0</v>
      </c>
      <c r="M422" s="2">
        <v>530</v>
      </c>
    </row>
    <row r="423" spans="8:13" ht="12.75" hidden="1">
      <c r="H423" s="5">
        <v>0</v>
      </c>
      <c r="M423" s="2">
        <v>530</v>
      </c>
    </row>
    <row r="424" spans="8:13" ht="12.75" hidden="1">
      <c r="H424" s="5">
        <v>0</v>
      </c>
      <c r="M424" s="2">
        <v>530</v>
      </c>
    </row>
    <row r="425" spans="8:13" ht="12.75" hidden="1">
      <c r="H425" s="5">
        <v>0</v>
      </c>
      <c r="M425" s="2">
        <v>530</v>
      </c>
    </row>
    <row r="426" spans="8:13" ht="12.75" hidden="1">
      <c r="H426" s="5">
        <v>0</v>
      </c>
      <c r="M426" s="2">
        <v>530</v>
      </c>
    </row>
    <row r="427" spans="8:13" ht="12.75" hidden="1">
      <c r="H427" s="5">
        <v>0</v>
      </c>
      <c r="M427" s="2">
        <v>530</v>
      </c>
    </row>
    <row r="428" spans="8:13" ht="12.75" hidden="1">
      <c r="H428" s="5">
        <v>0</v>
      </c>
      <c r="M428" s="2">
        <v>530</v>
      </c>
    </row>
    <row r="429" spans="8:13" ht="12.75" hidden="1">
      <c r="H429" s="5">
        <v>0</v>
      </c>
      <c r="M429" s="2">
        <v>530</v>
      </c>
    </row>
    <row r="430" spans="8:13" ht="12.75" hidden="1">
      <c r="H430" s="5">
        <v>0</v>
      </c>
      <c r="M430" s="2">
        <v>530</v>
      </c>
    </row>
    <row r="431" spans="8:13" ht="12.75" hidden="1">
      <c r="H431" s="5">
        <v>0</v>
      </c>
      <c r="M431" s="2">
        <v>530</v>
      </c>
    </row>
    <row r="432" spans="8:13" ht="12.75" hidden="1">
      <c r="H432" s="5">
        <v>0</v>
      </c>
      <c r="M432" s="2">
        <v>530</v>
      </c>
    </row>
    <row r="433" spans="8:13" ht="12.75" hidden="1">
      <c r="H433" s="5">
        <v>0</v>
      </c>
      <c r="M433" s="2">
        <v>530</v>
      </c>
    </row>
    <row r="434" spans="8:13" ht="12.75" hidden="1">
      <c r="H434" s="5">
        <v>0</v>
      </c>
      <c r="M434" s="2">
        <v>530</v>
      </c>
    </row>
    <row r="435" spans="8:13" ht="12.75" hidden="1">
      <c r="H435" s="5">
        <v>0</v>
      </c>
      <c r="M435" s="2">
        <v>530</v>
      </c>
    </row>
    <row r="436" spans="8:13" ht="12.75" hidden="1">
      <c r="H436" s="5">
        <v>0</v>
      </c>
      <c r="M436" s="2">
        <v>530</v>
      </c>
    </row>
    <row r="437" spans="8:13" ht="12.75" hidden="1">
      <c r="H437" s="5">
        <v>0</v>
      </c>
      <c r="M437" s="2">
        <v>530</v>
      </c>
    </row>
    <row r="438" spans="8:13" ht="12.75" hidden="1">
      <c r="H438" s="5">
        <v>0</v>
      </c>
      <c r="M438" s="2">
        <v>530</v>
      </c>
    </row>
    <row r="439" spans="8:13" ht="12.75" hidden="1">
      <c r="H439" s="5">
        <v>0</v>
      </c>
      <c r="M439" s="2">
        <v>530</v>
      </c>
    </row>
    <row r="440" spans="8:13" ht="12.75" hidden="1">
      <c r="H440" s="5">
        <v>0</v>
      </c>
      <c r="M440" s="2">
        <v>530</v>
      </c>
    </row>
    <row r="441" spans="8:13" ht="12.75" hidden="1">
      <c r="H441" s="5">
        <v>0</v>
      </c>
      <c r="M441" s="2">
        <v>530</v>
      </c>
    </row>
    <row r="442" spans="8:13" ht="12.75" hidden="1">
      <c r="H442" s="5">
        <v>0</v>
      </c>
      <c r="M442" s="2">
        <v>530</v>
      </c>
    </row>
    <row r="443" spans="8:13" ht="12.75" hidden="1">
      <c r="H443" s="5">
        <v>0</v>
      </c>
      <c r="M443" s="2">
        <v>530</v>
      </c>
    </row>
    <row r="444" spans="8:13" ht="12.75" hidden="1">
      <c r="H444" s="5">
        <v>0</v>
      </c>
      <c r="M444" s="2">
        <v>530</v>
      </c>
    </row>
    <row r="445" spans="8:13" ht="12.75" hidden="1">
      <c r="H445" s="5">
        <v>0</v>
      </c>
      <c r="M445" s="2">
        <v>530</v>
      </c>
    </row>
    <row r="446" spans="8:13" ht="12.75" hidden="1">
      <c r="H446" s="5">
        <v>0</v>
      </c>
      <c r="M446" s="2">
        <v>530</v>
      </c>
    </row>
    <row r="447" spans="8:13" ht="12.75" hidden="1">
      <c r="H447" s="5">
        <v>0</v>
      </c>
      <c r="M447" s="2">
        <v>530</v>
      </c>
    </row>
    <row r="448" spans="8:13" ht="12.75" hidden="1">
      <c r="H448" s="5">
        <v>0</v>
      </c>
      <c r="M448" s="2">
        <v>530</v>
      </c>
    </row>
    <row r="449" spans="8:13" ht="12.75" hidden="1">
      <c r="H449" s="5">
        <v>0</v>
      </c>
      <c r="M449" s="2">
        <v>530</v>
      </c>
    </row>
    <row r="450" spans="8:13" ht="12.75" hidden="1">
      <c r="H450" s="5">
        <v>0</v>
      </c>
      <c r="M450" s="2">
        <v>530</v>
      </c>
    </row>
    <row r="451" spans="8:13" ht="12.75" hidden="1">
      <c r="H451" s="5">
        <v>0</v>
      </c>
      <c r="M451" s="2">
        <v>530</v>
      </c>
    </row>
    <row r="452" spans="8:13" ht="12.75" hidden="1">
      <c r="H452" s="5">
        <v>0</v>
      </c>
      <c r="M452" s="2">
        <v>530</v>
      </c>
    </row>
    <row r="453" spans="8:13" ht="12.75" hidden="1">
      <c r="H453" s="5">
        <v>0</v>
      </c>
      <c r="M453" s="2">
        <v>530</v>
      </c>
    </row>
    <row r="454" spans="8:13" ht="12.75" hidden="1">
      <c r="H454" s="5">
        <v>0</v>
      </c>
      <c r="M454" s="2">
        <v>530</v>
      </c>
    </row>
    <row r="455" spans="8:13" ht="12.75" hidden="1">
      <c r="H455" s="5">
        <v>0</v>
      </c>
      <c r="M455" s="2">
        <v>530</v>
      </c>
    </row>
    <row r="456" spans="8:13" ht="12.75" hidden="1">
      <c r="H456" s="5">
        <v>0</v>
      </c>
      <c r="M456" s="2">
        <v>530</v>
      </c>
    </row>
    <row r="457" spans="8:13" ht="12.75" hidden="1">
      <c r="H457" s="5">
        <v>0</v>
      </c>
      <c r="M457" s="2">
        <v>530</v>
      </c>
    </row>
    <row r="458" spans="8:13" ht="12.75" hidden="1">
      <c r="H458" s="5">
        <v>0</v>
      </c>
      <c r="M458" s="2">
        <v>530</v>
      </c>
    </row>
    <row r="459" spans="8:13" ht="12.75" hidden="1">
      <c r="H459" s="5">
        <v>0</v>
      </c>
      <c r="M459" s="2">
        <v>530</v>
      </c>
    </row>
    <row r="460" spans="8:13" ht="12.75" hidden="1">
      <c r="H460" s="5">
        <v>0</v>
      </c>
      <c r="M460" s="2">
        <v>530</v>
      </c>
    </row>
    <row r="461" spans="8:13" ht="12.75" hidden="1">
      <c r="H461" s="5">
        <v>0</v>
      </c>
      <c r="M461" s="2">
        <v>530</v>
      </c>
    </row>
    <row r="462" spans="8:13" ht="12.75" hidden="1">
      <c r="H462" s="5">
        <v>0</v>
      </c>
      <c r="M462" s="2">
        <v>530</v>
      </c>
    </row>
    <row r="463" spans="8:13" ht="12.75" hidden="1">
      <c r="H463" s="5">
        <v>0</v>
      </c>
      <c r="M463" s="2">
        <v>530</v>
      </c>
    </row>
    <row r="464" spans="8:13" ht="12.75" hidden="1">
      <c r="H464" s="5">
        <v>0</v>
      </c>
      <c r="M464" s="2">
        <v>530</v>
      </c>
    </row>
    <row r="465" spans="8:13" ht="12.75" hidden="1">
      <c r="H465" s="5">
        <v>0</v>
      </c>
      <c r="M465" s="2">
        <v>530</v>
      </c>
    </row>
    <row r="466" spans="8:13" ht="12.75" hidden="1">
      <c r="H466" s="5">
        <v>0</v>
      </c>
      <c r="M466" s="2">
        <v>530</v>
      </c>
    </row>
    <row r="467" spans="8:13" ht="12.75" hidden="1">
      <c r="H467" s="5">
        <v>0</v>
      </c>
      <c r="M467" s="2">
        <v>530</v>
      </c>
    </row>
    <row r="468" spans="8:13" ht="12.75" hidden="1">
      <c r="H468" s="5">
        <v>0</v>
      </c>
      <c r="M468" s="2">
        <v>530</v>
      </c>
    </row>
    <row r="469" spans="8:13" ht="12.75" hidden="1">
      <c r="H469" s="5">
        <v>0</v>
      </c>
      <c r="M469" s="2">
        <v>530</v>
      </c>
    </row>
    <row r="470" spans="8:13" ht="12.75" hidden="1">
      <c r="H470" s="5">
        <v>0</v>
      </c>
      <c r="M470" s="2">
        <v>530</v>
      </c>
    </row>
    <row r="471" spans="8:13" ht="12.75" hidden="1">
      <c r="H471" s="5">
        <v>0</v>
      </c>
      <c r="M471" s="2">
        <v>530</v>
      </c>
    </row>
    <row r="472" spans="8:13" ht="12.75" hidden="1">
      <c r="H472" s="5">
        <v>0</v>
      </c>
      <c r="M472" s="2">
        <v>530</v>
      </c>
    </row>
    <row r="473" spans="8:13" ht="12.75" hidden="1">
      <c r="H473" s="5">
        <v>0</v>
      </c>
      <c r="M473" s="2">
        <v>530</v>
      </c>
    </row>
    <row r="474" spans="8:13" ht="12.75" hidden="1">
      <c r="H474" s="5">
        <v>0</v>
      </c>
      <c r="M474" s="2">
        <v>530</v>
      </c>
    </row>
    <row r="475" spans="8:13" ht="12.75" hidden="1">
      <c r="H475" s="5">
        <v>0</v>
      </c>
      <c r="M475" s="2">
        <v>530</v>
      </c>
    </row>
    <row r="476" spans="8:13" ht="12.75" hidden="1">
      <c r="H476" s="5">
        <v>0</v>
      </c>
      <c r="M476" s="2">
        <v>530</v>
      </c>
    </row>
    <row r="477" spans="8:13" ht="12.75" hidden="1">
      <c r="H477" s="5">
        <v>0</v>
      </c>
      <c r="M477" s="2">
        <v>530</v>
      </c>
    </row>
    <row r="478" spans="8:13" ht="12.75" hidden="1">
      <c r="H478" s="5">
        <v>0</v>
      </c>
      <c r="M478" s="2">
        <v>530</v>
      </c>
    </row>
    <row r="479" spans="8:13" ht="12.75" hidden="1">
      <c r="H479" s="5">
        <v>0</v>
      </c>
      <c r="M479" s="2">
        <v>530</v>
      </c>
    </row>
    <row r="480" spans="8:13" ht="12.75" hidden="1">
      <c r="H480" s="5">
        <v>0</v>
      </c>
      <c r="M480" s="2">
        <v>530</v>
      </c>
    </row>
    <row r="481" spans="8:13" ht="12.75" hidden="1">
      <c r="H481" s="5">
        <v>0</v>
      </c>
      <c r="M481" s="2">
        <v>530</v>
      </c>
    </row>
    <row r="482" spans="8:13" ht="12.75" hidden="1">
      <c r="H482" s="5">
        <v>0</v>
      </c>
      <c r="M482" s="2">
        <v>530</v>
      </c>
    </row>
    <row r="483" spans="8:13" ht="12.75" hidden="1">
      <c r="H483" s="5">
        <v>0</v>
      </c>
      <c r="M483" s="2">
        <v>530</v>
      </c>
    </row>
    <row r="484" spans="8:13" ht="12.75" hidden="1">
      <c r="H484" s="5">
        <v>0</v>
      </c>
      <c r="M484" s="2">
        <v>530</v>
      </c>
    </row>
    <row r="485" spans="8:13" ht="12.75" hidden="1">
      <c r="H485" s="5">
        <v>0</v>
      </c>
      <c r="M485" s="2">
        <v>530</v>
      </c>
    </row>
    <row r="486" spans="8:13" ht="12.75" hidden="1">
      <c r="H486" s="5">
        <v>0</v>
      </c>
      <c r="M486" s="2">
        <v>530</v>
      </c>
    </row>
    <row r="487" spans="8:13" ht="12.75" hidden="1">
      <c r="H487" s="5">
        <v>0</v>
      </c>
      <c r="M487" s="2">
        <v>530</v>
      </c>
    </row>
    <row r="488" spans="8:13" ht="12.75" hidden="1">
      <c r="H488" s="5">
        <v>0</v>
      </c>
      <c r="M488" s="2">
        <v>530</v>
      </c>
    </row>
    <row r="489" spans="8:13" ht="12.75" hidden="1">
      <c r="H489" s="5">
        <v>0</v>
      </c>
      <c r="M489" s="2">
        <v>530</v>
      </c>
    </row>
    <row r="490" spans="8:13" ht="12.75" hidden="1">
      <c r="H490" s="5">
        <v>0</v>
      </c>
      <c r="M490" s="2">
        <v>530</v>
      </c>
    </row>
    <row r="491" spans="8:13" ht="12.75" hidden="1">
      <c r="H491" s="5">
        <v>0</v>
      </c>
      <c r="M491" s="2">
        <v>530</v>
      </c>
    </row>
    <row r="492" spans="8:13" ht="12.75" hidden="1">
      <c r="H492" s="5">
        <v>0</v>
      </c>
      <c r="M492" s="2">
        <v>530</v>
      </c>
    </row>
    <row r="493" spans="8:13" ht="12.75" hidden="1">
      <c r="H493" s="5">
        <v>0</v>
      </c>
      <c r="M493" s="2">
        <v>530</v>
      </c>
    </row>
    <row r="494" spans="8:13" ht="12.75" hidden="1">
      <c r="H494" s="5">
        <v>0</v>
      </c>
      <c r="M494" s="2">
        <v>530</v>
      </c>
    </row>
    <row r="495" spans="8:13" ht="12.75" hidden="1">
      <c r="H495" s="5">
        <v>0</v>
      </c>
      <c r="M495" s="2">
        <v>530</v>
      </c>
    </row>
    <row r="496" spans="8:13" ht="12.75" hidden="1">
      <c r="H496" s="5">
        <v>0</v>
      </c>
      <c r="M496" s="2">
        <v>530</v>
      </c>
    </row>
    <row r="497" spans="8:13" ht="12.75" hidden="1">
      <c r="H497" s="5">
        <v>0</v>
      </c>
      <c r="M497" s="2">
        <v>530</v>
      </c>
    </row>
    <row r="498" spans="8:13" ht="12.75" hidden="1">
      <c r="H498" s="5">
        <v>0</v>
      </c>
      <c r="M498" s="2">
        <v>530</v>
      </c>
    </row>
    <row r="499" spans="8:13" ht="12.75" hidden="1">
      <c r="H499" s="5">
        <v>0</v>
      </c>
      <c r="M499" s="2">
        <v>530</v>
      </c>
    </row>
    <row r="500" spans="8:13" ht="12.75" hidden="1">
      <c r="H500" s="5">
        <v>0</v>
      </c>
      <c r="M500" s="2">
        <v>530</v>
      </c>
    </row>
    <row r="501" spans="8:13" ht="12.75" hidden="1">
      <c r="H501" s="5">
        <v>0</v>
      </c>
      <c r="M501" s="2">
        <v>530</v>
      </c>
    </row>
    <row r="502" spans="8:13" ht="12.75" hidden="1">
      <c r="H502" s="5">
        <v>0</v>
      </c>
      <c r="M502" s="2">
        <v>530</v>
      </c>
    </row>
    <row r="503" spans="8:13" ht="12.75" hidden="1">
      <c r="H503" s="5">
        <v>0</v>
      </c>
      <c r="M503" s="2">
        <v>530</v>
      </c>
    </row>
    <row r="504" spans="8:13" ht="12.75" hidden="1">
      <c r="H504" s="5">
        <v>0</v>
      </c>
      <c r="M504" s="2">
        <v>530</v>
      </c>
    </row>
    <row r="505" spans="8:13" ht="12.75" hidden="1">
      <c r="H505" s="5">
        <v>0</v>
      </c>
      <c r="M505" s="2">
        <v>530</v>
      </c>
    </row>
    <row r="506" spans="8:13" ht="12.75" hidden="1">
      <c r="H506" s="5">
        <v>0</v>
      </c>
      <c r="M506" s="2">
        <v>530</v>
      </c>
    </row>
    <row r="507" spans="8:13" ht="12.75" hidden="1">
      <c r="H507" s="5">
        <v>0</v>
      </c>
      <c r="M507" s="2">
        <v>530</v>
      </c>
    </row>
    <row r="508" spans="8:13" ht="12.75" hidden="1">
      <c r="H508" s="5">
        <v>0</v>
      </c>
      <c r="M508" s="2">
        <v>530</v>
      </c>
    </row>
    <row r="509" spans="8:13" ht="12.75" hidden="1">
      <c r="H509" s="5">
        <v>0</v>
      </c>
      <c r="M509" s="2">
        <v>530</v>
      </c>
    </row>
    <row r="510" spans="8:13" ht="12.75" hidden="1">
      <c r="H510" s="5">
        <v>0</v>
      </c>
      <c r="M510" s="2">
        <v>530</v>
      </c>
    </row>
    <row r="511" spans="8:13" ht="12.75" hidden="1">
      <c r="H511" s="5">
        <v>0</v>
      </c>
      <c r="M511" s="2">
        <v>530</v>
      </c>
    </row>
    <row r="512" spans="8:13" ht="12.75" hidden="1">
      <c r="H512" s="5">
        <v>0</v>
      </c>
      <c r="M512" s="2">
        <v>530</v>
      </c>
    </row>
    <row r="513" spans="8:13" ht="12.75" hidden="1">
      <c r="H513" s="5">
        <v>0</v>
      </c>
      <c r="M513" s="2">
        <v>530</v>
      </c>
    </row>
    <row r="514" spans="8:13" ht="12.75" hidden="1">
      <c r="H514" s="5">
        <v>0</v>
      </c>
      <c r="M514" s="2">
        <v>530</v>
      </c>
    </row>
    <row r="515" spans="8:13" ht="12.75" hidden="1">
      <c r="H515" s="5">
        <v>0</v>
      </c>
      <c r="M515" s="2">
        <v>530</v>
      </c>
    </row>
    <row r="516" spans="8:13" ht="12.75" hidden="1">
      <c r="H516" s="5">
        <v>0</v>
      </c>
      <c r="M516" s="2">
        <v>530</v>
      </c>
    </row>
    <row r="517" spans="8:13" ht="12.75" hidden="1">
      <c r="H517" s="5">
        <v>0</v>
      </c>
      <c r="M517" s="2">
        <v>530</v>
      </c>
    </row>
    <row r="518" spans="8:13" ht="12.75" hidden="1">
      <c r="H518" s="5">
        <v>0</v>
      </c>
      <c r="M518" s="2">
        <v>530</v>
      </c>
    </row>
    <row r="519" spans="8:13" ht="12.75" hidden="1">
      <c r="H519" s="5">
        <v>0</v>
      </c>
      <c r="M519" s="2">
        <v>530</v>
      </c>
    </row>
    <row r="520" spans="8:13" ht="12.75" hidden="1">
      <c r="H520" s="5">
        <v>0</v>
      </c>
      <c r="M520" s="2">
        <v>530</v>
      </c>
    </row>
    <row r="521" spans="8:13" ht="12.75" hidden="1">
      <c r="H521" s="5">
        <v>0</v>
      </c>
      <c r="M521" s="2">
        <v>530</v>
      </c>
    </row>
    <row r="522" spans="8:13" ht="12.75" hidden="1">
      <c r="H522" s="5">
        <v>0</v>
      </c>
      <c r="M522" s="2">
        <v>530</v>
      </c>
    </row>
    <row r="523" spans="8:13" ht="12.75" hidden="1">
      <c r="H523" s="5">
        <v>0</v>
      </c>
      <c r="M523" s="2">
        <v>530</v>
      </c>
    </row>
    <row r="524" spans="8:13" ht="12.75" hidden="1">
      <c r="H524" s="5">
        <v>0</v>
      </c>
      <c r="M524" s="2">
        <v>530</v>
      </c>
    </row>
    <row r="525" spans="8:13" ht="12.75" hidden="1">
      <c r="H525" s="5">
        <v>0</v>
      </c>
      <c r="M525" s="2">
        <v>530</v>
      </c>
    </row>
    <row r="526" spans="8:13" ht="12.75" hidden="1">
      <c r="H526" s="5">
        <v>0</v>
      </c>
      <c r="M526" s="2">
        <v>530</v>
      </c>
    </row>
    <row r="527" spans="8:13" ht="12.75" hidden="1">
      <c r="H527" s="5">
        <v>0</v>
      </c>
      <c r="M527" s="2">
        <v>530</v>
      </c>
    </row>
    <row r="528" spans="8:13" ht="12.75" hidden="1">
      <c r="H528" s="5">
        <v>0</v>
      </c>
      <c r="M528" s="2">
        <v>530</v>
      </c>
    </row>
    <row r="529" spans="8:13" ht="12.75" hidden="1">
      <c r="H529" s="5">
        <v>0</v>
      </c>
      <c r="M529" s="2">
        <v>530</v>
      </c>
    </row>
    <row r="530" spans="8:13" ht="12.75" hidden="1">
      <c r="H530" s="5">
        <v>0</v>
      </c>
      <c r="M530" s="2">
        <v>530</v>
      </c>
    </row>
    <row r="531" spans="8:13" ht="12.75" hidden="1">
      <c r="H531" s="5">
        <v>0</v>
      </c>
      <c r="M531" s="2">
        <v>530</v>
      </c>
    </row>
    <row r="532" spans="8:13" ht="12.75" hidden="1">
      <c r="H532" s="5">
        <v>0</v>
      </c>
      <c r="M532" s="2">
        <v>530</v>
      </c>
    </row>
    <row r="533" spans="8:13" ht="12.75" hidden="1">
      <c r="H533" s="5">
        <v>0</v>
      </c>
      <c r="M533" s="2">
        <v>530</v>
      </c>
    </row>
    <row r="534" spans="8:13" ht="12.75" hidden="1">
      <c r="H534" s="5">
        <v>0</v>
      </c>
      <c r="M534" s="2">
        <v>530</v>
      </c>
    </row>
    <row r="535" spans="8:13" ht="12.75" hidden="1">
      <c r="H535" s="5">
        <v>0</v>
      </c>
      <c r="M535" s="2">
        <v>530</v>
      </c>
    </row>
    <row r="536" spans="8:13" ht="12.75" hidden="1">
      <c r="H536" s="5">
        <v>0</v>
      </c>
      <c r="M536" s="2">
        <v>530</v>
      </c>
    </row>
    <row r="537" spans="8:13" ht="12.75" hidden="1">
      <c r="H537" s="5">
        <v>0</v>
      </c>
      <c r="M537" s="2">
        <v>530</v>
      </c>
    </row>
    <row r="538" spans="8:13" ht="12.75" hidden="1">
      <c r="H538" s="5">
        <v>0</v>
      </c>
      <c r="M538" s="2">
        <v>530</v>
      </c>
    </row>
    <row r="539" spans="8:13" ht="12.75" hidden="1">
      <c r="H539" s="5">
        <v>0</v>
      </c>
      <c r="M539" s="2">
        <v>530</v>
      </c>
    </row>
    <row r="540" spans="8:13" ht="12.75" hidden="1">
      <c r="H540" s="5">
        <v>0</v>
      </c>
      <c r="M540" s="2">
        <v>530</v>
      </c>
    </row>
    <row r="541" spans="8:13" ht="12.75" hidden="1">
      <c r="H541" s="5">
        <v>0</v>
      </c>
      <c r="M541" s="2">
        <v>530</v>
      </c>
    </row>
    <row r="542" spans="8:13" ht="12.75" hidden="1">
      <c r="H542" s="5">
        <v>0</v>
      </c>
      <c r="M542" s="2">
        <v>530</v>
      </c>
    </row>
    <row r="543" spans="8:13" ht="12.75" hidden="1">
      <c r="H543" s="5">
        <v>0</v>
      </c>
      <c r="M543" s="2">
        <v>530</v>
      </c>
    </row>
    <row r="544" spans="8:13" ht="12.75" hidden="1">
      <c r="H544" s="5">
        <v>0</v>
      </c>
      <c r="M544" s="2">
        <v>530</v>
      </c>
    </row>
    <row r="545" spans="8:13" ht="12.75" hidden="1">
      <c r="H545" s="5">
        <v>0</v>
      </c>
      <c r="M545" s="2">
        <v>530</v>
      </c>
    </row>
    <row r="546" spans="8:13" ht="12.75" hidden="1">
      <c r="H546" s="5">
        <v>0</v>
      </c>
      <c r="M546" s="2">
        <v>530</v>
      </c>
    </row>
    <row r="547" spans="8:13" ht="12.75" hidden="1">
      <c r="H547" s="5">
        <v>0</v>
      </c>
      <c r="M547" s="2">
        <v>530</v>
      </c>
    </row>
    <row r="548" spans="8:13" ht="12.75" hidden="1">
      <c r="H548" s="5">
        <v>0</v>
      </c>
      <c r="M548" s="2">
        <v>530</v>
      </c>
    </row>
    <row r="549" spans="8:13" ht="12.75" hidden="1">
      <c r="H549" s="5">
        <v>0</v>
      </c>
      <c r="M549" s="2">
        <v>530</v>
      </c>
    </row>
    <row r="550" spans="8:13" ht="12.75" hidden="1">
      <c r="H550" s="5">
        <v>0</v>
      </c>
      <c r="M550" s="2">
        <v>530</v>
      </c>
    </row>
    <row r="551" spans="8:13" ht="12.75" hidden="1">
      <c r="H551" s="5">
        <v>0</v>
      </c>
      <c r="M551" s="2">
        <v>530</v>
      </c>
    </row>
    <row r="552" spans="8:13" ht="12.75" hidden="1">
      <c r="H552" s="5">
        <v>0</v>
      </c>
      <c r="M552" s="2">
        <v>530</v>
      </c>
    </row>
    <row r="553" spans="8:13" ht="12.75" hidden="1">
      <c r="H553" s="5">
        <v>0</v>
      </c>
      <c r="M553" s="2">
        <v>530</v>
      </c>
    </row>
    <row r="554" spans="8:13" ht="12.75" hidden="1">
      <c r="H554" s="5">
        <v>0</v>
      </c>
      <c r="M554" s="2">
        <v>530</v>
      </c>
    </row>
    <row r="555" spans="8:13" ht="12.75" hidden="1">
      <c r="H555" s="5">
        <v>0</v>
      </c>
      <c r="M555" s="2">
        <v>530</v>
      </c>
    </row>
    <row r="556" spans="8:13" ht="12.75" hidden="1">
      <c r="H556" s="5">
        <v>0</v>
      </c>
      <c r="M556" s="2">
        <v>530</v>
      </c>
    </row>
    <row r="557" spans="8:13" ht="12.75" hidden="1">
      <c r="H557" s="5">
        <v>0</v>
      </c>
      <c r="M557" s="2">
        <v>530</v>
      </c>
    </row>
    <row r="558" spans="8:13" ht="12.75" hidden="1">
      <c r="H558" s="5">
        <v>0</v>
      </c>
      <c r="M558" s="2">
        <v>530</v>
      </c>
    </row>
    <row r="559" spans="8:13" ht="12.75" hidden="1">
      <c r="H559" s="5">
        <v>0</v>
      </c>
      <c r="M559" s="2">
        <v>530</v>
      </c>
    </row>
    <row r="560" spans="8:13" ht="12.75" hidden="1">
      <c r="H560" s="5">
        <v>0</v>
      </c>
      <c r="M560" s="2">
        <v>530</v>
      </c>
    </row>
    <row r="561" spans="8:13" ht="12.75" hidden="1">
      <c r="H561" s="5">
        <v>0</v>
      </c>
      <c r="M561" s="2">
        <v>530</v>
      </c>
    </row>
    <row r="562" spans="8:13" ht="12.75" hidden="1">
      <c r="H562" s="5">
        <v>0</v>
      </c>
      <c r="M562" s="2">
        <v>530</v>
      </c>
    </row>
    <row r="563" spans="8:13" ht="12.75" hidden="1">
      <c r="H563" s="5">
        <v>0</v>
      </c>
      <c r="M563" s="2">
        <v>530</v>
      </c>
    </row>
    <row r="564" spans="8:13" ht="12.75" hidden="1">
      <c r="H564" s="5">
        <v>0</v>
      </c>
      <c r="M564" s="2">
        <v>530</v>
      </c>
    </row>
    <row r="565" spans="8:13" ht="12.75" hidden="1">
      <c r="H565" s="5">
        <v>0</v>
      </c>
      <c r="M565" s="2">
        <v>530</v>
      </c>
    </row>
    <row r="566" spans="8:13" ht="12.75" hidden="1">
      <c r="H566" s="5">
        <v>0</v>
      </c>
      <c r="M566" s="2">
        <v>530</v>
      </c>
    </row>
    <row r="567" spans="8:13" ht="12.75" hidden="1">
      <c r="H567" s="5">
        <v>0</v>
      </c>
      <c r="M567" s="2">
        <v>530</v>
      </c>
    </row>
    <row r="568" spans="8:13" ht="12.75" hidden="1">
      <c r="H568" s="5">
        <v>0</v>
      </c>
      <c r="M568" s="2">
        <v>530</v>
      </c>
    </row>
    <row r="569" spans="8:13" ht="12.75" hidden="1">
      <c r="H569" s="5">
        <v>0</v>
      </c>
      <c r="M569" s="2">
        <v>530</v>
      </c>
    </row>
    <row r="570" spans="8:13" ht="12.75" hidden="1">
      <c r="H570" s="5">
        <v>0</v>
      </c>
      <c r="M570" s="2">
        <v>530</v>
      </c>
    </row>
    <row r="571" spans="8:13" ht="12.75" hidden="1">
      <c r="H571" s="5">
        <v>0</v>
      </c>
      <c r="M571" s="2">
        <v>530</v>
      </c>
    </row>
    <row r="572" spans="8:13" ht="12.75" hidden="1">
      <c r="H572" s="5">
        <v>0</v>
      </c>
      <c r="M572" s="2">
        <v>530</v>
      </c>
    </row>
    <row r="573" spans="8:13" ht="12.75" hidden="1">
      <c r="H573" s="5">
        <v>0</v>
      </c>
      <c r="M573" s="2">
        <v>530</v>
      </c>
    </row>
    <row r="574" spans="8:13" ht="12.75" hidden="1">
      <c r="H574" s="5">
        <v>0</v>
      </c>
      <c r="M574" s="2">
        <v>530</v>
      </c>
    </row>
    <row r="575" spans="8:13" ht="12.75" hidden="1">
      <c r="H575" s="5">
        <v>0</v>
      </c>
      <c r="M575" s="2">
        <v>530</v>
      </c>
    </row>
    <row r="576" spans="8:13" ht="12.75" hidden="1">
      <c r="H576" s="5">
        <v>0</v>
      </c>
      <c r="M576" s="2">
        <v>530</v>
      </c>
    </row>
    <row r="577" spans="8:13" ht="12.75" hidden="1">
      <c r="H577" s="5">
        <v>0</v>
      </c>
      <c r="M577" s="2">
        <v>530</v>
      </c>
    </row>
    <row r="578" spans="8:13" ht="12.75" hidden="1">
      <c r="H578" s="5">
        <v>0</v>
      </c>
      <c r="M578" s="2">
        <v>530</v>
      </c>
    </row>
    <row r="579" spans="8:13" ht="12.75" hidden="1">
      <c r="H579" s="5">
        <v>0</v>
      </c>
      <c r="M579" s="2">
        <v>530</v>
      </c>
    </row>
    <row r="580" spans="8:13" ht="12.75" hidden="1">
      <c r="H580" s="5">
        <v>0</v>
      </c>
      <c r="M580" s="2">
        <v>530</v>
      </c>
    </row>
    <row r="581" spans="8:13" ht="12.75" hidden="1">
      <c r="H581" s="5">
        <v>0</v>
      </c>
      <c r="M581" s="2">
        <v>530</v>
      </c>
    </row>
    <row r="582" spans="8:13" ht="12.75" hidden="1">
      <c r="H582" s="5">
        <v>0</v>
      </c>
      <c r="M582" s="2">
        <v>530</v>
      </c>
    </row>
    <row r="583" spans="8:13" ht="12.75" hidden="1">
      <c r="H583" s="5">
        <v>0</v>
      </c>
      <c r="M583" s="2">
        <v>530</v>
      </c>
    </row>
    <row r="584" spans="8:13" ht="12.75" hidden="1">
      <c r="H584" s="5">
        <v>0</v>
      </c>
      <c r="M584" s="2">
        <v>530</v>
      </c>
    </row>
    <row r="585" spans="8:13" ht="12.75" hidden="1">
      <c r="H585" s="5">
        <v>0</v>
      </c>
      <c r="M585" s="2">
        <v>530</v>
      </c>
    </row>
    <row r="586" spans="8:13" ht="12.75" hidden="1">
      <c r="H586" s="5">
        <v>0</v>
      </c>
      <c r="M586" s="2">
        <v>530</v>
      </c>
    </row>
    <row r="587" spans="8:13" ht="12.75" hidden="1">
      <c r="H587" s="5">
        <v>0</v>
      </c>
      <c r="M587" s="2">
        <v>530</v>
      </c>
    </row>
    <row r="588" spans="8:13" ht="12.75" hidden="1">
      <c r="H588" s="5">
        <v>0</v>
      </c>
      <c r="M588" s="2">
        <v>530</v>
      </c>
    </row>
    <row r="589" spans="8:13" ht="12.75" hidden="1">
      <c r="H589" s="5">
        <v>0</v>
      </c>
      <c r="M589" s="2">
        <v>530</v>
      </c>
    </row>
    <row r="590" spans="8:13" ht="12.75" hidden="1">
      <c r="H590" s="5">
        <v>0</v>
      </c>
      <c r="M590" s="2">
        <v>530</v>
      </c>
    </row>
    <row r="591" spans="8:13" ht="12.75" hidden="1">
      <c r="H591" s="5">
        <v>0</v>
      </c>
      <c r="M591" s="2">
        <v>530</v>
      </c>
    </row>
    <row r="592" spans="8:13" ht="12.75" hidden="1">
      <c r="H592" s="5">
        <v>0</v>
      </c>
      <c r="M592" s="2">
        <v>530</v>
      </c>
    </row>
    <row r="593" spans="8:13" ht="12.75" hidden="1">
      <c r="H593" s="5">
        <v>0</v>
      </c>
      <c r="M593" s="2">
        <v>530</v>
      </c>
    </row>
    <row r="594" spans="8:13" ht="12.75" hidden="1">
      <c r="H594" s="5">
        <v>0</v>
      </c>
      <c r="M594" s="2">
        <v>530</v>
      </c>
    </row>
    <row r="595" spans="8:13" ht="12.75" hidden="1">
      <c r="H595" s="5">
        <v>0</v>
      </c>
      <c r="M595" s="2">
        <v>530</v>
      </c>
    </row>
    <row r="596" spans="8:13" ht="12.75" hidden="1">
      <c r="H596" s="5">
        <v>0</v>
      </c>
      <c r="M596" s="2">
        <v>530</v>
      </c>
    </row>
    <row r="597" spans="8:13" ht="12.75" hidden="1">
      <c r="H597" s="5">
        <v>0</v>
      </c>
      <c r="M597" s="2">
        <v>530</v>
      </c>
    </row>
    <row r="598" spans="8:13" ht="12.75" hidden="1">
      <c r="H598" s="5">
        <v>0</v>
      </c>
      <c r="M598" s="2">
        <v>530</v>
      </c>
    </row>
    <row r="599" spans="8:13" ht="12.75" hidden="1">
      <c r="H599" s="5">
        <v>0</v>
      </c>
      <c r="M599" s="2">
        <v>530</v>
      </c>
    </row>
    <row r="600" spans="8:13" ht="12.75" hidden="1">
      <c r="H600" s="5">
        <v>0</v>
      </c>
      <c r="M600" s="2">
        <v>530</v>
      </c>
    </row>
    <row r="601" spans="8:13" ht="12.75" hidden="1">
      <c r="H601" s="5">
        <v>0</v>
      </c>
      <c r="M601" s="2">
        <v>530</v>
      </c>
    </row>
    <row r="602" spans="8:13" ht="12.75" hidden="1">
      <c r="H602" s="5">
        <v>0</v>
      </c>
      <c r="M602" s="2">
        <v>530</v>
      </c>
    </row>
    <row r="603" spans="8:13" ht="12.75" hidden="1">
      <c r="H603" s="5">
        <v>0</v>
      </c>
      <c r="M603" s="2">
        <v>530</v>
      </c>
    </row>
    <row r="604" spans="8:13" ht="12.75" hidden="1">
      <c r="H604" s="5">
        <v>0</v>
      </c>
      <c r="M604" s="2">
        <v>530</v>
      </c>
    </row>
    <row r="605" spans="8:13" ht="12.75" hidden="1">
      <c r="H605" s="5">
        <v>0</v>
      </c>
      <c r="M605" s="2">
        <v>530</v>
      </c>
    </row>
    <row r="606" spans="8:13" ht="12.75" hidden="1">
      <c r="H606" s="5">
        <v>0</v>
      </c>
      <c r="M606" s="2">
        <v>530</v>
      </c>
    </row>
    <row r="607" spans="8:13" ht="12.75" hidden="1">
      <c r="H607" s="5">
        <v>0</v>
      </c>
      <c r="M607" s="2">
        <v>530</v>
      </c>
    </row>
    <row r="608" spans="8:13" ht="12.75" hidden="1">
      <c r="H608" s="127">
        <v>0</v>
      </c>
      <c r="M608" s="2">
        <v>530</v>
      </c>
    </row>
    <row r="609" spans="8:13" ht="13.5" hidden="1" thickBot="1">
      <c r="H609" s="128">
        <v>0</v>
      </c>
      <c r="M609" s="2">
        <v>530</v>
      </c>
    </row>
    <row r="610" spans="2:13" ht="13.5" hidden="1" thickBot="1">
      <c r="B610" s="128"/>
      <c r="H610" s="6"/>
      <c r="M610" s="2">
        <v>530</v>
      </c>
    </row>
    <row r="611" spans="2:13" ht="13.5" hidden="1" thickBot="1">
      <c r="B611" s="129">
        <v>9143605</v>
      </c>
      <c r="H611" s="6"/>
      <c r="M611" s="2">
        <v>530</v>
      </c>
    </row>
    <row r="612" spans="2:13" ht="12.75" hidden="1">
      <c r="B612" s="130"/>
      <c r="H612" s="6"/>
      <c r="M612" s="2">
        <v>530</v>
      </c>
    </row>
    <row r="613" spans="1:13" ht="13.5" hidden="1" thickBot="1">
      <c r="A613" s="131"/>
      <c r="B613" s="132"/>
      <c r="C613" s="131"/>
      <c r="D613" s="131"/>
      <c r="E613" s="131"/>
      <c r="F613" s="133"/>
      <c r="G613" s="133"/>
      <c r="H613" s="128"/>
      <c r="I613" s="134"/>
      <c r="M613" s="2">
        <v>530</v>
      </c>
    </row>
    <row r="614" ht="12.75" hidden="1">
      <c r="M614" s="2">
        <v>530</v>
      </c>
    </row>
    <row r="615" spans="2:13" ht="12.75" hidden="1">
      <c r="B615" s="7">
        <v>0</v>
      </c>
      <c r="C615" s="1" t="s">
        <v>0</v>
      </c>
      <c r="E615" s="1" t="s">
        <v>135</v>
      </c>
      <c r="M615" s="2">
        <v>530</v>
      </c>
    </row>
    <row r="616" spans="2:13" ht="12.75" hidden="1">
      <c r="B616" s="7">
        <v>0</v>
      </c>
      <c r="C616" s="1" t="s">
        <v>136</v>
      </c>
      <c r="E616" s="1" t="s">
        <v>135</v>
      </c>
      <c r="M616" s="2">
        <v>530</v>
      </c>
    </row>
    <row r="617" spans="2:13" ht="12.75" hidden="1">
      <c r="B617" s="7"/>
      <c r="M617" s="2">
        <v>530</v>
      </c>
    </row>
    <row r="618" spans="2:13" ht="12.75" hidden="1">
      <c r="B618" s="7"/>
      <c r="M618" s="2">
        <v>530</v>
      </c>
    </row>
    <row r="619" spans="2:13" ht="12.75" hidden="1">
      <c r="B619" s="7">
        <v>0</v>
      </c>
      <c r="M619" s="2">
        <v>530</v>
      </c>
    </row>
    <row r="620" spans="2:13" ht="12.75" hidden="1">
      <c r="B620" s="7">
        <v>0</v>
      </c>
      <c r="M620" s="2">
        <v>530</v>
      </c>
    </row>
    <row r="621" spans="2:13" ht="12.75" hidden="1">
      <c r="B621" s="7">
        <v>0</v>
      </c>
      <c r="M621" s="2">
        <v>530</v>
      </c>
    </row>
    <row r="622" spans="2:13" ht="12.75" hidden="1">
      <c r="B622" s="7">
        <v>0</v>
      </c>
      <c r="M622" s="2">
        <v>530</v>
      </c>
    </row>
    <row r="623" spans="2:13" ht="12.75" hidden="1">
      <c r="B623" s="7">
        <v>0</v>
      </c>
      <c r="M623" s="2">
        <v>530</v>
      </c>
    </row>
    <row r="624" spans="2:13" ht="12.75" hidden="1">
      <c r="B624" s="7">
        <v>0</v>
      </c>
      <c r="M624" s="2">
        <v>530</v>
      </c>
    </row>
    <row r="625" spans="2:13" ht="12.75" hidden="1">
      <c r="B625" s="7">
        <v>0</v>
      </c>
      <c r="M625" s="2">
        <v>530</v>
      </c>
    </row>
    <row r="626" spans="2:13" ht="12.75" hidden="1">
      <c r="B626" s="7">
        <v>0</v>
      </c>
      <c r="M626" s="2">
        <v>530</v>
      </c>
    </row>
    <row r="627" spans="2:13" ht="12.75" hidden="1">
      <c r="B627" s="7">
        <v>0</v>
      </c>
      <c r="M627" s="2">
        <v>530</v>
      </c>
    </row>
    <row r="628" spans="2:13" ht="12.75" hidden="1">
      <c r="B628" s="7">
        <v>0</v>
      </c>
      <c r="M628" s="2">
        <v>530</v>
      </c>
    </row>
    <row r="629" spans="2:13" ht="12.75" hidden="1">
      <c r="B629" s="7">
        <v>0</v>
      </c>
      <c r="M629" s="2">
        <v>530</v>
      </c>
    </row>
    <row r="630" spans="2:13" ht="12.75" hidden="1">
      <c r="B630" s="7">
        <v>0</v>
      </c>
      <c r="M630" s="2">
        <v>530</v>
      </c>
    </row>
    <row r="631" spans="2:13" ht="12.75" hidden="1">
      <c r="B631" s="7">
        <v>0</v>
      </c>
      <c r="M631" s="2">
        <v>530</v>
      </c>
    </row>
    <row r="632" spans="2:13" ht="12.75" hidden="1">
      <c r="B632" s="7">
        <v>0</v>
      </c>
      <c r="M632" s="2">
        <v>530</v>
      </c>
    </row>
    <row r="633" ht="12.75" hidden="1">
      <c r="M633" s="2">
        <v>530</v>
      </c>
    </row>
    <row r="634" spans="2:13" ht="13.5" hidden="1" thickBot="1">
      <c r="B634" s="132"/>
      <c r="M634" s="2">
        <v>530</v>
      </c>
    </row>
    <row r="635" spans="2:13" ht="13.5" hidden="1" thickBot="1">
      <c r="B635" s="135"/>
      <c r="M635" s="2">
        <v>530</v>
      </c>
    </row>
    <row r="636" ht="12.75">
      <c r="M636" s="2">
        <v>530</v>
      </c>
    </row>
    <row r="637" ht="12.75">
      <c r="M637" s="2">
        <v>530</v>
      </c>
    </row>
    <row r="638" spans="4:13" ht="12.75">
      <c r="D638" s="12"/>
      <c r="I638" s="22"/>
      <c r="M638" s="2">
        <v>530</v>
      </c>
    </row>
    <row r="639" spans="1:13" ht="13.5" thickBot="1">
      <c r="A639" s="71"/>
      <c r="B639" s="68">
        <v>1604835</v>
      </c>
      <c r="C639" s="71"/>
      <c r="D639" s="70" t="s">
        <v>13</v>
      </c>
      <c r="E639" s="119"/>
      <c r="F639" s="119"/>
      <c r="G639" s="72"/>
      <c r="H639" s="120"/>
      <c r="I639" s="121">
        <v>3027.990566037736</v>
      </c>
      <c r="J639" s="116"/>
      <c r="K639" s="116"/>
      <c r="L639" s="116"/>
      <c r="M639" s="2">
        <v>530</v>
      </c>
    </row>
    <row r="640" spans="2:13" ht="12.75">
      <c r="B640" s="32"/>
      <c r="C640" s="33"/>
      <c r="D640" s="12"/>
      <c r="E640" s="33"/>
      <c r="G640" s="31"/>
      <c r="H640" s="5">
        <v>0</v>
      </c>
      <c r="I640" s="22">
        <v>0</v>
      </c>
      <c r="M640" s="2">
        <v>530</v>
      </c>
    </row>
    <row r="641" spans="2:13" ht="12.75">
      <c r="B641" s="34"/>
      <c r="C641" s="33"/>
      <c r="D641" s="12"/>
      <c r="E641" s="35"/>
      <c r="G641" s="36"/>
      <c r="H641" s="5">
        <v>0</v>
      </c>
      <c r="I641" s="22">
        <v>0</v>
      </c>
      <c r="M641" s="2">
        <v>530</v>
      </c>
    </row>
    <row r="642" spans="1:13" s="85" customFormat="1" ht="12.75">
      <c r="A642" s="11"/>
      <c r="B642" s="378">
        <v>172500</v>
      </c>
      <c r="C642" s="11" t="s">
        <v>28</v>
      </c>
      <c r="D642" s="11"/>
      <c r="E642" s="11"/>
      <c r="F642" s="18"/>
      <c r="G642" s="18"/>
      <c r="H642" s="83">
        <v>0</v>
      </c>
      <c r="I642" s="84">
        <v>325.47169811320754</v>
      </c>
      <c r="M642" s="2">
        <v>530</v>
      </c>
    </row>
    <row r="643" spans="2:13" ht="12.75">
      <c r="B643" s="377"/>
      <c r="D643" s="12"/>
      <c r="H643" s="5">
        <v>0</v>
      </c>
      <c r="I643" s="22">
        <v>0</v>
      </c>
      <c r="M643" s="2">
        <v>530</v>
      </c>
    </row>
    <row r="644" spans="1:13" s="85" customFormat="1" ht="12.75">
      <c r="A644" s="11"/>
      <c r="B644" s="378">
        <v>4350</v>
      </c>
      <c r="C644" s="11" t="s">
        <v>136</v>
      </c>
      <c r="D644" s="11"/>
      <c r="E644" s="11"/>
      <c r="F644" s="18"/>
      <c r="G644" s="18"/>
      <c r="H644" s="83">
        <v>0</v>
      </c>
      <c r="I644" s="84">
        <v>8.20754716981132</v>
      </c>
      <c r="M644" s="2">
        <v>530</v>
      </c>
    </row>
    <row r="645" spans="4:13" ht="12.75">
      <c r="D645" s="12"/>
      <c r="H645" s="5">
        <v>0</v>
      </c>
      <c r="I645" s="22">
        <v>0</v>
      </c>
      <c r="M645" s="2">
        <v>530</v>
      </c>
    </row>
    <row r="646" spans="1:13" s="85" customFormat="1" ht="12.75">
      <c r="A646" s="11"/>
      <c r="B646" s="318">
        <v>74550</v>
      </c>
      <c r="C646" s="11"/>
      <c r="D646" s="11"/>
      <c r="E646" s="11" t="s">
        <v>86</v>
      </c>
      <c r="F646" s="18"/>
      <c r="G646" s="18"/>
      <c r="H646" s="83">
        <v>0</v>
      </c>
      <c r="I646" s="84">
        <v>140.66037735849056</v>
      </c>
      <c r="M646" s="2">
        <v>530</v>
      </c>
    </row>
    <row r="647" spans="8:13" ht="12.75">
      <c r="H647" s="5">
        <v>0</v>
      </c>
      <c r="I647" s="22">
        <v>0</v>
      </c>
      <c r="M647" s="2">
        <v>530</v>
      </c>
    </row>
    <row r="648" spans="8:13" ht="12.75">
      <c r="H648" s="5">
        <v>0</v>
      </c>
      <c r="I648" s="22">
        <v>0</v>
      </c>
      <c r="M648" s="2">
        <v>530</v>
      </c>
    </row>
    <row r="649" spans="8:13" ht="12.75">
      <c r="H649" s="5">
        <v>0</v>
      </c>
      <c r="I649" s="22">
        <v>0</v>
      </c>
      <c r="M649" s="2">
        <v>530</v>
      </c>
    </row>
    <row r="650" spans="1:13" s="85" customFormat="1" ht="12.75">
      <c r="A650" s="11"/>
      <c r="B650" s="379">
        <v>345000</v>
      </c>
      <c r="C650" s="97" t="s">
        <v>137</v>
      </c>
      <c r="D650" s="11"/>
      <c r="E650" s="11"/>
      <c r="F650" s="18"/>
      <c r="G650" s="18"/>
      <c r="H650" s="83"/>
      <c r="I650" s="84">
        <v>650.9433962264151</v>
      </c>
      <c r="M650" s="2">
        <v>530</v>
      </c>
    </row>
    <row r="651" spans="1:13" s="81" customFormat="1" ht="12.75">
      <c r="A651" s="141"/>
      <c r="B651" s="380" t="s">
        <v>171</v>
      </c>
      <c r="C651" s="141"/>
      <c r="D651" s="141"/>
      <c r="E651" s="141"/>
      <c r="F651" s="142"/>
      <c r="G651" s="143"/>
      <c r="H651" s="107"/>
      <c r="I651" s="144"/>
      <c r="J651" s="145"/>
      <c r="K651" s="145"/>
      <c r="L651" s="145"/>
      <c r="M651" s="2">
        <v>530</v>
      </c>
    </row>
    <row r="652" spans="2:13" ht="12.75">
      <c r="B652" s="7"/>
      <c r="H652" s="5">
        <v>0</v>
      </c>
      <c r="I652" s="22">
        <v>0</v>
      </c>
      <c r="M652" s="2">
        <v>530</v>
      </c>
    </row>
    <row r="653" spans="2:13" ht="12.75">
      <c r="B653" s="7"/>
      <c r="H653" s="5">
        <v>0</v>
      </c>
      <c r="I653" s="22">
        <v>0</v>
      </c>
      <c r="M653" s="2">
        <v>530</v>
      </c>
    </row>
    <row r="654" spans="1:13" s="85" customFormat="1" ht="12.75">
      <c r="A654" s="11"/>
      <c r="B654" s="381">
        <v>20000</v>
      </c>
      <c r="C654" s="11"/>
      <c r="D654" s="11"/>
      <c r="E654" s="136" t="s">
        <v>138</v>
      </c>
      <c r="F654" s="18"/>
      <c r="G654" s="18"/>
      <c r="H654" s="83"/>
      <c r="I654" s="84">
        <v>37.735849056603776</v>
      </c>
      <c r="M654" s="2">
        <v>530</v>
      </c>
    </row>
    <row r="655" spans="2:13" ht="12.75">
      <c r="B655" s="7"/>
      <c r="H655" s="5">
        <v>0</v>
      </c>
      <c r="I655" s="22">
        <v>0</v>
      </c>
      <c r="M655" s="2">
        <v>530</v>
      </c>
    </row>
    <row r="656" spans="1:13" s="85" customFormat="1" ht="12.75">
      <c r="A656" s="11"/>
      <c r="B656" s="381">
        <v>70000</v>
      </c>
      <c r="C656" s="11"/>
      <c r="D656" s="11"/>
      <c r="E656" s="136" t="s">
        <v>139</v>
      </c>
      <c r="F656" s="18"/>
      <c r="G656" s="18"/>
      <c r="H656" s="83">
        <v>0</v>
      </c>
      <c r="I656" s="84">
        <v>132.0754716981132</v>
      </c>
      <c r="M656" s="2">
        <v>530</v>
      </c>
    </row>
    <row r="657" spans="2:13" ht="12.75">
      <c r="B657" s="7"/>
      <c r="H657" s="5">
        <v>0</v>
      </c>
      <c r="I657" s="22">
        <v>0</v>
      </c>
      <c r="M657" s="2">
        <v>530</v>
      </c>
    </row>
    <row r="658" spans="1:13" s="85" customFormat="1" ht="12.75">
      <c r="A658" s="11"/>
      <c r="B658" s="381">
        <v>80000</v>
      </c>
      <c r="C658" s="11"/>
      <c r="D658" s="11"/>
      <c r="E658" s="136" t="s">
        <v>140</v>
      </c>
      <c r="F658" s="18"/>
      <c r="G658" s="18"/>
      <c r="H658" s="83"/>
      <c r="I658" s="84">
        <v>150.9433962264151</v>
      </c>
      <c r="M658" s="2">
        <v>530</v>
      </c>
    </row>
    <row r="659" spans="2:13" ht="12.75">
      <c r="B659" s="7"/>
      <c r="H659" s="5">
        <v>0</v>
      </c>
      <c r="I659" s="22">
        <v>0</v>
      </c>
      <c r="M659" s="2">
        <v>530</v>
      </c>
    </row>
    <row r="660" spans="1:13" s="85" customFormat="1" ht="12.75">
      <c r="A660" s="11"/>
      <c r="B660" s="382">
        <v>40000</v>
      </c>
      <c r="C660" s="11"/>
      <c r="D660" s="11"/>
      <c r="E660" s="136" t="s">
        <v>141</v>
      </c>
      <c r="F660" s="18"/>
      <c r="G660" s="18"/>
      <c r="H660" s="83"/>
      <c r="I660" s="84">
        <v>75.47169811320755</v>
      </c>
      <c r="M660" s="2">
        <v>530</v>
      </c>
    </row>
    <row r="661" spans="2:13" ht="12.75">
      <c r="B661" s="7"/>
      <c r="H661" s="5">
        <v>0</v>
      </c>
      <c r="I661" s="22">
        <v>0</v>
      </c>
      <c r="M661" s="2">
        <v>530</v>
      </c>
    </row>
    <row r="662" spans="1:13" s="85" customFormat="1" ht="12.75">
      <c r="A662" s="11"/>
      <c r="B662" s="381">
        <v>60000</v>
      </c>
      <c r="C662" s="11"/>
      <c r="D662" s="11"/>
      <c r="E662" s="136" t="s">
        <v>142</v>
      </c>
      <c r="F662" s="18"/>
      <c r="G662" s="18"/>
      <c r="H662" s="83"/>
      <c r="I662" s="84">
        <v>113.20754716981132</v>
      </c>
      <c r="M662" s="2">
        <v>530</v>
      </c>
    </row>
    <row r="663" spans="2:13" ht="12.75">
      <c r="B663" s="7"/>
      <c r="H663" s="5">
        <v>0</v>
      </c>
      <c r="I663" s="22">
        <v>0</v>
      </c>
      <c r="M663" s="2">
        <v>530</v>
      </c>
    </row>
    <row r="664" spans="1:13" s="85" customFormat="1" ht="12.75">
      <c r="A664" s="11"/>
      <c r="B664" s="381">
        <v>10000</v>
      </c>
      <c r="C664" s="11"/>
      <c r="D664" s="11"/>
      <c r="E664" s="136" t="s">
        <v>143</v>
      </c>
      <c r="F664" s="18"/>
      <c r="G664" s="18"/>
      <c r="H664" s="83"/>
      <c r="I664" s="84">
        <v>18.867924528301888</v>
      </c>
      <c r="M664" s="2">
        <v>530</v>
      </c>
    </row>
    <row r="665" spans="2:13" ht="12.75">
      <c r="B665" s="7"/>
      <c r="H665" s="5">
        <v>0</v>
      </c>
      <c r="I665" s="22">
        <v>0</v>
      </c>
      <c r="M665" s="2">
        <v>530</v>
      </c>
    </row>
    <row r="666" spans="1:13" s="85" customFormat="1" ht="12.75">
      <c r="A666" s="11"/>
      <c r="B666" s="381">
        <v>65000</v>
      </c>
      <c r="C666" s="11"/>
      <c r="D666" s="11"/>
      <c r="E666" s="136" t="s">
        <v>144</v>
      </c>
      <c r="F666" s="18"/>
      <c r="G666" s="18"/>
      <c r="H666" s="83"/>
      <c r="I666" s="84">
        <v>122.64150943396227</v>
      </c>
      <c r="M666" s="2">
        <v>530</v>
      </c>
    </row>
    <row r="667" spans="2:13" ht="12.75">
      <c r="B667" s="7"/>
      <c r="H667" s="5">
        <v>0</v>
      </c>
      <c r="I667" s="22">
        <v>0</v>
      </c>
      <c r="M667" s="2">
        <v>530</v>
      </c>
    </row>
    <row r="668" spans="2:13" ht="12.75">
      <c r="B668" s="7"/>
      <c r="H668" s="5">
        <v>0</v>
      </c>
      <c r="I668" s="22">
        <v>0</v>
      </c>
      <c r="M668" s="2">
        <v>530</v>
      </c>
    </row>
    <row r="669" spans="1:13" s="85" customFormat="1" ht="12.75">
      <c r="A669" s="11"/>
      <c r="B669" s="318">
        <v>104550</v>
      </c>
      <c r="C669" s="11"/>
      <c r="D669" s="11"/>
      <c r="E669" s="11" t="s">
        <v>18</v>
      </c>
      <c r="F669" s="18"/>
      <c r="G669" s="18"/>
      <c r="H669" s="83">
        <v>0</v>
      </c>
      <c r="I669" s="84">
        <v>197.26415094339623</v>
      </c>
      <c r="M669" s="2">
        <v>530</v>
      </c>
    </row>
    <row r="670" spans="2:13" ht="12.75">
      <c r="B670" s="313"/>
      <c r="H670" s="5">
        <v>0</v>
      </c>
      <c r="I670" s="22">
        <v>0</v>
      </c>
      <c r="M670" s="2">
        <v>530</v>
      </c>
    </row>
    <row r="671" spans="1:13" s="85" customFormat="1" ht="12.75">
      <c r="A671" s="11"/>
      <c r="B671" s="318">
        <v>32000</v>
      </c>
      <c r="C671" s="11"/>
      <c r="D671" s="11"/>
      <c r="E671" s="11" t="s">
        <v>145</v>
      </c>
      <c r="F671" s="18"/>
      <c r="G671" s="18"/>
      <c r="H671" s="83">
        <v>0</v>
      </c>
      <c r="I671" s="84">
        <v>60.37735849056604</v>
      </c>
      <c r="M671" s="2">
        <v>530</v>
      </c>
    </row>
    <row r="672" spans="2:13" ht="12.75">
      <c r="B672" s="313"/>
      <c r="H672" s="5">
        <v>0</v>
      </c>
      <c r="I672" s="22">
        <v>0</v>
      </c>
      <c r="M672" s="2">
        <v>530</v>
      </c>
    </row>
    <row r="673" spans="1:13" ht="12.75">
      <c r="A673" s="104"/>
      <c r="B673" s="318">
        <v>871885</v>
      </c>
      <c r="C673" s="104" t="s">
        <v>134</v>
      </c>
      <c r="D673" s="104"/>
      <c r="E673" s="104"/>
      <c r="F673" s="113"/>
      <c r="G673" s="113"/>
      <c r="H673" s="138">
        <v>0</v>
      </c>
      <c r="I673" s="90">
        <v>1645.066037735849</v>
      </c>
      <c r="J673" s="106"/>
      <c r="K673" s="106"/>
      <c r="L673" s="106"/>
      <c r="M673" s="2">
        <v>530</v>
      </c>
    </row>
    <row r="674" spans="8:13" ht="12.75">
      <c r="H674" s="5">
        <v>0</v>
      </c>
      <c r="I674" s="22">
        <v>0</v>
      </c>
      <c r="M674" s="2">
        <v>530</v>
      </c>
    </row>
    <row r="675" spans="2:13" ht="12.75">
      <c r="B675" s="7"/>
      <c r="H675" s="5">
        <v>0</v>
      </c>
      <c r="I675" s="22">
        <v>0</v>
      </c>
      <c r="M675" s="2">
        <v>530</v>
      </c>
    </row>
    <row r="676" spans="2:13" ht="12.75">
      <c r="B676" s="7"/>
      <c r="H676" s="5">
        <v>0</v>
      </c>
      <c r="I676" s="22">
        <v>0</v>
      </c>
      <c r="M676" s="2">
        <v>530</v>
      </c>
    </row>
    <row r="677" spans="4:13" ht="12.75">
      <c r="D677" s="12"/>
      <c r="H677" s="5">
        <v>0</v>
      </c>
      <c r="I677" s="22">
        <v>0</v>
      </c>
      <c r="M677" s="2">
        <v>530</v>
      </c>
    </row>
    <row r="678" spans="1:13" ht="13.5" thickBot="1">
      <c r="A678" s="71"/>
      <c r="B678" s="68">
        <v>871770</v>
      </c>
      <c r="C678" s="71"/>
      <c r="D678" s="70" t="s">
        <v>146</v>
      </c>
      <c r="E678" s="119"/>
      <c r="F678" s="119"/>
      <c r="G678" s="72"/>
      <c r="H678" s="120"/>
      <c r="I678" s="121">
        <v>1644.8490566037735</v>
      </c>
      <c r="J678" s="116"/>
      <c r="K678" s="116"/>
      <c r="L678" s="116"/>
      <c r="M678" s="2">
        <v>530</v>
      </c>
    </row>
    <row r="679" spans="2:13" ht="12.75">
      <c r="B679" s="32"/>
      <c r="C679" s="33"/>
      <c r="D679" s="12"/>
      <c r="E679" s="33"/>
      <c r="G679" s="31"/>
      <c r="H679" s="5">
        <v>0</v>
      </c>
      <c r="I679" s="22">
        <v>0</v>
      </c>
      <c r="M679" s="2">
        <v>530</v>
      </c>
    </row>
    <row r="680" spans="2:13" ht="12.75">
      <c r="B680" s="34"/>
      <c r="C680" s="33"/>
      <c r="D680" s="12"/>
      <c r="E680" s="35"/>
      <c r="G680" s="36"/>
      <c r="H680" s="5">
        <v>0</v>
      </c>
      <c r="I680" s="22">
        <v>0</v>
      </c>
      <c r="M680" s="2">
        <v>530</v>
      </c>
    </row>
    <row r="681" spans="1:13" s="102" customFormat="1" ht="12.75">
      <c r="A681" s="97"/>
      <c r="B681" s="383">
        <v>15000</v>
      </c>
      <c r="C681" s="97" t="s">
        <v>147</v>
      </c>
      <c r="D681" s="97"/>
      <c r="E681" s="97" t="s">
        <v>148</v>
      </c>
      <c r="F681" s="139"/>
      <c r="G681" s="99" t="s">
        <v>149</v>
      </c>
      <c r="H681" s="98"/>
      <c r="I681" s="101"/>
      <c r="M681" s="2">
        <v>530</v>
      </c>
    </row>
    <row r="682" spans="1:13" s="15" customFormat="1" ht="12.75">
      <c r="A682" s="12"/>
      <c r="B682" s="384"/>
      <c r="C682" s="33"/>
      <c r="D682" s="12"/>
      <c r="E682" s="12"/>
      <c r="F682" s="27"/>
      <c r="G682" s="30"/>
      <c r="H682" s="5">
        <v>0</v>
      </c>
      <c r="I682" s="22">
        <v>0</v>
      </c>
      <c r="K682"/>
      <c r="M682" s="2">
        <v>530</v>
      </c>
    </row>
    <row r="683" spans="1:13" s="102" customFormat="1" ht="12.75">
      <c r="A683" s="97"/>
      <c r="B683" s="383">
        <v>11000</v>
      </c>
      <c r="C683" s="97" t="s">
        <v>147</v>
      </c>
      <c r="D683" s="97"/>
      <c r="E683" s="97" t="s">
        <v>151</v>
      </c>
      <c r="F683" s="139"/>
      <c r="G683" s="99" t="s">
        <v>149</v>
      </c>
      <c r="H683" s="98"/>
      <c r="I683" s="101"/>
      <c r="M683" s="2">
        <v>530</v>
      </c>
    </row>
    <row r="684" spans="1:13" s="15" customFormat="1" ht="12.75">
      <c r="A684" s="12"/>
      <c r="B684" s="384"/>
      <c r="C684" s="33"/>
      <c r="D684" s="12"/>
      <c r="E684" s="12"/>
      <c r="F684" s="27"/>
      <c r="G684" s="30"/>
      <c r="H684" s="5">
        <v>0</v>
      </c>
      <c r="I684" s="22">
        <v>0</v>
      </c>
      <c r="K684"/>
      <c r="M684" s="2">
        <v>530</v>
      </c>
    </row>
    <row r="685" spans="1:13" s="102" customFormat="1" ht="12.75">
      <c r="A685" s="97"/>
      <c r="B685" s="383">
        <v>384600</v>
      </c>
      <c r="C685" s="97" t="s">
        <v>147</v>
      </c>
      <c r="D685" s="97"/>
      <c r="E685" s="97" t="s">
        <v>152</v>
      </c>
      <c r="F685" s="139"/>
      <c r="G685" s="99" t="s">
        <v>149</v>
      </c>
      <c r="H685" s="98"/>
      <c r="I685" s="101"/>
      <c r="M685" s="2">
        <v>530</v>
      </c>
    </row>
    <row r="686" spans="2:13" ht="12.75">
      <c r="B686" s="385"/>
      <c r="D686" s="12"/>
      <c r="H686" s="5">
        <v>0</v>
      </c>
      <c r="I686" s="22">
        <v>0</v>
      </c>
      <c r="M686" s="2">
        <v>530</v>
      </c>
    </row>
    <row r="687" spans="1:13" s="85" customFormat="1" ht="12.75">
      <c r="A687" s="11"/>
      <c r="B687" s="386">
        <v>78000</v>
      </c>
      <c r="C687" s="11" t="s">
        <v>150</v>
      </c>
      <c r="D687" s="11"/>
      <c r="E687" s="11" t="s">
        <v>152</v>
      </c>
      <c r="F687" s="18"/>
      <c r="G687" s="18"/>
      <c r="H687" s="83">
        <v>0</v>
      </c>
      <c r="I687" s="84">
        <v>147.16981132075472</v>
      </c>
      <c r="M687" s="2">
        <v>530</v>
      </c>
    </row>
    <row r="688" spans="1:13" s="40" customFormat="1" ht="12.75">
      <c r="A688" s="39"/>
      <c r="B688" s="387"/>
      <c r="C688" s="41"/>
      <c r="D688" s="35"/>
      <c r="E688" s="39"/>
      <c r="F688" s="36"/>
      <c r="G688" s="36"/>
      <c r="H688" s="5">
        <v>0</v>
      </c>
      <c r="I688" s="22">
        <v>0</v>
      </c>
      <c r="M688" s="2">
        <v>530</v>
      </c>
    </row>
    <row r="689" spans="1:13" s="91" customFormat="1" ht="12.75">
      <c r="A689" s="86"/>
      <c r="B689" s="388">
        <v>44600</v>
      </c>
      <c r="C689" s="86" t="s">
        <v>158</v>
      </c>
      <c r="D689" s="86"/>
      <c r="E689" s="86" t="s">
        <v>175</v>
      </c>
      <c r="F689" s="88"/>
      <c r="G689" s="88"/>
      <c r="H689" s="87">
        <v>0</v>
      </c>
      <c r="I689" s="118">
        <v>84.15094339622641</v>
      </c>
      <c r="M689" s="2">
        <v>530</v>
      </c>
    </row>
    <row r="690" spans="1:13" s="103" customFormat="1" ht="12.75">
      <c r="A690" s="33"/>
      <c r="B690" s="384"/>
      <c r="C690" s="122"/>
      <c r="D690" s="122"/>
      <c r="E690" s="122"/>
      <c r="F690" s="31"/>
      <c r="G690" s="31"/>
      <c r="H690" s="38">
        <v>0</v>
      </c>
      <c r="I690" s="78">
        <v>0</v>
      </c>
      <c r="M690" s="2">
        <v>530</v>
      </c>
    </row>
    <row r="691" spans="1:13" s="91" customFormat="1" ht="12.75">
      <c r="A691" s="86"/>
      <c r="B691" s="389">
        <v>69000</v>
      </c>
      <c r="C691" s="123" t="s">
        <v>86</v>
      </c>
      <c r="D691" s="123"/>
      <c r="E691" s="123"/>
      <c r="F691" s="140"/>
      <c r="G691" s="88"/>
      <c r="H691" s="87">
        <v>0</v>
      </c>
      <c r="I691" s="118">
        <v>130.18867924528303</v>
      </c>
      <c r="M691" s="2">
        <v>530</v>
      </c>
    </row>
    <row r="692" spans="1:13" s="15" customFormat="1" ht="12.75">
      <c r="A692" s="12"/>
      <c r="B692" s="384"/>
      <c r="C692" s="33"/>
      <c r="D692" s="33"/>
      <c r="E692" s="33"/>
      <c r="F692" s="31"/>
      <c r="G692" s="31"/>
      <c r="H692" s="38">
        <v>0</v>
      </c>
      <c r="I692" s="78">
        <v>0</v>
      </c>
      <c r="K692" s="103"/>
      <c r="M692" s="2">
        <v>530</v>
      </c>
    </row>
    <row r="693" spans="1:13" s="91" customFormat="1" ht="12.75">
      <c r="A693" s="86"/>
      <c r="B693" s="389">
        <v>101000</v>
      </c>
      <c r="C693" s="123" t="s">
        <v>29</v>
      </c>
      <c r="D693" s="123"/>
      <c r="E693" s="123"/>
      <c r="F693" s="140"/>
      <c r="G693" s="88"/>
      <c r="H693" s="87">
        <v>0</v>
      </c>
      <c r="I693" s="118">
        <v>190.56603773584905</v>
      </c>
      <c r="M693" s="2">
        <v>530</v>
      </c>
    </row>
    <row r="694" spans="1:13" s="103" customFormat="1" ht="12.75">
      <c r="A694" s="33"/>
      <c r="B694" s="384"/>
      <c r="C694" s="33"/>
      <c r="D694" s="122"/>
      <c r="E694" s="33"/>
      <c r="F694" s="31"/>
      <c r="G694" s="31"/>
      <c r="H694" s="38">
        <v>0</v>
      </c>
      <c r="I694" s="78">
        <v>0</v>
      </c>
      <c r="M694" s="2">
        <v>530</v>
      </c>
    </row>
    <row r="695" spans="1:13" s="91" customFormat="1" ht="12.75">
      <c r="A695" s="86"/>
      <c r="B695" s="388">
        <v>92000</v>
      </c>
      <c r="C695" s="86" t="s">
        <v>30</v>
      </c>
      <c r="D695" s="86"/>
      <c r="E695" s="86"/>
      <c r="F695" s="88"/>
      <c r="G695" s="88"/>
      <c r="H695" s="87">
        <v>0</v>
      </c>
      <c r="I695" s="118">
        <v>173.58490566037736</v>
      </c>
      <c r="M695" s="2">
        <v>530</v>
      </c>
    </row>
    <row r="696" spans="1:13" s="103" customFormat="1" ht="12.75">
      <c r="A696" s="33"/>
      <c r="B696" s="32"/>
      <c r="C696" s="33"/>
      <c r="D696" s="33"/>
      <c r="E696" s="33"/>
      <c r="F696" s="31"/>
      <c r="G696" s="31"/>
      <c r="H696" s="38">
        <v>0</v>
      </c>
      <c r="I696" s="78">
        <v>0</v>
      </c>
      <c r="M696" s="2">
        <v>530</v>
      </c>
    </row>
    <row r="697" spans="1:13" s="103" customFormat="1" ht="12.75">
      <c r="A697" s="33"/>
      <c r="B697" s="32"/>
      <c r="C697" s="33"/>
      <c r="D697" s="33"/>
      <c r="E697" s="33"/>
      <c r="F697" s="31"/>
      <c r="G697" s="31"/>
      <c r="H697" s="38">
        <v>0</v>
      </c>
      <c r="I697" s="78">
        <v>0</v>
      </c>
      <c r="M697" s="2">
        <v>530</v>
      </c>
    </row>
    <row r="698" spans="2:13" ht="12.75">
      <c r="B698" s="7"/>
      <c r="H698" s="38">
        <v>0</v>
      </c>
      <c r="I698" s="22">
        <v>0</v>
      </c>
      <c r="M698" s="2">
        <v>530</v>
      </c>
    </row>
    <row r="699" spans="2:13" ht="12.75">
      <c r="B699" s="7"/>
      <c r="H699" s="5">
        <v>0</v>
      </c>
      <c r="I699" s="22">
        <v>0</v>
      </c>
      <c r="M699" s="2">
        <v>530</v>
      </c>
    </row>
    <row r="700" spans="1:13" ht="12.75">
      <c r="A700" s="97"/>
      <c r="B700" s="98">
        <v>401170</v>
      </c>
      <c r="C700" s="97" t="s">
        <v>147</v>
      </c>
      <c r="D700" s="97"/>
      <c r="E700" s="97" t="s">
        <v>153</v>
      </c>
      <c r="F700" s="139"/>
      <c r="G700" s="100"/>
      <c r="H700" s="83"/>
      <c r="I700" s="84">
        <v>756.9245283018868</v>
      </c>
      <c r="J700" s="102"/>
      <c r="K700" s="102"/>
      <c r="L700" s="102"/>
      <c r="M700" s="2">
        <v>530</v>
      </c>
    </row>
    <row r="701" spans="2:13" ht="12.75">
      <c r="B701" s="7"/>
      <c r="H701" s="5">
        <v>0</v>
      </c>
      <c r="I701" s="22">
        <v>0</v>
      </c>
      <c r="M701" s="2">
        <v>530</v>
      </c>
    </row>
    <row r="702" spans="1:13" s="85" customFormat="1" ht="12.75">
      <c r="A702" s="11"/>
      <c r="B702" s="391">
        <v>79000</v>
      </c>
      <c r="C702" s="11" t="s">
        <v>0</v>
      </c>
      <c r="D702" s="11"/>
      <c r="E702" s="11"/>
      <c r="F702" s="18"/>
      <c r="G702" s="18"/>
      <c r="H702" s="83">
        <v>0</v>
      </c>
      <c r="I702" s="84">
        <v>149.0566037735849</v>
      </c>
      <c r="M702" s="2">
        <v>530</v>
      </c>
    </row>
    <row r="703" spans="2:13" ht="12.75">
      <c r="B703" s="390"/>
      <c r="H703" s="5">
        <v>0</v>
      </c>
      <c r="I703" s="22">
        <v>0</v>
      </c>
      <c r="M703" s="2">
        <v>530</v>
      </c>
    </row>
    <row r="704" spans="1:13" s="95" customFormat="1" ht="12.75">
      <c r="A704" s="92"/>
      <c r="B704" s="392">
        <v>22000</v>
      </c>
      <c r="C704" s="92"/>
      <c r="D704" s="92"/>
      <c r="E704" s="92" t="s">
        <v>86</v>
      </c>
      <c r="F704" s="94"/>
      <c r="G704" s="94"/>
      <c r="H704" s="93">
        <v>0</v>
      </c>
      <c r="I704" s="105">
        <v>41.509433962264154</v>
      </c>
      <c r="M704" s="2">
        <v>530</v>
      </c>
    </row>
    <row r="705" spans="8:13" ht="12.75">
      <c r="H705" s="5">
        <v>0</v>
      </c>
      <c r="I705" s="22">
        <v>0</v>
      </c>
      <c r="M705" s="2">
        <v>530</v>
      </c>
    </row>
    <row r="706" spans="1:13" ht="12.75">
      <c r="A706" s="104"/>
      <c r="B706" s="381">
        <v>300170</v>
      </c>
      <c r="C706" s="104" t="s">
        <v>134</v>
      </c>
      <c r="D706" s="104"/>
      <c r="E706" s="104"/>
      <c r="F706" s="114"/>
      <c r="G706" s="96"/>
      <c r="H706" s="83">
        <v>0</v>
      </c>
      <c r="I706" s="90">
        <v>566.3584905660377</v>
      </c>
      <c r="J706" s="106"/>
      <c r="K706" s="106"/>
      <c r="L706" s="106"/>
      <c r="M706" s="2">
        <v>530</v>
      </c>
    </row>
    <row r="707" spans="2:13" ht="12.75">
      <c r="B707" s="7"/>
      <c r="H707" s="5">
        <v>0</v>
      </c>
      <c r="I707" s="22">
        <v>0</v>
      </c>
      <c r="M707" s="2">
        <v>530</v>
      </c>
    </row>
    <row r="708" spans="1:13" s="85" customFormat="1" ht="12.75">
      <c r="A708" s="11"/>
      <c r="B708" s="381">
        <v>60000</v>
      </c>
      <c r="C708" s="11" t="s">
        <v>154</v>
      </c>
      <c r="D708" s="11"/>
      <c r="E708" s="11"/>
      <c r="F708" s="18"/>
      <c r="G708" s="18"/>
      <c r="H708" s="83">
        <v>0</v>
      </c>
      <c r="I708" s="84">
        <v>113.20754716981132</v>
      </c>
      <c r="M708" s="2">
        <v>530</v>
      </c>
    </row>
    <row r="709" spans="2:13" ht="12.75">
      <c r="B709" s="7"/>
      <c r="H709" s="5">
        <v>0</v>
      </c>
      <c r="I709" s="22">
        <v>0</v>
      </c>
      <c r="M709" s="2">
        <v>530</v>
      </c>
    </row>
    <row r="710" spans="2:13" ht="12.75">
      <c r="B710" s="393"/>
      <c r="H710" s="5">
        <v>0</v>
      </c>
      <c r="I710" s="22">
        <v>0</v>
      </c>
      <c r="M710" s="2">
        <v>530</v>
      </c>
    </row>
    <row r="711" spans="2:13" ht="12.75">
      <c r="B711" s="7"/>
      <c r="H711" s="5">
        <v>0</v>
      </c>
      <c r="I711" s="22">
        <v>0</v>
      </c>
      <c r="M711" s="2">
        <v>530</v>
      </c>
    </row>
    <row r="712" spans="2:13" ht="12.75">
      <c r="B712" s="7"/>
      <c r="D712" s="12"/>
      <c r="H712" s="5">
        <v>0</v>
      </c>
      <c r="I712" s="22">
        <v>0</v>
      </c>
      <c r="M712" s="2">
        <v>530</v>
      </c>
    </row>
    <row r="713" spans="1:13" s="81" customFormat="1" ht="13.5" thickBot="1">
      <c r="A713" s="71"/>
      <c r="B713" s="394">
        <v>917700</v>
      </c>
      <c r="C713" s="71"/>
      <c r="D713" s="70" t="s">
        <v>15</v>
      </c>
      <c r="E713" s="119"/>
      <c r="F713" s="119"/>
      <c r="G713" s="72"/>
      <c r="H713" s="120"/>
      <c r="I713" s="121">
        <v>1731.5094339622642</v>
      </c>
      <c r="J713" s="116"/>
      <c r="K713" s="116"/>
      <c r="L713" s="116"/>
      <c r="M713" s="2">
        <v>530</v>
      </c>
    </row>
    <row r="714" spans="2:13" ht="12.75">
      <c r="B714" s="241"/>
      <c r="C714" s="33"/>
      <c r="D714" s="12"/>
      <c r="E714" s="33"/>
      <c r="G714" s="31"/>
      <c r="H714" s="5">
        <v>0</v>
      </c>
      <c r="I714" s="22">
        <v>0</v>
      </c>
      <c r="M714" s="2">
        <v>530</v>
      </c>
    </row>
    <row r="715" spans="2:13" ht="12.75">
      <c r="B715" s="241"/>
      <c r="C715" s="33"/>
      <c r="D715" s="12"/>
      <c r="E715" s="35"/>
      <c r="G715" s="36"/>
      <c r="H715" s="5">
        <v>0</v>
      </c>
      <c r="I715" s="22">
        <v>0</v>
      </c>
      <c r="M715" s="2">
        <v>530</v>
      </c>
    </row>
    <row r="716" spans="1:13" s="85" customFormat="1" ht="12.75">
      <c r="A716" s="11"/>
      <c r="B716" s="395">
        <v>100000</v>
      </c>
      <c r="C716" s="11" t="s">
        <v>28</v>
      </c>
      <c r="D716" s="11"/>
      <c r="E716" s="11"/>
      <c r="F716" s="18"/>
      <c r="G716" s="18"/>
      <c r="H716" s="83">
        <v>0</v>
      </c>
      <c r="I716" s="84">
        <v>188.67924528301887</v>
      </c>
      <c r="M716" s="2">
        <v>530</v>
      </c>
    </row>
    <row r="717" spans="2:13" ht="12.75">
      <c r="B717" s="235"/>
      <c r="D717" s="12"/>
      <c r="H717" s="5">
        <v>0</v>
      </c>
      <c r="I717" s="22">
        <v>0</v>
      </c>
      <c r="M717" s="2">
        <v>530</v>
      </c>
    </row>
    <row r="718" spans="1:13" s="85" customFormat="1" ht="12.75">
      <c r="A718" s="11"/>
      <c r="B718" s="395">
        <v>17700</v>
      </c>
      <c r="C718" s="11"/>
      <c r="D718" s="11"/>
      <c r="E718" s="11" t="s">
        <v>86</v>
      </c>
      <c r="F718" s="18"/>
      <c r="G718" s="18"/>
      <c r="H718" s="83">
        <v>0</v>
      </c>
      <c r="I718" s="84">
        <v>33.39622641509434</v>
      </c>
      <c r="M718" s="2">
        <v>530</v>
      </c>
    </row>
    <row r="719" spans="2:13" ht="12.75">
      <c r="B719" s="235"/>
      <c r="D719" s="12"/>
      <c r="H719" s="5">
        <v>0</v>
      </c>
      <c r="I719" s="22">
        <v>0</v>
      </c>
      <c r="M719" s="2">
        <v>530</v>
      </c>
    </row>
    <row r="720" spans="1:13" ht="12.75">
      <c r="A720" s="104"/>
      <c r="B720" s="395">
        <v>800000</v>
      </c>
      <c r="C720" s="104" t="s">
        <v>134</v>
      </c>
      <c r="D720" s="104"/>
      <c r="E720" s="113"/>
      <c r="F720" s="113"/>
      <c r="G720" s="113"/>
      <c r="H720" s="87">
        <v>0</v>
      </c>
      <c r="I720" s="90">
        <v>1509.433962264151</v>
      </c>
      <c r="J720" s="106"/>
      <c r="K720" s="106"/>
      <c r="L720" s="106"/>
      <c r="M720" s="2">
        <v>530</v>
      </c>
    </row>
    <row r="721" spans="2:13" ht="12.75">
      <c r="B721" s="38"/>
      <c r="D721" s="12"/>
      <c r="H721" s="5">
        <v>0</v>
      </c>
      <c r="I721" s="22">
        <v>0</v>
      </c>
      <c r="M721" s="2">
        <v>530</v>
      </c>
    </row>
    <row r="722" spans="2:13" ht="12.75">
      <c r="B722" s="38"/>
      <c r="D722" s="12"/>
      <c r="H722" s="5">
        <v>0</v>
      </c>
      <c r="I722" s="22">
        <v>0</v>
      </c>
      <c r="M722" s="2">
        <v>530</v>
      </c>
    </row>
    <row r="723" spans="2:13" ht="12.75">
      <c r="B723" s="38"/>
      <c r="D723" s="12"/>
      <c r="H723" s="5">
        <v>0</v>
      </c>
      <c r="I723" s="22">
        <v>0</v>
      </c>
      <c r="M723" s="2">
        <v>530</v>
      </c>
    </row>
    <row r="724" spans="2:13" ht="12.75">
      <c r="B724" s="38"/>
      <c r="D724" s="12"/>
      <c r="H724" s="5">
        <v>0</v>
      </c>
      <c r="I724" s="22">
        <v>0</v>
      </c>
      <c r="M724" s="2">
        <v>530</v>
      </c>
    </row>
    <row r="725" spans="1:13" ht="13.5" thickBot="1">
      <c r="A725" s="71"/>
      <c r="B725" s="68">
        <v>3510325</v>
      </c>
      <c r="C725" s="71"/>
      <c r="D725" s="70" t="s">
        <v>18</v>
      </c>
      <c r="E725" s="119"/>
      <c r="F725" s="119"/>
      <c r="G725" s="72"/>
      <c r="H725" s="120"/>
      <c r="I725" s="121">
        <v>6623.254716981132</v>
      </c>
      <c r="J725" s="116"/>
      <c r="K725" s="116"/>
      <c r="L725" s="116"/>
      <c r="M725" s="2">
        <v>530</v>
      </c>
    </row>
    <row r="726" spans="2:13" ht="12.75">
      <c r="B726" s="38"/>
      <c r="D726" s="12"/>
      <c r="H726" s="5">
        <v>0</v>
      </c>
      <c r="I726" s="22">
        <v>0</v>
      </c>
      <c r="M726" s="2">
        <v>530</v>
      </c>
    </row>
    <row r="727" spans="2:13" ht="12.75">
      <c r="B727" s="38"/>
      <c r="D727" s="12"/>
      <c r="H727" s="5">
        <v>0</v>
      </c>
      <c r="I727" s="22">
        <v>0</v>
      </c>
      <c r="M727" s="2">
        <v>530</v>
      </c>
    </row>
    <row r="728" spans="1:13" s="85" customFormat="1" ht="12.75">
      <c r="A728" s="11"/>
      <c r="B728" s="378">
        <v>238000</v>
      </c>
      <c r="C728" s="11" t="s">
        <v>28</v>
      </c>
      <c r="D728" s="11"/>
      <c r="E728" s="11"/>
      <c r="F728" s="18"/>
      <c r="G728" s="18"/>
      <c r="H728" s="83">
        <v>0</v>
      </c>
      <c r="I728" s="84">
        <v>449.0566037735849</v>
      </c>
      <c r="M728" s="2">
        <v>530</v>
      </c>
    </row>
    <row r="729" spans="2:13" ht="12.75">
      <c r="B729" s="377"/>
      <c r="H729" s="5">
        <v>0</v>
      </c>
      <c r="I729" s="22">
        <v>0</v>
      </c>
      <c r="M729" s="2">
        <v>530</v>
      </c>
    </row>
    <row r="730" spans="1:13" s="85" customFormat="1" ht="12.75">
      <c r="A730" s="11"/>
      <c r="B730" s="378">
        <v>86900</v>
      </c>
      <c r="C730" s="11"/>
      <c r="D730" s="11"/>
      <c r="E730" s="11" t="s">
        <v>86</v>
      </c>
      <c r="F730" s="18"/>
      <c r="G730" s="18"/>
      <c r="H730" s="83">
        <v>0</v>
      </c>
      <c r="I730" s="84">
        <v>163.96226415094338</v>
      </c>
      <c r="M730" s="2">
        <v>530</v>
      </c>
    </row>
    <row r="731" spans="8:13" ht="12.75">
      <c r="H731" s="5">
        <v>0</v>
      </c>
      <c r="I731" s="22">
        <v>0</v>
      </c>
      <c r="M731" s="2">
        <v>530</v>
      </c>
    </row>
    <row r="732" spans="1:13" s="85" customFormat="1" ht="12.75">
      <c r="A732" s="11"/>
      <c r="B732" s="294">
        <v>752350</v>
      </c>
      <c r="C732" s="11"/>
      <c r="D732" s="11"/>
      <c r="E732" s="11" t="s">
        <v>18</v>
      </c>
      <c r="F732" s="18"/>
      <c r="G732" s="18"/>
      <c r="H732" s="83">
        <v>0</v>
      </c>
      <c r="I732" s="84">
        <v>1419.5283018867924</v>
      </c>
      <c r="M732" s="2">
        <v>530</v>
      </c>
    </row>
    <row r="733" spans="2:13" ht="12.75">
      <c r="B733" s="367"/>
      <c r="H733" s="5">
        <v>0</v>
      </c>
      <c r="I733" s="22">
        <v>0</v>
      </c>
      <c r="M733" s="2">
        <v>530</v>
      </c>
    </row>
    <row r="734" spans="1:13" s="85" customFormat="1" ht="12.75">
      <c r="A734" s="11"/>
      <c r="B734" s="294">
        <v>21475</v>
      </c>
      <c r="C734" s="11" t="s">
        <v>155</v>
      </c>
      <c r="D734" s="11"/>
      <c r="E734" s="11"/>
      <c r="F734" s="18"/>
      <c r="G734" s="18"/>
      <c r="H734" s="83">
        <v>0</v>
      </c>
      <c r="I734" s="84">
        <v>40.5188679245283</v>
      </c>
      <c r="M734" s="2">
        <v>530</v>
      </c>
    </row>
    <row r="735" spans="8:13" ht="12.75">
      <c r="H735" s="5">
        <v>0</v>
      </c>
      <c r="I735" s="22">
        <v>0</v>
      </c>
      <c r="M735" s="2">
        <v>530</v>
      </c>
    </row>
    <row r="736" spans="1:13" s="103" customFormat="1" ht="12.75">
      <c r="A736" s="104"/>
      <c r="B736" s="396">
        <v>19532</v>
      </c>
      <c r="C736" s="104" t="s">
        <v>156</v>
      </c>
      <c r="D736" s="104"/>
      <c r="E736" s="104"/>
      <c r="F736" s="113"/>
      <c r="G736" s="96"/>
      <c r="H736" s="89">
        <v>0</v>
      </c>
      <c r="I736" s="90">
        <v>36.85283018867924</v>
      </c>
      <c r="J736" s="106"/>
      <c r="K736" s="106"/>
      <c r="L736" s="106"/>
      <c r="M736" s="2">
        <v>530</v>
      </c>
    </row>
    <row r="737" spans="2:13" ht="12.75">
      <c r="B737" s="117"/>
      <c r="H737" s="5">
        <v>0</v>
      </c>
      <c r="I737" s="22">
        <v>0</v>
      </c>
      <c r="M737" s="2">
        <v>530</v>
      </c>
    </row>
    <row r="738" spans="1:13" s="85" customFormat="1" ht="12.75">
      <c r="A738" s="11"/>
      <c r="B738" s="396">
        <v>245548</v>
      </c>
      <c r="C738" s="11"/>
      <c r="D738" s="11"/>
      <c r="E738" s="11" t="s">
        <v>157</v>
      </c>
      <c r="F738" s="18"/>
      <c r="G738" s="18"/>
      <c r="H738" s="83">
        <v>0</v>
      </c>
      <c r="I738" s="84">
        <v>463.29811320754715</v>
      </c>
      <c r="M738" s="2">
        <v>530</v>
      </c>
    </row>
    <row r="739" spans="2:13" ht="12.75">
      <c r="B739" s="38"/>
      <c r="H739" s="5">
        <v>0</v>
      </c>
      <c r="I739" s="22">
        <v>0</v>
      </c>
      <c r="M739" s="2">
        <v>530</v>
      </c>
    </row>
    <row r="740" spans="1:13" s="81" customFormat="1" ht="12.75">
      <c r="A740" s="104"/>
      <c r="B740" s="395">
        <v>646520</v>
      </c>
      <c r="C740" s="104" t="s">
        <v>134</v>
      </c>
      <c r="D740" s="104"/>
      <c r="E740" s="104"/>
      <c r="F740" s="113"/>
      <c r="G740" s="96"/>
      <c r="H740" s="89">
        <v>0</v>
      </c>
      <c r="I740" s="90">
        <v>1219.8490566037735</v>
      </c>
      <c r="J740" s="106"/>
      <c r="K740" s="106"/>
      <c r="L740" s="106"/>
      <c r="M740" s="2">
        <v>530</v>
      </c>
    </row>
    <row r="741" spans="2:13" ht="12.75">
      <c r="B741" s="38"/>
      <c r="H741" s="5">
        <v>0</v>
      </c>
      <c r="I741" s="22">
        <v>0</v>
      </c>
      <c r="M741" s="2">
        <v>530</v>
      </c>
    </row>
    <row r="742" spans="1:13" s="85" customFormat="1" ht="12.75">
      <c r="A742" s="11"/>
      <c r="B742" s="283">
        <v>1500000</v>
      </c>
      <c r="C742" s="11"/>
      <c r="D742" s="11"/>
      <c r="E742" s="11" t="s">
        <v>18</v>
      </c>
      <c r="F742" s="18"/>
      <c r="G742" s="18"/>
      <c r="H742" s="83">
        <v>0</v>
      </c>
      <c r="I742" s="84">
        <v>2830.188679245283</v>
      </c>
      <c r="M742" s="2">
        <v>530</v>
      </c>
    </row>
    <row r="743" spans="8:13" ht="12.75">
      <c r="H743" s="5">
        <v>0</v>
      </c>
      <c r="I743" s="22">
        <v>0</v>
      </c>
      <c r="M743" s="2">
        <v>530</v>
      </c>
    </row>
    <row r="744" spans="8:13" ht="12.75">
      <c r="H744" s="5">
        <v>0</v>
      </c>
      <c r="I744" s="22">
        <v>0</v>
      </c>
      <c r="M744" s="2">
        <v>530</v>
      </c>
    </row>
    <row r="745" spans="8:13" ht="12.75">
      <c r="H745" s="5">
        <v>0</v>
      </c>
      <c r="I745" s="22">
        <v>0</v>
      </c>
      <c r="M745" s="2">
        <v>530</v>
      </c>
    </row>
    <row r="746" spans="8:13" ht="12.75">
      <c r="H746" s="5">
        <v>0</v>
      </c>
      <c r="I746" s="22">
        <v>0</v>
      </c>
      <c r="M746" s="2">
        <v>530</v>
      </c>
    </row>
    <row r="747" spans="1:13" s="148" customFormat="1" ht="13.5" thickBot="1">
      <c r="A747" s="58"/>
      <c r="B747" s="56">
        <v>13109265</v>
      </c>
      <c r="C747" s="70" t="s">
        <v>22</v>
      </c>
      <c r="D747" s="58"/>
      <c r="E747" s="55"/>
      <c r="F747" s="119"/>
      <c r="G747" s="146"/>
      <c r="H747" s="120"/>
      <c r="I747" s="121"/>
      <c r="J747" s="147"/>
      <c r="K747" s="63"/>
      <c r="L747" s="63"/>
      <c r="M747" s="2">
        <v>530</v>
      </c>
    </row>
    <row r="748" spans="1:13" s="148" customFormat="1" ht="12.75">
      <c r="A748" s="1"/>
      <c r="B748" s="32"/>
      <c r="C748" s="12"/>
      <c r="D748" s="12"/>
      <c r="E748" s="35"/>
      <c r="F748" s="76"/>
      <c r="G748" s="149"/>
      <c r="H748" s="5"/>
      <c r="I748" s="22"/>
      <c r="J748" s="22"/>
      <c r="K748" s="2">
        <v>530</v>
      </c>
      <c r="L748"/>
      <c r="M748" s="2">
        <v>530</v>
      </c>
    </row>
    <row r="749" spans="1:13" s="148" customFormat="1" ht="12.75">
      <c r="A749" s="12"/>
      <c r="B749" s="150" t="s">
        <v>176</v>
      </c>
      <c r="C749" s="151" t="s">
        <v>177</v>
      </c>
      <c r="D749" s="151"/>
      <c r="E749" s="151"/>
      <c r="F749" s="152"/>
      <c r="G749" s="153"/>
      <c r="H749" s="154"/>
      <c r="I749" s="155" t="s">
        <v>178</v>
      </c>
      <c r="J749" s="156"/>
      <c r="K749" s="2">
        <v>530</v>
      </c>
      <c r="L749"/>
      <c r="M749" s="2">
        <v>530</v>
      </c>
    </row>
    <row r="750" spans="1:13" s="85" customFormat="1" ht="12.75">
      <c r="A750" s="157"/>
      <c r="B750" s="158">
        <v>2659145</v>
      </c>
      <c r="C750" s="159" t="s">
        <v>179</v>
      </c>
      <c r="D750" s="159" t="s">
        <v>180</v>
      </c>
      <c r="E750" s="159" t="s">
        <v>221</v>
      </c>
      <c r="F750" s="152"/>
      <c r="G750" s="160"/>
      <c r="H750" s="154">
        <v>-2659145</v>
      </c>
      <c r="I750" s="155">
        <v>5017.254716981132</v>
      </c>
      <c r="J750" s="156"/>
      <c r="K750" s="2">
        <v>530</v>
      </c>
      <c r="L750"/>
      <c r="M750" s="2">
        <v>530</v>
      </c>
    </row>
    <row r="751" spans="1:13" s="169" customFormat="1" ht="12.75">
      <c r="A751" s="161"/>
      <c r="B751" s="162">
        <v>511600</v>
      </c>
      <c r="C751" s="163" t="s">
        <v>181</v>
      </c>
      <c r="D751" s="163" t="s">
        <v>180</v>
      </c>
      <c r="E751" s="163" t="s">
        <v>221</v>
      </c>
      <c r="F751" s="164"/>
      <c r="G751" s="164"/>
      <c r="H751" s="165">
        <v>-3170745</v>
      </c>
      <c r="I751" s="166">
        <v>965.2830188679245</v>
      </c>
      <c r="J751" s="167"/>
      <c r="K751" s="2">
        <v>530</v>
      </c>
      <c r="L751" s="168"/>
      <c r="M751" s="2">
        <v>530</v>
      </c>
    </row>
    <row r="752" spans="1:13" s="177" customFormat="1" ht="12.75">
      <c r="A752" s="170"/>
      <c r="B752" s="171">
        <v>1765080</v>
      </c>
      <c r="C752" s="172" t="s">
        <v>182</v>
      </c>
      <c r="D752" s="172" t="s">
        <v>180</v>
      </c>
      <c r="E752" s="172" t="s">
        <v>221</v>
      </c>
      <c r="F752" s="173"/>
      <c r="G752" s="173"/>
      <c r="H752" s="174">
        <v>-4935825</v>
      </c>
      <c r="I752" s="175">
        <v>3330.3396226415093</v>
      </c>
      <c r="J752" s="176"/>
      <c r="K752" s="2">
        <v>530</v>
      </c>
      <c r="M752" s="2">
        <v>530</v>
      </c>
    </row>
    <row r="753" spans="1:13" s="185" customFormat="1" ht="12.75">
      <c r="A753" s="178"/>
      <c r="B753" s="179">
        <v>1100960</v>
      </c>
      <c r="C753" s="180" t="s">
        <v>183</v>
      </c>
      <c r="D753" s="180" t="s">
        <v>180</v>
      </c>
      <c r="E753" s="180" t="s">
        <v>221</v>
      </c>
      <c r="F753" s="181"/>
      <c r="G753" s="181"/>
      <c r="H753" s="182">
        <v>-6036785</v>
      </c>
      <c r="I753" s="183">
        <v>2077.2830188679245</v>
      </c>
      <c r="J753" s="184"/>
      <c r="K753" s="2">
        <v>530</v>
      </c>
      <c r="M753" s="2">
        <v>530</v>
      </c>
    </row>
    <row r="754" spans="1:13" s="192" customFormat="1" ht="12.75">
      <c r="A754" s="186"/>
      <c r="B754" s="187"/>
      <c r="C754" s="188" t="s">
        <v>184</v>
      </c>
      <c r="D754" s="188" t="s">
        <v>180</v>
      </c>
      <c r="E754" s="188" t="s">
        <v>221</v>
      </c>
      <c r="F754" s="189"/>
      <c r="G754" s="189"/>
      <c r="H754" s="174">
        <v>-6036785</v>
      </c>
      <c r="I754" s="190">
        <v>0</v>
      </c>
      <c r="J754" s="191"/>
      <c r="K754" s="2">
        <v>530</v>
      </c>
      <c r="M754" s="2">
        <v>530</v>
      </c>
    </row>
    <row r="755" spans="1:13" s="200" customFormat="1" ht="12.75">
      <c r="A755" s="193"/>
      <c r="B755" s="194"/>
      <c r="C755" s="195" t="s">
        <v>185</v>
      </c>
      <c r="D755" s="195" t="s">
        <v>180</v>
      </c>
      <c r="E755" s="195" t="s">
        <v>221</v>
      </c>
      <c r="F755" s="196"/>
      <c r="G755" s="196"/>
      <c r="H755" s="197">
        <v>-6036785</v>
      </c>
      <c r="I755" s="198">
        <v>0</v>
      </c>
      <c r="J755" s="199"/>
      <c r="K755" s="2">
        <v>530</v>
      </c>
      <c r="M755" s="2">
        <v>530</v>
      </c>
    </row>
    <row r="756" spans="1:13" s="415" customFormat="1" ht="12.75">
      <c r="A756" s="407"/>
      <c r="B756" s="408">
        <v>0</v>
      </c>
      <c r="C756" s="409" t="s">
        <v>227</v>
      </c>
      <c r="D756" s="409" t="s">
        <v>180</v>
      </c>
      <c r="E756" s="409" t="s">
        <v>221</v>
      </c>
      <c r="F756" s="410"/>
      <c r="G756" s="410"/>
      <c r="H756" s="411">
        <v>-6036785</v>
      </c>
      <c r="I756" s="412">
        <v>0</v>
      </c>
      <c r="J756" s="413"/>
      <c r="K756" s="414">
        <v>530</v>
      </c>
      <c r="M756" s="414">
        <v>530</v>
      </c>
    </row>
    <row r="757" spans="1:13" s="208" customFormat="1" ht="12.75">
      <c r="A757" s="201"/>
      <c r="B757" s="202">
        <v>340000</v>
      </c>
      <c r="C757" s="203" t="s">
        <v>186</v>
      </c>
      <c r="D757" s="203" t="s">
        <v>180</v>
      </c>
      <c r="E757" s="203" t="s">
        <v>221</v>
      </c>
      <c r="F757" s="204"/>
      <c r="G757" s="204"/>
      <c r="H757" s="205">
        <v>-6376785</v>
      </c>
      <c r="I757" s="206">
        <v>641.5094339622641</v>
      </c>
      <c r="J757" s="207"/>
      <c r="K757" s="2">
        <v>530</v>
      </c>
      <c r="M757" s="2">
        <v>530</v>
      </c>
    </row>
    <row r="758" spans="1:13" s="216" customFormat="1" ht="12.75">
      <c r="A758" s="209"/>
      <c r="B758" s="210">
        <v>2032685</v>
      </c>
      <c r="C758" s="211" t="s">
        <v>187</v>
      </c>
      <c r="D758" s="211" t="s">
        <v>180</v>
      </c>
      <c r="E758" s="211" t="s">
        <v>221</v>
      </c>
      <c r="F758" s="212"/>
      <c r="G758" s="212"/>
      <c r="H758" s="213">
        <v>-8409470</v>
      </c>
      <c r="I758" s="214">
        <v>3835.254716981132</v>
      </c>
      <c r="J758" s="215"/>
      <c r="K758" s="2">
        <v>530</v>
      </c>
      <c r="M758" s="2">
        <v>530</v>
      </c>
    </row>
    <row r="759" spans="1:13" s="223" customFormat="1" ht="12.75">
      <c r="A759" s="217"/>
      <c r="B759" s="218">
        <v>3849645</v>
      </c>
      <c r="C759" s="219" t="s">
        <v>188</v>
      </c>
      <c r="D759" s="219" t="s">
        <v>180</v>
      </c>
      <c r="E759" s="219" t="s">
        <v>221</v>
      </c>
      <c r="F759" s="220"/>
      <c r="G759" s="220"/>
      <c r="H759" s="213">
        <v>-12259115</v>
      </c>
      <c r="I759" s="221">
        <v>7263.481132075472</v>
      </c>
      <c r="J759" s="222"/>
      <c r="K759" s="2">
        <v>530</v>
      </c>
      <c r="M759" s="2">
        <v>530</v>
      </c>
    </row>
    <row r="760" spans="1:13" s="363" customFormat="1" ht="12.75">
      <c r="A760" s="355"/>
      <c r="B760" s="356">
        <v>850150</v>
      </c>
      <c r="C760" s="357" t="s">
        <v>222</v>
      </c>
      <c r="D760" s="357" t="s">
        <v>180</v>
      </c>
      <c r="E760" s="357" t="s">
        <v>221</v>
      </c>
      <c r="F760" s="358"/>
      <c r="G760" s="358"/>
      <c r="H760" s="359">
        <v>-13109265</v>
      </c>
      <c r="I760" s="360">
        <v>1604.0566037735848</v>
      </c>
      <c r="J760" s="361"/>
      <c r="K760" s="362">
        <v>530</v>
      </c>
      <c r="M760" s="362">
        <v>530</v>
      </c>
    </row>
    <row r="761" spans="1:13" ht="12.75">
      <c r="A761" s="12"/>
      <c r="B761" s="224">
        <v>13109265</v>
      </c>
      <c r="C761" s="225" t="s">
        <v>189</v>
      </c>
      <c r="D761" s="226"/>
      <c r="E761" s="226"/>
      <c r="F761" s="152"/>
      <c r="G761" s="227"/>
      <c r="H761" s="213">
        <v>-26218530</v>
      </c>
      <c r="I761" s="221">
        <v>24734.462264150945</v>
      </c>
      <c r="J761" s="228"/>
      <c r="K761" s="2">
        <v>530</v>
      </c>
      <c r="M761" s="2">
        <v>530</v>
      </c>
    </row>
    <row r="762" spans="1:13" ht="12.75">
      <c r="A762" s="12"/>
      <c r="B762" s="124"/>
      <c r="C762" s="229"/>
      <c r="D762" s="230"/>
      <c r="E762" s="230"/>
      <c r="F762" s="137"/>
      <c r="G762" s="231"/>
      <c r="H762" s="232"/>
      <c r="I762" s="156"/>
      <c r="J762" s="228"/>
      <c r="K762" s="37"/>
      <c r="M762" s="2">
        <v>530</v>
      </c>
    </row>
    <row r="763" spans="1:13" ht="12.75">
      <c r="A763" s="12"/>
      <c r="B763" s="124"/>
      <c r="C763" s="229"/>
      <c r="D763" s="230"/>
      <c r="E763" s="230"/>
      <c r="F763" s="137"/>
      <c r="G763" s="231"/>
      <c r="H763" s="232"/>
      <c r="I763" s="156"/>
      <c r="J763" s="228"/>
      <c r="K763" s="2"/>
      <c r="M763" s="2">
        <v>530</v>
      </c>
    </row>
    <row r="764" spans="2:13" ht="12.75">
      <c r="B764" s="38"/>
      <c r="F764" s="65"/>
      <c r="G764" s="65"/>
      <c r="H764" s="233"/>
      <c r="I764" s="156"/>
      <c r="K764" s="2">
        <v>500</v>
      </c>
      <c r="M764" s="2">
        <v>500</v>
      </c>
    </row>
    <row r="765" spans="1:13" s="240" customFormat="1" ht="12.75">
      <c r="A765" s="234"/>
      <c r="B765" s="235">
        <v>-45498577</v>
      </c>
      <c r="C765" s="236" t="s">
        <v>190</v>
      </c>
      <c r="D765" s="236" t="s">
        <v>191</v>
      </c>
      <c r="E765" s="234"/>
      <c r="F765" s="237"/>
      <c r="G765" s="237"/>
      <c r="H765" s="233">
        <v>45498577</v>
      </c>
      <c r="I765" s="238">
        <v>-90997.154</v>
      </c>
      <c r="J765" s="239"/>
      <c r="K765" s="2">
        <v>500</v>
      </c>
      <c r="M765" s="2">
        <v>500</v>
      </c>
    </row>
    <row r="766" spans="1:13" s="15" customFormat="1" ht="12.75">
      <c r="A766" s="12"/>
      <c r="B766" s="241">
        <v>2284420</v>
      </c>
      <c r="C766" s="234" t="s">
        <v>190</v>
      </c>
      <c r="D766" s="234" t="s">
        <v>192</v>
      </c>
      <c r="E766" s="242"/>
      <c r="F766" s="51"/>
      <c r="G766" s="243"/>
      <c r="H766" s="233">
        <v>43214157</v>
      </c>
      <c r="I766" s="238">
        <v>4568.84</v>
      </c>
      <c r="J766" s="53"/>
      <c r="K766" s="2">
        <v>500</v>
      </c>
      <c r="M766" s="2">
        <v>500</v>
      </c>
    </row>
    <row r="767" spans="1:13" s="15" customFormat="1" ht="12.75">
      <c r="A767" s="12"/>
      <c r="B767" s="241">
        <v>4054070</v>
      </c>
      <c r="C767" s="234" t="s">
        <v>190</v>
      </c>
      <c r="D767" s="234" t="s">
        <v>193</v>
      </c>
      <c r="E767" s="242"/>
      <c r="F767" s="51"/>
      <c r="G767" s="243"/>
      <c r="H767" s="233">
        <v>39160087</v>
      </c>
      <c r="I767" s="238">
        <v>8190.040404040404</v>
      </c>
      <c r="J767" s="53"/>
      <c r="K767" s="37">
        <v>495</v>
      </c>
      <c r="M767" s="37">
        <v>495</v>
      </c>
    </row>
    <row r="768" spans="1:13" s="15" customFormat="1" ht="12.75">
      <c r="A768" s="12"/>
      <c r="B768" s="241">
        <v>1909530</v>
      </c>
      <c r="C768" s="234" t="s">
        <v>190</v>
      </c>
      <c r="D768" s="234" t="s">
        <v>194</v>
      </c>
      <c r="E768" s="242"/>
      <c r="F768" s="51"/>
      <c r="G768" s="243"/>
      <c r="H768" s="233">
        <v>37250557</v>
      </c>
      <c r="I768" s="238">
        <v>3857.6363636363635</v>
      </c>
      <c r="J768" s="53"/>
      <c r="K768" s="37">
        <v>495</v>
      </c>
      <c r="M768" s="37">
        <v>495</v>
      </c>
    </row>
    <row r="769" spans="1:13" s="15" customFormat="1" ht="12.75">
      <c r="A769" s="12"/>
      <c r="B769" s="241">
        <v>1363300</v>
      </c>
      <c r="C769" s="234" t="s">
        <v>190</v>
      </c>
      <c r="D769" s="234" t="s">
        <v>195</v>
      </c>
      <c r="E769" s="242"/>
      <c r="F769" s="51"/>
      <c r="G769" s="243"/>
      <c r="H769" s="233">
        <v>35887257</v>
      </c>
      <c r="I769" s="238">
        <v>2726.6</v>
      </c>
      <c r="J769" s="53"/>
      <c r="K769" s="37">
        <v>500</v>
      </c>
      <c r="M769" s="37">
        <v>500</v>
      </c>
    </row>
    <row r="770" spans="1:13" s="15" customFormat="1" ht="12.75">
      <c r="A770" s="12"/>
      <c r="B770" s="241">
        <v>1926430</v>
      </c>
      <c r="C770" s="234" t="s">
        <v>190</v>
      </c>
      <c r="D770" s="234" t="s">
        <v>196</v>
      </c>
      <c r="E770" s="242"/>
      <c r="F770" s="51"/>
      <c r="G770" s="243"/>
      <c r="H770" s="233">
        <v>33960827</v>
      </c>
      <c r="I770" s="238">
        <v>3669.390476190476</v>
      </c>
      <c r="J770" s="53"/>
      <c r="K770" s="37">
        <v>525</v>
      </c>
      <c r="M770" s="37">
        <v>525</v>
      </c>
    </row>
    <row r="771" spans="1:13" s="15" customFormat="1" ht="12.75">
      <c r="A771" s="12"/>
      <c r="B771" s="241">
        <v>1221523</v>
      </c>
      <c r="C771" s="234" t="s">
        <v>190</v>
      </c>
      <c r="D771" s="234" t="s">
        <v>197</v>
      </c>
      <c r="E771" s="242"/>
      <c r="F771" s="51"/>
      <c r="G771" s="243"/>
      <c r="H771" s="233">
        <v>32739304</v>
      </c>
      <c r="I771" s="238">
        <v>2326.710476190476</v>
      </c>
      <c r="J771" s="53"/>
      <c r="K771" s="37">
        <v>525</v>
      </c>
      <c r="M771" s="37">
        <v>525</v>
      </c>
    </row>
    <row r="772" spans="1:13" s="15" customFormat="1" ht="12.75">
      <c r="A772" s="12"/>
      <c r="B772" s="241">
        <v>2894380</v>
      </c>
      <c r="C772" s="234" t="s">
        <v>190</v>
      </c>
      <c r="D772" s="234" t="s">
        <v>198</v>
      </c>
      <c r="E772" s="242"/>
      <c r="F772" s="51"/>
      <c r="G772" s="243"/>
      <c r="H772" s="233">
        <v>29844924</v>
      </c>
      <c r="I772" s="238">
        <v>5410.056074766355</v>
      </c>
      <c r="J772" s="53"/>
      <c r="K772" s="37">
        <v>535</v>
      </c>
      <c r="M772" s="37">
        <v>535</v>
      </c>
    </row>
    <row r="773" spans="1:13" s="15" customFormat="1" ht="12.75">
      <c r="A773" s="12"/>
      <c r="B773" s="241">
        <v>2659145</v>
      </c>
      <c r="C773" s="234" t="s">
        <v>190</v>
      </c>
      <c r="D773" s="234" t="s">
        <v>224</v>
      </c>
      <c r="E773" s="242"/>
      <c r="F773" s="51"/>
      <c r="G773" s="243"/>
      <c r="H773" s="233">
        <v>27185779</v>
      </c>
      <c r="I773" s="238">
        <v>5017.254716981132</v>
      </c>
      <c r="J773" s="53"/>
      <c r="K773" s="37">
        <v>530</v>
      </c>
      <c r="M773" s="37">
        <v>530</v>
      </c>
    </row>
    <row r="774" spans="1:13" s="15" customFormat="1" ht="12.75">
      <c r="A774" s="11"/>
      <c r="B774" s="244">
        <v>-27185779</v>
      </c>
      <c r="C774" s="245" t="s">
        <v>190</v>
      </c>
      <c r="D774" s="245" t="s">
        <v>225</v>
      </c>
      <c r="E774" s="246"/>
      <c r="F774" s="113"/>
      <c r="G774" s="247"/>
      <c r="H774" s="248">
        <v>70399936</v>
      </c>
      <c r="I774" s="249">
        <v>-51293.92264150943</v>
      </c>
      <c r="J774" s="250"/>
      <c r="K774" s="251">
        <v>530</v>
      </c>
      <c r="L774" s="251"/>
      <c r="M774" s="37">
        <v>530</v>
      </c>
    </row>
    <row r="775" spans="1:13" s="15" customFormat="1" ht="12.75">
      <c r="A775" s="12"/>
      <c r="B775" s="32"/>
      <c r="C775" s="252"/>
      <c r="D775" s="252"/>
      <c r="E775" s="252"/>
      <c r="F775" s="51"/>
      <c r="G775" s="253"/>
      <c r="H775" s="29"/>
      <c r="I775" s="53"/>
      <c r="J775" s="53"/>
      <c r="K775" s="37"/>
      <c r="M775" s="37"/>
    </row>
    <row r="776" spans="1:13" s="15" customFormat="1" ht="12.75">
      <c r="A776" s="12"/>
      <c r="B776" s="32"/>
      <c r="C776" s="252"/>
      <c r="D776" s="252"/>
      <c r="E776" s="252"/>
      <c r="F776" s="51"/>
      <c r="G776" s="253"/>
      <c r="H776" s="29"/>
      <c r="I776" s="53"/>
      <c r="J776" s="53"/>
      <c r="K776" s="37"/>
      <c r="M776" s="2"/>
    </row>
    <row r="777" spans="2:13" ht="12.75">
      <c r="B777" s="38"/>
      <c r="F777" s="76"/>
      <c r="G777" s="65"/>
      <c r="M777" s="2"/>
    </row>
    <row r="778" spans="1:13" s="259" customFormat="1" ht="12.75">
      <c r="A778" s="254"/>
      <c r="B778" s="255">
        <v>-19197023.1</v>
      </c>
      <c r="C778" s="254" t="s">
        <v>199</v>
      </c>
      <c r="D778" s="254" t="s">
        <v>191</v>
      </c>
      <c r="E778" s="254"/>
      <c r="F778" s="256"/>
      <c r="G778" s="256"/>
      <c r="H778" s="233">
        <v>19197023.1</v>
      </c>
      <c r="I778" s="238">
        <v>-38394.046200000004</v>
      </c>
      <c r="J778" s="257"/>
      <c r="K778" s="258">
        <v>500</v>
      </c>
      <c r="M778" s="258">
        <v>500</v>
      </c>
    </row>
    <row r="779" spans="1:13" s="259" customFormat="1" ht="12.75">
      <c r="A779" s="254"/>
      <c r="B779" s="255">
        <v>375535</v>
      </c>
      <c r="C779" s="254" t="s">
        <v>199</v>
      </c>
      <c r="D779" s="161" t="s">
        <v>200</v>
      </c>
      <c r="E779" s="254"/>
      <c r="F779" s="256"/>
      <c r="G779" s="256"/>
      <c r="H779" s="233">
        <v>18821488.1</v>
      </c>
      <c r="I779" s="238">
        <v>751.07</v>
      </c>
      <c r="J779" s="257"/>
      <c r="K779" s="258">
        <v>500</v>
      </c>
      <c r="M779" s="258">
        <v>500</v>
      </c>
    </row>
    <row r="780" spans="1:13" s="259" customFormat="1" ht="12.75">
      <c r="A780" s="254"/>
      <c r="B780" s="255">
        <v>518000</v>
      </c>
      <c r="C780" s="254" t="s">
        <v>199</v>
      </c>
      <c r="D780" s="161" t="s">
        <v>193</v>
      </c>
      <c r="E780" s="254"/>
      <c r="F780" s="256"/>
      <c r="G780" s="256"/>
      <c r="H780" s="233">
        <v>18303488.1</v>
      </c>
      <c r="I780" s="238">
        <v>1046.4646464646464</v>
      </c>
      <c r="J780" s="257"/>
      <c r="K780" s="258">
        <v>495</v>
      </c>
      <c r="M780" s="258">
        <v>495</v>
      </c>
    </row>
    <row r="781" spans="1:13" s="259" customFormat="1" ht="12.75">
      <c r="A781" s="254"/>
      <c r="B781" s="255">
        <v>199400</v>
      </c>
      <c r="C781" s="254" t="s">
        <v>199</v>
      </c>
      <c r="D781" s="161" t="s">
        <v>194</v>
      </c>
      <c r="E781" s="254"/>
      <c r="F781" s="256"/>
      <c r="G781" s="256"/>
      <c r="H781" s="233">
        <v>18104088.1</v>
      </c>
      <c r="I781" s="238">
        <v>402.82828282828285</v>
      </c>
      <c r="J781" s="257"/>
      <c r="K781" s="258">
        <v>495</v>
      </c>
      <c r="M781" s="258">
        <v>495</v>
      </c>
    </row>
    <row r="782" spans="1:13" s="259" customFormat="1" ht="12.75">
      <c r="A782" s="254"/>
      <c r="B782" s="255">
        <v>289600</v>
      </c>
      <c r="C782" s="254" t="s">
        <v>199</v>
      </c>
      <c r="D782" s="161" t="s">
        <v>195</v>
      </c>
      <c r="E782" s="254"/>
      <c r="F782" s="256"/>
      <c r="G782" s="256"/>
      <c r="H782" s="233">
        <v>17814488.1</v>
      </c>
      <c r="I782" s="238">
        <v>579.2</v>
      </c>
      <c r="J782" s="257"/>
      <c r="K782" s="258">
        <v>500</v>
      </c>
      <c r="M782" s="258">
        <v>500</v>
      </c>
    </row>
    <row r="783" spans="1:13" s="259" customFormat="1" ht="12.75">
      <c r="A783" s="254"/>
      <c r="B783" s="255">
        <v>115900</v>
      </c>
      <c r="C783" s="254" t="s">
        <v>199</v>
      </c>
      <c r="D783" s="161" t="s">
        <v>196</v>
      </c>
      <c r="E783" s="254"/>
      <c r="F783" s="256"/>
      <c r="G783" s="256"/>
      <c r="H783" s="233">
        <v>17698588.1</v>
      </c>
      <c r="I783" s="238">
        <v>220.76190476190476</v>
      </c>
      <c r="J783" s="257"/>
      <c r="K783" s="258">
        <v>525</v>
      </c>
      <c r="M783" s="258">
        <v>525</v>
      </c>
    </row>
    <row r="784" spans="1:13" s="259" customFormat="1" ht="12.75">
      <c r="A784" s="254"/>
      <c r="B784" s="255">
        <v>1189218</v>
      </c>
      <c r="C784" s="254" t="s">
        <v>199</v>
      </c>
      <c r="D784" s="161" t="s">
        <v>197</v>
      </c>
      <c r="E784" s="254"/>
      <c r="F784" s="256"/>
      <c r="G784" s="256"/>
      <c r="H784" s="233">
        <v>16509370.100000001</v>
      </c>
      <c r="I784" s="238">
        <v>2265.177142857143</v>
      </c>
      <c r="J784" s="257"/>
      <c r="K784" s="258">
        <v>525</v>
      </c>
      <c r="M784" s="258">
        <v>525</v>
      </c>
    </row>
    <row r="785" spans="1:13" s="259" customFormat="1" ht="12.75">
      <c r="A785" s="254"/>
      <c r="B785" s="255">
        <v>246374</v>
      </c>
      <c r="C785" s="254" t="s">
        <v>199</v>
      </c>
      <c r="D785" s="161" t="s">
        <v>198</v>
      </c>
      <c r="E785" s="254"/>
      <c r="F785" s="256"/>
      <c r="G785" s="256"/>
      <c r="H785" s="233">
        <v>16262996.100000001</v>
      </c>
      <c r="I785" s="238">
        <v>460.5121495327103</v>
      </c>
      <c r="J785" s="257"/>
      <c r="K785" s="258">
        <v>535</v>
      </c>
      <c r="M785" s="258">
        <v>535</v>
      </c>
    </row>
    <row r="786" spans="1:13" s="259" customFormat="1" ht="12.75">
      <c r="A786" s="254"/>
      <c r="B786" s="255">
        <v>511600</v>
      </c>
      <c r="C786" s="254" t="s">
        <v>199</v>
      </c>
      <c r="D786" s="161" t="s">
        <v>224</v>
      </c>
      <c r="E786" s="254"/>
      <c r="F786" s="256"/>
      <c r="G786" s="256"/>
      <c r="H786" s="233">
        <v>15751396.100000001</v>
      </c>
      <c r="I786" s="238">
        <v>965.2830188679245</v>
      </c>
      <c r="J786" s="257"/>
      <c r="K786" s="258">
        <v>530</v>
      </c>
      <c r="M786" s="258">
        <v>530</v>
      </c>
    </row>
    <row r="787" spans="1:13" s="259" customFormat="1" ht="12.75">
      <c r="A787" s="260"/>
      <c r="B787" s="261">
        <v>-15751396.100000001</v>
      </c>
      <c r="C787" s="260" t="s">
        <v>199</v>
      </c>
      <c r="D787" s="260" t="s">
        <v>226</v>
      </c>
      <c r="E787" s="260"/>
      <c r="F787" s="262"/>
      <c r="G787" s="262"/>
      <c r="H787" s="248">
        <v>34572884.2</v>
      </c>
      <c r="I787" s="249">
        <v>-29719.61528301887</v>
      </c>
      <c r="J787" s="249"/>
      <c r="K787" s="263">
        <v>530</v>
      </c>
      <c r="L787" s="263"/>
      <c r="M787" s="263">
        <v>530</v>
      </c>
    </row>
    <row r="788" spans="2:13" ht="12.75">
      <c r="B788" s="38"/>
      <c r="F788" s="76"/>
      <c r="G788" s="65"/>
      <c r="M788" s="2"/>
    </row>
    <row r="789" spans="2:13" ht="12.75">
      <c r="B789" s="38"/>
      <c r="F789" s="76"/>
      <c r="G789" s="65"/>
      <c r="M789" s="2"/>
    </row>
    <row r="790" spans="1:13" s="259" customFormat="1" ht="12.75" hidden="1">
      <c r="A790" s="254"/>
      <c r="B790" s="255"/>
      <c r="C790" s="254"/>
      <c r="D790" s="254"/>
      <c r="E790" s="254"/>
      <c r="F790" s="256"/>
      <c r="G790" s="256"/>
      <c r="H790" s="255"/>
      <c r="I790" s="238"/>
      <c r="K790" s="37"/>
      <c r="L790" s="15"/>
      <c r="M790" s="2"/>
    </row>
    <row r="791" spans="1:13" s="259" customFormat="1" ht="12.75" hidden="1">
      <c r="A791" s="254"/>
      <c r="B791" s="255"/>
      <c r="C791" s="254"/>
      <c r="D791" s="254"/>
      <c r="E791" s="254"/>
      <c r="F791" s="256"/>
      <c r="G791" s="256"/>
      <c r="H791" s="255"/>
      <c r="I791" s="238"/>
      <c r="K791" s="37"/>
      <c r="L791" s="15"/>
      <c r="M791" s="2"/>
    </row>
    <row r="792" spans="1:13" ht="12.75" hidden="1">
      <c r="A792" s="12"/>
      <c r="B792" s="7"/>
      <c r="F792" s="65"/>
      <c r="G792" s="65"/>
      <c r="H792" s="255"/>
      <c r="I792" s="22" t="e">
        <v>#DIV/0!</v>
      </c>
      <c r="M792" s="2"/>
    </row>
    <row r="793" spans="1:13" ht="12.75" hidden="1">
      <c r="A793" s="12"/>
      <c r="B793" s="7"/>
      <c r="F793" s="65"/>
      <c r="G793" s="65"/>
      <c r="H793" s="255"/>
      <c r="I793" s="22" t="e">
        <v>#DIV/0!</v>
      </c>
      <c r="M793" s="2"/>
    </row>
    <row r="794" spans="1:13" ht="12.75" hidden="1">
      <c r="A794" s="12"/>
      <c r="B794" s="7"/>
      <c r="F794" s="65"/>
      <c r="G794" s="65"/>
      <c r="H794" s="5">
        <v>0</v>
      </c>
      <c r="I794" s="22" t="e">
        <v>#DIV/0!</v>
      </c>
      <c r="M794" s="2"/>
    </row>
    <row r="795" spans="1:13" ht="12.75" hidden="1">
      <c r="A795" s="12"/>
      <c r="B795" s="7"/>
      <c r="F795" s="65"/>
      <c r="G795" s="65"/>
      <c r="H795" s="5">
        <v>0</v>
      </c>
      <c r="I795" s="22" t="e">
        <v>#DIV/0!</v>
      </c>
      <c r="M795" s="2"/>
    </row>
    <row r="796" spans="1:13" ht="12.75" hidden="1">
      <c r="A796" s="12"/>
      <c r="B796" s="7"/>
      <c r="F796" s="65"/>
      <c r="G796" s="65"/>
      <c r="H796" s="5">
        <v>0</v>
      </c>
      <c r="I796" s="22" t="e">
        <v>#DIV/0!</v>
      </c>
      <c r="M796" s="2"/>
    </row>
    <row r="797" spans="1:13" ht="12.75" hidden="1">
      <c r="A797" s="12"/>
      <c r="B797" s="7"/>
      <c r="F797" s="65"/>
      <c r="G797" s="65"/>
      <c r="H797" s="5">
        <v>0</v>
      </c>
      <c r="I797" s="22" t="e">
        <v>#DIV/0!</v>
      </c>
      <c r="M797" s="2"/>
    </row>
    <row r="798" spans="1:13" ht="12.75" hidden="1">
      <c r="A798" s="12"/>
      <c r="B798" s="7"/>
      <c r="F798" s="65"/>
      <c r="G798" s="65"/>
      <c r="H798" s="5">
        <v>0</v>
      </c>
      <c r="I798" s="22" t="e">
        <v>#DIV/0!</v>
      </c>
      <c r="M798" s="2"/>
    </row>
    <row r="799" spans="1:13" ht="12.75" hidden="1">
      <c r="A799" s="12"/>
      <c r="B799" s="7"/>
      <c r="F799" s="65"/>
      <c r="G799" s="65"/>
      <c r="H799" s="5">
        <v>0</v>
      </c>
      <c r="I799" s="22" t="e">
        <v>#DIV/0!</v>
      </c>
      <c r="M799" s="2"/>
    </row>
    <row r="800" spans="1:13" ht="12.75" hidden="1">
      <c r="A800" s="12"/>
      <c r="B800" s="7"/>
      <c r="F800" s="65"/>
      <c r="G800" s="65"/>
      <c r="H800" s="5">
        <v>0</v>
      </c>
      <c r="I800" s="22" t="e">
        <v>#DIV/0!</v>
      </c>
      <c r="M800" s="2"/>
    </row>
    <row r="801" spans="1:13" ht="12.75" hidden="1">
      <c r="A801" s="12"/>
      <c r="B801" s="7"/>
      <c r="F801" s="65"/>
      <c r="G801" s="65"/>
      <c r="H801" s="5">
        <v>0</v>
      </c>
      <c r="I801" s="22" t="e">
        <v>#DIV/0!</v>
      </c>
      <c r="M801" s="2"/>
    </row>
    <row r="802" spans="1:13" ht="12.75" hidden="1">
      <c r="A802" s="12"/>
      <c r="B802" s="7"/>
      <c r="F802" s="65"/>
      <c r="G802" s="65"/>
      <c r="H802" s="5">
        <v>0</v>
      </c>
      <c r="I802" s="22" t="e">
        <v>#DIV/0!</v>
      </c>
      <c r="M802" s="2"/>
    </row>
    <row r="803" spans="1:13" ht="12.75" hidden="1">
      <c r="A803" s="12"/>
      <c r="B803" s="7"/>
      <c r="F803" s="65"/>
      <c r="G803" s="65"/>
      <c r="H803" s="5">
        <v>0</v>
      </c>
      <c r="I803" s="22" t="e">
        <v>#DIV/0!</v>
      </c>
      <c r="M803" s="2"/>
    </row>
    <row r="804" spans="1:13" ht="12.75" hidden="1">
      <c r="A804" s="12"/>
      <c r="B804" s="7"/>
      <c r="F804" s="65"/>
      <c r="G804" s="65"/>
      <c r="H804" s="5">
        <v>0</v>
      </c>
      <c r="I804" s="22" t="e">
        <v>#DIV/0!</v>
      </c>
      <c r="M804" s="2"/>
    </row>
    <row r="805" spans="1:13" ht="12.75" hidden="1">
      <c r="A805" s="12"/>
      <c r="B805" s="7"/>
      <c r="F805" s="65"/>
      <c r="G805" s="65"/>
      <c r="H805" s="5">
        <v>0</v>
      </c>
      <c r="I805" s="22" t="e">
        <v>#DIV/0!</v>
      </c>
      <c r="M805" s="2"/>
    </row>
    <row r="806" spans="1:13" ht="12.75" hidden="1">
      <c r="A806" s="12"/>
      <c r="F806" s="65"/>
      <c r="G806" s="65"/>
      <c r="H806" s="5">
        <v>0</v>
      </c>
      <c r="I806" s="22" t="e">
        <v>#DIV/0!</v>
      </c>
      <c r="M806" s="2"/>
    </row>
    <row r="807" spans="1:13" ht="12.75" hidden="1">
      <c r="A807" s="12"/>
      <c r="B807" s="6"/>
      <c r="F807" s="65"/>
      <c r="G807" s="65"/>
      <c r="H807" s="5">
        <v>0</v>
      </c>
      <c r="I807" s="22" t="e">
        <v>#DIV/0!</v>
      </c>
      <c r="M807" s="2"/>
    </row>
    <row r="808" spans="1:13" ht="12.75" hidden="1">
      <c r="A808" s="12"/>
      <c r="F808" s="65"/>
      <c r="G808" s="65"/>
      <c r="H808" s="5">
        <v>0</v>
      </c>
      <c r="I808" s="22" t="e">
        <v>#DIV/0!</v>
      </c>
      <c r="M808" s="2"/>
    </row>
    <row r="809" spans="1:13" ht="12.75" hidden="1">
      <c r="A809" s="12"/>
      <c r="F809" s="65"/>
      <c r="G809" s="65"/>
      <c r="H809" s="5">
        <v>0</v>
      </c>
      <c r="I809" s="22" t="e">
        <v>#DIV/0!</v>
      </c>
      <c r="M809" s="2"/>
    </row>
    <row r="810" spans="1:13" ht="12.75" hidden="1">
      <c r="A810" s="12"/>
      <c r="F810" s="65"/>
      <c r="G810" s="65"/>
      <c r="H810" s="5">
        <v>0</v>
      </c>
      <c r="I810" s="22" t="e">
        <v>#DIV/0!</v>
      </c>
      <c r="M810" s="2"/>
    </row>
    <row r="811" spans="1:13" ht="12.75" hidden="1">
      <c r="A811" s="12"/>
      <c r="F811" s="65"/>
      <c r="G811" s="65"/>
      <c r="H811" s="5">
        <v>0</v>
      </c>
      <c r="I811" s="22" t="e">
        <v>#DIV/0!</v>
      </c>
      <c r="M811" s="2"/>
    </row>
    <row r="812" spans="1:13" ht="12.75" hidden="1">
      <c r="A812" s="12"/>
      <c r="F812" s="65"/>
      <c r="G812" s="65"/>
      <c r="H812" s="5">
        <v>0</v>
      </c>
      <c r="I812" s="22" t="e">
        <v>#DIV/0!</v>
      </c>
      <c r="M812" s="2"/>
    </row>
    <row r="813" spans="1:13" ht="12.75" hidden="1">
      <c r="A813" s="12"/>
      <c r="F813" s="65"/>
      <c r="G813" s="65"/>
      <c r="H813" s="5">
        <v>0</v>
      </c>
      <c r="I813" s="22" t="e">
        <v>#DIV/0!</v>
      </c>
      <c r="M813" s="2"/>
    </row>
    <row r="814" spans="1:13" ht="12.75" hidden="1">
      <c r="A814" s="12"/>
      <c r="F814" s="65"/>
      <c r="G814" s="65"/>
      <c r="H814" s="5">
        <v>0</v>
      </c>
      <c r="I814" s="22" t="e">
        <v>#DIV/0!</v>
      </c>
      <c r="M814" s="2"/>
    </row>
    <row r="815" spans="1:13" ht="12.75" hidden="1">
      <c r="A815" s="12"/>
      <c r="F815" s="65"/>
      <c r="G815" s="65"/>
      <c r="H815" s="5">
        <v>0</v>
      </c>
      <c r="I815" s="22" t="e">
        <v>#DIV/0!</v>
      </c>
      <c r="M815" s="2"/>
    </row>
    <row r="816" spans="1:13" ht="12.75" hidden="1">
      <c r="A816" s="12"/>
      <c r="F816" s="65"/>
      <c r="G816" s="65"/>
      <c r="H816" s="5">
        <v>0</v>
      </c>
      <c r="I816" s="22" t="e">
        <v>#DIV/0!</v>
      </c>
      <c r="M816" s="2"/>
    </row>
    <row r="817" spans="1:13" ht="12.75" hidden="1">
      <c r="A817" s="12"/>
      <c r="F817" s="65"/>
      <c r="G817" s="65"/>
      <c r="H817" s="5">
        <v>0</v>
      </c>
      <c r="I817" s="22" t="e">
        <v>#DIV/0!</v>
      </c>
      <c r="M817" s="2"/>
    </row>
    <row r="818" spans="1:13" ht="12.75" hidden="1">
      <c r="A818" s="12"/>
      <c r="F818" s="65"/>
      <c r="G818" s="65"/>
      <c r="H818" s="5">
        <v>0</v>
      </c>
      <c r="I818" s="22" t="e">
        <v>#DIV/0!</v>
      </c>
      <c r="M818" s="2"/>
    </row>
    <row r="819" spans="1:13" ht="12.75" hidden="1">
      <c r="A819" s="12"/>
      <c r="F819" s="65"/>
      <c r="G819" s="65"/>
      <c r="H819" s="5">
        <v>0</v>
      </c>
      <c r="I819" s="22" t="e">
        <v>#DIV/0!</v>
      </c>
      <c r="M819" s="2"/>
    </row>
    <row r="820" spans="1:13" ht="12.75" hidden="1">
      <c r="A820" s="12"/>
      <c r="F820" s="65"/>
      <c r="G820" s="65"/>
      <c r="H820" s="5">
        <v>0</v>
      </c>
      <c r="I820" s="22" t="e">
        <v>#DIV/0!</v>
      </c>
      <c r="M820" s="2"/>
    </row>
    <row r="821" spans="1:13" ht="12.75" hidden="1">
      <c r="A821" s="12"/>
      <c r="F821" s="65"/>
      <c r="G821" s="65"/>
      <c r="H821" s="5">
        <v>0</v>
      </c>
      <c r="I821" s="22" t="e">
        <v>#DIV/0!</v>
      </c>
      <c r="M821" s="2"/>
    </row>
    <row r="822" spans="1:13" ht="12.75" hidden="1">
      <c r="A822" s="12"/>
      <c r="F822" s="65"/>
      <c r="G822" s="65"/>
      <c r="H822" s="5">
        <v>0</v>
      </c>
      <c r="I822" s="22" t="e">
        <v>#DIV/0!</v>
      </c>
      <c r="M822" s="2"/>
    </row>
    <row r="823" spans="1:13" ht="12.75" hidden="1">
      <c r="A823" s="12"/>
      <c r="F823" s="65"/>
      <c r="G823" s="65"/>
      <c r="H823" s="5">
        <v>0</v>
      </c>
      <c r="I823" s="22" t="e">
        <v>#DIV/0!</v>
      </c>
      <c r="M823" s="2"/>
    </row>
    <row r="824" spans="1:13" ht="12.75" hidden="1">
      <c r="A824" s="12"/>
      <c r="F824" s="65"/>
      <c r="G824" s="65"/>
      <c r="H824" s="5">
        <v>0</v>
      </c>
      <c r="I824" s="22" t="e">
        <v>#DIV/0!</v>
      </c>
      <c r="M824" s="2"/>
    </row>
    <row r="825" spans="1:13" ht="12.75" hidden="1">
      <c r="A825" s="12"/>
      <c r="F825" s="65"/>
      <c r="G825" s="65"/>
      <c r="H825" s="5">
        <v>0</v>
      </c>
      <c r="I825" s="22" t="e">
        <v>#DIV/0!</v>
      </c>
      <c r="M825" s="2"/>
    </row>
    <row r="826" spans="1:13" ht="12.75" hidden="1">
      <c r="A826" s="12"/>
      <c r="F826" s="65"/>
      <c r="G826" s="65"/>
      <c r="H826" s="5">
        <v>0</v>
      </c>
      <c r="I826" s="22" t="e">
        <v>#DIV/0!</v>
      </c>
      <c r="M826" s="2"/>
    </row>
    <row r="827" spans="1:13" ht="12.75" hidden="1">
      <c r="A827" s="12"/>
      <c r="F827" s="65"/>
      <c r="G827" s="65"/>
      <c r="H827" s="5">
        <v>0</v>
      </c>
      <c r="I827" s="22" t="e">
        <v>#DIV/0!</v>
      </c>
      <c r="M827" s="2"/>
    </row>
    <row r="828" spans="1:13" ht="12.75" hidden="1">
      <c r="A828" s="12"/>
      <c r="F828" s="65"/>
      <c r="G828" s="65"/>
      <c r="H828" s="5">
        <v>0</v>
      </c>
      <c r="I828" s="22" t="e">
        <v>#DIV/0!</v>
      </c>
      <c r="M828" s="2"/>
    </row>
    <row r="829" spans="1:13" ht="12.75" hidden="1">
      <c r="A829" s="12"/>
      <c r="F829" s="65"/>
      <c r="G829" s="65"/>
      <c r="H829" s="5">
        <v>0</v>
      </c>
      <c r="I829" s="22" t="e">
        <v>#DIV/0!</v>
      </c>
      <c r="M829" s="2"/>
    </row>
    <row r="830" spans="1:13" ht="12.75" hidden="1">
      <c r="A830" s="12"/>
      <c r="F830" s="65"/>
      <c r="G830" s="65"/>
      <c r="H830" s="5">
        <v>0</v>
      </c>
      <c r="I830" s="22" t="e">
        <v>#DIV/0!</v>
      </c>
      <c r="M830" s="2"/>
    </row>
    <row r="831" spans="1:13" ht="12.75" hidden="1">
      <c r="A831" s="12"/>
      <c r="F831" s="65"/>
      <c r="G831" s="65"/>
      <c r="H831" s="5">
        <v>0</v>
      </c>
      <c r="I831" s="22" t="e">
        <v>#DIV/0!</v>
      </c>
      <c r="M831" s="2"/>
    </row>
    <row r="832" spans="1:13" ht="12.75" hidden="1">
      <c r="A832" s="12"/>
      <c r="F832" s="65"/>
      <c r="G832" s="65"/>
      <c r="H832" s="5">
        <v>0</v>
      </c>
      <c r="I832" s="22" t="e">
        <v>#DIV/0!</v>
      </c>
      <c r="M832" s="2"/>
    </row>
    <row r="833" spans="1:13" ht="12.75" hidden="1">
      <c r="A833" s="12"/>
      <c r="F833" s="65"/>
      <c r="G833" s="65"/>
      <c r="H833" s="5">
        <v>0</v>
      </c>
      <c r="I833" s="22" t="e">
        <v>#DIV/0!</v>
      </c>
      <c r="M833" s="2"/>
    </row>
    <row r="834" spans="1:13" ht="12.75" hidden="1">
      <c r="A834" s="12"/>
      <c r="F834" s="65"/>
      <c r="G834" s="65"/>
      <c r="H834" s="5">
        <v>0</v>
      </c>
      <c r="I834" s="22" t="e">
        <v>#DIV/0!</v>
      </c>
      <c r="M834" s="2"/>
    </row>
    <row r="835" spans="1:13" ht="12.75" hidden="1">
      <c r="A835" s="12"/>
      <c r="F835" s="65"/>
      <c r="G835" s="65"/>
      <c r="H835" s="5">
        <v>0</v>
      </c>
      <c r="I835" s="22" t="e">
        <v>#DIV/0!</v>
      </c>
      <c r="M835" s="2"/>
    </row>
    <row r="836" spans="1:13" ht="12.75" hidden="1">
      <c r="A836" s="12"/>
      <c r="F836" s="65"/>
      <c r="G836" s="65"/>
      <c r="H836" s="5">
        <v>0</v>
      </c>
      <c r="I836" s="22" t="e">
        <v>#DIV/0!</v>
      </c>
      <c r="M836" s="2"/>
    </row>
    <row r="837" spans="1:13" ht="12.75" hidden="1">
      <c r="A837" s="12"/>
      <c r="F837" s="65"/>
      <c r="G837" s="65"/>
      <c r="H837" s="5">
        <v>0</v>
      </c>
      <c r="I837" s="22" t="e">
        <v>#DIV/0!</v>
      </c>
      <c r="M837" s="2"/>
    </row>
    <row r="838" spans="1:13" ht="12.75" hidden="1">
      <c r="A838" s="12"/>
      <c r="F838" s="65"/>
      <c r="G838" s="65"/>
      <c r="H838" s="5">
        <v>0</v>
      </c>
      <c r="I838" s="22" t="e">
        <v>#DIV/0!</v>
      </c>
      <c r="M838" s="2"/>
    </row>
    <row r="839" spans="1:13" ht="12.75" hidden="1">
      <c r="A839" s="12"/>
      <c r="F839" s="65"/>
      <c r="G839" s="65"/>
      <c r="H839" s="5">
        <v>0</v>
      </c>
      <c r="I839" s="22" t="e">
        <v>#DIV/0!</v>
      </c>
      <c r="M839" s="2"/>
    </row>
    <row r="840" spans="1:13" ht="12.75" hidden="1">
      <c r="A840" s="12"/>
      <c r="F840" s="65"/>
      <c r="G840" s="65"/>
      <c r="H840" s="5">
        <v>0</v>
      </c>
      <c r="I840" s="22" t="e">
        <v>#DIV/0!</v>
      </c>
      <c r="M840" s="2"/>
    </row>
    <row r="841" spans="1:13" ht="12.75" hidden="1">
      <c r="A841" s="12"/>
      <c r="F841" s="65"/>
      <c r="G841" s="65"/>
      <c r="H841" s="5">
        <v>0</v>
      </c>
      <c r="I841" s="22" t="e">
        <v>#DIV/0!</v>
      </c>
      <c r="M841" s="2"/>
    </row>
    <row r="842" spans="1:13" ht="12.75" hidden="1">
      <c r="A842" s="12"/>
      <c r="F842" s="65"/>
      <c r="G842" s="65"/>
      <c r="H842" s="5">
        <v>0</v>
      </c>
      <c r="I842" s="22" t="e">
        <v>#DIV/0!</v>
      </c>
      <c r="M842" s="2"/>
    </row>
    <row r="843" spans="1:13" ht="12.75" hidden="1">
      <c r="A843" s="12"/>
      <c r="F843" s="65"/>
      <c r="G843" s="65"/>
      <c r="H843" s="5">
        <v>0</v>
      </c>
      <c r="I843" s="22" t="e">
        <v>#DIV/0!</v>
      </c>
      <c r="M843" s="2"/>
    </row>
    <row r="844" spans="1:13" ht="12.75" hidden="1">
      <c r="A844" s="12"/>
      <c r="F844" s="65"/>
      <c r="G844" s="65"/>
      <c r="H844" s="5">
        <v>0</v>
      </c>
      <c r="I844" s="22" t="e">
        <v>#DIV/0!</v>
      </c>
      <c r="M844" s="2"/>
    </row>
    <row r="845" spans="1:13" ht="12.75" hidden="1">
      <c r="A845" s="12"/>
      <c r="F845" s="65"/>
      <c r="G845" s="65"/>
      <c r="H845" s="5">
        <v>0</v>
      </c>
      <c r="I845" s="22" t="e">
        <v>#DIV/0!</v>
      </c>
      <c r="M845" s="2"/>
    </row>
    <row r="846" spans="1:13" ht="12.75" hidden="1">
      <c r="A846" s="12"/>
      <c r="F846" s="65"/>
      <c r="G846" s="65"/>
      <c r="H846" s="5">
        <v>0</v>
      </c>
      <c r="I846" s="22" t="e">
        <v>#DIV/0!</v>
      </c>
      <c r="M846" s="2"/>
    </row>
    <row r="847" spans="1:13" ht="12.75" hidden="1">
      <c r="A847" s="12"/>
      <c r="F847" s="65"/>
      <c r="G847" s="65"/>
      <c r="H847" s="5">
        <v>0</v>
      </c>
      <c r="I847" s="22" t="e">
        <v>#DIV/0!</v>
      </c>
      <c r="M847" s="2"/>
    </row>
    <row r="848" spans="1:13" ht="12.75" hidden="1">
      <c r="A848" s="12"/>
      <c r="F848" s="65"/>
      <c r="G848" s="65"/>
      <c r="H848" s="5">
        <v>0</v>
      </c>
      <c r="I848" s="22" t="e">
        <v>#DIV/0!</v>
      </c>
      <c r="M848" s="2"/>
    </row>
    <row r="849" spans="1:13" ht="12.75" hidden="1">
      <c r="A849" s="12"/>
      <c r="F849" s="65"/>
      <c r="G849" s="65"/>
      <c r="H849" s="5">
        <v>0</v>
      </c>
      <c r="I849" s="22" t="e">
        <v>#DIV/0!</v>
      </c>
      <c r="M849" s="2"/>
    </row>
    <row r="850" spans="1:13" ht="12.75" hidden="1">
      <c r="A850" s="12"/>
      <c r="F850" s="65"/>
      <c r="G850" s="65"/>
      <c r="H850" s="5">
        <v>0</v>
      </c>
      <c r="I850" s="22" t="e">
        <v>#DIV/0!</v>
      </c>
      <c r="M850" s="2"/>
    </row>
    <row r="851" spans="1:13" ht="12.75" hidden="1">
      <c r="A851" s="12"/>
      <c r="F851" s="65"/>
      <c r="G851" s="65"/>
      <c r="H851" s="5">
        <v>0</v>
      </c>
      <c r="I851" s="22" t="e">
        <v>#DIV/0!</v>
      </c>
      <c r="M851" s="2"/>
    </row>
    <row r="852" spans="1:13" ht="12.75" hidden="1">
      <c r="A852" s="12"/>
      <c r="F852" s="65"/>
      <c r="G852" s="65"/>
      <c r="H852" s="5">
        <v>0</v>
      </c>
      <c r="I852" s="22" t="e">
        <v>#DIV/0!</v>
      </c>
      <c r="M852" s="2"/>
    </row>
    <row r="853" spans="1:13" ht="12.75" hidden="1">
      <c r="A853" s="12"/>
      <c r="F853" s="65"/>
      <c r="G853" s="65"/>
      <c r="H853" s="5">
        <v>0</v>
      </c>
      <c r="I853" s="22" t="e">
        <v>#DIV/0!</v>
      </c>
      <c r="M853" s="2"/>
    </row>
    <row r="854" spans="1:13" ht="12.75" hidden="1">
      <c r="A854" s="12"/>
      <c r="F854" s="65"/>
      <c r="G854" s="65"/>
      <c r="H854" s="5">
        <v>0</v>
      </c>
      <c r="I854" s="22" t="e">
        <v>#DIV/0!</v>
      </c>
      <c r="M854" s="2"/>
    </row>
    <row r="855" spans="1:13" ht="12.75" hidden="1">
      <c r="A855" s="12"/>
      <c r="F855" s="65"/>
      <c r="G855" s="65"/>
      <c r="H855" s="5">
        <v>0</v>
      </c>
      <c r="I855" s="22" t="e">
        <v>#DIV/0!</v>
      </c>
      <c r="M855" s="2"/>
    </row>
    <row r="856" spans="1:13" ht="12.75" hidden="1">
      <c r="A856" s="12"/>
      <c r="F856" s="65"/>
      <c r="G856" s="65"/>
      <c r="H856" s="5">
        <v>0</v>
      </c>
      <c r="I856" s="22" t="e">
        <v>#DIV/0!</v>
      </c>
      <c r="M856" s="2"/>
    </row>
    <row r="857" spans="1:13" ht="12.75" hidden="1">
      <c r="A857" s="12"/>
      <c r="F857" s="65"/>
      <c r="G857" s="65"/>
      <c r="H857" s="5">
        <v>0</v>
      </c>
      <c r="I857" s="22" t="e">
        <v>#DIV/0!</v>
      </c>
      <c r="M857" s="2"/>
    </row>
    <row r="858" spans="1:13" ht="12.75" hidden="1">
      <c r="A858" s="12"/>
      <c r="F858" s="65"/>
      <c r="G858" s="65"/>
      <c r="H858" s="5">
        <v>0</v>
      </c>
      <c r="I858" s="22" t="e">
        <v>#DIV/0!</v>
      </c>
      <c r="M858" s="2"/>
    </row>
    <row r="859" spans="1:13" ht="12.75" hidden="1">
      <c r="A859" s="12"/>
      <c r="F859" s="65"/>
      <c r="G859" s="65"/>
      <c r="H859" s="5">
        <v>0</v>
      </c>
      <c r="I859" s="22" t="e">
        <v>#DIV/0!</v>
      </c>
      <c r="M859" s="2"/>
    </row>
    <row r="860" spans="1:13" ht="12.75" hidden="1">
      <c r="A860" s="12"/>
      <c r="F860" s="65"/>
      <c r="G860" s="65"/>
      <c r="H860" s="5">
        <v>0</v>
      </c>
      <c r="I860" s="22" t="e">
        <v>#DIV/0!</v>
      </c>
      <c r="M860" s="2"/>
    </row>
    <row r="861" spans="1:13" ht="12.75" hidden="1">
      <c r="A861" s="12"/>
      <c r="F861" s="65"/>
      <c r="G861" s="65"/>
      <c r="H861" s="5">
        <v>0</v>
      </c>
      <c r="I861" s="22" t="e">
        <v>#DIV/0!</v>
      </c>
      <c r="M861" s="2"/>
    </row>
    <row r="862" spans="1:13" ht="12.75" hidden="1">
      <c r="A862" s="12"/>
      <c r="F862" s="65"/>
      <c r="G862" s="65"/>
      <c r="H862" s="5">
        <v>0</v>
      </c>
      <c r="I862" s="22" t="e">
        <v>#DIV/0!</v>
      </c>
      <c r="M862" s="2"/>
    </row>
    <row r="863" spans="1:13" ht="12.75" hidden="1">
      <c r="A863" s="12"/>
      <c r="F863" s="65"/>
      <c r="G863" s="65"/>
      <c r="H863" s="5">
        <v>0</v>
      </c>
      <c r="I863" s="22" t="e">
        <v>#DIV/0!</v>
      </c>
      <c r="M863" s="2"/>
    </row>
    <row r="864" spans="1:13" ht="12.75" hidden="1">
      <c r="A864" s="12"/>
      <c r="F864" s="65"/>
      <c r="G864" s="65"/>
      <c r="H864" s="5">
        <v>0</v>
      </c>
      <c r="I864" s="22" t="e">
        <v>#DIV/0!</v>
      </c>
      <c r="M864" s="2"/>
    </row>
    <row r="865" spans="1:13" ht="12.75" hidden="1">
      <c r="A865" s="12"/>
      <c r="F865" s="65"/>
      <c r="G865" s="65"/>
      <c r="H865" s="5">
        <v>0</v>
      </c>
      <c r="I865" s="22" t="e">
        <v>#DIV/0!</v>
      </c>
      <c r="M865" s="2"/>
    </row>
    <row r="866" spans="1:13" ht="12.75" hidden="1">
      <c r="A866" s="12"/>
      <c r="F866" s="65"/>
      <c r="G866" s="65"/>
      <c r="H866" s="5">
        <v>0</v>
      </c>
      <c r="I866" s="22" t="e">
        <v>#DIV/0!</v>
      </c>
      <c r="M866" s="2"/>
    </row>
    <row r="867" spans="1:13" ht="12.75" hidden="1">
      <c r="A867" s="12"/>
      <c r="F867" s="65"/>
      <c r="G867" s="65"/>
      <c r="H867" s="5">
        <v>0</v>
      </c>
      <c r="I867" s="22" t="e">
        <v>#DIV/0!</v>
      </c>
      <c r="M867" s="2"/>
    </row>
    <row r="868" spans="1:13" ht="12.75" hidden="1">
      <c r="A868" s="12"/>
      <c r="F868" s="65"/>
      <c r="G868" s="65"/>
      <c r="H868" s="5">
        <v>0</v>
      </c>
      <c r="I868" s="22" t="e">
        <v>#DIV/0!</v>
      </c>
      <c r="M868" s="2"/>
    </row>
    <row r="869" spans="1:13" ht="12.75" hidden="1">
      <c r="A869" s="12"/>
      <c r="F869" s="65"/>
      <c r="G869" s="65"/>
      <c r="H869" s="5">
        <v>0</v>
      </c>
      <c r="I869" s="22" t="e">
        <v>#DIV/0!</v>
      </c>
      <c r="M869" s="2"/>
    </row>
    <row r="870" spans="1:13" ht="12.75" hidden="1">
      <c r="A870" s="12"/>
      <c r="F870" s="65"/>
      <c r="G870" s="65"/>
      <c r="H870" s="5">
        <v>0</v>
      </c>
      <c r="I870" s="22" t="e">
        <v>#DIV/0!</v>
      </c>
      <c r="M870" s="2"/>
    </row>
    <row r="871" spans="1:13" ht="12.75" hidden="1">
      <c r="A871" s="12"/>
      <c r="F871" s="65"/>
      <c r="G871" s="65"/>
      <c r="H871" s="5">
        <v>0</v>
      </c>
      <c r="I871" s="22" t="e">
        <v>#DIV/0!</v>
      </c>
      <c r="M871" s="2"/>
    </row>
    <row r="872" spans="1:13" ht="12.75" hidden="1">
      <c r="A872" s="12"/>
      <c r="F872" s="65"/>
      <c r="G872" s="65"/>
      <c r="H872" s="5">
        <v>0</v>
      </c>
      <c r="I872" s="22" t="e">
        <v>#DIV/0!</v>
      </c>
      <c r="M872" s="2"/>
    </row>
    <row r="873" spans="1:13" ht="12.75" hidden="1">
      <c r="A873" s="12"/>
      <c r="F873" s="65"/>
      <c r="G873" s="65"/>
      <c r="H873" s="5">
        <v>0</v>
      </c>
      <c r="I873" s="22" t="e">
        <v>#DIV/0!</v>
      </c>
      <c r="M873" s="2"/>
    </row>
    <row r="874" spans="1:13" ht="12.75" hidden="1">
      <c r="A874" s="12"/>
      <c r="F874" s="65"/>
      <c r="G874" s="65"/>
      <c r="H874" s="5">
        <v>0</v>
      </c>
      <c r="I874" s="22" t="e">
        <v>#DIV/0!</v>
      </c>
      <c r="M874" s="2"/>
    </row>
    <row r="875" spans="1:13" ht="12.75" hidden="1">
      <c r="A875" s="12"/>
      <c r="F875" s="65"/>
      <c r="G875" s="65"/>
      <c r="H875" s="5">
        <v>0</v>
      </c>
      <c r="I875" s="22" t="e">
        <v>#DIV/0!</v>
      </c>
      <c r="M875" s="2"/>
    </row>
    <row r="876" spans="1:13" ht="12.75" hidden="1">
      <c r="A876" s="12"/>
      <c r="F876" s="65"/>
      <c r="G876" s="65"/>
      <c r="H876" s="5">
        <v>0</v>
      </c>
      <c r="I876" s="22" t="e">
        <v>#DIV/0!</v>
      </c>
      <c r="M876" s="2"/>
    </row>
    <row r="877" spans="1:13" ht="12.75" hidden="1">
      <c r="A877" s="12"/>
      <c r="F877" s="65"/>
      <c r="G877" s="65"/>
      <c r="H877" s="5">
        <v>0</v>
      </c>
      <c r="I877" s="22" t="e">
        <v>#DIV/0!</v>
      </c>
      <c r="M877" s="2"/>
    </row>
    <row r="878" spans="1:13" ht="12.75" hidden="1">
      <c r="A878" s="12"/>
      <c r="F878" s="65"/>
      <c r="G878" s="65"/>
      <c r="H878" s="5">
        <v>0</v>
      </c>
      <c r="I878" s="22" t="e">
        <v>#DIV/0!</v>
      </c>
      <c r="M878" s="2"/>
    </row>
    <row r="879" spans="1:13" ht="12.75" hidden="1">
      <c r="A879" s="12"/>
      <c r="F879" s="65"/>
      <c r="G879" s="65"/>
      <c r="H879" s="5">
        <v>0</v>
      </c>
      <c r="I879" s="22" t="e">
        <v>#DIV/0!</v>
      </c>
      <c r="M879" s="2"/>
    </row>
    <row r="880" spans="1:13" ht="12.75" hidden="1">
      <c r="A880" s="12"/>
      <c r="F880" s="65"/>
      <c r="G880" s="65"/>
      <c r="H880" s="5">
        <v>0</v>
      </c>
      <c r="I880" s="22" t="e">
        <v>#DIV/0!</v>
      </c>
      <c r="M880" s="2"/>
    </row>
    <row r="881" spans="1:13" ht="12.75" hidden="1">
      <c r="A881" s="12"/>
      <c r="F881" s="65"/>
      <c r="G881" s="65"/>
      <c r="H881" s="5">
        <v>0</v>
      </c>
      <c r="I881" s="22" t="e">
        <v>#DIV/0!</v>
      </c>
      <c r="M881" s="2"/>
    </row>
    <row r="882" spans="1:13" ht="12.75" hidden="1">
      <c r="A882" s="12"/>
      <c r="F882" s="65"/>
      <c r="G882" s="65"/>
      <c r="H882" s="5">
        <v>0</v>
      </c>
      <c r="I882" s="22" t="e">
        <v>#DIV/0!</v>
      </c>
      <c r="M882" s="2"/>
    </row>
    <row r="883" spans="1:13" ht="12.75" hidden="1">
      <c r="A883" s="12"/>
      <c r="F883" s="65"/>
      <c r="G883" s="65"/>
      <c r="H883" s="5">
        <v>0</v>
      </c>
      <c r="I883" s="22" t="e">
        <v>#DIV/0!</v>
      </c>
      <c r="M883" s="2"/>
    </row>
    <row r="884" spans="1:13" ht="12.75" hidden="1">
      <c r="A884" s="12"/>
      <c r="F884" s="65"/>
      <c r="G884" s="65"/>
      <c r="H884" s="5">
        <v>0</v>
      </c>
      <c r="I884" s="22" t="e">
        <v>#DIV/0!</v>
      </c>
      <c r="M884" s="2"/>
    </row>
    <row r="885" spans="1:13" ht="12.75" hidden="1">
      <c r="A885" s="12"/>
      <c r="F885" s="65"/>
      <c r="G885" s="65"/>
      <c r="H885" s="5">
        <v>0</v>
      </c>
      <c r="I885" s="22" t="e">
        <v>#DIV/0!</v>
      </c>
      <c r="M885" s="2"/>
    </row>
    <row r="886" spans="1:13" ht="12.75" hidden="1">
      <c r="A886" s="12"/>
      <c r="F886" s="65"/>
      <c r="G886" s="65"/>
      <c r="H886" s="5">
        <v>0</v>
      </c>
      <c r="I886" s="22" t="e">
        <v>#DIV/0!</v>
      </c>
      <c r="M886" s="2"/>
    </row>
    <row r="887" spans="1:13" ht="12.75" hidden="1">
      <c r="A887" s="12"/>
      <c r="F887" s="65"/>
      <c r="G887" s="65"/>
      <c r="H887" s="5">
        <v>0</v>
      </c>
      <c r="I887" s="22" t="e">
        <v>#DIV/0!</v>
      </c>
      <c r="M887" s="2"/>
    </row>
    <row r="888" spans="1:13" ht="12.75" hidden="1">
      <c r="A888" s="12"/>
      <c r="F888" s="65"/>
      <c r="G888" s="65"/>
      <c r="H888" s="5">
        <v>0</v>
      </c>
      <c r="I888" s="22" t="e">
        <v>#DIV/0!</v>
      </c>
      <c r="M888" s="2"/>
    </row>
    <row r="889" spans="1:13" ht="12.75" hidden="1">
      <c r="A889" s="12"/>
      <c r="F889" s="65"/>
      <c r="G889" s="65"/>
      <c r="H889" s="5">
        <v>0</v>
      </c>
      <c r="I889" s="22" t="e">
        <v>#DIV/0!</v>
      </c>
      <c r="M889" s="2"/>
    </row>
    <row r="890" spans="1:13" ht="12.75" hidden="1">
      <c r="A890" s="12"/>
      <c r="F890" s="65"/>
      <c r="G890" s="65"/>
      <c r="H890" s="5">
        <v>0</v>
      </c>
      <c r="I890" s="22" t="e">
        <v>#DIV/0!</v>
      </c>
      <c r="M890" s="2"/>
    </row>
    <row r="891" spans="1:13" ht="12.75" hidden="1">
      <c r="A891" s="12"/>
      <c r="F891" s="65"/>
      <c r="G891" s="65"/>
      <c r="H891" s="5">
        <v>0</v>
      </c>
      <c r="I891" s="22" t="e">
        <v>#DIV/0!</v>
      </c>
      <c r="M891" s="2"/>
    </row>
    <row r="892" spans="1:13" ht="12.75" hidden="1">
      <c r="A892" s="12"/>
      <c r="F892" s="65"/>
      <c r="G892" s="65"/>
      <c r="H892" s="5">
        <v>0</v>
      </c>
      <c r="I892" s="22" t="e">
        <v>#DIV/0!</v>
      </c>
      <c r="M892" s="2"/>
    </row>
    <row r="893" spans="1:13" ht="12.75" hidden="1">
      <c r="A893" s="12"/>
      <c r="F893" s="65"/>
      <c r="G893" s="65"/>
      <c r="H893" s="5">
        <v>0</v>
      </c>
      <c r="I893" s="22" t="e">
        <v>#DIV/0!</v>
      </c>
      <c r="M893" s="2"/>
    </row>
    <row r="894" spans="1:13" ht="12.75" hidden="1">
      <c r="A894" s="12"/>
      <c r="F894" s="65"/>
      <c r="G894" s="65"/>
      <c r="H894" s="5">
        <v>0</v>
      </c>
      <c r="I894" s="22" t="e">
        <v>#DIV/0!</v>
      </c>
      <c r="M894" s="2"/>
    </row>
    <row r="895" spans="1:13" ht="12.75" hidden="1">
      <c r="A895" s="12"/>
      <c r="F895" s="65"/>
      <c r="G895" s="65"/>
      <c r="H895" s="5">
        <v>0</v>
      </c>
      <c r="I895" s="22" t="e">
        <v>#DIV/0!</v>
      </c>
      <c r="M895" s="2"/>
    </row>
    <row r="896" spans="1:13" ht="12.75" hidden="1">
      <c r="A896" s="12"/>
      <c r="F896" s="65"/>
      <c r="G896" s="65"/>
      <c r="H896" s="5">
        <v>0</v>
      </c>
      <c r="I896" s="22" t="e">
        <v>#DIV/0!</v>
      </c>
      <c r="M896" s="2"/>
    </row>
    <row r="897" spans="1:13" ht="12.75" hidden="1">
      <c r="A897" s="12"/>
      <c r="F897" s="65"/>
      <c r="G897" s="65"/>
      <c r="H897" s="5">
        <v>0</v>
      </c>
      <c r="I897" s="22" t="e">
        <v>#DIV/0!</v>
      </c>
      <c r="M897" s="2"/>
    </row>
    <row r="898" spans="1:13" ht="12.75" hidden="1">
      <c r="A898" s="12"/>
      <c r="F898" s="65"/>
      <c r="G898" s="65"/>
      <c r="H898" s="5">
        <v>0</v>
      </c>
      <c r="I898" s="22" t="e">
        <v>#DIV/0!</v>
      </c>
      <c r="M898" s="2"/>
    </row>
    <row r="899" spans="1:13" ht="12.75" hidden="1">
      <c r="A899" s="12"/>
      <c r="F899" s="65"/>
      <c r="G899" s="65"/>
      <c r="H899" s="5">
        <v>0</v>
      </c>
      <c r="I899" s="22" t="e">
        <v>#DIV/0!</v>
      </c>
      <c r="M899" s="2"/>
    </row>
    <row r="900" spans="1:13" ht="12.75" hidden="1">
      <c r="A900" s="12"/>
      <c r="F900" s="65"/>
      <c r="G900" s="65"/>
      <c r="H900" s="5">
        <v>0</v>
      </c>
      <c r="I900" s="22" t="e">
        <v>#DIV/0!</v>
      </c>
      <c r="M900" s="2"/>
    </row>
    <row r="901" spans="1:13" ht="12.75" hidden="1">
      <c r="A901" s="12"/>
      <c r="F901" s="65"/>
      <c r="G901" s="65"/>
      <c r="H901" s="5">
        <v>0</v>
      </c>
      <c r="I901" s="22" t="e">
        <v>#DIV/0!</v>
      </c>
      <c r="M901" s="2"/>
    </row>
    <row r="902" spans="1:13" ht="12.75" hidden="1">
      <c r="A902" s="12"/>
      <c r="F902" s="65"/>
      <c r="G902" s="65"/>
      <c r="H902" s="5">
        <v>0</v>
      </c>
      <c r="I902" s="22" t="e">
        <v>#DIV/0!</v>
      </c>
      <c r="M902" s="2"/>
    </row>
    <row r="903" spans="1:13" ht="12.75" hidden="1">
      <c r="A903" s="12"/>
      <c r="F903" s="65"/>
      <c r="G903" s="65"/>
      <c r="H903" s="5">
        <v>0</v>
      </c>
      <c r="I903" s="22" t="e">
        <v>#DIV/0!</v>
      </c>
      <c r="M903" s="2"/>
    </row>
    <row r="904" spans="1:13" ht="12.75" hidden="1">
      <c r="A904" s="12"/>
      <c r="F904" s="65"/>
      <c r="G904" s="65"/>
      <c r="H904" s="5">
        <v>0</v>
      </c>
      <c r="I904" s="22" t="e">
        <v>#DIV/0!</v>
      </c>
      <c r="M904" s="2"/>
    </row>
    <row r="905" spans="1:13" ht="12.75" hidden="1">
      <c r="A905" s="12"/>
      <c r="F905" s="65"/>
      <c r="G905" s="65"/>
      <c r="H905" s="5">
        <v>0</v>
      </c>
      <c r="I905" s="22" t="e">
        <v>#DIV/0!</v>
      </c>
      <c r="M905" s="2"/>
    </row>
    <row r="906" spans="1:13" ht="12.75" hidden="1">
      <c r="A906" s="12"/>
      <c r="F906" s="65"/>
      <c r="G906" s="65"/>
      <c r="H906" s="5">
        <v>0</v>
      </c>
      <c r="I906" s="22" t="e">
        <v>#DIV/0!</v>
      </c>
      <c r="M906" s="2"/>
    </row>
    <row r="907" spans="1:13" ht="12.75" hidden="1">
      <c r="A907" s="12"/>
      <c r="F907" s="65"/>
      <c r="G907" s="65"/>
      <c r="H907" s="5">
        <v>0</v>
      </c>
      <c r="I907" s="22" t="e">
        <v>#DIV/0!</v>
      </c>
      <c r="M907" s="2"/>
    </row>
    <row r="908" spans="1:13" ht="12.75" hidden="1">
      <c r="A908" s="12"/>
      <c r="F908" s="65"/>
      <c r="G908" s="65"/>
      <c r="H908" s="5">
        <v>0</v>
      </c>
      <c r="I908" s="22" t="e">
        <v>#DIV/0!</v>
      </c>
      <c r="M908" s="2"/>
    </row>
    <row r="909" spans="1:13" ht="12.75" hidden="1">
      <c r="A909" s="12"/>
      <c r="F909" s="65"/>
      <c r="G909" s="65"/>
      <c r="H909" s="5">
        <v>0</v>
      </c>
      <c r="I909" s="22" t="e">
        <v>#DIV/0!</v>
      </c>
      <c r="M909" s="2"/>
    </row>
    <row r="910" spans="1:13" ht="12.75" hidden="1">
      <c r="A910" s="12"/>
      <c r="F910" s="65"/>
      <c r="G910" s="65"/>
      <c r="H910" s="5">
        <v>0</v>
      </c>
      <c r="I910" s="22" t="e">
        <v>#DIV/0!</v>
      </c>
      <c r="M910" s="2"/>
    </row>
    <row r="911" spans="1:13" ht="12.75" hidden="1">
      <c r="A911" s="12"/>
      <c r="F911" s="65"/>
      <c r="G911" s="65"/>
      <c r="H911" s="5">
        <v>0</v>
      </c>
      <c r="I911" s="22" t="e">
        <v>#DIV/0!</v>
      </c>
      <c r="M911" s="2"/>
    </row>
    <row r="912" spans="1:13" ht="12.75" hidden="1">
      <c r="A912" s="12"/>
      <c r="F912" s="65"/>
      <c r="G912" s="65"/>
      <c r="H912" s="5">
        <v>0</v>
      </c>
      <c r="I912" s="22" t="e">
        <v>#DIV/0!</v>
      </c>
      <c r="M912" s="2"/>
    </row>
    <row r="913" spans="1:13" ht="12.75" hidden="1">
      <c r="A913" s="12"/>
      <c r="F913" s="65"/>
      <c r="G913" s="65"/>
      <c r="H913" s="5">
        <v>0</v>
      </c>
      <c r="I913" s="22" t="e">
        <v>#DIV/0!</v>
      </c>
      <c r="M913" s="2"/>
    </row>
    <row r="914" spans="1:13" ht="12.75" hidden="1">
      <c r="A914" s="12"/>
      <c r="F914" s="65"/>
      <c r="G914" s="65"/>
      <c r="H914" s="5">
        <v>0</v>
      </c>
      <c r="I914" s="22" t="e">
        <v>#DIV/0!</v>
      </c>
      <c r="M914" s="2"/>
    </row>
    <row r="915" spans="1:13" ht="12.75" hidden="1">
      <c r="A915" s="12"/>
      <c r="F915" s="65"/>
      <c r="G915" s="65"/>
      <c r="H915" s="5">
        <v>0</v>
      </c>
      <c r="I915" s="22" t="e">
        <v>#DIV/0!</v>
      </c>
      <c r="M915" s="2"/>
    </row>
    <row r="916" spans="1:13" ht="12.75" hidden="1">
      <c r="A916" s="12"/>
      <c r="F916" s="65"/>
      <c r="G916" s="65"/>
      <c r="H916" s="5">
        <v>0</v>
      </c>
      <c r="I916" s="22" t="e">
        <v>#DIV/0!</v>
      </c>
      <c r="M916" s="2"/>
    </row>
    <row r="917" spans="1:13" ht="12.75" hidden="1">
      <c r="A917" s="12"/>
      <c r="F917" s="65"/>
      <c r="G917" s="65"/>
      <c r="H917" s="5">
        <v>0</v>
      </c>
      <c r="I917" s="22" t="e">
        <v>#DIV/0!</v>
      </c>
      <c r="M917" s="2"/>
    </row>
    <row r="918" spans="1:13" ht="12.75" hidden="1">
      <c r="A918" s="12"/>
      <c r="F918" s="65"/>
      <c r="G918" s="65"/>
      <c r="H918" s="5">
        <v>0</v>
      </c>
      <c r="I918" s="22" t="e">
        <v>#DIV/0!</v>
      </c>
      <c r="M918" s="2"/>
    </row>
    <row r="919" spans="1:13" ht="12.75" hidden="1">
      <c r="A919" s="12"/>
      <c r="F919" s="65"/>
      <c r="G919" s="65"/>
      <c r="H919" s="5">
        <v>0</v>
      </c>
      <c r="I919" s="22" t="e">
        <v>#DIV/0!</v>
      </c>
      <c r="M919" s="2"/>
    </row>
    <row r="920" spans="1:13" ht="12.75" hidden="1">
      <c r="A920" s="12"/>
      <c r="F920" s="65"/>
      <c r="G920" s="65"/>
      <c r="H920" s="5">
        <v>0</v>
      </c>
      <c r="I920" s="22" t="e">
        <v>#DIV/0!</v>
      </c>
      <c r="M920" s="2"/>
    </row>
    <row r="921" spans="1:13" ht="12.75" hidden="1">
      <c r="A921" s="12"/>
      <c r="F921" s="65"/>
      <c r="G921" s="65"/>
      <c r="H921" s="5">
        <v>0</v>
      </c>
      <c r="I921" s="22" t="e">
        <v>#DIV/0!</v>
      </c>
      <c r="M921" s="2"/>
    </row>
    <row r="922" spans="1:13" ht="12.75" hidden="1">
      <c r="A922" s="12"/>
      <c r="F922" s="65"/>
      <c r="G922" s="65"/>
      <c r="H922" s="5">
        <v>0</v>
      </c>
      <c r="I922" s="22" t="e">
        <v>#DIV/0!</v>
      </c>
      <c r="M922" s="2"/>
    </row>
    <row r="923" spans="1:13" ht="12.75" hidden="1">
      <c r="A923" s="12"/>
      <c r="F923" s="65"/>
      <c r="G923" s="65"/>
      <c r="H923" s="5">
        <v>0</v>
      </c>
      <c r="I923" s="22" t="e">
        <v>#DIV/0!</v>
      </c>
      <c r="M923" s="2"/>
    </row>
    <row r="924" spans="1:13" ht="12.75" hidden="1">
      <c r="A924" s="12"/>
      <c r="F924" s="65"/>
      <c r="G924" s="65"/>
      <c r="H924" s="5">
        <v>0</v>
      </c>
      <c r="I924" s="22" t="e">
        <v>#DIV/0!</v>
      </c>
      <c r="M924" s="2"/>
    </row>
    <row r="925" spans="1:13" ht="12.75" hidden="1">
      <c r="A925" s="12"/>
      <c r="F925" s="65"/>
      <c r="G925" s="65"/>
      <c r="H925" s="5">
        <v>0</v>
      </c>
      <c r="I925" s="22" t="e">
        <v>#DIV/0!</v>
      </c>
      <c r="M925" s="2"/>
    </row>
    <row r="926" spans="1:13" ht="12.75" hidden="1">
      <c r="A926" s="12"/>
      <c r="F926" s="65"/>
      <c r="G926" s="65"/>
      <c r="H926" s="5">
        <v>0</v>
      </c>
      <c r="I926" s="22" t="e">
        <v>#DIV/0!</v>
      </c>
      <c r="M926" s="2"/>
    </row>
    <row r="927" spans="1:13" ht="12.75" hidden="1">
      <c r="A927" s="12"/>
      <c r="F927" s="65"/>
      <c r="G927" s="65"/>
      <c r="H927" s="5">
        <v>0</v>
      </c>
      <c r="I927" s="22" t="e">
        <v>#DIV/0!</v>
      </c>
      <c r="M927" s="2"/>
    </row>
    <row r="928" spans="1:13" ht="12.75" hidden="1">
      <c r="A928" s="12"/>
      <c r="F928" s="65"/>
      <c r="G928" s="65"/>
      <c r="H928" s="5">
        <v>0</v>
      </c>
      <c r="I928" s="22" t="e">
        <v>#DIV/0!</v>
      </c>
      <c r="M928" s="2"/>
    </row>
    <row r="929" spans="1:13" ht="12.75" hidden="1">
      <c r="A929" s="12"/>
      <c r="F929" s="65"/>
      <c r="G929" s="65"/>
      <c r="H929" s="5">
        <v>0</v>
      </c>
      <c r="I929" s="22" t="e">
        <v>#DIV/0!</v>
      </c>
      <c r="M929" s="2"/>
    </row>
    <row r="930" spans="1:13" ht="12.75" hidden="1">
      <c r="A930" s="12"/>
      <c r="F930" s="65"/>
      <c r="G930" s="65"/>
      <c r="H930" s="5">
        <v>0</v>
      </c>
      <c r="I930" s="22" t="e">
        <v>#DIV/0!</v>
      </c>
      <c r="M930" s="2"/>
    </row>
    <row r="931" spans="1:13" ht="12.75" hidden="1">
      <c r="A931" s="12"/>
      <c r="F931" s="65"/>
      <c r="G931" s="65"/>
      <c r="H931" s="5">
        <v>0</v>
      </c>
      <c r="I931" s="22" t="e">
        <v>#DIV/0!</v>
      </c>
      <c r="M931" s="2"/>
    </row>
    <row r="932" spans="1:13" ht="12.75" hidden="1">
      <c r="A932" s="12"/>
      <c r="F932" s="65"/>
      <c r="G932" s="65"/>
      <c r="H932" s="5">
        <v>0</v>
      </c>
      <c r="I932" s="22" t="e">
        <v>#DIV/0!</v>
      </c>
      <c r="M932" s="2"/>
    </row>
    <row r="933" spans="1:13" ht="12.75" hidden="1">
      <c r="A933" s="12"/>
      <c r="F933" s="65"/>
      <c r="G933" s="65"/>
      <c r="H933" s="5">
        <v>0</v>
      </c>
      <c r="I933" s="22" t="e">
        <v>#DIV/0!</v>
      </c>
      <c r="M933" s="2"/>
    </row>
    <row r="934" spans="1:13" ht="12.75" hidden="1">
      <c r="A934" s="12"/>
      <c r="F934" s="65"/>
      <c r="G934" s="65"/>
      <c r="H934" s="5">
        <v>0</v>
      </c>
      <c r="I934" s="22" t="e">
        <v>#DIV/0!</v>
      </c>
      <c r="M934" s="2"/>
    </row>
    <row r="935" spans="1:13" ht="12.75" hidden="1">
      <c r="A935" s="12"/>
      <c r="F935" s="65"/>
      <c r="G935" s="65"/>
      <c r="H935" s="5">
        <v>0</v>
      </c>
      <c r="I935" s="22" t="e">
        <v>#DIV/0!</v>
      </c>
      <c r="M935" s="2"/>
    </row>
    <row r="936" spans="1:13" ht="12.75" hidden="1">
      <c r="A936" s="12"/>
      <c r="F936" s="65"/>
      <c r="G936" s="65"/>
      <c r="H936" s="5">
        <v>0</v>
      </c>
      <c r="I936" s="22" t="e">
        <v>#DIV/0!</v>
      </c>
      <c r="M936" s="2"/>
    </row>
    <row r="937" spans="1:13" ht="12.75" hidden="1">
      <c r="A937" s="12"/>
      <c r="F937" s="65"/>
      <c r="G937" s="65"/>
      <c r="H937" s="5">
        <v>0</v>
      </c>
      <c r="I937" s="22" t="e">
        <v>#DIV/0!</v>
      </c>
      <c r="M937" s="2"/>
    </row>
    <row r="938" spans="1:13" ht="12.75" hidden="1">
      <c r="A938" s="12"/>
      <c r="F938" s="65"/>
      <c r="G938" s="65"/>
      <c r="H938" s="5">
        <v>0</v>
      </c>
      <c r="I938" s="22" t="e">
        <v>#DIV/0!</v>
      </c>
      <c r="M938" s="2"/>
    </row>
    <row r="939" spans="1:13" ht="12.75" hidden="1">
      <c r="A939" s="12"/>
      <c r="F939" s="65"/>
      <c r="G939" s="65"/>
      <c r="H939" s="5">
        <v>0</v>
      </c>
      <c r="I939" s="22" t="e">
        <v>#DIV/0!</v>
      </c>
      <c r="M939" s="2"/>
    </row>
    <row r="940" spans="1:13" ht="12.75" hidden="1">
      <c r="A940" s="12"/>
      <c r="F940" s="65"/>
      <c r="G940" s="65"/>
      <c r="H940" s="5">
        <v>0</v>
      </c>
      <c r="I940" s="22" t="e">
        <v>#DIV/0!</v>
      </c>
      <c r="M940" s="2"/>
    </row>
    <row r="941" spans="1:13" ht="12.75" hidden="1">
      <c r="A941" s="12"/>
      <c r="F941" s="65"/>
      <c r="G941" s="65"/>
      <c r="H941" s="5">
        <v>0</v>
      </c>
      <c r="I941" s="22" t="e">
        <v>#DIV/0!</v>
      </c>
      <c r="M941" s="2"/>
    </row>
    <row r="942" spans="1:13" ht="12.75" hidden="1">
      <c r="A942" s="12"/>
      <c r="F942" s="65"/>
      <c r="G942" s="65"/>
      <c r="H942" s="5">
        <v>0</v>
      </c>
      <c r="I942" s="22" t="e">
        <v>#DIV/0!</v>
      </c>
      <c r="M942" s="2"/>
    </row>
    <row r="943" spans="1:13" ht="12.75" hidden="1">
      <c r="A943" s="12"/>
      <c r="F943" s="65"/>
      <c r="G943" s="65"/>
      <c r="H943" s="5">
        <v>0</v>
      </c>
      <c r="I943" s="22" t="e">
        <v>#DIV/0!</v>
      </c>
      <c r="M943" s="2"/>
    </row>
    <row r="944" spans="1:13" ht="12.75" hidden="1">
      <c r="A944" s="12"/>
      <c r="F944" s="65"/>
      <c r="G944" s="65"/>
      <c r="H944" s="5">
        <v>0</v>
      </c>
      <c r="I944" s="22" t="e">
        <v>#DIV/0!</v>
      </c>
      <c r="M944" s="2"/>
    </row>
    <row r="945" spans="1:13" ht="12.75" hidden="1">
      <c r="A945" s="12"/>
      <c r="F945" s="65"/>
      <c r="G945" s="65"/>
      <c r="H945" s="5">
        <v>0</v>
      </c>
      <c r="I945" s="22" t="e">
        <v>#DIV/0!</v>
      </c>
      <c r="M945" s="2"/>
    </row>
    <row r="946" spans="1:13" ht="12.75" hidden="1">
      <c r="A946" s="12"/>
      <c r="F946" s="65"/>
      <c r="G946" s="65"/>
      <c r="H946" s="5">
        <v>0</v>
      </c>
      <c r="I946" s="22" t="e">
        <v>#DIV/0!</v>
      </c>
      <c r="M946" s="2"/>
    </row>
    <row r="947" spans="1:13" ht="12.75" hidden="1">
      <c r="A947" s="12"/>
      <c r="F947" s="65"/>
      <c r="G947" s="65"/>
      <c r="H947" s="5">
        <v>0</v>
      </c>
      <c r="I947" s="22" t="e">
        <v>#DIV/0!</v>
      </c>
      <c r="M947" s="2"/>
    </row>
    <row r="948" spans="1:13" ht="12.75" hidden="1">
      <c r="A948" s="12"/>
      <c r="F948" s="65"/>
      <c r="G948" s="65"/>
      <c r="H948" s="5">
        <v>0</v>
      </c>
      <c r="I948" s="22" t="e">
        <v>#DIV/0!</v>
      </c>
      <c r="M948" s="2"/>
    </row>
    <row r="949" spans="1:13" ht="12.75" hidden="1">
      <c r="A949" s="12"/>
      <c r="F949" s="65"/>
      <c r="G949" s="65"/>
      <c r="H949" s="5">
        <v>0</v>
      </c>
      <c r="I949" s="22" t="e">
        <v>#DIV/0!</v>
      </c>
      <c r="M949" s="2"/>
    </row>
    <row r="950" spans="1:13" ht="12.75" hidden="1">
      <c r="A950" s="12"/>
      <c r="F950" s="65"/>
      <c r="G950" s="65"/>
      <c r="H950" s="5">
        <v>0</v>
      </c>
      <c r="I950" s="22" t="e">
        <v>#DIV/0!</v>
      </c>
      <c r="M950" s="2"/>
    </row>
    <row r="951" spans="1:13" ht="12.75" hidden="1">
      <c r="A951" s="12"/>
      <c r="F951" s="65"/>
      <c r="G951" s="65"/>
      <c r="H951" s="5">
        <v>0</v>
      </c>
      <c r="I951" s="22" t="e">
        <v>#DIV/0!</v>
      </c>
      <c r="M951" s="2"/>
    </row>
    <row r="952" spans="1:13" ht="12.75" hidden="1">
      <c r="A952" s="12"/>
      <c r="F952" s="65"/>
      <c r="G952" s="65"/>
      <c r="H952" s="5">
        <v>0</v>
      </c>
      <c r="I952" s="22" t="e">
        <v>#DIV/0!</v>
      </c>
      <c r="M952" s="2"/>
    </row>
    <row r="953" spans="1:13" ht="12.75" hidden="1">
      <c r="A953" s="12"/>
      <c r="F953" s="65"/>
      <c r="G953" s="65"/>
      <c r="H953" s="5">
        <v>0</v>
      </c>
      <c r="I953" s="22" t="e">
        <v>#DIV/0!</v>
      </c>
      <c r="M953" s="2"/>
    </row>
    <row r="954" spans="1:13" ht="12.75" hidden="1">
      <c r="A954" s="12"/>
      <c r="F954" s="65"/>
      <c r="G954" s="65"/>
      <c r="H954" s="5">
        <v>0</v>
      </c>
      <c r="I954" s="22" t="e">
        <v>#DIV/0!</v>
      </c>
      <c r="M954" s="2"/>
    </row>
    <row r="955" spans="1:13" ht="12.75" hidden="1">
      <c r="A955" s="12"/>
      <c r="F955" s="65"/>
      <c r="G955" s="65"/>
      <c r="H955" s="5">
        <v>0</v>
      </c>
      <c r="I955" s="22" t="e">
        <v>#DIV/0!</v>
      </c>
      <c r="M955" s="2"/>
    </row>
    <row r="956" spans="1:13" ht="12.75" hidden="1">
      <c r="A956" s="12"/>
      <c r="F956" s="65"/>
      <c r="G956" s="65"/>
      <c r="H956" s="5">
        <v>0</v>
      </c>
      <c r="I956" s="22" t="e">
        <v>#DIV/0!</v>
      </c>
      <c r="M956" s="2"/>
    </row>
    <row r="957" spans="1:13" ht="12.75" hidden="1">
      <c r="A957" s="12"/>
      <c r="F957" s="65"/>
      <c r="G957" s="65"/>
      <c r="H957" s="5">
        <v>0</v>
      </c>
      <c r="I957" s="22" t="e">
        <v>#DIV/0!</v>
      </c>
      <c r="M957" s="2"/>
    </row>
    <row r="958" spans="1:13" ht="12.75" hidden="1">
      <c r="A958" s="12"/>
      <c r="F958" s="65"/>
      <c r="G958" s="65"/>
      <c r="H958" s="5">
        <v>0</v>
      </c>
      <c r="I958" s="22" t="e">
        <v>#DIV/0!</v>
      </c>
      <c r="M958" s="2"/>
    </row>
    <row r="959" spans="1:13" ht="12.75" hidden="1">
      <c r="A959" s="12"/>
      <c r="F959" s="65"/>
      <c r="G959" s="65"/>
      <c r="H959" s="5">
        <v>0</v>
      </c>
      <c r="I959" s="22" t="e">
        <v>#DIV/0!</v>
      </c>
      <c r="M959" s="2"/>
    </row>
    <row r="960" spans="1:13" ht="12.75" hidden="1">
      <c r="A960" s="12"/>
      <c r="F960" s="65"/>
      <c r="G960" s="65"/>
      <c r="H960" s="5">
        <v>0</v>
      </c>
      <c r="I960" s="22" t="e">
        <v>#DIV/0!</v>
      </c>
      <c r="M960" s="2"/>
    </row>
    <row r="961" spans="1:13" ht="12.75" hidden="1">
      <c r="A961" s="12"/>
      <c r="F961" s="65"/>
      <c r="G961" s="65"/>
      <c r="H961" s="5">
        <v>0</v>
      </c>
      <c r="I961" s="22" t="e">
        <v>#DIV/0!</v>
      </c>
      <c r="M961" s="2"/>
    </row>
    <row r="962" spans="1:13" ht="12.75" hidden="1">
      <c r="A962" s="12"/>
      <c r="F962" s="65"/>
      <c r="G962" s="65"/>
      <c r="H962" s="5">
        <v>0</v>
      </c>
      <c r="I962" s="22" t="e">
        <v>#DIV/0!</v>
      </c>
      <c r="M962" s="2"/>
    </row>
    <row r="963" spans="1:13" ht="12.75" hidden="1">
      <c r="A963" s="12"/>
      <c r="F963" s="65"/>
      <c r="G963" s="65"/>
      <c r="H963" s="5">
        <v>0</v>
      </c>
      <c r="I963" s="22" t="e">
        <v>#DIV/0!</v>
      </c>
      <c r="M963" s="2"/>
    </row>
    <row r="964" spans="1:13" ht="12.75" hidden="1">
      <c r="A964" s="12"/>
      <c r="F964" s="65"/>
      <c r="G964" s="65"/>
      <c r="H964" s="5">
        <v>0</v>
      </c>
      <c r="I964" s="22" t="e">
        <v>#DIV/0!</v>
      </c>
      <c r="M964" s="2"/>
    </row>
    <row r="965" spans="1:13" ht="12.75" hidden="1">
      <c r="A965" s="12"/>
      <c r="F965" s="65"/>
      <c r="G965" s="65"/>
      <c r="H965" s="5">
        <v>0</v>
      </c>
      <c r="I965" s="22" t="e">
        <v>#DIV/0!</v>
      </c>
      <c r="M965" s="2"/>
    </row>
    <row r="966" spans="1:13" ht="12.75" hidden="1">
      <c r="A966" s="12"/>
      <c r="F966" s="65"/>
      <c r="G966" s="65"/>
      <c r="H966" s="5">
        <v>0</v>
      </c>
      <c r="I966" s="22" t="e">
        <v>#DIV/0!</v>
      </c>
      <c r="M966" s="2"/>
    </row>
    <row r="967" spans="1:13" ht="12.75" hidden="1">
      <c r="A967" s="12"/>
      <c r="F967" s="65"/>
      <c r="G967" s="65"/>
      <c r="H967" s="5">
        <v>0</v>
      </c>
      <c r="I967" s="22" t="e">
        <v>#DIV/0!</v>
      </c>
      <c r="M967" s="2"/>
    </row>
    <row r="968" spans="1:13" ht="12.75" hidden="1">
      <c r="A968" s="12"/>
      <c r="F968" s="65"/>
      <c r="G968" s="65"/>
      <c r="H968" s="5">
        <v>0</v>
      </c>
      <c r="I968" s="22" t="e">
        <v>#DIV/0!</v>
      </c>
      <c r="M968" s="2"/>
    </row>
    <row r="969" spans="1:13" ht="12.75" hidden="1">
      <c r="A969" s="12"/>
      <c r="F969" s="65"/>
      <c r="G969" s="65"/>
      <c r="H969" s="5">
        <v>0</v>
      </c>
      <c r="I969" s="22" t="e">
        <v>#DIV/0!</v>
      </c>
      <c r="M969" s="2"/>
    </row>
    <row r="970" spans="1:13" ht="12.75" hidden="1">
      <c r="A970" s="12"/>
      <c r="F970" s="65"/>
      <c r="G970" s="65"/>
      <c r="H970" s="5">
        <v>0</v>
      </c>
      <c r="I970" s="22" t="e">
        <v>#DIV/0!</v>
      </c>
      <c r="M970" s="2"/>
    </row>
    <row r="971" spans="1:13" ht="12.75" hidden="1">
      <c r="A971" s="12"/>
      <c r="F971" s="65"/>
      <c r="G971" s="65"/>
      <c r="H971" s="5">
        <v>0</v>
      </c>
      <c r="I971" s="22" t="e">
        <v>#DIV/0!</v>
      </c>
      <c r="M971" s="2"/>
    </row>
    <row r="972" spans="1:13" ht="12.75" hidden="1">
      <c r="A972" s="12"/>
      <c r="F972" s="65"/>
      <c r="G972" s="65"/>
      <c r="H972" s="5">
        <v>0</v>
      </c>
      <c r="I972" s="22" t="e">
        <v>#DIV/0!</v>
      </c>
      <c r="M972" s="2"/>
    </row>
    <row r="973" spans="1:13" ht="12.75" hidden="1">
      <c r="A973" s="12"/>
      <c r="F973" s="65"/>
      <c r="G973" s="65"/>
      <c r="H973" s="5">
        <v>0</v>
      </c>
      <c r="I973" s="22" t="e">
        <v>#DIV/0!</v>
      </c>
      <c r="M973" s="2"/>
    </row>
    <row r="974" spans="1:13" ht="12.75" hidden="1">
      <c r="A974" s="12"/>
      <c r="F974" s="65"/>
      <c r="G974" s="65"/>
      <c r="H974" s="5">
        <v>0</v>
      </c>
      <c r="I974" s="22" t="e">
        <v>#DIV/0!</v>
      </c>
      <c r="M974" s="2"/>
    </row>
    <row r="975" spans="1:13" ht="12.75" hidden="1">
      <c r="A975" s="12"/>
      <c r="F975" s="65"/>
      <c r="G975" s="65"/>
      <c r="M975" s="2"/>
    </row>
    <row r="976" spans="1:13" ht="12.75" hidden="1">
      <c r="A976" s="12"/>
      <c r="F976" s="65"/>
      <c r="G976" s="65"/>
      <c r="M976" s="2"/>
    </row>
    <row r="977" spans="1:13" ht="12.75" hidden="1">
      <c r="A977" s="12"/>
      <c r="F977" s="65"/>
      <c r="G977" s="65"/>
      <c r="M977" s="2"/>
    </row>
    <row r="978" spans="1:13" ht="12.75" hidden="1">
      <c r="A978" s="12"/>
      <c r="F978" s="65"/>
      <c r="G978" s="65"/>
      <c r="M978" s="2"/>
    </row>
    <row r="979" spans="1:13" ht="12.75" hidden="1">
      <c r="A979" s="12"/>
      <c r="F979" s="65"/>
      <c r="G979" s="65"/>
      <c r="M979" s="2"/>
    </row>
    <row r="980" spans="1:13" ht="12.75" hidden="1">
      <c r="A980" s="12"/>
      <c r="F980" s="65"/>
      <c r="G980" s="65"/>
      <c r="M980" s="2"/>
    </row>
    <row r="981" spans="1:13" ht="12.75" hidden="1">
      <c r="A981" s="12"/>
      <c r="F981" s="65"/>
      <c r="G981" s="65"/>
      <c r="M981" s="2"/>
    </row>
    <row r="982" spans="1:13" ht="12.75" hidden="1">
      <c r="A982" s="12"/>
      <c r="F982" s="65"/>
      <c r="G982" s="65"/>
      <c r="M982" s="2"/>
    </row>
    <row r="983" spans="1:13" ht="12.75" hidden="1">
      <c r="A983" s="12"/>
      <c r="F983" s="65"/>
      <c r="G983" s="65"/>
      <c r="M983" s="2"/>
    </row>
    <row r="984" spans="1:13" ht="12.75" hidden="1">
      <c r="A984" s="12"/>
      <c r="F984" s="65"/>
      <c r="G984" s="65"/>
      <c r="M984" s="2"/>
    </row>
    <row r="985" spans="1:13" ht="12.75" hidden="1">
      <c r="A985" s="12"/>
      <c r="F985" s="65"/>
      <c r="G985" s="65"/>
      <c r="M985" s="2"/>
    </row>
    <row r="986" spans="1:13" ht="12.75" hidden="1">
      <c r="A986" s="12"/>
      <c r="F986" s="65"/>
      <c r="G986" s="65"/>
      <c r="M986" s="2"/>
    </row>
    <row r="987" spans="1:13" ht="12.75" hidden="1">
      <c r="A987" s="12"/>
      <c r="F987" s="65"/>
      <c r="G987" s="65"/>
      <c r="M987" s="2"/>
    </row>
    <row r="988" spans="1:13" ht="12.75" hidden="1">
      <c r="A988" s="12"/>
      <c r="F988" s="65"/>
      <c r="G988" s="65"/>
      <c r="M988" s="2"/>
    </row>
    <row r="989" spans="1:13" ht="12.75" hidden="1">
      <c r="A989" s="12"/>
      <c r="F989" s="65"/>
      <c r="G989" s="65"/>
      <c r="M989" s="2"/>
    </row>
    <row r="990" spans="1:13" ht="12.75" hidden="1">
      <c r="A990" s="12"/>
      <c r="F990" s="65"/>
      <c r="G990" s="65"/>
      <c r="M990" s="2"/>
    </row>
    <row r="991" spans="1:13" ht="12.75" hidden="1">
      <c r="A991" s="12"/>
      <c r="F991" s="65"/>
      <c r="G991" s="65"/>
      <c r="M991" s="2"/>
    </row>
    <row r="992" spans="1:13" ht="12.75" hidden="1">
      <c r="A992" s="12"/>
      <c r="F992" s="65"/>
      <c r="G992" s="65"/>
      <c r="M992" s="2"/>
    </row>
    <row r="993" spans="1:13" ht="12.75" hidden="1">
      <c r="A993" s="12"/>
      <c r="F993" s="65"/>
      <c r="G993" s="65"/>
      <c r="M993" s="2"/>
    </row>
    <row r="994" spans="1:13" ht="12.75" hidden="1">
      <c r="A994" s="12"/>
      <c r="F994" s="65"/>
      <c r="G994" s="65"/>
      <c r="M994" s="2"/>
    </row>
    <row r="995" spans="1:13" ht="12.75" hidden="1">
      <c r="A995" s="12"/>
      <c r="F995" s="65"/>
      <c r="G995" s="65"/>
      <c r="M995" s="2"/>
    </row>
    <row r="996" spans="1:13" ht="12.75" hidden="1">
      <c r="A996" s="12"/>
      <c r="F996" s="65"/>
      <c r="G996" s="65"/>
      <c r="M996" s="2"/>
    </row>
    <row r="997" spans="1:13" ht="12.75" hidden="1">
      <c r="A997" s="12"/>
      <c r="F997" s="65"/>
      <c r="G997" s="65"/>
      <c r="M997" s="2"/>
    </row>
    <row r="998" spans="1:13" ht="12.75" hidden="1">
      <c r="A998" s="12"/>
      <c r="F998" s="65"/>
      <c r="G998" s="65"/>
      <c r="M998" s="2"/>
    </row>
    <row r="999" spans="1:13" ht="12.75" hidden="1">
      <c r="A999" s="12"/>
      <c r="F999" s="65"/>
      <c r="G999" s="65"/>
      <c r="M999" s="2"/>
    </row>
    <row r="1000" spans="1:13" ht="12.75" hidden="1">
      <c r="A1000" s="12"/>
      <c r="F1000" s="65"/>
      <c r="G1000" s="65"/>
      <c r="M1000" s="2"/>
    </row>
    <row r="1001" spans="1:13" ht="12.75" hidden="1">
      <c r="A1001" s="12"/>
      <c r="F1001" s="65"/>
      <c r="G1001" s="65"/>
      <c r="M1001" s="2"/>
    </row>
    <row r="1002" spans="1:13" ht="12.75" hidden="1">
      <c r="A1002" s="12"/>
      <c r="F1002" s="65"/>
      <c r="G1002" s="65"/>
      <c r="M1002" s="2"/>
    </row>
    <row r="1003" spans="1:13" ht="12.75" hidden="1">
      <c r="A1003" s="12"/>
      <c r="F1003" s="65"/>
      <c r="G1003" s="65"/>
      <c r="M1003" s="2"/>
    </row>
    <row r="1004" spans="1:13" ht="12.75" hidden="1">
      <c r="A1004" s="12"/>
      <c r="F1004" s="65"/>
      <c r="G1004" s="65"/>
      <c r="M1004" s="2"/>
    </row>
    <row r="1005" spans="1:13" ht="12.75" hidden="1">
      <c r="A1005" s="12"/>
      <c r="F1005" s="65"/>
      <c r="G1005" s="65"/>
      <c r="M1005" s="2"/>
    </row>
    <row r="1006" spans="1:13" ht="12.75" hidden="1">
      <c r="A1006" s="12"/>
      <c r="F1006" s="65"/>
      <c r="G1006" s="65"/>
      <c r="M1006" s="2"/>
    </row>
    <row r="1007" spans="1:13" ht="12.75" hidden="1">
      <c r="A1007" s="12"/>
      <c r="F1007" s="65"/>
      <c r="G1007" s="65"/>
      <c r="M1007" s="2"/>
    </row>
    <row r="1008" spans="1:13" ht="12.75" hidden="1">
      <c r="A1008" s="12"/>
      <c r="F1008" s="65"/>
      <c r="G1008" s="65"/>
      <c r="M1008" s="2"/>
    </row>
    <row r="1009" spans="1:13" ht="12.75" hidden="1">
      <c r="A1009" s="12"/>
      <c r="F1009" s="65"/>
      <c r="G1009" s="65"/>
      <c r="M1009" s="2"/>
    </row>
    <row r="1010" spans="1:13" ht="12.75" hidden="1">
      <c r="A1010" s="12"/>
      <c r="F1010" s="65"/>
      <c r="G1010" s="65"/>
      <c r="M1010" s="2"/>
    </row>
    <row r="1011" spans="1:13" ht="12.75" hidden="1">
      <c r="A1011" s="12"/>
      <c r="F1011" s="65"/>
      <c r="G1011" s="65"/>
      <c r="M1011" s="2"/>
    </row>
    <row r="1012" spans="1:13" ht="12.75" hidden="1">
      <c r="A1012" s="12"/>
      <c r="F1012" s="65"/>
      <c r="G1012" s="65"/>
      <c r="M1012" s="2"/>
    </row>
    <row r="1013" spans="1:13" ht="12.75" hidden="1">
      <c r="A1013" s="12"/>
      <c r="F1013" s="65"/>
      <c r="G1013" s="65"/>
      <c r="M1013" s="2"/>
    </row>
    <row r="1014" spans="1:13" ht="12.75" hidden="1">
      <c r="A1014" s="12"/>
      <c r="F1014" s="65"/>
      <c r="G1014" s="65"/>
      <c r="M1014" s="2"/>
    </row>
    <row r="1015" spans="1:13" ht="12.75" hidden="1">
      <c r="A1015" s="12"/>
      <c r="F1015" s="65"/>
      <c r="G1015" s="65"/>
      <c r="M1015" s="2"/>
    </row>
    <row r="1016" spans="1:13" ht="12.75" hidden="1">
      <c r="A1016" s="12"/>
      <c r="F1016" s="65"/>
      <c r="G1016" s="65"/>
      <c r="M1016" s="2"/>
    </row>
    <row r="1017" spans="1:13" ht="12.75" hidden="1">
      <c r="A1017" s="12"/>
      <c r="F1017" s="65"/>
      <c r="G1017" s="65"/>
      <c r="M1017" s="2"/>
    </row>
    <row r="1018" spans="1:13" ht="12.75" hidden="1">
      <c r="A1018" s="12"/>
      <c r="F1018" s="65"/>
      <c r="G1018" s="65"/>
      <c r="M1018" s="2"/>
    </row>
    <row r="1019" spans="1:13" ht="12.75" hidden="1">
      <c r="A1019" s="12"/>
      <c r="F1019" s="65"/>
      <c r="G1019" s="65"/>
      <c r="M1019" s="2"/>
    </row>
    <row r="1020" spans="1:13" ht="12.75" hidden="1">
      <c r="A1020" s="12"/>
      <c r="F1020" s="65"/>
      <c r="G1020" s="65"/>
      <c r="M1020" s="2"/>
    </row>
    <row r="1021" spans="1:13" ht="12.75" hidden="1">
      <c r="A1021" s="12"/>
      <c r="F1021" s="65"/>
      <c r="G1021" s="65"/>
      <c r="M1021" s="2"/>
    </row>
    <row r="1022" spans="1:13" ht="12.75" hidden="1">
      <c r="A1022" s="12"/>
      <c r="F1022" s="65"/>
      <c r="G1022" s="65"/>
      <c r="M1022" s="2"/>
    </row>
    <row r="1023" spans="1:13" ht="12.75" hidden="1">
      <c r="A1023" s="12"/>
      <c r="F1023" s="65"/>
      <c r="G1023" s="65"/>
      <c r="M1023" s="2"/>
    </row>
    <row r="1024" spans="1:13" ht="12.75" hidden="1">
      <c r="A1024" s="12"/>
      <c r="F1024" s="65"/>
      <c r="G1024" s="65"/>
      <c r="M1024" s="2"/>
    </row>
    <row r="1025" spans="1:13" ht="12.75" hidden="1">
      <c r="A1025" s="12"/>
      <c r="F1025" s="65"/>
      <c r="G1025" s="65"/>
      <c r="M1025" s="2"/>
    </row>
    <row r="1026" spans="1:13" ht="12.75" hidden="1">
      <c r="A1026" s="12"/>
      <c r="F1026" s="65"/>
      <c r="G1026" s="65"/>
      <c r="M1026" s="2"/>
    </row>
    <row r="1027" spans="1:13" ht="12.75" hidden="1">
      <c r="A1027" s="12"/>
      <c r="F1027" s="65"/>
      <c r="G1027" s="65"/>
      <c r="M1027" s="2"/>
    </row>
    <row r="1028" spans="1:13" ht="12.75" hidden="1">
      <c r="A1028" s="12"/>
      <c r="F1028" s="65"/>
      <c r="G1028" s="65"/>
      <c r="M1028" s="2"/>
    </row>
    <row r="1029" spans="1:13" ht="12.75" hidden="1">
      <c r="A1029" s="12"/>
      <c r="F1029" s="65"/>
      <c r="G1029" s="65"/>
      <c r="M1029" s="2"/>
    </row>
    <row r="1030" spans="1:13" ht="12.75" hidden="1">
      <c r="A1030" s="12"/>
      <c r="F1030" s="65"/>
      <c r="G1030" s="65"/>
      <c r="M1030" s="2"/>
    </row>
    <row r="1031" spans="1:13" ht="12.75" hidden="1">
      <c r="A1031" s="12"/>
      <c r="F1031" s="65"/>
      <c r="G1031" s="65"/>
      <c r="M1031" s="2"/>
    </row>
    <row r="1032" spans="1:13" ht="12.75" hidden="1">
      <c r="A1032" s="12"/>
      <c r="F1032" s="65"/>
      <c r="G1032" s="65"/>
      <c r="M1032" s="2"/>
    </row>
    <row r="1033" spans="1:13" ht="12.75" hidden="1">
      <c r="A1033" s="12"/>
      <c r="F1033" s="65"/>
      <c r="G1033" s="65"/>
      <c r="M1033" s="2"/>
    </row>
    <row r="1034" spans="1:13" ht="12.75" hidden="1">
      <c r="A1034" s="12"/>
      <c r="F1034" s="65"/>
      <c r="G1034" s="65"/>
      <c r="M1034" s="2"/>
    </row>
    <row r="1035" spans="1:13" ht="12.75" hidden="1">
      <c r="A1035" s="12"/>
      <c r="F1035" s="65"/>
      <c r="G1035" s="65"/>
      <c r="M1035" s="2"/>
    </row>
    <row r="1036" spans="1:13" ht="12.75" hidden="1">
      <c r="A1036" s="12"/>
      <c r="F1036" s="65"/>
      <c r="G1036" s="65"/>
      <c r="M1036" s="2"/>
    </row>
    <row r="1037" spans="1:13" ht="12.75" hidden="1">
      <c r="A1037" s="12"/>
      <c r="F1037" s="65"/>
      <c r="G1037" s="65"/>
      <c r="M1037" s="2"/>
    </row>
    <row r="1038" spans="1:13" ht="12.75" hidden="1">
      <c r="A1038" s="12"/>
      <c r="F1038" s="65"/>
      <c r="G1038" s="65"/>
      <c r="M1038" s="2"/>
    </row>
    <row r="1039" spans="1:13" ht="12.75" hidden="1">
      <c r="A1039" s="12"/>
      <c r="F1039" s="65"/>
      <c r="G1039" s="65"/>
      <c r="M1039" s="2"/>
    </row>
    <row r="1040" spans="1:13" ht="12.75" hidden="1">
      <c r="A1040" s="12"/>
      <c r="F1040" s="65"/>
      <c r="G1040" s="65"/>
      <c r="M1040" s="2"/>
    </row>
    <row r="1041" spans="1:13" ht="12.75" hidden="1">
      <c r="A1041" s="12"/>
      <c r="F1041" s="65"/>
      <c r="G1041" s="65"/>
      <c r="M1041" s="2"/>
    </row>
    <row r="1042" spans="1:13" ht="12.75" hidden="1">
      <c r="A1042" s="12"/>
      <c r="F1042" s="65"/>
      <c r="G1042" s="65"/>
      <c r="M1042" s="2"/>
    </row>
    <row r="1043" spans="1:13" ht="12.75" hidden="1">
      <c r="A1043" s="12"/>
      <c r="F1043" s="65"/>
      <c r="G1043" s="65"/>
      <c r="M1043" s="2"/>
    </row>
    <row r="1044" spans="1:13" s="259" customFormat="1" ht="12.75" hidden="1">
      <c r="A1044" s="254"/>
      <c r="B1044" s="255"/>
      <c r="C1044" s="254"/>
      <c r="D1044" s="254"/>
      <c r="E1044" s="254"/>
      <c r="F1044" s="256"/>
      <c r="G1044" s="256"/>
      <c r="H1044" s="255"/>
      <c r="I1044" s="238"/>
      <c r="K1044" s="37"/>
      <c r="L1044" s="15"/>
      <c r="M1044" s="2"/>
    </row>
    <row r="1045" spans="1:13" s="259" customFormat="1" ht="12.75" hidden="1">
      <c r="A1045" s="254"/>
      <c r="B1045" s="255"/>
      <c r="C1045" s="254"/>
      <c r="D1045" s="254"/>
      <c r="E1045" s="254"/>
      <c r="F1045" s="256"/>
      <c r="G1045" s="256"/>
      <c r="H1045" s="255"/>
      <c r="I1045" s="238"/>
      <c r="K1045" s="37"/>
      <c r="L1045" s="15"/>
      <c r="M1045" s="2"/>
    </row>
    <row r="1046" spans="2:13" ht="12.75" hidden="1">
      <c r="B1046" s="7"/>
      <c r="F1046" s="65"/>
      <c r="G1046" s="65"/>
      <c r="H1046" s="255"/>
      <c r="I1046" s="22" t="e">
        <v>#DIV/0!</v>
      </c>
      <c r="M1046" s="2"/>
    </row>
    <row r="1047" spans="2:13" ht="12.75" hidden="1">
      <c r="B1047" s="7"/>
      <c r="F1047" s="65"/>
      <c r="G1047" s="65"/>
      <c r="H1047" s="255"/>
      <c r="I1047" s="22" t="e">
        <v>#DIV/0!</v>
      </c>
      <c r="M1047" s="2"/>
    </row>
    <row r="1048" spans="2:13" ht="12.75" hidden="1">
      <c r="B1048" s="7"/>
      <c r="F1048" s="65"/>
      <c r="G1048" s="65"/>
      <c r="H1048" s="5">
        <v>0</v>
      </c>
      <c r="I1048" s="22" t="e">
        <v>#DIV/0!</v>
      </c>
      <c r="M1048" s="2"/>
    </row>
    <row r="1049" spans="2:13" ht="12.75" hidden="1">
      <c r="B1049" s="7"/>
      <c r="F1049" s="65"/>
      <c r="G1049" s="65"/>
      <c r="H1049" s="5">
        <v>0</v>
      </c>
      <c r="I1049" s="22" t="e">
        <v>#DIV/0!</v>
      </c>
      <c r="M1049" s="2"/>
    </row>
    <row r="1050" spans="2:13" ht="12.75" hidden="1">
      <c r="B1050" s="7"/>
      <c r="F1050" s="65"/>
      <c r="G1050" s="65"/>
      <c r="H1050" s="5">
        <v>0</v>
      </c>
      <c r="I1050" s="22" t="e">
        <v>#DIV/0!</v>
      </c>
      <c r="M1050" s="2"/>
    </row>
    <row r="1051" spans="2:13" ht="12.75" hidden="1">
      <c r="B1051" s="7"/>
      <c r="F1051" s="65"/>
      <c r="G1051" s="65"/>
      <c r="H1051" s="5">
        <v>0</v>
      </c>
      <c r="I1051" s="22" t="e">
        <v>#DIV/0!</v>
      </c>
      <c r="M1051" s="2"/>
    </row>
    <row r="1052" spans="2:13" ht="12.75" hidden="1">
      <c r="B1052" s="7"/>
      <c r="F1052" s="65"/>
      <c r="G1052" s="65"/>
      <c r="H1052" s="5">
        <v>0</v>
      </c>
      <c r="I1052" s="22" t="e">
        <v>#DIV/0!</v>
      </c>
      <c r="M1052" s="2"/>
    </row>
    <row r="1053" spans="2:13" ht="12.75" hidden="1">
      <c r="B1053" s="7"/>
      <c r="F1053" s="65"/>
      <c r="G1053" s="65"/>
      <c r="H1053" s="5">
        <v>0</v>
      </c>
      <c r="I1053" s="22" t="e">
        <v>#DIV/0!</v>
      </c>
      <c r="M1053" s="2"/>
    </row>
    <row r="1054" spans="2:13" ht="12.75" hidden="1">
      <c r="B1054" s="7"/>
      <c r="F1054" s="65"/>
      <c r="G1054" s="65"/>
      <c r="H1054" s="5">
        <v>0</v>
      </c>
      <c r="I1054" s="22" t="e">
        <v>#DIV/0!</v>
      </c>
      <c r="M1054" s="2"/>
    </row>
    <row r="1055" spans="2:13" ht="12.75" hidden="1">
      <c r="B1055" s="7"/>
      <c r="F1055" s="65"/>
      <c r="G1055" s="65"/>
      <c r="H1055" s="5">
        <v>0</v>
      </c>
      <c r="I1055" s="22" t="e">
        <v>#DIV/0!</v>
      </c>
      <c r="M1055" s="2"/>
    </row>
    <row r="1056" spans="2:13" ht="12.75" hidden="1">
      <c r="B1056" s="7"/>
      <c r="F1056" s="65"/>
      <c r="G1056" s="65"/>
      <c r="H1056" s="5">
        <v>0</v>
      </c>
      <c r="I1056" s="22" t="e">
        <v>#DIV/0!</v>
      </c>
      <c r="M1056" s="2"/>
    </row>
    <row r="1057" spans="2:13" ht="12.75" hidden="1">
      <c r="B1057" s="7"/>
      <c r="F1057" s="65"/>
      <c r="G1057" s="65"/>
      <c r="H1057" s="5">
        <v>0</v>
      </c>
      <c r="I1057" s="22" t="e">
        <v>#DIV/0!</v>
      </c>
      <c r="M1057" s="2"/>
    </row>
    <row r="1058" spans="2:13" ht="12.75" hidden="1">
      <c r="B1058" s="7"/>
      <c r="F1058" s="65"/>
      <c r="G1058" s="65"/>
      <c r="H1058" s="5">
        <v>0</v>
      </c>
      <c r="I1058" s="22" t="e">
        <v>#DIV/0!</v>
      </c>
      <c r="M1058" s="2"/>
    </row>
    <row r="1059" spans="2:13" ht="12.75" hidden="1">
      <c r="B1059" s="7"/>
      <c r="F1059" s="65"/>
      <c r="G1059" s="65"/>
      <c r="H1059" s="5">
        <v>0</v>
      </c>
      <c r="I1059" s="22" t="e">
        <v>#DIV/0!</v>
      </c>
      <c r="M1059" s="2"/>
    </row>
    <row r="1060" spans="6:13" ht="12.75" hidden="1">
      <c r="F1060" s="65"/>
      <c r="G1060" s="65"/>
      <c r="H1060" s="5">
        <v>0</v>
      </c>
      <c r="I1060" s="22" t="e">
        <v>#DIV/0!</v>
      </c>
      <c r="M1060" s="2"/>
    </row>
    <row r="1061" spans="2:13" ht="12.75" hidden="1">
      <c r="B1061" s="6"/>
      <c r="F1061" s="65"/>
      <c r="G1061" s="65"/>
      <c r="H1061" s="5">
        <v>0</v>
      </c>
      <c r="I1061" s="22" t="e">
        <v>#DIV/0!</v>
      </c>
      <c r="M1061" s="2"/>
    </row>
    <row r="1062" spans="6:13" ht="12.75" hidden="1">
      <c r="F1062" s="65"/>
      <c r="G1062" s="65"/>
      <c r="H1062" s="5">
        <v>0</v>
      </c>
      <c r="I1062" s="22" t="e">
        <v>#DIV/0!</v>
      </c>
      <c r="M1062" s="2"/>
    </row>
    <row r="1063" spans="6:13" ht="12.75" hidden="1">
      <c r="F1063" s="65"/>
      <c r="G1063" s="65"/>
      <c r="H1063" s="5">
        <v>0</v>
      </c>
      <c r="I1063" s="22" t="e">
        <v>#DIV/0!</v>
      </c>
      <c r="M1063" s="2"/>
    </row>
    <row r="1064" spans="6:13" ht="12.75" hidden="1">
      <c r="F1064" s="65"/>
      <c r="G1064" s="65"/>
      <c r="H1064" s="5">
        <v>0</v>
      </c>
      <c r="I1064" s="22" t="e">
        <v>#DIV/0!</v>
      </c>
      <c r="M1064" s="2"/>
    </row>
    <row r="1065" spans="6:13" ht="12.75" hidden="1">
      <c r="F1065" s="65"/>
      <c r="G1065" s="65"/>
      <c r="H1065" s="5">
        <v>0</v>
      </c>
      <c r="I1065" s="22" t="e">
        <v>#DIV/0!</v>
      </c>
      <c r="M1065" s="2"/>
    </row>
    <row r="1066" spans="6:13" ht="12.75" hidden="1">
      <c r="F1066" s="65"/>
      <c r="G1066" s="65"/>
      <c r="H1066" s="5">
        <v>0</v>
      </c>
      <c r="I1066" s="22" t="e">
        <v>#DIV/0!</v>
      </c>
      <c r="M1066" s="2"/>
    </row>
    <row r="1067" spans="6:13" ht="12.75" hidden="1">
      <c r="F1067" s="65"/>
      <c r="G1067" s="65"/>
      <c r="H1067" s="5">
        <v>0</v>
      </c>
      <c r="I1067" s="22" t="e">
        <v>#DIV/0!</v>
      </c>
      <c r="M1067" s="2"/>
    </row>
    <row r="1068" spans="6:13" ht="12.75" hidden="1">
      <c r="F1068" s="65"/>
      <c r="G1068" s="65"/>
      <c r="H1068" s="5">
        <v>0</v>
      </c>
      <c r="I1068" s="22" t="e">
        <v>#DIV/0!</v>
      </c>
      <c r="M1068" s="2"/>
    </row>
    <row r="1069" spans="6:13" ht="12.75" hidden="1">
      <c r="F1069" s="65"/>
      <c r="G1069" s="65"/>
      <c r="H1069" s="5">
        <v>0</v>
      </c>
      <c r="I1069" s="22" t="e">
        <v>#DIV/0!</v>
      </c>
      <c r="M1069" s="2"/>
    </row>
    <row r="1070" spans="6:13" ht="12.75" hidden="1">
      <c r="F1070" s="65"/>
      <c r="G1070" s="65"/>
      <c r="H1070" s="5">
        <v>0</v>
      </c>
      <c r="I1070" s="22" t="e">
        <v>#DIV/0!</v>
      </c>
      <c r="M1070" s="2"/>
    </row>
    <row r="1071" spans="6:13" ht="12.75" hidden="1">
      <c r="F1071" s="65"/>
      <c r="G1071" s="65"/>
      <c r="H1071" s="5">
        <v>0</v>
      </c>
      <c r="I1071" s="22" t="e">
        <v>#DIV/0!</v>
      </c>
      <c r="M1071" s="2"/>
    </row>
    <row r="1072" spans="6:13" ht="12.75" hidden="1">
      <c r="F1072" s="65"/>
      <c r="G1072" s="65"/>
      <c r="H1072" s="5">
        <v>0</v>
      </c>
      <c r="I1072" s="22" t="e">
        <v>#DIV/0!</v>
      </c>
      <c r="M1072" s="2"/>
    </row>
    <row r="1073" spans="6:13" ht="12.75" hidden="1">
      <c r="F1073" s="65"/>
      <c r="G1073" s="65"/>
      <c r="H1073" s="5">
        <v>0</v>
      </c>
      <c r="I1073" s="22" t="e">
        <v>#DIV/0!</v>
      </c>
      <c r="M1073" s="2"/>
    </row>
    <row r="1074" spans="6:13" ht="12.75" hidden="1">
      <c r="F1074" s="65"/>
      <c r="G1074" s="65"/>
      <c r="H1074" s="5">
        <v>0</v>
      </c>
      <c r="I1074" s="22" t="e">
        <v>#DIV/0!</v>
      </c>
      <c r="M1074" s="2"/>
    </row>
    <row r="1075" spans="6:13" ht="12.75" hidden="1">
      <c r="F1075" s="65"/>
      <c r="G1075" s="65"/>
      <c r="H1075" s="5">
        <v>0</v>
      </c>
      <c r="I1075" s="22" t="e">
        <v>#DIV/0!</v>
      </c>
      <c r="M1075" s="2"/>
    </row>
    <row r="1076" spans="6:13" ht="12.75" hidden="1">
      <c r="F1076" s="65"/>
      <c r="G1076" s="65"/>
      <c r="H1076" s="5">
        <v>0</v>
      </c>
      <c r="I1076" s="22" t="e">
        <v>#DIV/0!</v>
      </c>
      <c r="M1076" s="2"/>
    </row>
    <row r="1077" spans="6:13" ht="12.75" hidden="1">
      <c r="F1077" s="65"/>
      <c r="G1077" s="65"/>
      <c r="H1077" s="5">
        <v>0</v>
      </c>
      <c r="I1077" s="22" t="e">
        <v>#DIV/0!</v>
      </c>
      <c r="M1077" s="2"/>
    </row>
    <row r="1078" spans="6:13" ht="12.75" hidden="1">
      <c r="F1078" s="65"/>
      <c r="G1078" s="65"/>
      <c r="H1078" s="5">
        <v>0</v>
      </c>
      <c r="I1078" s="22" t="e">
        <v>#DIV/0!</v>
      </c>
      <c r="M1078" s="2"/>
    </row>
    <row r="1079" spans="6:13" ht="12.75" hidden="1">
      <c r="F1079" s="65"/>
      <c r="G1079" s="65"/>
      <c r="H1079" s="5">
        <v>0</v>
      </c>
      <c r="I1079" s="22" t="e">
        <v>#DIV/0!</v>
      </c>
      <c r="M1079" s="2"/>
    </row>
    <row r="1080" spans="6:13" ht="12.75" hidden="1">
      <c r="F1080" s="65"/>
      <c r="G1080" s="65"/>
      <c r="H1080" s="5">
        <v>0</v>
      </c>
      <c r="I1080" s="22" t="e">
        <v>#DIV/0!</v>
      </c>
      <c r="M1080" s="2"/>
    </row>
    <row r="1081" spans="6:13" ht="12.75" hidden="1">
      <c r="F1081" s="65"/>
      <c r="G1081" s="65"/>
      <c r="H1081" s="5">
        <v>0</v>
      </c>
      <c r="I1081" s="22" t="e">
        <v>#DIV/0!</v>
      </c>
      <c r="M1081" s="2"/>
    </row>
    <row r="1082" spans="6:13" ht="12.75" hidden="1">
      <c r="F1082" s="65"/>
      <c r="G1082" s="65"/>
      <c r="H1082" s="5">
        <v>0</v>
      </c>
      <c r="I1082" s="22" t="e">
        <v>#DIV/0!</v>
      </c>
      <c r="M1082" s="2"/>
    </row>
    <row r="1083" spans="6:13" ht="12.75" hidden="1">
      <c r="F1083" s="65"/>
      <c r="G1083" s="65"/>
      <c r="H1083" s="5">
        <v>0</v>
      </c>
      <c r="I1083" s="22" t="e">
        <v>#DIV/0!</v>
      </c>
      <c r="M1083" s="2"/>
    </row>
    <row r="1084" spans="6:13" ht="12.75" hidden="1">
      <c r="F1084" s="65"/>
      <c r="G1084" s="65"/>
      <c r="H1084" s="5">
        <v>0</v>
      </c>
      <c r="I1084" s="22" t="e">
        <v>#DIV/0!</v>
      </c>
      <c r="M1084" s="2"/>
    </row>
    <row r="1085" spans="6:13" ht="12.75" hidden="1">
      <c r="F1085" s="65"/>
      <c r="G1085" s="65"/>
      <c r="H1085" s="5">
        <v>0</v>
      </c>
      <c r="I1085" s="22" t="e">
        <v>#DIV/0!</v>
      </c>
      <c r="M1085" s="2"/>
    </row>
    <row r="1086" spans="6:13" ht="12.75" hidden="1">
      <c r="F1086" s="65"/>
      <c r="G1086" s="65"/>
      <c r="H1086" s="5">
        <v>0</v>
      </c>
      <c r="I1086" s="22" t="e">
        <v>#DIV/0!</v>
      </c>
      <c r="M1086" s="2"/>
    </row>
    <row r="1087" spans="6:13" ht="12.75" hidden="1">
      <c r="F1087" s="65"/>
      <c r="G1087" s="65"/>
      <c r="H1087" s="5">
        <v>0</v>
      </c>
      <c r="I1087" s="22" t="e">
        <v>#DIV/0!</v>
      </c>
      <c r="M1087" s="2"/>
    </row>
    <row r="1088" spans="6:13" ht="12.75" hidden="1">
      <c r="F1088" s="65"/>
      <c r="G1088" s="65"/>
      <c r="H1088" s="5">
        <v>0</v>
      </c>
      <c r="I1088" s="22" t="e">
        <v>#DIV/0!</v>
      </c>
      <c r="M1088" s="2"/>
    </row>
    <row r="1089" spans="6:13" ht="12.75" hidden="1">
      <c r="F1089" s="65"/>
      <c r="G1089" s="65"/>
      <c r="H1089" s="5">
        <v>0</v>
      </c>
      <c r="I1089" s="22" t="e">
        <v>#DIV/0!</v>
      </c>
      <c r="M1089" s="2"/>
    </row>
    <row r="1090" spans="6:13" ht="12.75" hidden="1">
      <c r="F1090" s="65"/>
      <c r="G1090" s="65"/>
      <c r="H1090" s="5">
        <v>0</v>
      </c>
      <c r="I1090" s="22" t="e">
        <v>#DIV/0!</v>
      </c>
      <c r="M1090" s="2"/>
    </row>
    <row r="1091" spans="6:13" ht="12.75" hidden="1">
      <c r="F1091" s="65"/>
      <c r="G1091" s="65"/>
      <c r="H1091" s="5">
        <v>0</v>
      </c>
      <c r="I1091" s="22" t="e">
        <v>#DIV/0!</v>
      </c>
      <c r="M1091" s="2"/>
    </row>
    <row r="1092" spans="6:13" ht="12.75" hidden="1">
      <c r="F1092" s="65"/>
      <c r="G1092" s="65"/>
      <c r="H1092" s="5">
        <v>0</v>
      </c>
      <c r="I1092" s="22" t="e">
        <v>#DIV/0!</v>
      </c>
      <c r="M1092" s="2"/>
    </row>
    <row r="1093" spans="6:13" ht="12.75" hidden="1">
      <c r="F1093" s="65"/>
      <c r="G1093" s="65"/>
      <c r="H1093" s="5">
        <v>0</v>
      </c>
      <c r="I1093" s="22" t="e">
        <v>#DIV/0!</v>
      </c>
      <c r="M1093" s="2"/>
    </row>
    <row r="1094" spans="6:13" ht="12.75" hidden="1">
      <c r="F1094" s="65"/>
      <c r="G1094" s="65"/>
      <c r="H1094" s="5">
        <v>0</v>
      </c>
      <c r="I1094" s="22" t="e">
        <v>#DIV/0!</v>
      </c>
      <c r="M1094" s="2"/>
    </row>
    <row r="1095" spans="6:13" ht="12.75" hidden="1">
      <c r="F1095" s="65"/>
      <c r="G1095" s="65"/>
      <c r="H1095" s="5">
        <v>0</v>
      </c>
      <c r="I1095" s="22" t="e">
        <v>#DIV/0!</v>
      </c>
      <c r="M1095" s="2"/>
    </row>
    <row r="1096" spans="6:13" ht="12.75" hidden="1">
      <c r="F1096" s="65"/>
      <c r="G1096" s="65"/>
      <c r="H1096" s="5">
        <v>0</v>
      </c>
      <c r="I1096" s="22" t="e">
        <v>#DIV/0!</v>
      </c>
      <c r="M1096" s="2"/>
    </row>
    <row r="1097" spans="6:13" ht="12.75" hidden="1">
      <c r="F1097" s="65"/>
      <c r="G1097" s="65"/>
      <c r="H1097" s="5">
        <v>0</v>
      </c>
      <c r="I1097" s="22" t="e">
        <v>#DIV/0!</v>
      </c>
      <c r="M1097" s="2"/>
    </row>
    <row r="1098" spans="6:13" ht="12.75" hidden="1">
      <c r="F1098" s="65"/>
      <c r="G1098" s="65"/>
      <c r="H1098" s="5">
        <v>0</v>
      </c>
      <c r="I1098" s="22" t="e">
        <v>#DIV/0!</v>
      </c>
      <c r="M1098" s="2"/>
    </row>
    <row r="1099" spans="6:13" ht="12.75" hidden="1">
      <c r="F1099" s="65"/>
      <c r="G1099" s="65"/>
      <c r="H1099" s="5">
        <v>0</v>
      </c>
      <c r="I1099" s="22" t="e">
        <v>#DIV/0!</v>
      </c>
      <c r="M1099" s="2"/>
    </row>
    <row r="1100" spans="6:13" ht="12.75" hidden="1">
      <c r="F1100" s="65"/>
      <c r="G1100" s="65"/>
      <c r="H1100" s="5">
        <v>0</v>
      </c>
      <c r="I1100" s="22" t="e">
        <v>#DIV/0!</v>
      </c>
      <c r="M1100" s="2"/>
    </row>
    <row r="1101" spans="6:13" ht="12.75" hidden="1">
      <c r="F1101" s="65"/>
      <c r="G1101" s="65"/>
      <c r="H1101" s="5">
        <v>0</v>
      </c>
      <c r="I1101" s="22" t="e">
        <v>#DIV/0!</v>
      </c>
      <c r="M1101" s="2"/>
    </row>
    <row r="1102" spans="6:13" ht="12.75" hidden="1">
      <c r="F1102" s="65"/>
      <c r="G1102" s="65"/>
      <c r="H1102" s="5">
        <v>0</v>
      </c>
      <c r="I1102" s="22" t="e">
        <v>#DIV/0!</v>
      </c>
      <c r="M1102" s="2"/>
    </row>
    <row r="1103" spans="6:13" ht="12.75" hidden="1">
      <c r="F1103" s="65"/>
      <c r="G1103" s="65"/>
      <c r="H1103" s="5">
        <v>0</v>
      </c>
      <c r="I1103" s="22" t="e">
        <v>#DIV/0!</v>
      </c>
      <c r="M1103" s="2"/>
    </row>
    <row r="1104" spans="6:13" ht="12.75" hidden="1">
      <c r="F1104" s="65"/>
      <c r="G1104" s="65"/>
      <c r="H1104" s="5">
        <v>0</v>
      </c>
      <c r="I1104" s="22" t="e">
        <v>#DIV/0!</v>
      </c>
      <c r="M1104" s="2"/>
    </row>
    <row r="1105" spans="6:13" ht="12.75" hidden="1">
      <c r="F1105" s="65"/>
      <c r="G1105" s="65"/>
      <c r="H1105" s="5">
        <v>0</v>
      </c>
      <c r="I1105" s="22" t="e">
        <v>#DIV/0!</v>
      </c>
      <c r="M1105" s="2"/>
    </row>
    <row r="1106" spans="6:13" ht="12.75" hidden="1">
      <c r="F1106" s="65"/>
      <c r="G1106" s="65"/>
      <c r="H1106" s="5">
        <v>0</v>
      </c>
      <c r="I1106" s="22" t="e">
        <v>#DIV/0!</v>
      </c>
      <c r="M1106" s="2"/>
    </row>
    <row r="1107" spans="6:13" ht="12.75" hidden="1">
      <c r="F1107" s="65"/>
      <c r="G1107" s="65"/>
      <c r="H1107" s="5">
        <v>0</v>
      </c>
      <c r="I1107" s="22" t="e">
        <v>#DIV/0!</v>
      </c>
      <c r="M1107" s="2"/>
    </row>
    <row r="1108" spans="6:13" ht="12.75" hidden="1">
      <c r="F1108" s="65"/>
      <c r="G1108" s="65"/>
      <c r="H1108" s="5">
        <v>0</v>
      </c>
      <c r="I1108" s="22" t="e">
        <v>#DIV/0!</v>
      </c>
      <c r="M1108" s="2"/>
    </row>
    <row r="1109" spans="6:13" ht="12.75" hidden="1">
      <c r="F1109" s="65"/>
      <c r="G1109" s="65"/>
      <c r="H1109" s="5">
        <v>0</v>
      </c>
      <c r="I1109" s="22" t="e">
        <v>#DIV/0!</v>
      </c>
      <c r="M1109" s="2"/>
    </row>
    <row r="1110" spans="6:13" ht="12.75" hidden="1">
      <c r="F1110" s="65"/>
      <c r="G1110" s="65"/>
      <c r="H1110" s="5">
        <v>0</v>
      </c>
      <c r="I1110" s="22" t="e">
        <v>#DIV/0!</v>
      </c>
      <c r="M1110" s="2"/>
    </row>
    <row r="1111" spans="6:13" ht="12.75" hidden="1">
      <c r="F1111" s="65"/>
      <c r="G1111" s="65"/>
      <c r="H1111" s="5">
        <v>0</v>
      </c>
      <c r="I1111" s="22" t="e">
        <v>#DIV/0!</v>
      </c>
      <c r="M1111" s="2"/>
    </row>
    <row r="1112" spans="6:13" ht="12.75" hidden="1">
      <c r="F1112" s="65"/>
      <c r="G1112" s="65"/>
      <c r="H1112" s="5">
        <v>0</v>
      </c>
      <c r="I1112" s="22" t="e">
        <v>#DIV/0!</v>
      </c>
      <c r="M1112" s="2"/>
    </row>
    <row r="1113" spans="6:13" ht="12.75" hidden="1">
      <c r="F1113" s="65"/>
      <c r="G1113" s="65"/>
      <c r="H1113" s="5">
        <v>0</v>
      </c>
      <c r="I1113" s="22" t="e">
        <v>#DIV/0!</v>
      </c>
      <c r="M1113" s="2"/>
    </row>
    <row r="1114" spans="6:13" ht="12.75" hidden="1">
      <c r="F1114" s="65"/>
      <c r="G1114" s="65"/>
      <c r="H1114" s="5">
        <v>0</v>
      </c>
      <c r="I1114" s="22" t="e">
        <v>#DIV/0!</v>
      </c>
      <c r="M1114" s="2"/>
    </row>
    <row r="1115" spans="6:13" ht="12.75" hidden="1">
      <c r="F1115" s="65"/>
      <c r="G1115" s="65"/>
      <c r="H1115" s="5">
        <v>0</v>
      </c>
      <c r="I1115" s="22" t="e">
        <v>#DIV/0!</v>
      </c>
      <c r="M1115" s="2"/>
    </row>
    <row r="1116" spans="6:13" ht="12.75" hidden="1">
      <c r="F1116" s="65"/>
      <c r="G1116" s="65"/>
      <c r="H1116" s="5">
        <v>0</v>
      </c>
      <c r="I1116" s="22" t="e">
        <v>#DIV/0!</v>
      </c>
      <c r="M1116" s="2"/>
    </row>
    <row r="1117" spans="6:13" ht="12.75" hidden="1">
      <c r="F1117" s="65"/>
      <c r="G1117" s="65"/>
      <c r="H1117" s="5">
        <v>0</v>
      </c>
      <c r="I1117" s="22" t="e">
        <v>#DIV/0!</v>
      </c>
      <c r="M1117" s="2"/>
    </row>
    <row r="1118" spans="6:13" ht="12.75" hidden="1">
      <c r="F1118" s="65"/>
      <c r="G1118" s="65"/>
      <c r="H1118" s="5">
        <v>0</v>
      </c>
      <c r="I1118" s="22" t="e">
        <v>#DIV/0!</v>
      </c>
      <c r="M1118" s="2"/>
    </row>
    <row r="1119" spans="6:13" ht="12.75" hidden="1">
      <c r="F1119" s="65"/>
      <c r="G1119" s="65"/>
      <c r="H1119" s="5">
        <v>0</v>
      </c>
      <c r="I1119" s="22" t="e">
        <v>#DIV/0!</v>
      </c>
      <c r="M1119" s="2"/>
    </row>
    <row r="1120" spans="6:13" ht="12.75" hidden="1">
      <c r="F1120" s="65"/>
      <c r="G1120" s="65"/>
      <c r="H1120" s="5">
        <v>0</v>
      </c>
      <c r="I1120" s="22" t="e">
        <v>#DIV/0!</v>
      </c>
      <c r="M1120" s="2"/>
    </row>
    <row r="1121" spans="6:13" ht="12.75" hidden="1">
      <c r="F1121" s="65"/>
      <c r="G1121" s="65"/>
      <c r="H1121" s="5">
        <v>0</v>
      </c>
      <c r="I1121" s="22" t="e">
        <v>#DIV/0!</v>
      </c>
      <c r="M1121" s="2"/>
    </row>
    <row r="1122" spans="6:13" ht="12.75" hidden="1">
      <c r="F1122" s="65"/>
      <c r="G1122" s="65"/>
      <c r="H1122" s="5">
        <v>0</v>
      </c>
      <c r="I1122" s="22" t="e">
        <v>#DIV/0!</v>
      </c>
      <c r="M1122" s="2"/>
    </row>
    <row r="1123" spans="6:13" ht="12.75" hidden="1">
      <c r="F1123" s="65"/>
      <c r="G1123" s="65"/>
      <c r="H1123" s="5">
        <v>0</v>
      </c>
      <c r="I1123" s="22" t="e">
        <v>#DIV/0!</v>
      </c>
      <c r="M1123" s="2"/>
    </row>
    <row r="1124" spans="6:13" ht="12.75" hidden="1">
      <c r="F1124" s="65"/>
      <c r="G1124" s="65"/>
      <c r="H1124" s="5">
        <v>0</v>
      </c>
      <c r="I1124" s="22" t="e">
        <v>#DIV/0!</v>
      </c>
      <c r="M1124" s="2"/>
    </row>
    <row r="1125" spans="6:13" ht="12.75" hidden="1">
      <c r="F1125" s="65"/>
      <c r="G1125" s="65"/>
      <c r="H1125" s="5">
        <v>0</v>
      </c>
      <c r="I1125" s="22" t="e">
        <v>#DIV/0!</v>
      </c>
      <c r="M1125" s="2"/>
    </row>
    <row r="1126" spans="6:13" ht="12.75" hidden="1">
      <c r="F1126" s="65"/>
      <c r="G1126" s="65"/>
      <c r="H1126" s="5">
        <v>0</v>
      </c>
      <c r="I1126" s="22" t="e">
        <v>#DIV/0!</v>
      </c>
      <c r="M1126" s="2"/>
    </row>
    <row r="1127" spans="6:13" ht="12.75" hidden="1">
      <c r="F1127" s="65"/>
      <c r="G1127" s="65"/>
      <c r="H1127" s="5">
        <v>0</v>
      </c>
      <c r="I1127" s="22" t="e">
        <v>#DIV/0!</v>
      </c>
      <c r="M1127" s="2"/>
    </row>
    <row r="1128" spans="6:13" ht="12.75" hidden="1">
      <c r="F1128" s="65"/>
      <c r="G1128" s="65"/>
      <c r="H1128" s="5">
        <v>0</v>
      </c>
      <c r="I1128" s="22" t="e">
        <v>#DIV/0!</v>
      </c>
      <c r="M1128" s="2"/>
    </row>
    <row r="1129" spans="6:13" ht="12.75" hidden="1">
      <c r="F1129" s="65"/>
      <c r="G1129" s="65"/>
      <c r="H1129" s="5">
        <v>0</v>
      </c>
      <c r="I1129" s="22" t="e">
        <v>#DIV/0!</v>
      </c>
      <c r="M1129" s="2"/>
    </row>
    <row r="1130" spans="6:13" ht="12.75" hidden="1">
      <c r="F1130" s="65"/>
      <c r="G1130" s="65"/>
      <c r="H1130" s="5">
        <v>0</v>
      </c>
      <c r="I1130" s="22" t="e">
        <v>#DIV/0!</v>
      </c>
      <c r="M1130" s="2"/>
    </row>
    <row r="1131" spans="6:13" ht="12.75" hidden="1">
      <c r="F1131" s="65"/>
      <c r="G1131" s="65"/>
      <c r="H1131" s="5">
        <v>0</v>
      </c>
      <c r="I1131" s="22" t="e">
        <v>#DIV/0!</v>
      </c>
      <c r="M1131" s="2"/>
    </row>
    <row r="1132" spans="6:13" ht="12.75" hidden="1">
      <c r="F1132" s="65"/>
      <c r="G1132" s="65"/>
      <c r="H1132" s="5">
        <v>0</v>
      </c>
      <c r="I1132" s="22" t="e">
        <v>#DIV/0!</v>
      </c>
      <c r="M1132" s="2"/>
    </row>
    <row r="1133" spans="6:13" ht="12.75" hidden="1">
      <c r="F1133" s="65"/>
      <c r="G1133" s="65"/>
      <c r="H1133" s="5">
        <v>0</v>
      </c>
      <c r="I1133" s="22" t="e">
        <v>#DIV/0!</v>
      </c>
      <c r="M1133" s="2"/>
    </row>
    <row r="1134" spans="6:13" ht="12.75" hidden="1">
      <c r="F1134" s="65"/>
      <c r="G1134" s="65"/>
      <c r="H1134" s="5">
        <v>0</v>
      </c>
      <c r="I1134" s="22" t="e">
        <v>#DIV/0!</v>
      </c>
      <c r="M1134" s="2"/>
    </row>
    <row r="1135" spans="6:13" ht="12.75" hidden="1">
      <c r="F1135" s="65"/>
      <c r="G1135" s="65"/>
      <c r="H1135" s="5">
        <v>0</v>
      </c>
      <c r="I1135" s="22" t="e">
        <v>#DIV/0!</v>
      </c>
      <c r="M1135" s="2"/>
    </row>
    <row r="1136" spans="6:13" ht="12.75" hidden="1">
      <c r="F1136" s="65"/>
      <c r="G1136" s="65"/>
      <c r="H1136" s="5">
        <v>0</v>
      </c>
      <c r="I1136" s="22" t="e">
        <v>#DIV/0!</v>
      </c>
      <c r="M1136" s="2"/>
    </row>
    <row r="1137" spans="6:13" ht="12.75" hidden="1">
      <c r="F1137" s="65"/>
      <c r="G1137" s="65"/>
      <c r="H1137" s="5">
        <v>0</v>
      </c>
      <c r="I1137" s="22" t="e">
        <v>#DIV/0!</v>
      </c>
      <c r="M1137" s="2"/>
    </row>
    <row r="1138" spans="6:13" ht="12.75" hidden="1">
      <c r="F1138" s="65"/>
      <c r="G1138" s="65"/>
      <c r="H1138" s="5">
        <v>0</v>
      </c>
      <c r="I1138" s="22" t="e">
        <v>#DIV/0!</v>
      </c>
      <c r="M1138" s="2"/>
    </row>
    <row r="1139" spans="6:13" ht="12.75" hidden="1">
      <c r="F1139" s="65"/>
      <c r="G1139" s="65"/>
      <c r="H1139" s="5">
        <v>0</v>
      </c>
      <c r="I1139" s="22" t="e">
        <v>#DIV/0!</v>
      </c>
      <c r="M1139" s="2"/>
    </row>
    <row r="1140" spans="6:13" ht="12.75" hidden="1">
      <c r="F1140" s="65"/>
      <c r="G1140" s="65"/>
      <c r="H1140" s="5">
        <v>0</v>
      </c>
      <c r="I1140" s="22" t="e">
        <v>#DIV/0!</v>
      </c>
      <c r="M1140" s="2"/>
    </row>
    <row r="1141" spans="6:13" ht="12.75" hidden="1">
      <c r="F1141" s="65"/>
      <c r="G1141" s="65"/>
      <c r="H1141" s="5">
        <v>0</v>
      </c>
      <c r="I1141" s="22" t="e">
        <v>#DIV/0!</v>
      </c>
      <c r="M1141" s="2"/>
    </row>
    <row r="1142" spans="6:13" ht="12.75" hidden="1">
      <c r="F1142" s="65"/>
      <c r="G1142" s="65"/>
      <c r="H1142" s="5">
        <v>0</v>
      </c>
      <c r="I1142" s="22" t="e">
        <v>#DIV/0!</v>
      </c>
      <c r="M1142" s="2"/>
    </row>
    <row r="1143" spans="6:13" ht="12.75" hidden="1">
      <c r="F1143" s="65"/>
      <c r="G1143" s="65"/>
      <c r="H1143" s="5">
        <v>0</v>
      </c>
      <c r="I1143" s="22" t="e">
        <v>#DIV/0!</v>
      </c>
      <c r="M1143" s="2"/>
    </row>
    <row r="1144" spans="6:13" ht="12.75" hidden="1">
      <c r="F1144" s="65"/>
      <c r="G1144" s="65"/>
      <c r="H1144" s="5">
        <v>0</v>
      </c>
      <c r="I1144" s="22" t="e">
        <v>#DIV/0!</v>
      </c>
      <c r="M1144" s="2"/>
    </row>
    <row r="1145" spans="6:13" ht="12.75" hidden="1">
      <c r="F1145" s="65"/>
      <c r="G1145" s="65"/>
      <c r="H1145" s="5">
        <v>0</v>
      </c>
      <c r="I1145" s="22" t="e">
        <v>#DIV/0!</v>
      </c>
      <c r="M1145" s="2"/>
    </row>
    <row r="1146" spans="6:13" ht="12.75" hidden="1">
      <c r="F1146" s="65"/>
      <c r="G1146" s="65"/>
      <c r="H1146" s="5">
        <v>0</v>
      </c>
      <c r="I1146" s="22" t="e">
        <v>#DIV/0!</v>
      </c>
      <c r="M1146" s="2"/>
    </row>
    <row r="1147" spans="6:13" ht="12.75" hidden="1">
      <c r="F1147" s="65"/>
      <c r="G1147" s="65"/>
      <c r="H1147" s="5">
        <v>0</v>
      </c>
      <c r="I1147" s="22" t="e">
        <v>#DIV/0!</v>
      </c>
      <c r="M1147" s="2"/>
    </row>
    <row r="1148" spans="6:13" ht="12.75" hidden="1">
      <c r="F1148" s="65"/>
      <c r="G1148" s="65"/>
      <c r="H1148" s="5">
        <v>0</v>
      </c>
      <c r="I1148" s="22" t="e">
        <v>#DIV/0!</v>
      </c>
      <c r="M1148" s="2"/>
    </row>
    <row r="1149" spans="6:13" ht="12.75" hidden="1">
      <c r="F1149" s="65"/>
      <c r="G1149" s="65"/>
      <c r="H1149" s="5">
        <v>0</v>
      </c>
      <c r="I1149" s="22" t="e">
        <v>#DIV/0!</v>
      </c>
      <c r="M1149" s="2"/>
    </row>
    <row r="1150" spans="6:13" ht="12.75" hidden="1">
      <c r="F1150" s="65"/>
      <c r="G1150" s="65"/>
      <c r="H1150" s="5">
        <v>0</v>
      </c>
      <c r="I1150" s="22" t="e">
        <v>#DIV/0!</v>
      </c>
      <c r="M1150" s="2"/>
    </row>
    <row r="1151" spans="6:13" ht="12.75" hidden="1">
      <c r="F1151" s="65"/>
      <c r="G1151" s="65"/>
      <c r="H1151" s="5">
        <v>0</v>
      </c>
      <c r="I1151" s="22" t="e">
        <v>#DIV/0!</v>
      </c>
      <c r="M1151" s="2"/>
    </row>
    <row r="1152" spans="6:13" ht="12.75" hidden="1">
      <c r="F1152" s="65"/>
      <c r="G1152" s="65"/>
      <c r="H1152" s="5">
        <v>0</v>
      </c>
      <c r="I1152" s="22" t="e">
        <v>#DIV/0!</v>
      </c>
      <c r="M1152" s="2"/>
    </row>
    <row r="1153" spans="6:13" ht="12.75" hidden="1">
      <c r="F1153" s="65"/>
      <c r="G1153" s="65"/>
      <c r="H1153" s="5">
        <v>0</v>
      </c>
      <c r="I1153" s="22" t="e">
        <v>#DIV/0!</v>
      </c>
      <c r="M1153" s="2"/>
    </row>
    <row r="1154" spans="6:13" ht="12.75" hidden="1">
      <c r="F1154" s="65"/>
      <c r="G1154" s="65"/>
      <c r="H1154" s="5">
        <v>0</v>
      </c>
      <c r="I1154" s="22" t="e">
        <v>#DIV/0!</v>
      </c>
      <c r="M1154" s="2"/>
    </row>
    <row r="1155" spans="6:13" ht="12.75" hidden="1">
      <c r="F1155" s="65"/>
      <c r="G1155" s="65"/>
      <c r="H1155" s="5">
        <v>0</v>
      </c>
      <c r="I1155" s="22" t="e">
        <v>#DIV/0!</v>
      </c>
      <c r="M1155" s="2"/>
    </row>
    <row r="1156" spans="6:13" ht="12.75" hidden="1">
      <c r="F1156" s="65"/>
      <c r="G1156" s="65"/>
      <c r="H1156" s="5">
        <v>0</v>
      </c>
      <c r="I1156" s="22" t="e">
        <v>#DIV/0!</v>
      </c>
      <c r="M1156" s="2"/>
    </row>
    <row r="1157" spans="6:13" ht="12.75" hidden="1">
      <c r="F1157" s="65"/>
      <c r="G1157" s="65"/>
      <c r="H1157" s="5">
        <v>0</v>
      </c>
      <c r="I1157" s="22" t="e">
        <v>#DIV/0!</v>
      </c>
      <c r="M1157" s="2"/>
    </row>
    <row r="1158" spans="6:13" ht="12.75" hidden="1">
      <c r="F1158" s="65"/>
      <c r="G1158" s="65"/>
      <c r="H1158" s="5">
        <v>0</v>
      </c>
      <c r="I1158" s="22" t="e">
        <v>#DIV/0!</v>
      </c>
      <c r="M1158" s="2"/>
    </row>
    <row r="1159" spans="6:13" ht="12.75" hidden="1">
      <c r="F1159" s="65"/>
      <c r="G1159" s="65"/>
      <c r="H1159" s="5">
        <v>0</v>
      </c>
      <c r="I1159" s="22" t="e">
        <v>#DIV/0!</v>
      </c>
      <c r="M1159" s="2"/>
    </row>
    <row r="1160" spans="6:13" ht="12.75" hidden="1">
      <c r="F1160" s="65"/>
      <c r="G1160" s="65"/>
      <c r="H1160" s="5">
        <v>0</v>
      </c>
      <c r="I1160" s="22" t="e">
        <v>#DIV/0!</v>
      </c>
      <c r="M1160" s="2"/>
    </row>
    <row r="1161" spans="6:13" ht="12.75" hidden="1">
      <c r="F1161" s="65"/>
      <c r="G1161" s="65"/>
      <c r="H1161" s="5">
        <v>0</v>
      </c>
      <c r="I1161" s="22" t="e">
        <v>#DIV/0!</v>
      </c>
      <c r="M1161" s="2"/>
    </row>
    <row r="1162" spans="6:13" ht="12.75" hidden="1">
      <c r="F1162" s="65"/>
      <c r="G1162" s="65"/>
      <c r="H1162" s="5">
        <v>0</v>
      </c>
      <c r="I1162" s="22" t="e">
        <v>#DIV/0!</v>
      </c>
      <c r="M1162" s="2"/>
    </row>
    <row r="1163" spans="6:13" ht="12.75" hidden="1">
      <c r="F1163" s="65"/>
      <c r="G1163" s="65"/>
      <c r="H1163" s="5">
        <v>0</v>
      </c>
      <c r="I1163" s="22" t="e">
        <v>#DIV/0!</v>
      </c>
      <c r="M1163" s="2"/>
    </row>
    <row r="1164" spans="6:13" ht="12.75" hidden="1">
      <c r="F1164" s="65"/>
      <c r="G1164" s="65"/>
      <c r="H1164" s="5">
        <v>0</v>
      </c>
      <c r="I1164" s="22" t="e">
        <v>#DIV/0!</v>
      </c>
      <c r="M1164" s="2"/>
    </row>
    <row r="1165" spans="6:13" ht="12.75" hidden="1">
      <c r="F1165" s="65"/>
      <c r="G1165" s="65"/>
      <c r="H1165" s="5">
        <v>0</v>
      </c>
      <c r="I1165" s="22" t="e">
        <v>#DIV/0!</v>
      </c>
      <c r="M1165" s="2"/>
    </row>
    <row r="1166" spans="6:13" ht="12.75" hidden="1">
      <c r="F1166" s="65"/>
      <c r="G1166" s="65"/>
      <c r="H1166" s="5">
        <v>0</v>
      </c>
      <c r="I1166" s="22" t="e">
        <v>#DIV/0!</v>
      </c>
      <c r="M1166" s="2"/>
    </row>
    <row r="1167" spans="6:13" ht="12.75" hidden="1">
      <c r="F1167" s="65"/>
      <c r="G1167" s="65"/>
      <c r="H1167" s="5">
        <v>0</v>
      </c>
      <c r="I1167" s="22" t="e">
        <v>#DIV/0!</v>
      </c>
      <c r="M1167" s="2"/>
    </row>
    <row r="1168" spans="6:13" ht="12.75" hidden="1">
      <c r="F1168" s="65"/>
      <c r="G1168" s="65"/>
      <c r="H1168" s="5">
        <v>0</v>
      </c>
      <c r="I1168" s="22" t="e">
        <v>#DIV/0!</v>
      </c>
      <c r="M1168" s="2"/>
    </row>
    <row r="1169" spans="6:13" ht="12.75" hidden="1">
      <c r="F1169" s="65"/>
      <c r="G1169" s="65"/>
      <c r="H1169" s="5">
        <v>0</v>
      </c>
      <c r="I1169" s="22" t="e">
        <v>#DIV/0!</v>
      </c>
      <c r="M1169" s="2"/>
    </row>
    <row r="1170" spans="6:13" ht="12.75" hidden="1">
      <c r="F1170" s="65"/>
      <c r="G1170" s="65"/>
      <c r="H1170" s="5">
        <v>0</v>
      </c>
      <c r="I1170" s="22" t="e">
        <v>#DIV/0!</v>
      </c>
      <c r="M1170" s="2"/>
    </row>
    <row r="1171" spans="6:13" ht="12.75" hidden="1">
      <c r="F1171" s="65"/>
      <c r="G1171" s="65"/>
      <c r="H1171" s="5">
        <v>0</v>
      </c>
      <c r="I1171" s="22" t="e">
        <v>#DIV/0!</v>
      </c>
      <c r="M1171" s="2"/>
    </row>
    <row r="1172" spans="6:13" ht="12.75" hidden="1">
      <c r="F1172" s="65"/>
      <c r="G1172" s="65"/>
      <c r="H1172" s="5">
        <v>0</v>
      </c>
      <c r="I1172" s="22" t="e">
        <v>#DIV/0!</v>
      </c>
      <c r="M1172" s="2"/>
    </row>
    <row r="1173" spans="6:13" ht="12.75" hidden="1">
      <c r="F1173" s="65"/>
      <c r="G1173" s="65"/>
      <c r="H1173" s="5">
        <v>0</v>
      </c>
      <c r="I1173" s="22" t="e">
        <v>#DIV/0!</v>
      </c>
      <c r="M1173" s="2"/>
    </row>
    <row r="1174" spans="6:13" ht="12.75" hidden="1">
      <c r="F1174" s="65"/>
      <c r="G1174" s="65"/>
      <c r="H1174" s="5">
        <v>0</v>
      </c>
      <c r="I1174" s="22" t="e">
        <v>#DIV/0!</v>
      </c>
      <c r="M1174" s="2"/>
    </row>
    <row r="1175" spans="6:13" ht="12.75" hidden="1">
      <c r="F1175" s="65"/>
      <c r="G1175" s="65"/>
      <c r="H1175" s="5">
        <v>0</v>
      </c>
      <c r="I1175" s="22" t="e">
        <v>#DIV/0!</v>
      </c>
      <c r="M1175" s="2"/>
    </row>
    <row r="1176" spans="6:13" ht="12.75" hidden="1">
      <c r="F1176" s="65"/>
      <c r="G1176" s="65"/>
      <c r="H1176" s="5">
        <v>0</v>
      </c>
      <c r="I1176" s="22" t="e">
        <v>#DIV/0!</v>
      </c>
      <c r="M1176" s="2"/>
    </row>
    <row r="1177" spans="6:13" ht="12.75" hidden="1">
      <c r="F1177" s="65"/>
      <c r="G1177" s="65"/>
      <c r="H1177" s="5">
        <v>0</v>
      </c>
      <c r="I1177" s="22" t="e">
        <v>#DIV/0!</v>
      </c>
      <c r="M1177" s="2"/>
    </row>
    <row r="1178" spans="6:13" ht="12.75" hidden="1">
      <c r="F1178" s="65"/>
      <c r="G1178" s="65"/>
      <c r="H1178" s="5">
        <v>0</v>
      </c>
      <c r="I1178" s="22" t="e">
        <v>#DIV/0!</v>
      </c>
      <c r="M1178" s="2"/>
    </row>
    <row r="1179" spans="6:13" ht="12.75" hidden="1">
      <c r="F1179" s="65"/>
      <c r="G1179" s="65"/>
      <c r="H1179" s="5">
        <v>0</v>
      </c>
      <c r="I1179" s="22" t="e">
        <v>#DIV/0!</v>
      </c>
      <c r="M1179" s="2"/>
    </row>
    <row r="1180" spans="6:13" ht="12.75" hidden="1">
      <c r="F1180" s="65"/>
      <c r="G1180" s="65"/>
      <c r="H1180" s="5">
        <v>0</v>
      </c>
      <c r="I1180" s="22" t="e">
        <v>#DIV/0!</v>
      </c>
      <c r="M1180" s="2"/>
    </row>
    <row r="1181" spans="6:13" ht="12.75" hidden="1">
      <c r="F1181" s="65"/>
      <c r="G1181" s="65"/>
      <c r="H1181" s="5">
        <v>0</v>
      </c>
      <c r="I1181" s="22" t="e">
        <v>#DIV/0!</v>
      </c>
      <c r="M1181" s="2"/>
    </row>
    <row r="1182" spans="6:13" ht="12.75" hidden="1">
      <c r="F1182" s="65"/>
      <c r="G1182" s="65"/>
      <c r="H1182" s="5">
        <v>0</v>
      </c>
      <c r="I1182" s="22" t="e">
        <v>#DIV/0!</v>
      </c>
      <c r="M1182" s="2"/>
    </row>
    <row r="1183" spans="6:13" ht="12.75" hidden="1">
      <c r="F1183" s="65"/>
      <c r="G1183" s="65"/>
      <c r="H1183" s="5">
        <v>0</v>
      </c>
      <c r="I1183" s="22" t="e">
        <v>#DIV/0!</v>
      </c>
      <c r="M1183" s="2"/>
    </row>
    <row r="1184" spans="6:13" ht="12.75" hidden="1">
      <c r="F1184" s="65"/>
      <c r="G1184" s="65"/>
      <c r="H1184" s="5">
        <v>0</v>
      </c>
      <c r="I1184" s="22" t="e">
        <v>#DIV/0!</v>
      </c>
      <c r="M1184" s="2"/>
    </row>
    <row r="1185" spans="6:13" ht="12.75" hidden="1">
      <c r="F1185" s="65"/>
      <c r="G1185" s="65"/>
      <c r="H1185" s="5">
        <v>0</v>
      </c>
      <c r="I1185" s="22" t="e">
        <v>#DIV/0!</v>
      </c>
      <c r="M1185" s="2"/>
    </row>
    <row r="1186" spans="6:13" ht="12.75" hidden="1">
      <c r="F1186" s="65"/>
      <c r="G1186" s="65"/>
      <c r="H1186" s="5">
        <v>0</v>
      </c>
      <c r="I1186" s="22" t="e">
        <v>#DIV/0!</v>
      </c>
      <c r="M1186" s="2"/>
    </row>
    <row r="1187" spans="6:13" ht="12.75" hidden="1">
      <c r="F1187" s="65"/>
      <c r="G1187" s="65"/>
      <c r="H1187" s="5">
        <v>0</v>
      </c>
      <c r="I1187" s="22" t="e">
        <v>#DIV/0!</v>
      </c>
      <c r="M1187" s="2"/>
    </row>
    <row r="1188" spans="6:13" ht="12.75" hidden="1">
      <c r="F1188" s="65"/>
      <c r="G1188" s="65"/>
      <c r="H1188" s="5">
        <v>0</v>
      </c>
      <c r="I1188" s="22" t="e">
        <v>#DIV/0!</v>
      </c>
      <c r="M1188" s="2"/>
    </row>
    <row r="1189" spans="6:13" ht="12.75" hidden="1">
      <c r="F1189" s="65"/>
      <c r="G1189" s="65"/>
      <c r="H1189" s="5">
        <v>0</v>
      </c>
      <c r="I1189" s="22" t="e">
        <v>#DIV/0!</v>
      </c>
      <c r="M1189" s="2"/>
    </row>
    <row r="1190" spans="6:13" ht="12.75" hidden="1">
      <c r="F1190" s="65"/>
      <c r="G1190" s="65"/>
      <c r="H1190" s="5">
        <v>0</v>
      </c>
      <c r="I1190" s="22" t="e">
        <v>#DIV/0!</v>
      </c>
      <c r="M1190" s="2"/>
    </row>
    <row r="1191" spans="6:13" ht="12.75" hidden="1">
      <c r="F1191" s="65"/>
      <c r="G1191" s="65"/>
      <c r="H1191" s="5">
        <v>0</v>
      </c>
      <c r="I1191" s="22" t="e">
        <v>#DIV/0!</v>
      </c>
      <c r="M1191" s="2"/>
    </row>
    <row r="1192" spans="6:13" ht="12.75" hidden="1">
      <c r="F1192" s="65"/>
      <c r="G1192" s="65"/>
      <c r="H1192" s="5">
        <v>0</v>
      </c>
      <c r="I1192" s="22" t="e">
        <v>#DIV/0!</v>
      </c>
      <c r="M1192" s="2"/>
    </row>
    <row r="1193" spans="6:13" ht="12.75" hidden="1">
      <c r="F1193" s="65"/>
      <c r="G1193" s="65"/>
      <c r="H1193" s="5">
        <v>0</v>
      </c>
      <c r="I1193" s="22" t="e">
        <v>#DIV/0!</v>
      </c>
      <c r="M1193" s="2"/>
    </row>
    <row r="1194" spans="6:13" ht="12.75" hidden="1">
      <c r="F1194" s="65"/>
      <c r="G1194" s="65"/>
      <c r="H1194" s="5">
        <v>0</v>
      </c>
      <c r="I1194" s="22" t="e">
        <v>#DIV/0!</v>
      </c>
      <c r="M1194" s="2"/>
    </row>
    <row r="1195" spans="6:13" ht="12.75" hidden="1">
      <c r="F1195" s="65"/>
      <c r="G1195" s="65"/>
      <c r="H1195" s="5">
        <v>0</v>
      </c>
      <c r="I1195" s="22" t="e">
        <v>#DIV/0!</v>
      </c>
      <c r="M1195" s="2"/>
    </row>
    <row r="1196" spans="6:13" ht="12.75" hidden="1">
      <c r="F1196" s="65"/>
      <c r="G1196" s="65"/>
      <c r="H1196" s="5">
        <v>0</v>
      </c>
      <c r="I1196" s="22" t="e">
        <v>#DIV/0!</v>
      </c>
      <c r="M1196" s="2"/>
    </row>
    <row r="1197" spans="6:13" ht="12.75" hidden="1">
      <c r="F1197" s="65"/>
      <c r="G1197" s="65"/>
      <c r="H1197" s="5">
        <v>0</v>
      </c>
      <c r="I1197" s="22" t="e">
        <v>#DIV/0!</v>
      </c>
      <c r="M1197" s="2"/>
    </row>
    <row r="1198" spans="6:13" ht="12.75" hidden="1">
      <c r="F1198" s="65"/>
      <c r="G1198" s="65"/>
      <c r="H1198" s="5">
        <v>0</v>
      </c>
      <c r="I1198" s="22" t="e">
        <v>#DIV/0!</v>
      </c>
      <c r="M1198" s="2"/>
    </row>
    <row r="1199" spans="6:13" ht="12.75" hidden="1">
      <c r="F1199" s="65"/>
      <c r="G1199" s="65"/>
      <c r="H1199" s="5">
        <v>0</v>
      </c>
      <c r="I1199" s="22" t="e">
        <v>#DIV/0!</v>
      </c>
      <c r="M1199" s="2"/>
    </row>
    <row r="1200" spans="6:13" ht="12.75" hidden="1">
      <c r="F1200" s="65"/>
      <c r="G1200" s="65"/>
      <c r="H1200" s="5">
        <v>0</v>
      </c>
      <c r="I1200" s="22" t="e">
        <v>#DIV/0!</v>
      </c>
      <c r="M1200" s="2"/>
    </row>
    <row r="1201" spans="6:13" ht="12.75" hidden="1">
      <c r="F1201" s="65"/>
      <c r="G1201" s="65"/>
      <c r="H1201" s="5">
        <v>0</v>
      </c>
      <c r="I1201" s="22" t="e">
        <v>#DIV/0!</v>
      </c>
      <c r="M1201" s="2"/>
    </row>
    <row r="1202" spans="6:13" ht="12.75" hidden="1">
      <c r="F1202" s="65"/>
      <c r="G1202" s="65"/>
      <c r="H1202" s="5">
        <v>0</v>
      </c>
      <c r="I1202" s="22" t="e">
        <v>#DIV/0!</v>
      </c>
      <c r="M1202" s="2"/>
    </row>
    <row r="1203" spans="6:13" ht="12.75" hidden="1">
      <c r="F1203" s="65"/>
      <c r="G1203" s="65"/>
      <c r="H1203" s="5">
        <v>0</v>
      </c>
      <c r="I1203" s="22" t="e">
        <v>#DIV/0!</v>
      </c>
      <c r="M1203" s="2"/>
    </row>
    <row r="1204" spans="6:13" ht="12.75" hidden="1">
      <c r="F1204" s="65"/>
      <c r="G1204" s="65"/>
      <c r="H1204" s="5">
        <v>0</v>
      </c>
      <c r="I1204" s="22" t="e">
        <v>#DIV/0!</v>
      </c>
      <c r="M1204" s="2"/>
    </row>
    <row r="1205" spans="6:13" ht="12.75" hidden="1">
      <c r="F1205" s="65"/>
      <c r="G1205" s="65"/>
      <c r="H1205" s="5">
        <v>0</v>
      </c>
      <c r="I1205" s="22" t="e">
        <v>#DIV/0!</v>
      </c>
      <c r="M1205" s="2"/>
    </row>
    <row r="1206" spans="6:13" ht="12.75" hidden="1">
      <c r="F1206" s="65"/>
      <c r="G1206" s="65"/>
      <c r="H1206" s="5">
        <v>0</v>
      </c>
      <c r="I1206" s="22" t="e">
        <v>#DIV/0!</v>
      </c>
      <c r="M1206" s="2"/>
    </row>
    <row r="1207" spans="6:13" ht="12.75" hidden="1">
      <c r="F1207" s="65"/>
      <c r="G1207" s="65"/>
      <c r="H1207" s="5">
        <v>0</v>
      </c>
      <c r="I1207" s="22" t="e">
        <v>#DIV/0!</v>
      </c>
      <c r="M1207" s="2"/>
    </row>
    <row r="1208" spans="6:13" ht="12.75" hidden="1">
      <c r="F1208" s="65"/>
      <c r="G1208" s="65"/>
      <c r="H1208" s="5">
        <v>0</v>
      </c>
      <c r="I1208" s="22" t="e">
        <v>#DIV/0!</v>
      </c>
      <c r="M1208" s="2"/>
    </row>
    <row r="1209" spans="6:13" ht="12.75" hidden="1">
      <c r="F1209" s="65"/>
      <c r="G1209" s="65"/>
      <c r="H1209" s="5">
        <v>0</v>
      </c>
      <c r="I1209" s="22" t="e">
        <v>#DIV/0!</v>
      </c>
      <c r="M1209" s="2"/>
    </row>
    <row r="1210" spans="6:13" ht="12.75" hidden="1">
      <c r="F1210" s="65"/>
      <c r="G1210" s="65"/>
      <c r="H1210" s="5">
        <v>0</v>
      </c>
      <c r="I1210" s="22" t="e">
        <v>#DIV/0!</v>
      </c>
      <c r="M1210" s="2"/>
    </row>
    <row r="1211" spans="6:13" ht="12.75" hidden="1">
      <c r="F1211" s="65"/>
      <c r="G1211" s="65"/>
      <c r="H1211" s="5">
        <v>0</v>
      </c>
      <c r="I1211" s="22" t="e">
        <v>#DIV/0!</v>
      </c>
      <c r="M1211" s="2"/>
    </row>
    <row r="1212" spans="6:13" ht="12.75" hidden="1">
      <c r="F1212" s="65"/>
      <c r="G1212" s="65"/>
      <c r="H1212" s="5">
        <v>0</v>
      </c>
      <c r="I1212" s="22" t="e">
        <v>#DIV/0!</v>
      </c>
      <c r="M1212" s="2"/>
    </row>
    <row r="1213" spans="6:13" ht="12.75" hidden="1">
      <c r="F1213" s="65"/>
      <c r="G1213" s="65"/>
      <c r="H1213" s="5">
        <v>0</v>
      </c>
      <c r="I1213" s="22" t="e">
        <v>#DIV/0!</v>
      </c>
      <c r="M1213" s="2"/>
    </row>
    <row r="1214" spans="6:13" ht="12.75" hidden="1">
      <c r="F1214" s="65"/>
      <c r="G1214" s="65"/>
      <c r="H1214" s="5">
        <v>0</v>
      </c>
      <c r="I1214" s="22" t="e">
        <v>#DIV/0!</v>
      </c>
      <c r="M1214" s="2"/>
    </row>
    <row r="1215" spans="6:13" ht="12.75" hidden="1">
      <c r="F1215" s="65"/>
      <c r="G1215" s="65"/>
      <c r="H1215" s="5">
        <v>0</v>
      </c>
      <c r="I1215" s="22" t="e">
        <v>#DIV/0!</v>
      </c>
      <c r="M1215" s="2"/>
    </row>
    <row r="1216" spans="6:13" ht="12.75" hidden="1">
      <c r="F1216" s="65"/>
      <c r="G1216" s="65"/>
      <c r="H1216" s="5">
        <v>0</v>
      </c>
      <c r="I1216" s="22" t="e">
        <v>#DIV/0!</v>
      </c>
      <c r="M1216" s="2"/>
    </row>
    <row r="1217" spans="6:13" ht="12.75" hidden="1">
      <c r="F1217" s="65"/>
      <c r="G1217" s="65"/>
      <c r="H1217" s="5">
        <v>0</v>
      </c>
      <c r="I1217" s="22" t="e">
        <v>#DIV/0!</v>
      </c>
      <c r="M1217" s="2"/>
    </row>
    <row r="1218" spans="6:13" ht="12.75" hidden="1">
      <c r="F1218" s="65"/>
      <c r="G1218" s="65"/>
      <c r="H1218" s="5">
        <v>0</v>
      </c>
      <c r="I1218" s="22" t="e">
        <v>#DIV/0!</v>
      </c>
      <c r="M1218" s="2"/>
    </row>
    <row r="1219" spans="6:13" ht="12.75" hidden="1">
      <c r="F1219" s="65"/>
      <c r="G1219" s="65"/>
      <c r="H1219" s="5">
        <v>0</v>
      </c>
      <c r="I1219" s="22" t="e">
        <v>#DIV/0!</v>
      </c>
      <c r="M1219" s="2"/>
    </row>
    <row r="1220" spans="6:13" ht="12.75" hidden="1">
      <c r="F1220" s="65"/>
      <c r="G1220" s="65"/>
      <c r="H1220" s="5">
        <v>0</v>
      </c>
      <c r="I1220" s="22" t="e">
        <v>#DIV/0!</v>
      </c>
      <c r="M1220" s="2"/>
    </row>
    <row r="1221" spans="6:13" ht="12.75" hidden="1">
      <c r="F1221" s="65"/>
      <c r="G1221" s="65"/>
      <c r="H1221" s="5">
        <v>0</v>
      </c>
      <c r="I1221" s="22" t="e">
        <v>#DIV/0!</v>
      </c>
      <c r="M1221" s="2"/>
    </row>
    <row r="1222" spans="6:13" ht="12.75" hidden="1">
      <c r="F1222" s="65"/>
      <c r="G1222" s="65"/>
      <c r="H1222" s="5">
        <v>0</v>
      </c>
      <c r="I1222" s="22" t="e">
        <v>#DIV/0!</v>
      </c>
      <c r="M1222" s="2"/>
    </row>
    <row r="1223" spans="6:13" ht="12.75" hidden="1">
      <c r="F1223" s="65"/>
      <c r="G1223" s="65"/>
      <c r="H1223" s="5">
        <v>0</v>
      </c>
      <c r="I1223" s="22" t="e">
        <v>#DIV/0!</v>
      </c>
      <c r="M1223" s="2"/>
    </row>
    <row r="1224" spans="6:13" ht="12.75" hidden="1">
      <c r="F1224" s="65"/>
      <c r="G1224" s="65"/>
      <c r="H1224" s="5">
        <v>0</v>
      </c>
      <c r="I1224" s="22" t="e">
        <v>#DIV/0!</v>
      </c>
      <c r="M1224" s="2"/>
    </row>
    <row r="1225" spans="6:13" ht="12.75" hidden="1">
      <c r="F1225" s="65"/>
      <c r="G1225" s="65"/>
      <c r="H1225" s="5">
        <v>0</v>
      </c>
      <c r="I1225" s="22" t="e">
        <v>#DIV/0!</v>
      </c>
      <c r="M1225" s="2"/>
    </row>
    <row r="1226" spans="6:13" ht="12.75" hidden="1">
      <c r="F1226" s="65"/>
      <c r="G1226" s="65"/>
      <c r="H1226" s="5">
        <v>0</v>
      </c>
      <c r="I1226" s="22" t="e">
        <v>#DIV/0!</v>
      </c>
      <c r="M1226" s="2"/>
    </row>
    <row r="1227" spans="6:13" ht="12.75" hidden="1">
      <c r="F1227" s="65"/>
      <c r="G1227" s="65"/>
      <c r="H1227" s="5">
        <v>0</v>
      </c>
      <c r="I1227" s="22" t="e">
        <v>#DIV/0!</v>
      </c>
      <c r="M1227" s="2"/>
    </row>
    <row r="1228" spans="6:13" ht="12.75" hidden="1">
      <c r="F1228" s="65"/>
      <c r="G1228" s="65"/>
      <c r="H1228" s="5">
        <v>0</v>
      </c>
      <c r="I1228" s="22" t="e">
        <v>#DIV/0!</v>
      </c>
      <c r="M1228" s="2"/>
    </row>
    <row r="1229" spans="6:13" ht="12.75" hidden="1">
      <c r="F1229" s="65"/>
      <c r="G1229" s="65"/>
      <c r="M1229" s="2"/>
    </row>
    <row r="1230" spans="6:13" ht="12.75" hidden="1">
      <c r="F1230" s="65"/>
      <c r="G1230" s="65"/>
      <c r="M1230" s="2"/>
    </row>
    <row r="1231" spans="6:13" ht="12.75" hidden="1">
      <c r="F1231" s="65"/>
      <c r="G1231" s="65"/>
      <c r="M1231" s="2"/>
    </row>
    <row r="1232" spans="6:13" ht="12.75" hidden="1">
      <c r="F1232" s="65"/>
      <c r="G1232" s="65"/>
      <c r="M1232" s="2"/>
    </row>
    <row r="1233" spans="6:13" ht="12.75" hidden="1">
      <c r="F1233" s="65"/>
      <c r="G1233" s="65"/>
      <c r="M1233" s="2"/>
    </row>
    <row r="1234" spans="6:13" ht="12.75" hidden="1">
      <c r="F1234" s="65"/>
      <c r="G1234" s="65"/>
      <c r="M1234" s="2"/>
    </row>
    <row r="1235" spans="6:13" ht="12.75" hidden="1">
      <c r="F1235" s="65"/>
      <c r="G1235" s="65"/>
      <c r="M1235" s="2"/>
    </row>
    <row r="1236" spans="6:13" ht="12.75" hidden="1">
      <c r="F1236" s="65"/>
      <c r="G1236" s="65"/>
      <c r="M1236" s="2"/>
    </row>
    <row r="1237" spans="6:13" ht="12.75" hidden="1">
      <c r="F1237" s="65"/>
      <c r="G1237" s="65"/>
      <c r="M1237" s="2"/>
    </row>
    <row r="1238" spans="6:13" ht="12.75" hidden="1">
      <c r="F1238" s="65"/>
      <c r="G1238" s="65"/>
      <c r="M1238" s="2"/>
    </row>
    <row r="1239" spans="6:13" ht="12.75" hidden="1">
      <c r="F1239" s="65"/>
      <c r="G1239" s="65"/>
      <c r="M1239" s="2"/>
    </row>
    <row r="1240" spans="6:13" ht="12.75" hidden="1">
      <c r="F1240" s="65"/>
      <c r="G1240" s="65"/>
      <c r="M1240" s="2"/>
    </row>
    <row r="1241" spans="6:13" ht="12.75" hidden="1">
      <c r="F1241" s="65"/>
      <c r="G1241" s="65"/>
      <c r="M1241" s="2"/>
    </row>
    <row r="1242" spans="6:13" ht="12.75" hidden="1">
      <c r="F1242" s="65"/>
      <c r="G1242" s="65"/>
      <c r="M1242" s="2"/>
    </row>
    <row r="1243" spans="6:13" ht="12.75" hidden="1">
      <c r="F1243" s="65"/>
      <c r="G1243" s="65"/>
      <c r="M1243" s="2"/>
    </row>
    <row r="1244" spans="6:13" ht="12.75" hidden="1">
      <c r="F1244" s="65"/>
      <c r="G1244" s="65"/>
      <c r="M1244" s="2"/>
    </row>
    <row r="1245" spans="6:13" ht="12.75" hidden="1">
      <c r="F1245" s="65"/>
      <c r="G1245" s="65"/>
      <c r="M1245" s="2"/>
    </row>
    <row r="1246" spans="6:13" ht="12.75" hidden="1">
      <c r="F1246" s="65"/>
      <c r="G1246" s="65"/>
      <c r="M1246" s="2"/>
    </row>
    <row r="1247" spans="6:13" ht="12.75" hidden="1">
      <c r="F1247" s="65"/>
      <c r="G1247" s="65"/>
      <c r="M1247" s="2"/>
    </row>
    <row r="1248" spans="6:13" ht="12.75" hidden="1">
      <c r="F1248" s="65"/>
      <c r="G1248" s="65"/>
      <c r="M1248" s="2"/>
    </row>
    <row r="1249" spans="6:13" ht="12.75" hidden="1">
      <c r="F1249" s="65"/>
      <c r="G1249" s="65"/>
      <c r="M1249" s="2"/>
    </row>
    <row r="1250" spans="6:13" ht="12.75" hidden="1">
      <c r="F1250" s="65"/>
      <c r="G1250" s="65"/>
      <c r="M1250" s="2"/>
    </row>
    <row r="1251" spans="6:13" ht="12.75" hidden="1">
      <c r="F1251" s="65"/>
      <c r="G1251" s="65"/>
      <c r="M1251" s="2"/>
    </row>
    <row r="1252" spans="6:13" ht="12.75" hidden="1">
      <c r="F1252" s="65"/>
      <c r="G1252" s="65"/>
      <c r="M1252" s="2"/>
    </row>
    <row r="1253" spans="6:13" ht="12.75" hidden="1">
      <c r="F1253" s="65"/>
      <c r="G1253" s="65"/>
      <c r="M1253" s="2"/>
    </row>
    <row r="1254" spans="6:13" ht="12.75" hidden="1">
      <c r="F1254" s="65"/>
      <c r="G1254" s="65"/>
      <c r="M1254" s="2"/>
    </row>
    <row r="1255" spans="6:13" ht="12.75" hidden="1">
      <c r="F1255" s="65"/>
      <c r="G1255" s="65"/>
      <c r="M1255" s="2"/>
    </row>
    <row r="1256" spans="6:13" ht="12.75" hidden="1">
      <c r="F1256" s="65"/>
      <c r="G1256" s="65"/>
      <c r="M1256" s="2"/>
    </row>
    <row r="1257" spans="6:13" ht="12.75" hidden="1">
      <c r="F1257" s="65"/>
      <c r="G1257" s="65"/>
      <c r="M1257" s="2"/>
    </row>
    <row r="1258" spans="6:13" ht="12.75" hidden="1">
      <c r="F1258" s="65"/>
      <c r="G1258" s="65"/>
      <c r="M1258" s="2"/>
    </row>
    <row r="1259" spans="6:13" ht="12.75" hidden="1">
      <c r="F1259" s="65"/>
      <c r="G1259" s="65"/>
      <c r="M1259" s="2"/>
    </row>
    <row r="1260" spans="6:13" ht="12.75" hidden="1">
      <c r="F1260" s="65"/>
      <c r="G1260" s="65"/>
      <c r="M1260" s="2"/>
    </row>
    <row r="1261" spans="6:13" ht="12.75" hidden="1">
      <c r="F1261" s="65"/>
      <c r="G1261" s="65"/>
      <c r="M1261" s="2"/>
    </row>
    <row r="1262" spans="6:13" ht="12.75" hidden="1">
      <c r="F1262" s="65"/>
      <c r="G1262" s="65"/>
      <c r="M1262" s="2"/>
    </row>
    <row r="1263" spans="6:13" ht="12.75" hidden="1">
      <c r="F1263" s="65"/>
      <c r="G1263" s="65"/>
      <c r="M1263" s="2"/>
    </row>
    <row r="1264" spans="6:13" ht="12.75" hidden="1">
      <c r="F1264" s="65"/>
      <c r="G1264" s="65"/>
      <c r="M1264" s="2"/>
    </row>
    <row r="1265" spans="6:13" ht="12.75" hidden="1">
      <c r="F1265" s="65"/>
      <c r="G1265" s="65"/>
      <c r="M1265" s="2"/>
    </row>
    <row r="1266" spans="6:13" ht="12.75" hidden="1">
      <c r="F1266" s="65"/>
      <c r="G1266" s="65"/>
      <c r="M1266" s="2"/>
    </row>
    <row r="1267" spans="6:13" ht="12.75" hidden="1">
      <c r="F1267" s="65"/>
      <c r="G1267" s="65"/>
      <c r="M1267" s="2"/>
    </row>
    <row r="1268" spans="6:13" ht="12.75" hidden="1">
      <c r="F1268" s="65"/>
      <c r="G1268" s="65"/>
      <c r="M1268" s="2"/>
    </row>
    <row r="1269" spans="6:13" ht="12.75" hidden="1">
      <c r="F1269" s="65"/>
      <c r="G1269" s="65"/>
      <c r="M1269" s="2"/>
    </row>
    <row r="1270" spans="6:13" ht="12.75" hidden="1">
      <c r="F1270" s="65"/>
      <c r="G1270" s="65"/>
      <c r="M1270" s="2"/>
    </row>
    <row r="1271" spans="6:13" ht="12.75" hidden="1">
      <c r="F1271" s="65"/>
      <c r="G1271" s="65"/>
      <c r="M1271" s="2"/>
    </row>
    <row r="1272" spans="6:13" ht="12.75" hidden="1">
      <c r="F1272" s="65"/>
      <c r="G1272" s="65"/>
      <c r="M1272" s="2"/>
    </row>
    <row r="1273" spans="6:13" ht="12.75" hidden="1">
      <c r="F1273" s="65"/>
      <c r="G1273" s="65"/>
      <c r="M1273" s="2"/>
    </row>
    <row r="1274" spans="6:13" ht="12.75" hidden="1">
      <c r="F1274" s="65"/>
      <c r="G1274" s="65"/>
      <c r="M1274" s="2"/>
    </row>
    <row r="1275" spans="6:13" ht="12.75" hidden="1">
      <c r="F1275" s="65"/>
      <c r="G1275" s="65"/>
      <c r="M1275" s="2"/>
    </row>
    <row r="1276" spans="6:13" ht="12.75" hidden="1">
      <c r="F1276" s="65"/>
      <c r="G1276" s="65"/>
      <c r="M1276" s="2"/>
    </row>
    <row r="1277" spans="6:13" ht="12.75" hidden="1">
      <c r="F1277" s="65"/>
      <c r="G1277" s="65"/>
      <c r="M1277" s="2"/>
    </row>
    <row r="1278" spans="6:13" ht="12.75" hidden="1">
      <c r="F1278" s="65"/>
      <c r="G1278" s="65"/>
      <c r="M1278" s="2"/>
    </row>
    <row r="1279" spans="6:13" ht="12.75" hidden="1">
      <c r="F1279" s="65"/>
      <c r="G1279" s="65"/>
      <c r="M1279" s="2"/>
    </row>
    <row r="1280" spans="6:13" ht="12.75" hidden="1">
      <c r="F1280" s="65"/>
      <c r="G1280" s="65"/>
      <c r="M1280" s="2"/>
    </row>
    <row r="1281" spans="6:13" ht="12.75" hidden="1">
      <c r="F1281" s="65"/>
      <c r="G1281" s="65"/>
      <c r="M1281" s="2"/>
    </row>
    <row r="1282" spans="6:13" ht="12.75" hidden="1">
      <c r="F1282" s="65"/>
      <c r="G1282" s="65"/>
      <c r="M1282" s="2"/>
    </row>
    <row r="1283" spans="6:13" ht="12.75" hidden="1">
      <c r="F1283" s="65"/>
      <c r="G1283" s="65"/>
      <c r="M1283" s="2"/>
    </row>
    <row r="1284" spans="6:13" ht="12.75" hidden="1">
      <c r="F1284" s="65"/>
      <c r="G1284" s="65"/>
      <c r="M1284" s="2"/>
    </row>
    <row r="1285" spans="6:13" ht="12.75" hidden="1">
      <c r="F1285" s="65"/>
      <c r="G1285" s="65"/>
      <c r="M1285" s="2"/>
    </row>
    <row r="1286" spans="6:13" ht="12.75" hidden="1">
      <c r="F1286" s="65"/>
      <c r="G1286" s="65"/>
      <c r="M1286" s="2"/>
    </row>
    <row r="1287" spans="6:13" ht="12.75" hidden="1">
      <c r="F1287" s="65"/>
      <c r="G1287" s="65"/>
      <c r="M1287" s="2"/>
    </row>
    <row r="1288" spans="6:13" ht="12.75" hidden="1">
      <c r="F1288" s="65"/>
      <c r="G1288" s="65"/>
      <c r="M1288" s="2"/>
    </row>
    <row r="1289" spans="6:13" ht="12.75" hidden="1">
      <c r="F1289" s="65"/>
      <c r="G1289" s="65"/>
      <c r="M1289" s="2"/>
    </row>
    <row r="1290" spans="6:13" ht="12.75" hidden="1">
      <c r="F1290" s="65"/>
      <c r="G1290" s="65"/>
      <c r="M1290" s="2"/>
    </row>
    <row r="1291" spans="6:13" ht="12.75" hidden="1">
      <c r="F1291" s="65"/>
      <c r="G1291" s="65"/>
      <c r="M1291" s="2"/>
    </row>
    <row r="1292" spans="6:13" ht="12.75" hidden="1">
      <c r="F1292" s="65"/>
      <c r="G1292" s="65"/>
      <c r="M1292" s="2"/>
    </row>
    <row r="1293" spans="6:13" ht="12.75" hidden="1">
      <c r="F1293" s="65"/>
      <c r="G1293" s="65"/>
      <c r="M1293" s="2"/>
    </row>
    <row r="1294" spans="6:13" ht="12.75" hidden="1">
      <c r="F1294" s="65"/>
      <c r="G1294" s="65"/>
      <c r="M1294" s="2"/>
    </row>
    <row r="1295" spans="6:13" ht="12.75" hidden="1">
      <c r="F1295" s="65"/>
      <c r="G1295" s="65"/>
      <c r="M1295" s="2"/>
    </row>
    <row r="1296" spans="6:13" ht="12.75" hidden="1">
      <c r="F1296" s="65"/>
      <c r="G1296" s="65"/>
      <c r="M1296" s="2"/>
    </row>
    <row r="1297" spans="6:13" ht="12.75" hidden="1">
      <c r="F1297" s="65"/>
      <c r="G1297" s="65"/>
      <c r="M1297" s="2"/>
    </row>
    <row r="1298" spans="6:13" ht="12.75">
      <c r="F1298" s="65"/>
      <c r="G1298" s="65"/>
      <c r="M1298" s="2"/>
    </row>
    <row r="1299" spans="6:13" ht="12.75" hidden="1">
      <c r="F1299" s="65"/>
      <c r="G1299" s="65"/>
      <c r="M1299" s="2">
        <v>525</v>
      </c>
    </row>
    <row r="1300" spans="6:13" ht="12.75" hidden="1">
      <c r="F1300" s="65"/>
      <c r="G1300" s="65"/>
      <c r="M1300" s="2">
        <v>525</v>
      </c>
    </row>
    <row r="1301" spans="6:13" ht="12.75" hidden="1">
      <c r="F1301" s="65"/>
      <c r="G1301" s="65"/>
      <c r="M1301" s="2">
        <v>525</v>
      </c>
    </row>
    <row r="1302" spans="6:13" ht="12.75" hidden="1">
      <c r="F1302" s="65"/>
      <c r="G1302" s="65"/>
      <c r="M1302" s="2">
        <v>525</v>
      </c>
    </row>
    <row r="1303" spans="6:13" ht="12.75" hidden="1">
      <c r="F1303" s="65"/>
      <c r="G1303" s="65"/>
      <c r="M1303" s="2">
        <v>525</v>
      </c>
    </row>
    <row r="1304" spans="6:13" ht="12.75" hidden="1">
      <c r="F1304" s="65"/>
      <c r="G1304" s="65"/>
      <c r="M1304" s="2">
        <v>525</v>
      </c>
    </row>
    <row r="1305" spans="6:13" ht="12.75" hidden="1">
      <c r="F1305" s="65"/>
      <c r="G1305" s="65"/>
      <c r="M1305" s="2">
        <v>525</v>
      </c>
    </row>
    <row r="1306" spans="6:13" ht="12.75" hidden="1">
      <c r="F1306" s="65"/>
      <c r="G1306" s="65"/>
      <c r="M1306" s="2">
        <v>525</v>
      </c>
    </row>
    <row r="1307" spans="6:13" ht="12.75" hidden="1">
      <c r="F1307" s="65"/>
      <c r="G1307" s="65"/>
      <c r="M1307" s="2">
        <v>525</v>
      </c>
    </row>
    <row r="1308" spans="6:13" ht="12.75" hidden="1">
      <c r="F1308" s="65"/>
      <c r="G1308" s="65"/>
      <c r="M1308" s="2">
        <v>525</v>
      </c>
    </row>
    <row r="1309" spans="6:13" ht="12.75" hidden="1">
      <c r="F1309" s="65"/>
      <c r="G1309" s="65"/>
      <c r="M1309" s="2">
        <v>525</v>
      </c>
    </row>
    <row r="1310" spans="6:13" ht="12.75" hidden="1">
      <c r="F1310" s="65"/>
      <c r="G1310" s="65"/>
      <c r="M1310" s="2">
        <v>525</v>
      </c>
    </row>
    <row r="1311" spans="6:13" ht="12.75" hidden="1">
      <c r="F1311" s="65"/>
      <c r="G1311" s="65"/>
      <c r="M1311" s="2">
        <v>525</v>
      </c>
    </row>
    <row r="1312" spans="6:13" ht="12.75" hidden="1">
      <c r="F1312" s="65"/>
      <c r="G1312" s="65"/>
      <c r="M1312" s="2">
        <v>525</v>
      </c>
    </row>
    <row r="1313" spans="1:13" s="269" customFormat="1" ht="12.75">
      <c r="A1313" s="264"/>
      <c r="B1313" s="265">
        <v>-2530634</v>
      </c>
      <c r="C1313" s="266" t="s">
        <v>185</v>
      </c>
      <c r="D1313" s="264" t="s">
        <v>202</v>
      </c>
      <c r="E1313" s="264"/>
      <c r="F1313" s="267"/>
      <c r="G1313" s="267"/>
      <c r="H1313" s="265">
        <v>2530634</v>
      </c>
      <c r="I1313" s="268">
        <v>-5061.268</v>
      </c>
      <c r="K1313" s="258">
        <v>500</v>
      </c>
      <c r="L1313" s="259"/>
      <c r="M1313" s="258">
        <v>500</v>
      </c>
    </row>
    <row r="1314" spans="1:13" s="269" customFormat="1" ht="12.75">
      <c r="A1314" s="264"/>
      <c r="B1314" s="265">
        <v>1116020</v>
      </c>
      <c r="C1314" s="266" t="s">
        <v>185</v>
      </c>
      <c r="D1314" s="264" t="s">
        <v>192</v>
      </c>
      <c r="E1314" s="264"/>
      <c r="F1314" s="267"/>
      <c r="G1314" s="267"/>
      <c r="H1314" s="265">
        <v>-1116020</v>
      </c>
      <c r="I1314" s="268">
        <v>2232.04</v>
      </c>
      <c r="K1314" s="258">
        <v>500</v>
      </c>
      <c r="L1314" s="259"/>
      <c r="M1314" s="258">
        <v>500</v>
      </c>
    </row>
    <row r="1315" spans="1:13" s="269" customFormat="1" ht="12.75">
      <c r="A1315" s="264"/>
      <c r="B1315" s="265">
        <v>0</v>
      </c>
      <c r="C1315" s="266" t="s">
        <v>185</v>
      </c>
      <c r="D1315" s="264" t="s">
        <v>193</v>
      </c>
      <c r="E1315" s="264"/>
      <c r="F1315" s="267"/>
      <c r="G1315" s="267"/>
      <c r="H1315" s="265">
        <v>0</v>
      </c>
      <c r="I1315" s="268">
        <v>0</v>
      </c>
      <c r="K1315" s="258">
        <v>495</v>
      </c>
      <c r="L1315" s="259"/>
      <c r="M1315" s="258">
        <v>495</v>
      </c>
    </row>
    <row r="1316" spans="1:13" s="269" customFormat="1" ht="12.75">
      <c r="A1316" s="264"/>
      <c r="B1316" s="265">
        <v>0</v>
      </c>
      <c r="C1316" s="266" t="s">
        <v>185</v>
      </c>
      <c r="D1316" s="264" t="s">
        <v>194</v>
      </c>
      <c r="E1316" s="264"/>
      <c r="F1316" s="267"/>
      <c r="G1316" s="267"/>
      <c r="H1316" s="265">
        <v>0</v>
      </c>
      <c r="I1316" s="268">
        <v>0</v>
      </c>
      <c r="K1316" s="258">
        <v>495</v>
      </c>
      <c r="L1316" s="259"/>
      <c r="M1316" s="258">
        <v>495</v>
      </c>
    </row>
    <row r="1317" spans="1:13" s="269" customFormat="1" ht="12.75">
      <c r="A1317" s="264"/>
      <c r="B1317" s="265">
        <v>-1407579</v>
      </c>
      <c r="C1317" s="266" t="s">
        <v>185</v>
      </c>
      <c r="D1317" s="264" t="s">
        <v>203</v>
      </c>
      <c r="E1317" s="264"/>
      <c r="F1317" s="267"/>
      <c r="G1317" s="267"/>
      <c r="H1317" s="265">
        <v>1407579</v>
      </c>
      <c r="I1317" s="268">
        <v>-2815.158</v>
      </c>
      <c r="K1317" s="258">
        <v>500</v>
      </c>
      <c r="L1317" s="259"/>
      <c r="M1317" s="258">
        <v>500</v>
      </c>
    </row>
    <row r="1318" spans="1:13" s="269" customFormat="1" ht="12.75">
      <c r="A1318" s="264"/>
      <c r="B1318" s="265">
        <v>1980971</v>
      </c>
      <c r="C1318" s="266" t="s">
        <v>185</v>
      </c>
      <c r="D1318" s="264" t="s">
        <v>195</v>
      </c>
      <c r="E1318" s="264"/>
      <c r="F1318" s="267"/>
      <c r="G1318" s="267"/>
      <c r="H1318" s="265">
        <v>-1980971</v>
      </c>
      <c r="I1318" s="268">
        <v>3961.942</v>
      </c>
      <c r="K1318" s="258">
        <v>500</v>
      </c>
      <c r="L1318" s="259"/>
      <c r="M1318" s="258">
        <v>500</v>
      </c>
    </row>
    <row r="1319" spans="1:13" s="269" customFormat="1" ht="12.75">
      <c r="A1319" s="264"/>
      <c r="B1319" s="265">
        <v>0</v>
      </c>
      <c r="C1319" s="266" t="s">
        <v>185</v>
      </c>
      <c r="D1319" s="264" t="s">
        <v>196</v>
      </c>
      <c r="E1319" s="264"/>
      <c r="F1319" s="267"/>
      <c r="G1319" s="267"/>
      <c r="H1319" s="265">
        <v>0</v>
      </c>
      <c r="I1319" s="268">
        <v>0</v>
      </c>
      <c r="K1319" s="258">
        <v>525</v>
      </c>
      <c r="L1319" s="259"/>
      <c r="M1319" s="258">
        <v>525</v>
      </c>
    </row>
    <row r="1320" spans="1:13" s="269" customFormat="1" ht="12.75">
      <c r="A1320" s="264"/>
      <c r="B1320" s="265">
        <v>0</v>
      </c>
      <c r="C1320" s="266" t="s">
        <v>185</v>
      </c>
      <c r="D1320" s="264" t="s">
        <v>197</v>
      </c>
      <c r="E1320" s="264"/>
      <c r="F1320" s="267"/>
      <c r="G1320" s="267"/>
      <c r="H1320" s="265">
        <v>0</v>
      </c>
      <c r="I1320" s="268">
        <v>0</v>
      </c>
      <c r="K1320" s="258">
        <v>525</v>
      </c>
      <c r="L1320" s="259"/>
      <c r="M1320" s="258">
        <v>525</v>
      </c>
    </row>
    <row r="1321" spans="1:13" s="269" customFormat="1" ht="12.75">
      <c r="A1321" s="264"/>
      <c r="B1321" s="265">
        <v>-131697</v>
      </c>
      <c r="C1321" s="266" t="s">
        <v>185</v>
      </c>
      <c r="D1321" s="264" t="s">
        <v>204</v>
      </c>
      <c r="E1321" s="264"/>
      <c r="F1321" s="267"/>
      <c r="G1321" s="267"/>
      <c r="H1321" s="265">
        <v>131697</v>
      </c>
      <c r="I1321" s="268">
        <v>-246.1626168224299</v>
      </c>
      <c r="K1321" s="258">
        <v>535</v>
      </c>
      <c r="L1321" s="259"/>
      <c r="M1321" s="258">
        <v>535</v>
      </c>
    </row>
    <row r="1322" spans="1:13" s="269" customFormat="1" ht="12.75">
      <c r="A1322" s="264"/>
      <c r="B1322" s="265">
        <v>0</v>
      </c>
      <c r="C1322" s="266" t="s">
        <v>185</v>
      </c>
      <c r="D1322" s="264" t="s">
        <v>198</v>
      </c>
      <c r="E1322" s="264"/>
      <c r="F1322" s="267"/>
      <c r="G1322" s="267"/>
      <c r="H1322" s="265">
        <v>0</v>
      </c>
      <c r="I1322" s="268">
        <v>0</v>
      </c>
      <c r="K1322" s="258">
        <v>535</v>
      </c>
      <c r="L1322" s="259"/>
      <c r="M1322" s="258">
        <v>535</v>
      </c>
    </row>
    <row r="1323" spans="1:13" s="269" customFormat="1" ht="12.75">
      <c r="A1323" s="264"/>
      <c r="B1323" s="265">
        <v>0</v>
      </c>
      <c r="C1323" s="266" t="s">
        <v>185</v>
      </c>
      <c r="D1323" s="264" t="s">
        <v>224</v>
      </c>
      <c r="E1323" s="264"/>
      <c r="F1323" s="267"/>
      <c r="G1323" s="267"/>
      <c r="H1323" s="265">
        <v>0</v>
      </c>
      <c r="I1323" s="268">
        <v>0</v>
      </c>
      <c r="K1323" s="258">
        <v>530</v>
      </c>
      <c r="L1323" s="259"/>
      <c r="M1323" s="258">
        <v>530</v>
      </c>
    </row>
    <row r="1324" spans="1:13" s="269" customFormat="1" ht="12.75">
      <c r="A1324" s="270"/>
      <c r="B1324" s="271">
        <v>-972919</v>
      </c>
      <c r="C1324" s="270" t="s">
        <v>185</v>
      </c>
      <c r="D1324" s="270" t="s">
        <v>226</v>
      </c>
      <c r="E1324" s="270"/>
      <c r="F1324" s="272"/>
      <c r="G1324" s="272"/>
      <c r="H1324" s="271">
        <v>-143101</v>
      </c>
      <c r="I1324" s="273">
        <v>-1835.6962264150943</v>
      </c>
      <c r="J1324" s="274"/>
      <c r="K1324" s="263">
        <v>530</v>
      </c>
      <c r="L1324" s="263"/>
      <c r="M1324" s="263">
        <v>530</v>
      </c>
    </row>
    <row r="1325" spans="6:13" ht="12.75">
      <c r="F1325" s="65"/>
      <c r="G1325" s="65"/>
      <c r="M1325" s="2"/>
    </row>
    <row r="1326" spans="6:13" ht="12.75">
      <c r="F1326" s="65"/>
      <c r="G1326" s="65"/>
      <c r="M1326" s="2"/>
    </row>
    <row r="1327" spans="6:13" ht="12.75">
      <c r="F1327" s="65"/>
      <c r="G1327" s="65"/>
      <c r="M1327" s="2"/>
    </row>
    <row r="1328" spans="2:13" ht="12.75">
      <c r="B1328" s="38"/>
      <c r="F1328" s="76"/>
      <c r="G1328" s="65"/>
      <c r="M1328" s="2"/>
    </row>
    <row r="1329" spans="1:13" s="259" customFormat="1" ht="12.75" hidden="1">
      <c r="A1329" s="254"/>
      <c r="B1329" s="255"/>
      <c r="C1329" s="254"/>
      <c r="D1329" s="254"/>
      <c r="E1329" s="254"/>
      <c r="F1329" s="256"/>
      <c r="G1329" s="256"/>
      <c r="H1329" s="255"/>
      <c r="I1329" s="238"/>
      <c r="K1329" s="37"/>
      <c r="L1329" s="15"/>
      <c r="M1329" s="2"/>
    </row>
    <row r="1330" spans="1:13" s="259" customFormat="1" ht="12.75" hidden="1">
      <c r="A1330" s="254"/>
      <c r="B1330" s="255"/>
      <c r="C1330" s="254"/>
      <c r="D1330" s="254"/>
      <c r="E1330" s="254"/>
      <c r="F1330" s="256"/>
      <c r="G1330" s="256"/>
      <c r="H1330" s="255"/>
      <c r="I1330" s="238"/>
      <c r="K1330" s="37"/>
      <c r="L1330" s="15"/>
      <c r="M1330" s="2"/>
    </row>
    <row r="1331" spans="1:13" ht="12.75" hidden="1">
      <c r="A1331" s="12"/>
      <c r="B1331" s="7"/>
      <c r="F1331" s="65"/>
      <c r="G1331" s="65"/>
      <c r="H1331" s="255"/>
      <c r="I1331" s="22" t="e">
        <v>#DIV/0!</v>
      </c>
      <c r="M1331" s="2"/>
    </row>
    <row r="1332" spans="1:13" ht="12.75" hidden="1">
      <c r="A1332" s="12"/>
      <c r="B1332" s="7"/>
      <c r="F1332" s="65"/>
      <c r="G1332" s="65"/>
      <c r="H1332" s="255"/>
      <c r="I1332" s="22" t="e">
        <v>#DIV/0!</v>
      </c>
      <c r="M1332" s="2"/>
    </row>
    <row r="1333" spans="1:13" ht="12.75" hidden="1">
      <c r="A1333" s="12"/>
      <c r="B1333" s="7"/>
      <c r="F1333" s="65"/>
      <c r="G1333" s="65"/>
      <c r="H1333" s="5">
        <v>0</v>
      </c>
      <c r="I1333" s="22" t="e">
        <v>#DIV/0!</v>
      </c>
      <c r="M1333" s="2"/>
    </row>
    <row r="1334" spans="1:13" ht="12.75" hidden="1">
      <c r="A1334" s="12"/>
      <c r="B1334" s="7"/>
      <c r="F1334" s="65"/>
      <c r="G1334" s="65"/>
      <c r="H1334" s="5">
        <v>0</v>
      </c>
      <c r="I1334" s="22" t="e">
        <v>#DIV/0!</v>
      </c>
      <c r="M1334" s="2"/>
    </row>
    <row r="1335" spans="1:13" ht="12.75" hidden="1">
      <c r="A1335" s="12"/>
      <c r="B1335" s="7"/>
      <c r="F1335" s="65"/>
      <c r="G1335" s="65"/>
      <c r="H1335" s="5">
        <v>0</v>
      </c>
      <c r="I1335" s="22" t="e">
        <v>#DIV/0!</v>
      </c>
      <c r="M1335" s="2"/>
    </row>
    <row r="1336" spans="1:13" ht="12.75" hidden="1">
      <c r="A1336" s="12"/>
      <c r="B1336" s="7"/>
      <c r="F1336" s="65"/>
      <c r="G1336" s="65"/>
      <c r="H1336" s="5">
        <v>0</v>
      </c>
      <c r="I1336" s="22" t="e">
        <v>#DIV/0!</v>
      </c>
      <c r="M1336" s="2"/>
    </row>
    <row r="1337" spans="1:13" ht="12.75" hidden="1">
      <c r="A1337" s="12"/>
      <c r="B1337" s="7"/>
      <c r="F1337" s="65"/>
      <c r="G1337" s="65"/>
      <c r="H1337" s="5">
        <v>0</v>
      </c>
      <c r="I1337" s="22" t="e">
        <v>#DIV/0!</v>
      </c>
      <c r="M1337" s="2"/>
    </row>
    <row r="1338" spans="1:13" ht="12.75" hidden="1">
      <c r="A1338" s="12"/>
      <c r="B1338" s="7"/>
      <c r="F1338" s="65"/>
      <c r="G1338" s="65"/>
      <c r="H1338" s="5">
        <v>0</v>
      </c>
      <c r="I1338" s="22" t="e">
        <v>#DIV/0!</v>
      </c>
      <c r="M1338" s="2"/>
    </row>
    <row r="1339" spans="1:13" ht="12.75" hidden="1">
      <c r="A1339" s="12"/>
      <c r="B1339" s="7"/>
      <c r="F1339" s="65"/>
      <c r="G1339" s="65"/>
      <c r="H1339" s="5">
        <v>0</v>
      </c>
      <c r="I1339" s="22" t="e">
        <v>#DIV/0!</v>
      </c>
      <c r="M1339" s="2"/>
    </row>
    <row r="1340" spans="1:13" ht="12.75" hidden="1">
      <c r="A1340" s="12"/>
      <c r="B1340" s="7"/>
      <c r="F1340" s="65"/>
      <c r="G1340" s="65"/>
      <c r="H1340" s="5">
        <v>0</v>
      </c>
      <c r="I1340" s="22" t="e">
        <v>#DIV/0!</v>
      </c>
      <c r="M1340" s="2"/>
    </row>
    <row r="1341" spans="1:13" ht="12.75" hidden="1">
      <c r="A1341" s="12"/>
      <c r="B1341" s="7"/>
      <c r="F1341" s="65"/>
      <c r="G1341" s="65"/>
      <c r="H1341" s="5">
        <v>0</v>
      </c>
      <c r="I1341" s="22" t="e">
        <v>#DIV/0!</v>
      </c>
      <c r="M1341" s="2"/>
    </row>
    <row r="1342" spans="1:13" ht="12.75" hidden="1">
      <c r="A1342" s="12"/>
      <c r="B1342" s="7"/>
      <c r="F1342" s="65"/>
      <c r="G1342" s="65"/>
      <c r="H1342" s="5">
        <v>0</v>
      </c>
      <c r="I1342" s="22" t="e">
        <v>#DIV/0!</v>
      </c>
      <c r="M1342" s="2"/>
    </row>
    <row r="1343" spans="1:13" ht="12.75" hidden="1">
      <c r="A1343" s="12"/>
      <c r="B1343" s="7"/>
      <c r="F1343" s="65"/>
      <c r="G1343" s="65"/>
      <c r="H1343" s="5">
        <v>0</v>
      </c>
      <c r="I1343" s="22" t="e">
        <v>#DIV/0!</v>
      </c>
      <c r="M1343" s="2"/>
    </row>
    <row r="1344" spans="1:13" ht="12.75" hidden="1">
      <c r="A1344" s="12"/>
      <c r="B1344" s="7"/>
      <c r="F1344" s="65"/>
      <c r="G1344" s="65"/>
      <c r="H1344" s="5">
        <v>0</v>
      </c>
      <c r="I1344" s="22" t="e">
        <v>#DIV/0!</v>
      </c>
      <c r="M1344" s="2"/>
    </row>
    <row r="1345" spans="1:13" ht="12.75" hidden="1">
      <c r="A1345" s="12"/>
      <c r="F1345" s="65"/>
      <c r="G1345" s="65"/>
      <c r="H1345" s="5">
        <v>0</v>
      </c>
      <c r="I1345" s="22" t="e">
        <v>#DIV/0!</v>
      </c>
      <c r="M1345" s="2"/>
    </row>
    <row r="1346" spans="1:13" ht="12.75" hidden="1">
      <c r="A1346" s="12"/>
      <c r="B1346" s="6"/>
      <c r="F1346" s="65"/>
      <c r="G1346" s="65"/>
      <c r="H1346" s="5">
        <v>0</v>
      </c>
      <c r="I1346" s="22" t="e">
        <v>#DIV/0!</v>
      </c>
      <c r="M1346" s="2"/>
    </row>
    <row r="1347" spans="1:13" ht="12.75" hidden="1">
      <c r="A1347" s="12"/>
      <c r="F1347" s="65"/>
      <c r="G1347" s="65"/>
      <c r="H1347" s="5">
        <v>0</v>
      </c>
      <c r="I1347" s="22" t="e">
        <v>#DIV/0!</v>
      </c>
      <c r="M1347" s="2"/>
    </row>
    <row r="1348" spans="1:13" ht="12.75" hidden="1">
      <c r="A1348" s="12"/>
      <c r="F1348" s="65"/>
      <c r="G1348" s="65"/>
      <c r="H1348" s="5">
        <v>0</v>
      </c>
      <c r="I1348" s="22" t="e">
        <v>#DIV/0!</v>
      </c>
      <c r="M1348" s="2"/>
    </row>
    <row r="1349" spans="1:13" ht="12.75" hidden="1">
      <c r="A1349" s="12"/>
      <c r="F1349" s="65"/>
      <c r="G1349" s="65"/>
      <c r="H1349" s="5">
        <v>0</v>
      </c>
      <c r="I1349" s="22" t="e">
        <v>#DIV/0!</v>
      </c>
      <c r="M1349" s="2"/>
    </row>
    <row r="1350" spans="1:13" ht="12.75" hidden="1">
      <c r="A1350" s="12"/>
      <c r="F1350" s="65"/>
      <c r="G1350" s="65"/>
      <c r="H1350" s="5">
        <v>0</v>
      </c>
      <c r="I1350" s="22" t="e">
        <v>#DIV/0!</v>
      </c>
      <c r="M1350" s="2"/>
    </row>
    <row r="1351" spans="1:13" ht="12.75" hidden="1">
      <c r="A1351" s="12"/>
      <c r="F1351" s="65"/>
      <c r="G1351" s="65"/>
      <c r="H1351" s="5">
        <v>0</v>
      </c>
      <c r="I1351" s="22" t="e">
        <v>#DIV/0!</v>
      </c>
      <c r="M1351" s="2"/>
    </row>
    <row r="1352" spans="1:13" ht="12.75" hidden="1">
      <c r="A1352" s="12"/>
      <c r="F1352" s="65"/>
      <c r="G1352" s="65"/>
      <c r="H1352" s="5">
        <v>0</v>
      </c>
      <c r="I1352" s="22" t="e">
        <v>#DIV/0!</v>
      </c>
      <c r="M1352" s="2"/>
    </row>
    <row r="1353" spans="1:13" ht="12.75" hidden="1">
      <c r="A1353" s="12"/>
      <c r="F1353" s="65"/>
      <c r="G1353" s="65"/>
      <c r="H1353" s="5">
        <v>0</v>
      </c>
      <c r="I1353" s="22" t="e">
        <v>#DIV/0!</v>
      </c>
      <c r="M1353" s="2"/>
    </row>
    <row r="1354" spans="1:13" ht="12.75" hidden="1">
      <c r="A1354" s="12"/>
      <c r="F1354" s="65"/>
      <c r="G1354" s="65"/>
      <c r="H1354" s="5">
        <v>0</v>
      </c>
      <c r="I1354" s="22" t="e">
        <v>#DIV/0!</v>
      </c>
      <c r="M1354" s="2"/>
    </row>
    <row r="1355" spans="1:13" ht="12.75" hidden="1">
      <c r="A1355" s="12"/>
      <c r="F1355" s="65"/>
      <c r="G1355" s="65"/>
      <c r="H1355" s="5">
        <v>0</v>
      </c>
      <c r="I1355" s="22" t="e">
        <v>#DIV/0!</v>
      </c>
      <c r="M1355" s="2"/>
    </row>
    <row r="1356" spans="1:13" ht="12.75" hidden="1">
      <c r="A1356" s="12"/>
      <c r="F1356" s="65"/>
      <c r="G1356" s="65"/>
      <c r="H1356" s="5">
        <v>0</v>
      </c>
      <c r="I1356" s="22" t="e">
        <v>#DIV/0!</v>
      </c>
      <c r="M1356" s="2"/>
    </row>
    <row r="1357" spans="1:13" ht="12.75" hidden="1">
      <c r="A1357" s="12"/>
      <c r="F1357" s="65"/>
      <c r="G1357" s="65"/>
      <c r="H1357" s="5">
        <v>0</v>
      </c>
      <c r="I1357" s="22" t="e">
        <v>#DIV/0!</v>
      </c>
      <c r="M1357" s="2"/>
    </row>
    <row r="1358" spans="1:13" ht="12.75" hidden="1">
      <c r="A1358" s="12"/>
      <c r="F1358" s="65"/>
      <c r="G1358" s="65"/>
      <c r="H1358" s="5">
        <v>0</v>
      </c>
      <c r="I1358" s="22" t="e">
        <v>#DIV/0!</v>
      </c>
      <c r="M1358" s="2"/>
    </row>
    <row r="1359" spans="1:13" ht="12.75" hidden="1">
      <c r="A1359" s="12"/>
      <c r="F1359" s="65"/>
      <c r="G1359" s="65"/>
      <c r="H1359" s="5">
        <v>0</v>
      </c>
      <c r="I1359" s="22" t="e">
        <v>#DIV/0!</v>
      </c>
      <c r="M1359" s="2"/>
    </row>
    <row r="1360" spans="1:13" ht="12.75" hidden="1">
      <c r="A1360" s="12"/>
      <c r="F1360" s="65"/>
      <c r="G1360" s="65"/>
      <c r="H1360" s="5">
        <v>0</v>
      </c>
      <c r="I1360" s="22" t="e">
        <v>#DIV/0!</v>
      </c>
      <c r="M1360" s="2"/>
    </row>
    <row r="1361" spans="1:13" ht="12.75" hidden="1">
      <c r="A1361" s="12"/>
      <c r="F1361" s="65"/>
      <c r="G1361" s="65"/>
      <c r="H1361" s="5">
        <v>0</v>
      </c>
      <c r="I1361" s="22" t="e">
        <v>#DIV/0!</v>
      </c>
      <c r="M1361" s="2"/>
    </row>
    <row r="1362" spans="1:13" ht="12.75" hidden="1">
      <c r="A1362" s="12"/>
      <c r="F1362" s="65"/>
      <c r="G1362" s="65"/>
      <c r="H1362" s="5">
        <v>0</v>
      </c>
      <c r="I1362" s="22" t="e">
        <v>#DIV/0!</v>
      </c>
      <c r="M1362" s="2"/>
    </row>
    <row r="1363" spans="1:13" ht="12.75" hidden="1">
      <c r="A1363" s="12"/>
      <c r="F1363" s="65"/>
      <c r="G1363" s="65"/>
      <c r="H1363" s="5">
        <v>0</v>
      </c>
      <c r="I1363" s="22" t="e">
        <v>#DIV/0!</v>
      </c>
      <c r="M1363" s="2"/>
    </row>
    <row r="1364" spans="1:13" ht="12.75" hidden="1">
      <c r="A1364" s="12"/>
      <c r="F1364" s="65"/>
      <c r="G1364" s="65"/>
      <c r="H1364" s="5">
        <v>0</v>
      </c>
      <c r="I1364" s="22" t="e">
        <v>#DIV/0!</v>
      </c>
      <c r="M1364" s="2"/>
    </row>
    <row r="1365" spans="1:13" ht="12.75" hidden="1">
      <c r="A1365" s="12"/>
      <c r="F1365" s="65"/>
      <c r="G1365" s="65"/>
      <c r="H1365" s="5">
        <v>0</v>
      </c>
      <c r="I1365" s="22" t="e">
        <v>#DIV/0!</v>
      </c>
      <c r="M1365" s="2"/>
    </row>
    <row r="1366" spans="1:13" ht="12.75" hidden="1">
      <c r="A1366" s="12"/>
      <c r="F1366" s="65"/>
      <c r="G1366" s="65"/>
      <c r="H1366" s="5">
        <v>0</v>
      </c>
      <c r="I1366" s="22" t="e">
        <v>#DIV/0!</v>
      </c>
      <c r="M1366" s="2"/>
    </row>
    <row r="1367" spans="1:13" ht="12.75" hidden="1">
      <c r="A1367" s="12"/>
      <c r="F1367" s="65"/>
      <c r="G1367" s="65"/>
      <c r="H1367" s="5">
        <v>0</v>
      </c>
      <c r="I1367" s="22" t="e">
        <v>#DIV/0!</v>
      </c>
      <c r="M1367" s="2"/>
    </row>
    <row r="1368" spans="1:13" ht="12.75" hidden="1">
      <c r="A1368" s="12"/>
      <c r="F1368" s="65"/>
      <c r="G1368" s="65"/>
      <c r="H1368" s="5">
        <v>0</v>
      </c>
      <c r="I1368" s="22" t="e">
        <v>#DIV/0!</v>
      </c>
      <c r="M1368" s="2"/>
    </row>
    <row r="1369" spans="1:13" ht="12.75" hidden="1">
      <c r="A1369" s="12"/>
      <c r="F1369" s="65"/>
      <c r="G1369" s="65"/>
      <c r="H1369" s="5">
        <v>0</v>
      </c>
      <c r="I1369" s="22" t="e">
        <v>#DIV/0!</v>
      </c>
      <c r="M1369" s="2"/>
    </row>
    <row r="1370" spans="1:13" ht="12.75" hidden="1">
      <c r="A1370" s="12"/>
      <c r="F1370" s="65"/>
      <c r="G1370" s="65"/>
      <c r="H1370" s="5">
        <v>0</v>
      </c>
      <c r="I1370" s="22" t="e">
        <v>#DIV/0!</v>
      </c>
      <c r="M1370" s="2"/>
    </row>
    <row r="1371" spans="1:13" ht="12.75" hidden="1">
      <c r="A1371" s="12"/>
      <c r="F1371" s="65"/>
      <c r="G1371" s="65"/>
      <c r="H1371" s="5">
        <v>0</v>
      </c>
      <c r="I1371" s="22" t="e">
        <v>#DIV/0!</v>
      </c>
      <c r="M1371" s="2"/>
    </row>
    <row r="1372" spans="1:13" ht="12.75" hidden="1">
      <c r="A1372" s="12"/>
      <c r="F1372" s="65"/>
      <c r="G1372" s="65"/>
      <c r="H1372" s="5">
        <v>0</v>
      </c>
      <c r="I1372" s="22" t="e">
        <v>#DIV/0!</v>
      </c>
      <c r="M1372" s="2"/>
    </row>
    <row r="1373" spans="1:13" ht="12.75" hidden="1">
      <c r="A1373" s="12"/>
      <c r="F1373" s="65"/>
      <c r="G1373" s="65"/>
      <c r="H1373" s="5">
        <v>0</v>
      </c>
      <c r="I1373" s="22" t="e">
        <v>#DIV/0!</v>
      </c>
      <c r="M1373" s="2"/>
    </row>
    <row r="1374" spans="1:13" ht="12.75" hidden="1">
      <c r="A1374" s="12"/>
      <c r="F1374" s="65"/>
      <c r="G1374" s="65"/>
      <c r="H1374" s="5">
        <v>0</v>
      </c>
      <c r="I1374" s="22" t="e">
        <v>#DIV/0!</v>
      </c>
      <c r="M1374" s="2"/>
    </row>
    <row r="1375" spans="1:13" ht="12.75" hidden="1">
      <c r="A1375" s="12"/>
      <c r="F1375" s="65"/>
      <c r="G1375" s="65"/>
      <c r="H1375" s="5">
        <v>0</v>
      </c>
      <c r="I1375" s="22" t="e">
        <v>#DIV/0!</v>
      </c>
      <c r="M1375" s="2"/>
    </row>
    <row r="1376" spans="1:13" ht="12.75" hidden="1">
      <c r="A1376" s="12"/>
      <c r="F1376" s="65"/>
      <c r="G1376" s="65"/>
      <c r="H1376" s="5">
        <v>0</v>
      </c>
      <c r="I1376" s="22" t="e">
        <v>#DIV/0!</v>
      </c>
      <c r="M1376" s="2"/>
    </row>
    <row r="1377" spans="1:13" ht="12.75" hidden="1">
      <c r="A1377" s="12"/>
      <c r="F1377" s="65"/>
      <c r="G1377" s="65"/>
      <c r="H1377" s="5">
        <v>0</v>
      </c>
      <c r="I1377" s="22" t="e">
        <v>#DIV/0!</v>
      </c>
      <c r="M1377" s="2"/>
    </row>
    <row r="1378" spans="1:13" ht="12.75" hidden="1">
      <c r="A1378" s="12"/>
      <c r="F1378" s="65"/>
      <c r="G1378" s="65"/>
      <c r="H1378" s="5">
        <v>0</v>
      </c>
      <c r="I1378" s="22" t="e">
        <v>#DIV/0!</v>
      </c>
      <c r="M1378" s="2"/>
    </row>
    <row r="1379" spans="1:13" ht="12.75" hidden="1">
      <c r="A1379" s="12"/>
      <c r="F1379" s="65"/>
      <c r="G1379" s="65"/>
      <c r="H1379" s="5">
        <v>0</v>
      </c>
      <c r="I1379" s="22" t="e">
        <v>#DIV/0!</v>
      </c>
      <c r="M1379" s="2"/>
    </row>
    <row r="1380" spans="1:13" ht="12.75" hidden="1">
      <c r="A1380" s="12"/>
      <c r="F1380" s="65"/>
      <c r="G1380" s="65"/>
      <c r="H1380" s="5">
        <v>0</v>
      </c>
      <c r="I1380" s="22" t="e">
        <v>#DIV/0!</v>
      </c>
      <c r="M1380" s="2"/>
    </row>
    <row r="1381" spans="1:13" ht="12.75" hidden="1">
      <c r="A1381" s="12"/>
      <c r="F1381" s="65"/>
      <c r="G1381" s="65"/>
      <c r="H1381" s="5">
        <v>0</v>
      </c>
      <c r="I1381" s="22" t="e">
        <v>#DIV/0!</v>
      </c>
      <c r="M1381" s="2"/>
    </row>
    <row r="1382" spans="1:13" ht="12.75" hidden="1">
      <c r="A1382" s="12"/>
      <c r="F1382" s="65"/>
      <c r="G1382" s="65"/>
      <c r="H1382" s="5">
        <v>0</v>
      </c>
      <c r="I1382" s="22" t="e">
        <v>#DIV/0!</v>
      </c>
      <c r="M1382" s="2"/>
    </row>
    <row r="1383" spans="1:13" ht="12.75" hidden="1">
      <c r="A1383" s="12"/>
      <c r="F1383" s="65"/>
      <c r="G1383" s="65"/>
      <c r="H1383" s="5">
        <v>0</v>
      </c>
      <c r="I1383" s="22" t="e">
        <v>#DIV/0!</v>
      </c>
      <c r="M1383" s="2"/>
    </row>
    <row r="1384" spans="1:13" ht="12.75" hidden="1">
      <c r="A1384" s="12"/>
      <c r="F1384" s="65"/>
      <c r="G1384" s="65"/>
      <c r="H1384" s="5">
        <v>0</v>
      </c>
      <c r="I1384" s="22" t="e">
        <v>#DIV/0!</v>
      </c>
      <c r="M1384" s="2"/>
    </row>
    <row r="1385" spans="1:13" ht="12.75" hidden="1">
      <c r="A1385" s="12"/>
      <c r="F1385" s="65"/>
      <c r="G1385" s="65"/>
      <c r="H1385" s="5">
        <v>0</v>
      </c>
      <c r="I1385" s="22" t="e">
        <v>#DIV/0!</v>
      </c>
      <c r="M1385" s="2"/>
    </row>
    <row r="1386" spans="1:13" ht="12.75" hidden="1">
      <c r="A1386" s="12"/>
      <c r="F1386" s="65"/>
      <c r="G1386" s="65"/>
      <c r="H1386" s="5">
        <v>0</v>
      </c>
      <c r="I1386" s="22" t="e">
        <v>#DIV/0!</v>
      </c>
      <c r="M1386" s="2"/>
    </row>
    <row r="1387" spans="1:13" ht="12.75" hidden="1">
      <c r="A1387" s="12"/>
      <c r="F1387" s="65"/>
      <c r="G1387" s="65"/>
      <c r="H1387" s="5">
        <v>0</v>
      </c>
      <c r="I1387" s="22" t="e">
        <v>#DIV/0!</v>
      </c>
      <c r="M1387" s="2"/>
    </row>
    <row r="1388" spans="1:13" ht="12.75" hidden="1">
      <c r="A1388" s="12"/>
      <c r="F1388" s="65"/>
      <c r="G1388" s="65"/>
      <c r="H1388" s="5">
        <v>0</v>
      </c>
      <c r="I1388" s="22" t="e">
        <v>#DIV/0!</v>
      </c>
      <c r="M1388" s="2"/>
    </row>
    <row r="1389" spans="1:13" ht="12.75" hidden="1">
      <c r="A1389" s="12"/>
      <c r="F1389" s="65"/>
      <c r="G1389" s="65"/>
      <c r="H1389" s="5">
        <v>0</v>
      </c>
      <c r="I1389" s="22" t="e">
        <v>#DIV/0!</v>
      </c>
      <c r="M1389" s="2"/>
    </row>
    <row r="1390" spans="1:13" ht="12.75" hidden="1">
      <c r="A1390" s="12"/>
      <c r="F1390" s="65"/>
      <c r="G1390" s="65"/>
      <c r="H1390" s="5">
        <v>0</v>
      </c>
      <c r="I1390" s="22" t="e">
        <v>#DIV/0!</v>
      </c>
      <c r="M1390" s="2"/>
    </row>
    <row r="1391" spans="1:13" ht="12.75" hidden="1">
      <c r="A1391" s="12"/>
      <c r="F1391" s="65"/>
      <c r="G1391" s="65"/>
      <c r="H1391" s="5">
        <v>0</v>
      </c>
      <c r="I1391" s="22" t="e">
        <v>#DIV/0!</v>
      </c>
      <c r="M1391" s="2"/>
    </row>
    <row r="1392" spans="1:13" ht="12.75" hidden="1">
      <c r="A1392" s="12"/>
      <c r="F1392" s="65"/>
      <c r="G1392" s="65"/>
      <c r="H1392" s="5">
        <v>0</v>
      </c>
      <c r="I1392" s="22" t="e">
        <v>#DIV/0!</v>
      </c>
      <c r="M1392" s="2"/>
    </row>
    <row r="1393" spans="1:13" ht="12.75" hidden="1">
      <c r="A1393" s="12"/>
      <c r="F1393" s="65"/>
      <c r="G1393" s="65"/>
      <c r="H1393" s="5">
        <v>0</v>
      </c>
      <c r="I1393" s="22" t="e">
        <v>#DIV/0!</v>
      </c>
      <c r="M1393" s="2"/>
    </row>
    <row r="1394" spans="1:13" ht="12.75" hidden="1">
      <c r="A1394" s="12"/>
      <c r="F1394" s="65"/>
      <c r="G1394" s="65"/>
      <c r="H1394" s="5">
        <v>0</v>
      </c>
      <c r="I1394" s="22" t="e">
        <v>#DIV/0!</v>
      </c>
      <c r="M1394" s="2"/>
    </row>
    <row r="1395" spans="1:13" ht="12.75" hidden="1">
      <c r="A1395" s="12"/>
      <c r="F1395" s="65"/>
      <c r="G1395" s="65"/>
      <c r="H1395" s="5">
        <v>0</v>
      </c>
      <c r="I1395" s="22" t="e">
        <v>#DIV/0!</v>
      </c>
      <c r="M1395" s="2"/>
    </row>
    <row r="1396" spans="1:13" ht="12.75" hidden="1">
      <c r="A1396" s="12"/>
      <c r="F1396" s="65"/>
      <c r="G1396" s="65"/>
      <c r="H1396" s="5">
        <v>0</v>
      </c>
      <c r="I1396" s="22" t="e">
        <v>#DIV/0!</v>
      </c>
      <c r="M1396" s="2"/>
    </row>
    <row r="1397" spans="1:13" ht="12.75" hidden="1">
      <c r="A1397" s="12"/>
      <c r="F1397" s="65"/>
      <c r="G1397" s="65"/>
      <c r="H1397" s="5">
        <v>0</v>
      </c>
      <c r="I1397" s="22" t="e">
        <v>#DIV/0!</v>
      </c>
      <c r="M1397" s="2"/>
    </row>
    <row r="1398" spans="1:13" ht="12.75" hidden="1">
      <c r="A1398" s="12"/>
      <c r="F1398" s="65"/>
      <c r="G1398" s="65"/>
      <c r="H1398" s="5">
        <v>0</v>
      </c>
      <c r="I1398" s="22" t="e">
        <v>#DIV/0!</v>
      </c>
      <c r="M1398" s="2"/>
    </row>
    <row r="1399" spans="1:13" ht="12.75" hidden="1">
      <c r="A1399" s="12"/>
      <c r="F1399" s="65"/>
      <c r="G1399" s="65"/>
      <c r="H1399" s="5">
        <v>0</v>
      </c>
      <c r="I1399" s="22" t="e">
        <v>#DIV/0!</v>
      </c>
      <c r="M1399" s="2"/>
    </row>
    <row r="1400" spans="1:13" ht="12.75" hidden="1">
      <c r="A1400" s="12"/>
      <c r="F1400" s="65"/>
      <c r="G1400" s="65"/>
      <c r="H1400" s="5">
        <v>0</v>
      </c>
      <c r="I1400" s="22" t="e">
        <v>#DIV/0!</v>
      </c>
      <c r="M1400" s="2"/>
    </row>
    <row r="1401" spans="1:13" ht="12.75" hidden="1">
      <c r="A1401" s="12"/>
      <c r="F1401" s="65"/>
      <c r="G1401" s="65"/>
      <c r="H1401" s="5">
        <v>0</v>
      </c>
      <c r="I1401" s="22" t="e">
        <v>#DIV/0!</v>
      </c>
      <c r="M1401" s="2"/>
    </row>
    <row r="1402" spans="1:13" ht="12.75" hidden="1">
      <c r="A1402" s="12"/>
      <c r="F1402" s="65"/>
      <c r="G1402" s="65"/>
      <c r="H1402" s="5">
        <v>0</v>
      </c>
      <c r="I1402" s="22" t="e">
        <v>#DIV/0!</v>
      </c>
      <c r="M1402" s="2"/>
    </row>
    <row r="1403" spans="1:13" ht="12.75" hidden="1">
      <c r="A1403" s="12"/>
      <c r="F1403" s="65"/>
      <c r="G1403" s="65"/>
      <c r="H1403" s="5">
        <v>0</v>
      </c>
      <c r="I1403" s="22" t="e">
        <v>#DIV/0!</v>
      </c>
      <c r="M1403" s="2"/>
    </row>
    <row r="1404" spans="1:13" ht="12.75" hidden="1">
      <c r="A1404" s="12"/>
      <c r="F1404" s="65"/>
      <c r="G1404" s="65"/>
      <c r="H1404" s="5">
        <v>0</v>
      </c>
      <c r="I1404" s="22" t="e">
        <v>#DIV/0!</v>
      </c>
      <c r="M1404" s="2"/>
    </row>
    <row r="1405" spans="1:13" ht="12.75" hidden="1">
      <c r="A1405" s="12"/>
      <c r="F1405" s="65"/>
      <c r="G1405" s="65"/>
      <c r="H1405" s="5">
        <v>0</v>
      </c>
      <c r="I1405" s="22" t="e">
        <v>#DIV/0!</v>
      </c>
      <c r="M1405" s="2"/>
    </row>
    <row r="1406" spans="1:13" ht="12.75" hidden="1">
      <c r="A1406" s="12"/>
      <c r="F1406" s="65"/>
      <c r="G1406" s="65"/>
      <c r="H1406" s="5">
        <v>0</v>
      </c>
      <c r="I1406" s="22" t="e">
        <v>#DIV/0!</v>
      </c>
      <c r="M1406" s="2"/>
    </row>
    <row r="1407" spans="1:13" ht="12.75" hidden="1">
      <c r="A1407" s="12"/>
      <c r="F1407" s="65"/>
      <c r="G1407" s="65"/>
      <c r="H1407" s="5">
        <v>0</v>
      </c>
      <c r="I1407" s="22" t="e">
        <v>#DIV/0!</v>
      </c>
      <c r="M1407" s="2"/>
    </row>
    <row r="1408" spans="1:13" ht="12.75" hidden="1">
      <c r="A1408" s="12"/>
      <c r="F1408" s="65"/>
      <c r="G1408" s="65"/>
      <c r="H1408" s="5">
        <v>0</v>
      </c>
      <c r="I1408" s="22" t="e">
        <v>#DIV/0!</v>
      </c>
      <c r="M1408" s="2"/>
    </row>
    <row r="1409" spans="1:13" ht="12.75" hidden="1">
      <c r="A1409" s="12"/>
      <c r="F1409" s="65"/>
      <c r="G1409" s="65"/>
      <c r="H1409" s="5">
        <v>0</v>
      </c>
      <c r="I1409" s="22" t="e">
        <v>#DIV/0!</v>
      </c>
      <c r="M1409" s="2"/>
    </row>
    <row r="1410" spans="1:13" ht="12.75" hidden="1">
      <c r="A1410" s="12"/>
      <c r="F1410" s="65"/>
      <c r="G1410" s="65"/>
      <c r="H1410" s="5">
        <v>0</v>
      </c>
      <c r="I1410" s="22" t="e">
        <v>#DIV/0!</v>
      </c>
      <c r="M1410" s="2"/>
    </row>
    <row r="1411" spans="1:13" ht="12.75" hidden="1">
      <c r="A1411" s="12"/>
      <c r="F1411" s="65"/>
      <c r="G1411" s="65"/>
      <c r="H1411" s="5">
        <v>0</v>
      </c>
      <c r="I1411" s="22" t="e">
        <v>#DIV/0!</v>
      </c>
      <c r="M1411" s="2"/>
    </row>
    <row r="1412" spans="1:13" ht="12.75" hidden="1">
      <c r="A1412" s="12"/>
      <c r="F1412" s="65"/>
      <c r="G1412" s="65"/>
      <c r="H1412" s="5">
        <v>0</v>
      </c>
      <c r="I1412" s="22" t="e">
        <v>#DIV/0!</v>
      </c>
      <c r="M1412" s="2"/>
    </row>
    <row r="1413" spans="1:13" ht="12.75" hidden="1">
      <c r="A1413" s="12"/>
      <c r="F1413" s="65"/>
      <c r="G1413" s="65"/>
      <c r="H1413" s="5">
        <v>0</v>
      </c>
      <c r="I1413" s="22" t="e">
        <v>#DIV/0!</v>
      </c>
      <c r="M1413" s="2"/>
    </row>
    <row r="1414" spans="1:13" ht="12.75" hidden="1">
      <c r="A1414" s="12"/>
      <c r="F1414" s="65"/>
      <c r="G1414" s="65"/>
      <c r="H1414" s="5">
        <v>0</v>
      </c>
      <c r="I1414" s="22" t="e">
        <v>#DIV/0!</v>
      </c>
      <c r="M1414" s="2"/>
    </row>
    <row r="1415" spans="1:13" ht="12.75" hidden="1">
      <c r="A1415" s="12"/>
      <c r="F1415" s="65"/>
      <c r="G1415" s="65"/>
      <c r="H1415" s="5">
        <v>0</v>
      </c>
      <c r="I1415" s="22" t="e">
        <v>#DIV/0!</v>
      </c>
      <c r="M1415" s="2"/>
    </row>
    <row r="1416" spans="1:13" ht="12.75" hidden="1">
      <c r="A1416" s="12"/>
      <c r="F1416" s="65"/>
      <c r="G1416" s="65"/>
      <c r="H1416" s="5">
        <v>0</v>
      </c>
      <c r="I1416" s="22" t="e">
        <v>#DIV/0!</v>
      </c>
      <c r="M1416" s="2"/>
    </row>
    <row r="1417" spans="1:13" ht="12.75" hidden="1">
      <c r="A1417" s="12"/>
      <c r="F1417" s="65"/>
      <c r="G1417" s="65"/>
      <c r="H1417" s="5">
        <v>0</v>
      </c>
      <c r="I1417" s="22" t="e">
        <v>#DIV/0!</v>
      </c>
      <c r="M1417" s="2"/>
    </row>
    <row r="1418" spans="1:13" ht="12.75" hidden="1">
      <c r="A1418" s="12"/>
      <c r="F1418" s="65"/>
      <c r="G1418" s="65"/>
      <c r="H1418" s="5">
        <v>0</v>
      </c>
      <c r="I1418" s="22" t="e">
        <v>#DIV/0!</v>
      </c>
      <c r="M1418" s="2"/>
    </row>
    <row r="1419" spans="1:13" ht="12.75" hidden="1">
      <c r="A1419" s="12"/>
      <c r="F1419" s="65"/>
      <c r="G1419" s="65"/>
      <c r="H1419" s="5">
        <v>0</v>
      </c>
      <c r="I1419" s="22" t="e">
        <v>#DIV/0!</v>
      </c>
      <c r="M1419" s="2"/>
    </row>
    <row r="1420" spans="1:13" ht="12.75" hidden="1">
      <c r="A1420" s="12"/>
      <c r="F1420" s="65"/>
      <c r="G1420" s="65"/>
      <c r="H1420" s="5">
        <v>0</v>
      </c>
      <c r="I1420" s="22" t="e">
        <v>#DIV/0!</v>
      </c>
      <c r="M1420" s="2"/>
    </row>
    <row r="1421" spans="1:13" ht="12.75" hidden="1">
      <c r="A1421" s="12"/>
      <c r="F1421" s="65"/>
      <c r="G1421" s="65"/>
      <c r="H1421" s="5">
        <v>0</v>
      </c>
      <c r="I1421" s="22" t="e">
        <v>#DIV/0!</v>
      </c>
      <c r="M1421" s="2"/>
    </row>
    <row r="1422" spans="1:13" ht="12.75" hidden="1">
      <c r="A1422" s="12"/>
      <c r="F1422" s="65"/>
      <c r="G1422" s="65"/>
      <c r="H1422" s="5">
        <v>0</v>
      </c>
      <c r="I1422" s="22" t="e">
        <v>#DIV/0!</v>
      </c>
      <c r="M1422" s="2"/>
    </row>
    <row r="1423" spans="1:13" ht="12.75" hidden="1">
      <c r="A1423" s="12"/>
      <c r="F1423" s="65"/>
      <c r="G1423" s="65"/>
      <c r="H1423" s="5">
        <v>0</v>
      </c>
      <c r="I1423" s="22" t="e">
        <v>#DIV/0!</v>
      </c>
      <c r="M1423" s="2"/>
    </row>
    <row r="1424" spans="1:13" ht="12.75" hidden="1">
      <c r="A1424" s="12"/>
      <c r="F1424" s="65"/>
      <c r="G1424" s="65"/>
      <c r="H1424" s="5">
        <v>0</v>
      </c>
      <c r="I1424" s="22" t="e">
        <v>#DIV/0!</v>
      </c>
      <c r="M1424" s="2"/>
    </row>
    <row r="1425" spans="1:13" ht="12.75" hidden="1">
      <c r="A1425" s="12"/>
      <c r="F1425" s="65"/>
      <c r="G1425" s="65"/>
      <c r="H1425" s="5">
        <v>0</v>
      </c>
      <c r="I1425" s="22" t="e">
        <v>#DIV/0!</v>
      </c>
      <c r="M1425" s="2"/>
    </row>
    <row r="1426" spans="1:13" ht="12.75" hidden="1">
      <c r="A1426" s="12"/>
      <c r="F1426" s="65"/>
      <c r="G1426" s="65"/>
      <c r="H1426" s="5">
        <v>0</v>
      </c>
      <c r="I1426" s="22" t="e">
        <v>#DIV/0!</v>
      </c>
      <c r="M1426" s="2"/>
    </row>
    <row r="1427" spans="1:13" ht="12.75" hidden="1">
      <c r="A1427" s="12"/>
      <c r="F1427" s="65"/>
      <c r="G1427" s="65"/>
      <c r="H1427" s="5">
        <v>0</v>
      </c>
      <c r="I1427" s="22" t="e">
        <v>#DIV/0!</v>
      </c>
      <c r="M1427" s="2"/>
    </row>
    <row r="1428" spans="1:13" ht="12.75" hidden="1">
      <c r="A1428" s="12"/>
      <c r="F1428" s="65"/>
      <c r="G1428" s="65"/>
      <c r="H1428" s="5">
        <v>0</v>
      </c>
      <c r="I1428" s="22" t="e">
        <v>#DIV/0!</v>
      </c>
      <c r="M1428" s="2"/>
    </row>
    <row r="1429" spans="1:13" ht="12.75" hidden="1">
      <c r="A1429" s="12"/>
      <c r="F1429" s="65"/>
      <c r="G1429" s="65"/>
      <c r="H1429" s="5">
        <v>0</v>
      </c>
      <c r="I1429" s="22" t="e">
        <v>#DIV/0!</v>
      </c>
      <c r="M1429" s="2"/>
    </row>
    <row r="1430" spans="1:13" ht="12.75" hidden="1">
      <c r="A1430" s="12"/>
      <c r="F1430" s="65"/>
      <c r="G1430" s="65"/>
      <c r="H1430" s="5">
        <v>0</v>
      </c>
      <c r="I1430" s="22" t="e">
        <v>#DIV/0!</v>
      </c>
      <c r="M1430" s="2"/>
    </row>
    <row r="1431" spans="1:13" ht="12.75" hidden="1">
      <c r="A1431" s="12"/>
      <c r="F1431" s="65"/>
      <c r="G1431" s="65"/>
      <c r="H1431" s="5">
        <v>0</v>
      </c>
      <c r="I1431" s="22" t="e">
        <v>#DIV/0!</v>
      </c>
      <c r="M1431" s="2"/>
    </row>
    <row r="1432" spans="1:13" ht="12.75" hidden="1">
      <c r="A1432" s="12"/>
      <c r="F1432" s="65"/>
      <c r="G1432" s="65"/>
      <c r="H1432" s="5">
        <v>0</v>
      </c>
      <c r="I1432" s="22" t="e">
        <v>#DIV/0!</v>
      </c>
      <c r="M1432" s="2"/>
    </row>
    <row r="1433" spans="1:13" ht="12.75" hidden="1">
      <c r="A1433" s="12"/>
      <c r="F1433" s="65"/>
      <c r="G1433" s="65"/>
      <c r="H1433" s="5">
        <v>0</v>
      </c>
      <c r="I1433" s="22" t="e">
        <v>#DIV/0!</v>
      </c>
      <c r="M1433" s="2"/>
    </row>
    <row r="1434" spans="1:13" ht="12.75" hidden="1">
      <c r="A1434" s="12"/>
      <c r="F1434" s="65"/>
      <c r="G1434" s="65"/>
      <c r="H1434" s="5">
        <v>0</v>
      </c>
      <c r="I1434" s="22" t="e">
        <v>#DIV/0!</v>
      </c>
      <c r="M1434" s="2"/>
    </row>
    <row r="1435" spans="1:13" ht="12.75" hidden="1">
      <c r="A1435" s="12"/>
      <c r="F1435" s="65"/>
      <c r="G1435" s="65"/>
      <c r="H1435" s="5">
        <v>0</v>
      </c>
      <c r="I1435" s="22" t="e">
        <v>#DIV/0!</v>
      </c>
      <c r="M1435" s="2"/>
    </row>
    <row r="1436" spans="1:13" ht="12.75" hidden="1">
      <c r="A1436" s="12"/>
      <c r="F1436" s="65"/>
      <c r="G1436" s="65"/>
      <c r="H1436" s="5">
        <v>0</v>
      </c>
      <c r="I1436" s="22" t="e">
        <v>#DIV/0!</v>
      </c>
      <c r="M1436" s="2"/>
    </row>
    <row r="1437" spans="1:13" ht="12.75" hidden="1">
      <c r="A1437" s="12"/>
      <c r="F1437" s="65"/>
      <c r="G1437" s="65"/>
      <c r="H1437" s="5">
        <v>0</v>
      </c>
      <c r="I1437" s="22" t="e">
        <v>#DIV/0!</v>
      </c>
      <c r="M1437" s="2"/>
    </row>
    <row r="1438" spans="1:13" ht="12.75" hidden="1">
      <c r="A1438" s="12"/>
      <c r="F1438" s="65"/>
      <c r="G1438" s="65"/>
      <c r="H1438" s="5">
        <v>0</v>
      </c>
      <c r="I1438" s="22" t="e">
        <v>#DIV/0!</v>
      </c>
      <c r="M1438" s="2"/>
    </row>
    <row r="1439" spans="1:13" ht="12.75" hidden="1">
      <c r="A1439" s="12"/>
      <c r="F1439" s="65"/>
      <c r="G1439" s="65"/>
      <c r="H1439" s="5">
        <v>0</v>
      </c>
      <c r="I1439" s="22" t="e">
        <v>#DIV/0!</v>
      </c>
      <c r="M1439" s="2"/>
    </row>
    <row r="1440" spans="1:13" ht="12.75" hidden="1">
      <c r="A1440" s="12"/>
      <c r="F1440" s="65"/>
      <c r="G1440" s="65"/>
      <c r="H1440" s="5">
        <v>0</v>
      </c>
      <c r="I1440" s="22" t="e">
        <v>#DIV/0!</v>
      </c>
      <c r="M1440" s="2"/>
    </row>
    <row r="1441" spans="1:13" ht="12.75" hidden="1">
      <c r="A1441" s="12"/>
      <c r="F1441" s="65"/>
      <c r="G1441" s="65"/>
      <c r="H1441" s="5">
        <v>0</v>
      </c>
      <c r="I1441" s="22" t="e">
        <v>#DIV/0!</v>
      </c>
      <c r="M1441" s="2"/>
    </row>
    <row r="1442" spans="1:13" ht="12.75" hidden="1">
      <c r="A1442" s="12"/>
      <c r="F1442" s="65"/>
      <c r="G1442" s="65"/>
      <c r="H1442" s="5">
        <v>0</v>
      </c>
      <c r="I1442" s="22" t="e">
        <v>#DIV/0!</v>
      </c>
      <c r="M1442" s="2"/>
    </row>
    <row r="1443" spans="1:13" ht="12.75" hidden="1">
      <c r="A1443" s="12"/>
      <c r="F1443" s="65"/>
      <c r="G1443" s="65"/>
      <c r="H1443" s="5">
        <v>0</v>
      </c>
      <c r="I1443" s="22" t="e">
        <v>#DIV/0!</v>
      </c>
      <c r="M1443" s="2"/>
    </row>
    <row r="1444" spans="1:13" ht="12.75" hidden="1">
      <c r="A1444" s="12"/>
      <c r="F1444" s="65"/>
      <c r="G1444" s="65"/>
      <c r="H1444" s="5">
        <v>0</v>
      </c>
      <c r="I1444" s="22" t="e">
        <v>#DIV/0!</v>
      </c>
      <c r="M1444" s="2"/>
    </row>
    <row r="1445" spans="1:13" ht="12.75" hidden="1">
      <c r="A1445" s="12"/>
      <c r="F1445" s="65"/>
      <c r="G1445" s="65"/>
      <c r="H1445" s="5">
        <v>0</v>
      </c>
      <c r="I1445" s="22" t="e">
        <v>#DIV/0!</v>
      </c>
      <c r="M1445" s="2"/>
    </row>
    <row r="1446" spans="1:13" ht="12.75" hidden="1">
      <c r="A1446" s="12"/>
      <c r="F1446" s="65"/>
      <c r="G1446" s="65"/>
      <c r="H1446" s="5">
        <v>0</v>
      </c>
      <c r="I1446" s="22" t="e">
        <v>#DIV/0!</v>
      </c>
      <c r="M1446" s="2"/>
    </row>
    <row r="1447" spans="1:13" ht="12.75" hidden="1">
      <c r="A1447" s="12"/>
      <c r="F1447" s="65"/>
      <c r="G1447" s="65"/>
      <c r="H1447" s="5">
        <v>0</v>
      </c>
      <c r="I1447" s="22" t="e">
        <v>#DIV/0!</v>
      </c>
      <c r="M1447" s="2"/>
    </row>
    <row r="1448" spans="1:13" ht="12.75" hidden="1">
      <c r="A1448" s="12"/>
      <c r="F1448" s="65"/>
      <c r="G1448" s="65"/>
      <c r="H1448" s="5">
        <v>0</v>
      </c>
      <c r="I1448" s="22" t="e">
        <v>#DIV/0!</v>
      </c>
      <c r="M1448" s="2"/>
    </row>
    <row r="1449" spans="1:13" ht="12.75" hidden="1">
      <c r="A1449" s="12"/>
      <c r="F1449" s="65"/>
      <c r="G1449" s="65"/>
      <c r="H1449" s="5">
        <v>0</v>
      </c>
      <c r="I1449" s="22" t="e">
        <v>#DIV/0!</v>
      </c>
      <c r="M1449" s="2"/>
    </row>
    <row r="1450" spans="1:13" ht="12.75" hidden="1">
      <c r="A1450" s="12"/>
      <c r="F1450" s="65"/>
      <c r="G1450" s="65"/>
      <c r="H1450" s="5">
        <v>0</v>
      </c>
      <c r="I1450" s="22" t="e">
        <v>#DIV/0!</v>
      </c>
      <c r="M1450" s="2"/>
    </row>
    <row r="1451" spans="1:13" ht="12.75" hidden="1">
      <c r="A1451" s="12"/>
      <c r="F1451" s="65"/>
      <c r="G1451" s="65"/>
      <c r="H1451" s="5">
        <v>0</v>
      </c>
      <c r="I1451" s="22" t="e">
        <v>#DIV/0!</v>
      </c>
      <c r="M1451" s="2"/>
    </row>
    <row r="1452" spans="1:13" ht="12.75" hidden="1">
      <c r="A1452" s="12"/>
      <c r="F1452" s="65"/>
      <c r="G1452" s="65"/>
      <c r="H1452" s="5">
        <v>0</v>
      </c>
      <c r="I1452" s="22" t="e">
        <v>#DIV/0!</v>
      </c>
      <c r="M1452" s="2"/>
    </row>
    <row r="1453" spans="1:13" ht="12.75" hidden="1">
      <c r="A1453" s="12"/>
      <c r="F1453" s="65"/>
      <c r="G1453" s="65"/>
      <c r="H1453" s="5">
        <v>0</v>
      </c>
      <c r="I1453" s="22" t="e">
        <v>#DIV/0!</v>
      </c>
      <c r="M1453" s="2"/>
    </row>
    <row r="1454" spans="1:13" ht="12.75" hidden="1">
      <c r="A1454" s="12"/>
      <c r="F1454" s="65"/>
      <c r="G1454" s="65"/>
      <c r="H1454" s="5">
        <v>0</v>
      </c>
      <c r="I1454" s="22" t="e">
        <v>#DIV/0!</v>
      </c>
      <c r="M1454" s="2"/>
    </row>
    <row r="1455" spans="1:13" ht="12.75" hidden="1">
      <c r="A1455" s="12"/>
      <c r="F1455" s="65"/>
      <c r="G1455" s="65"/>
      <c r="H1455" s="5">
        <v>0</v>
      </c>
      <c r="I1455" s="22" t="e">
        <v>#DIV/0!</v>
      </c>
      <c r="M1455" s="2"/>
    </row>
    <row r="1456" spans="1:13" ht="12.75" hidden="1">
      <c r="A1456" s="12"/>
      <c r="F1456" s="65"/>
      <c r="G1456" s="65"/>
      <c r="H1456" s="5">
        <v>0</v>
      </c>
      <c r="I1456" s="22" t="e">
        <v>#DIV/0!</v>
      </c>
      <c r="M1456" s="2"/>
    </row>
    <row r="1457" spans="1:13" ht="12.75" hidden="1">
      <c r="A1457" s="12"/>
      <c r="F1457" s="65"/>
      <c r="G1457" s="65"/>
      <c r="H1457" s="5">
        <v>0</v>
      </c>
      <c r="I1457" s="22" t="e">
        <v>#DIV/0!</v>
      </c>
      <c r="M1457" s="2"/>
    </row>
    <row r="1458" spans="1:13" ht="12.75" hidden="1">
      <c r="A1458" s="12"/>
      <c r="F1458" s="65"/>
      <c r="G1458" s="65"/>
      <c r="H1458" s="5">
        <v>0</v>
      </c>
      <c r="I1458" s="22" t="e">
        <v>#DIV/0!</v>
      </c>
      <c r="M1458" s="2"/>
    </row>
    <row r="1459" spans="1:13" ht="12.75" hidden="1">
      <c r="A1459" s="12"/>
      <c r="F1459" s="65"/>
      <c r="G1459" s="65"/>
      <c r="H1459" s="5">
        <v>0</v>
      </c>
      <c r="I1459" s="22" t="e">
        <v>#DIV/0!</v>
      </c>
      <c r="M1459" s="2"/>
    </row>
    <row r="1460" spans="1:13" ht="12.75" hidden="1">
      <c r="A1460" s="12"/>
      <c r="F1460" s="65"/>
      <c r="G1460" s="65"/>
      <c r="H1460" s="5">
        <v>0</v>
      </c>
      <c r="I1460" s="22" t="e">
        <v>#DIV/0!</v>
      </c>
      <c r="M1460" s="2"/>
    </row>
    <row r="1461" spans="1:13" ht="12.75" hidden="1">
      <c r="A1461" s="12"/>
      <c r="F1461" s="65"/>
      <c r="G1461" s="65"/>
      <c r="H1461" s="5">
        <v>0</v>
      </c>
      <c r="I1461" s="22" t="e">
        <v>#DIV/0!</v>
      </c>
      <c r="M1461" s="2"/>
    </row>
    <row r="1462" spans="1:13" ht="12.75" hidden="1">
      <c r="A1462" s="12"/>
      <c r="F1462" s="65"/>
      <c r="G1462" s="65"/>
      <c r="H1462" s="5">
        <v>0</v>
      </c>
      <c r="I1462" s="22" t="e">
        <v>#DIV/0!</v>
      </c>
      <c r="M1462" s="2"/>
    </row>
    <row r="1463" spans="1:13" ht="12.75" hidden="1">
      <c r="A1463" s="12"/>
      <c r="F1463" s="65"/>
      <c r="G1463" s="65"/>
      <c r="H1463" s="5">
        <v>0</v>
      </c>
      <c r="I1463" s="22" t="e">
        <v>#DIV/0!</v>
      </c>
      <c r="M1463" s="2"/>
    </row>
    <row r="1464" spans="1:13" ht="12.75" hidden="1">
      <c r="A1464" s="12"/>
      <c r="F1464" s="65"/>
      <c r="G1464" s="65"/>
      <c r="H1464" s="5">
        <v>0</v>
      </c>
      <c r="I1464" s="22" t="e">
        <v>#DIV/0!</v>
      </c>
      <c r="M1464" s="2"/>
    </row>
    <row r="1465" spans="1:13" ht="12.75" hidden="1">
      <c r="A1465" s="12"/>
      <c r="F1465" s="65"/>
      <c r="G1465" s="65"/>
      <c r="H1465" s="5">
        <v>0</v>
      </c>
      <c r="I1465" s="22" t="e">
        <v>#DIV/0!</v>
      </c>
      <c r="M1465" s="2"/>
    </row>
    <row r="1466" spans="1:13" ht="12.75" hidden="1">
      <c r="A1466" s="12"/>
      <c r="F1466" s="65"/>
      <c r="G1466" s="65"/>
      <c r="H1466" s="5">
        <v>0</v>
      </c>
      <c r="I1466" s="22" t="e">
        <v>#DIV/0!</v>
      </c>
      <c r="M1466" s="2"/>
    </row>
    <row r="1467" spans="1:13" ht="12.75" hidden="1">
      <c r="A1467" s="12"/>
      <c r="F1467" s="65"/>
      <c r="G1467" s="65"/>
      <c r="H1467" s="5">
        <v>0</v>
      </c>
      <c r="I1467" s="22" t="e">
        <v>#DIV/0!</v>
      </c>
      <c r="M1467" s="2"/>
    </row>
    <row r="1468" spans="1:13" ht="12.75" hidden="1">
      <c r="A1468" s="12"/>
      <c r="F1468" s="65"/>
      <c r="G1468" s="65"/>
      <c r="H1468" s="5">
        <v>0</v>
      </c>
      <c r="I1468" s="22" t="e">
        <v>#DIV/0!</v>
      </c>
      <c r="M1468" s="2"/>
    </row>
    <row r="1469" spans="1:13" ht="12.75" hidden="1">
      <c r="A1469" s="12"/>
      <c r="F1469" s="65"/>
      <c r="G1469" s="65"/>
      <c r="H1469" s="5">
        <v>0</v>
      </c>
      <c r="I1469" s="22" t="e">
        <v>#DIV/0!</v>
      </c>
      <c r="M1469" s="2"/>
    </row>
    <row r="1470" spans="1:13" ht="12.75" hidden="1">
      <c r="A1470" s="12"/>
      <c r="F1470" s="65"/>
      <c r="G1470" s="65"/>
      <c r="H1470" s="5">
        <v>0</v>
      </c>
      <c r="I1470" s="22" t="e">
        <v>#DIV/0!</v>
      </c>
      <c r="M1470" s="2"/>
    </row>
    <row r="1471" spans="1:13" ht="12.75" hidden="1">
      <c r="A1471" s="12"/>
      <c r="F1471" s="65"/>
      <c r="G1471" s="65"/>
      <c r="H1471" s="5">
        <v>0</v>
      </c>
      <c r="I1471" s="22" t="e">
        <v>#DIV/0!</v>
      </c>
      <c r="M1471" s="2"/>
    </row>
    <row r="1472" spans="1:13" ht="12.75" hidden="1">
      <c r="A1472" s="12"/>
      <c r="F1472" s="65"/>
      <c r="G1472" s="65"/>
      <c r="H1472" s="5">
        <v>0</v>
      </c>
      <c r="I1472" s="22" t="e">
        <v>#DIV/0!</v>
      </c>
      <c r="M1472" s="2"/>
    </row>
    <row r="1473" spans="1:13" ht="12.75" hidden="1">
      <c r="A1473" s="12"/>
      <c r="F1473" s="65"/>
      <c r="G1473" s="65"/>
      <c r="H1473" s="5">
        <v>0</v>
      </c>
      <c r="I1473" s="22" t="e">
        <v>#DIV/0!</v>
      </c>
      <c r="M1473" s="2"/>
    </row>
    <row r="1474" spans="1:13" ht="12.75" hidden="1">
      <c r="A1474" s="12"/>
      <c r="F1474" s="65"/>
      <c r="G1474" s="65"/>
      <c r="H1474" s="5">
        <v>0</v>
      </c>
      <c r="I1474" s="22" t="e">
        <v>#DIV/0!</v>
      </c>
      <c r="M1474" s="2"/>
    </row>
    <row r="1475" spans="1:13" ht="12.75" hidden="1">
      <c r="A1475" s="12"/>
      <c r="F1475" s="65"/>
      <c r="G1475" s="65"/>
      <c r="H1475" s="5">
        <v>0</v>
      </c>
      <c r="I1475" s="22" t="e">
        <v>#DIV/0!</v>
      </c>
      <c r="M1475" s="2"/>
    </row>
    <row r="1476" spans="1:13" ht="12.75" hidden="1">
      <c r="A1476" s="12"/>
      <c r="F1476" s="65"/>
      <c r="G1476" s="65"/>
      <c r="H1476" s="5">
        <v>0</v>
      </c>
      <c r="I1476" s="22" t="e">
        <v>#DIV/0!</v>
      </c>
      <c r="M1476" s="2"/>
    </row>
    <row r="1477" spans="1:13" ht="12.75" hidden="1">
      <c r="A1477" s="12"/>
      <c r="F1477" s="65"/>
      <c r="G1477" s="65"/>
      <c r="H1477" s="5">
        <v>0</v>
      </c>
      <c r="I1477" s="22" t="e">
        <v>#DIV/0!</v>
      </c>
      <c r="M1477" s="2"/>
    </row>
    <row r="1478" spans="1:13" ht="12.75" hidden="1">
      <c r="A1478" s="12"/>
      <c r="F1478" s="65"/>
      <c r="G1478" s="65"/>
      <c r="H1478" s="5">
        <v>0</v>
      </c>
      <c r="I1478" s="22" t="e">
        <v>#DIV/0!</v>
      </c>
      <c r="M1478" s="2"/>
    </row>
    <row r="1479" spans="1:13" ht="12.75" hidden="1">
      <c r="A1479" s="12"/>
      <c r="F1479" s="65"/>
      <c r="G1479" s="65"/>
      <c r="H1479" s="5">
        <v>0</v>
      </c>
      <c r="I1479" s="22" t="e">
        <v>#DIV/0!</v>
      </c>
      <c r="M1479" s="2"/>
    </row>
    <row r="1480" spans="1:13" ht="12.75" hidden="1">
      <c r="A1480" s="12"/>
      <c r="F1480" s="65"/>
      <c r="G1480" s="65"/>
      <c r="H1480" s="5">
        <v>0</v>
      </c>
      <c r="I1480" s="22" t="e">
        <v>#DIV/0!</v>
      </c>
      <c r="M1480" s="2"/>
    </row>
    <row r="1481" spans="1:13" ht="12.75" hidden="1">
      <c r="A1481" s="12"/>
      <c r="F1481" s="65"/>
      <c r="G1481" s="65"/>
      <c r="H1481" s="5">
        <v>0</v>
      </c>
      <c r="I1481" s="22" t="e">
        <v>#DIV/0!</v>
      </c>
      <c r="M1481" s="2"/>
    </row>
    <row r="1482" spans="1:13" ht="12.75" hidden="1">
      <c r="A1482" s="12"/>
      <c r="F1482" s="65"/>
      <c r="G1482" s="65"/>
      <c r="H1482" s="5">
        <v>0</v>
      </c>
      <c r="I1482" s="22" t="e">
        <v>#DIV/0!</v>
      </c>
      <c r="M1482" s="2"/>
    </row>
    <row r="1483" spans="1:13" ht="12.75" hidden="1">
      <c r="A1483" s="12"/>
      <c r="F1483" s="65"/>
      <c r="G1483" s="65"/>
      <c r="H1483" s="5">
        <v>0</v>
      </c>
      <c r="I1483" s="22" t="e">
        <v>#DIV/0!</v>
      </c>
      <c r="M1483" s="2"/>
    </row>
    <row r="1484" spans="1:13" ht="12.75" hidden="1">
      <c r="A1484" s="12"/>
      <c r="F1484" s="65"/>
      <c r="G1484" s="65"/>
      <c r="H1484" s="5">
        <v>0</v>
      </c>
      <c r="I1484" s="22" t="e">
        <v>#DIV/0!</v>
      </c>
      <c r="M1484" s="2"/>
    </row>
    <row r="1485" spans="1:13" ht="12.75" hidden="1">
      <c r="A1485" s="12"/>
      <c r="F1485" s="65"/>
      <c r="G1485" s="65"/>
      <c r="H1485" s="5">
        <v>0</v>
      </c>
      <c r="I1485" s="22" t="e">
        <v>#DIV/0!</v>
      </c>
      <c r="M1485" s="2"/>
    </row>
    <row r="1486" spans="1:13" ht="12.75" hidden="1">
      <c r="A1486" s="12"/>
      <c r="F1486" s="65"/>
      <c r="G1486" s="65"/>
      <c r="H1486" s="5">
        <v>0</v>
      </c>
      <c r="I1486" s="22" t="e">
        <v>#DIV/0!</v>
      </c>
      <c r="M1486" s="2"/>
    </row>
    <row r="1487" spans="1:13" ht="12.75" hidden="1">
      <c r="A1487" s="12"/>
      <c r="F1487" s="65"/>
      <c r="G1487" s="65"/>
      <c r="H1487" s="5">
        <v>0</v>
      </c>
      <c r="I1487" s="22" t="e">
        <v>#DIV/0!</v>
      </c>
      <c r="M1487" s="2"/>
    </row>
    <row r="1488" spans="1:13" ht="12.75" hidden="1">
      <c r="A1488" s="12"/>
      <c r="F1488" s="65"/>
      <c r="G1488" s="65"/>
      <c r="H1488" s="5">
        <v>0</v>
      </c>
      <c r="I1488" s="22" t="e">
        <v>#DIV/0!</v>
      </c>
      <c r="M1488" s="2"/>
    </row>
    <row r="1489" spans="1:13" ht="12.75" hidden="1">
      <c r="A1489" s="12"/>
      <c r="F1489" s="65"/>
      <c r="G1489" s="65"/>
      <c r="H1489" s="5">
        <v>0</v>
      </c>
      <c r="I1489" s="22" t="e">
        <v>#DIV/0!</v>
      </c>
      <c r="M1489" s="2"/>
    </row>
    <row r="1490" spans="1:13" ht="12.75" hidden="1">
      <c r="A1490" s="12"/>
      <c r="F1490" s="65"/>
      <c r="G1490" s="65"/>
      <c r="H1490" s="5">
        <v>0</v>
      </c>
      <c r="I1490" s="22" t="e">
        <v>#DIV/0!</v>
      </c>
      <c r="M1490" s="2"/>
    </row>
    <row r="1491" spans="1:13" ht="12.75" hidden="1">
      <c r="A1491" s="12"/>
      <c r="F1491" s="65"/>
      <c r="G1491" s="65"/>
      <c r="H1491" s="5">
        <v>0</v>
      </c>
      <c r="I1491" s="22" t="e">
        <v>#DIV/0!</v>
      </c>
      <c r="M1491" s="2"/>
    </row>
    <row r="1492" spans="1:13" ht="12.75" hidden="1">
      <c r="A1492" s="12"/>
      <c r="F1492" s="65"/>
      <c r="G1492" s="65"/>
      <c r="H1492" s="5">
        <v>0</v>
      </c>
      <c r="I1492" s="22" t="e">
        <v>#DIV/0!</v>
      </c>
      <c r="M1492" s="2"/>
    </row>
    <row r="1493" spans="1:13" ht="12.75" hidden="1">
      <c r="A1493" s="12"/>
      <c r="F1493" s="65"/>
      <c r="G1493" s="65"/>
      <c r="H1493" s="5">
        <v>0</v>
      </c>
      <c r="I1493" s="22" t="e">
        <v>#DIV/0!</v>
      </c>
      <c r="M1493" s="2"/>
    </row>
    <row r="1494" spans="1:13" ht="12.75" hidden="1">
      <c r="A1494" s="12"/>
      <c r="F1494" s="65"/>
      <c r="G1494" s="65"/>
      <c r="H1494" s="5">
        <v>0</v>
      </c>
      <c r="I1494" s="22" t="e">
        <v>#DIV/0!</v>
      </c>
      <c r="M1494" s="2"/>
    </row>
    <row r="1495" spans="1:13" ht="12.75" hidden="1">
      <c r="A1495" s="12"/>
      <c r="F1495" s="65"/>
      <c r="G1495" s="65"/>
      <c r="H1495" s="5">
        <v>0</v>
      </c>
      <c r="I1495" s="22" t="e">
        <v>#DIV/0!</v>
      </c>
      <c r="M1495" s="2"/>
    </row>
    <row r="1496" spans="1:13" ht="12.75" hidden="1">
      <c r="A1496" s="12"/>
      <c r="F1496" s="65"/>
      <c r="G1496" s="65"/>
      <c r="H1496" s="5">
        <v>0</v>
      </c>
      <c r="I1496" s="22" t="e">
        <v>#DIV/0!</v>
      </c>
      <c r="M1496" s="2"/>
    </row>
    <row r="1497" spans="1:13" ht="12.75" hidden="1">
      <c r="A1497" s="12"/>
      <c r="F1497" s="65"/>
      <c r="G1497" s="65"/>
      <c r="H1497" s="5">
        <v>0</v>
      </c>
      <c r="I1497" s="22" t="e">
        <v>#DIV/0!</v>
      </c>
      <c r="M1497" s="2"/>
    </row>
    <row r="1498" spans="1:13" ht="12.75" hidden="1">
      <c r="A1498" s="12"/>
      <c r="F1498" s="65"/>
      <c r="G1498" s="65"/>
      <c r="H1498" s="5">
        <v>0</v>
      </c>
      <c r="I1498" s="22" t="e">
        <v>#DIV/0!</v>
      </c>
      <c r="M1498" s="2"/>
    </row>
    <row r="1499" spans="1:13" ht="12.75" hidden="1">
      <c r="A1499" s="12"/>
      <c r="F1499" s="65"/>
      <c r="G1499" s="65"/>
      <c r="H1499" s="5">
        <v>0</v>
      </c>
      <c r="I1499" s="22" t="e">
        <v>#DIV/0!</v>
      </c>
      <c r="M1499" s="2"/>
    </row>
    <row r="1500" spans="1:13" ht="12.75" hidden="1">
      <c r="A1500" s="12"/>
      <c r="F1500" s="65"/>
      <c r="G1500" s="65"/>
      <c r="H1500" s="5">
        <v>0</v>
      </c>
      <c r="I1500" s="22" t="e">
        <v>#DIV/0!</v>
      </c>
      <c r="M1500" s="2"/>
    </row>
    <row r="1501" spans="1:13" ht="12.75" hidden="1">
      <c r="A1501" s="12"/>
      <c r="F1501" s="65"/>
      <c r="G1501" s="65"/>
      <c r="H1501" s="5">
        <v>0</v>
      </c>
      <c r="I1501" s="22" t="e">
        <v>#DIV/0!</v>
      </c>
      <c r="M1501" s="2"/>
    </row>
    <row r="1502" spans="1:13" ht="12.75" hidden="1">
      <c r="A1502" s="12"/>
      <c r="F1502" s="65"/>
      <c r="G1502" s="65"/>
      <c r="H1502" s="5">
        <v>0</v>
      </c>
      <c r="I1502" s="22" t="e">
        <v>#DIV/0!</v>
      </c>
      <c r="M1502" s="2"/>
    </row>
    <row r="1503" spans="1:13" ht="12.75" hidden="1">
      <c r="A1503" s="12"/>
      <c r="F1503" s="65"/>
      <c r="G1503" s="65"/>
      <c r="H1503" s="5">
        <v>0</v>
      </c>
      <c r="I1503" s="22" t="e">
        <v>#DIV/0!</v>
      </c>
      <c r="M1503" s="2"/>
    </row>
    <row r="1504" spans="1:13" ht="12.75" hidden="1">
      <c r="A1504" s="12"/>
      <c r="F1504" s="65"/>
      <c r="G1504" s="65"/>
      <c r="H1504" s="5">
        <v>0</v>
      </c>
      <c r="I1504" s="22" t="e">
        <v>#DIV/0!</v>
      </c>
      <c r="M1504" s="2"/>
    </row>
    <row r="1505" spans="1:13" ht="12.75" hidden="1">
      <c r="A1505" s="12"/>
      <c r="F1505" s="65"/>
      <c r="G1505" s="65"/>
      <c r="H1505" s="5">
        <v>0</v>
      </c>
      <c r="I1505" s="22" t="e">
        <v>#DIV/0!</v>
      </c>
      <c r="M1505" s="2"/>
    </row>
    <row r="1506" spans="1:13" ht="12.75" hidden="1">
      <c r="A1506" s="12"/>
      <c r="F1506" s="65"/>
      <c r="G1506" s="65"/>
      <c r="H1506" s="5">
        <v>0</v>
      </c>
      <c r="I1506" s="22" t="e">
        <v>#DIV/0!</v>
      </c>
      <c r="M1506" s="2"/>
    </row>
    <row r="1507" spans="1:13" ht="12.75" hidden="1">
      <c r="A1507" s="12"/>
      <c r="F1507" s="65"/>
      <c r="G1507" s="65"/>
      <c r="H1507" s="5">
        <v>0</v>
      </c>
      <c r="I1507" s="22" t="e">
        <v>#DIV/0!</v>
      </c>
      <c r="M1507" s="2"/>
    </row>
    <row r="1508" spans="1:13" ht="12.75" hidden="1">
      <c r="A1508" s="12"/>
      <c r="F1508" s="65"/>
      <c r="G1508" s="65"/>
      <c r="H1508" s="5">
        <v>0</v>
      </c>
      <c r="I1508" s="22" t="e">
        <v>#DIV/0!</v>
      </c>
      <c r="M1508" s="2"/>
    </row>
    <row r="1509" spans="1:13" ht="12.75" hidden="1">
      <c r="A1509" s="12"/>
      <c r="F1509" s="65"/>
      <c r="G1509" s="65"/>
      <c r="H1509" s="5">
        <v>0</v>
      </c>
      <c r="I1509" s="22" t="e">
        <v>#DIV/0!</v>
      </c>
      <c r="M1509" s="2"/>
    </row>
    <row r="1510" spans="1:13" ht="12.75" hidden="1">
      <c r="A1510" s="12"/>
      <c r="F1510" s="65"/>
      <c r="G1510" s="65"/>
      <c r="H1510" s="5">
        <v>0</v>
      </c>
      <c r="I1510" s="22" t="e">
        <v>#DIV/0!</v>
      </c>
      <c r="M1510" s="2"/>
    </row>
    <row r="1511" spans="1:13" ht="12.75" hidden="1">
      <c r="A1511" s="12"/>
      <c r="F1511" s="65"/>
      <c r="G1511" s="65"/>
      <c r="H1511" s="5">
        <v>0</v>
      </c>
      <c r="I1511" s="22" t="e">
        <v>#DIV/0!</v>
      </c>
      <c r="M1511" s="2"/>
    </row>
    <row r="1512" spans="1:13" ht="12.75" hidden="1">
      <c r="A1512" s="12"/>
      <c r="F1512" s="65"/>
      <c r="G1512" s="65"/>
      <c r="H1512" s="5">
        <v>0</v>
      </c>
      <c r="I1512" s="22" t="e">
        <v>#DIV/0!</v>
      </c>
      <c r="M1512" s="2"/>
    </row>
    <row r="1513" spans="1:13" ht="12.75" hidden="1">
      <c r="A1513" s="12"/>
      <c r="F1513" s="65"/>
      <c r="G1513" s="65"/>
      <c r="H1513" s="5">
        <v>0</v>
      </c>
      <c r="I1513" s="22" t="e">
        <v>#DIV/0!</v>
      </c>
      <c r="M1513" s="2"/>
    </row>
    <row r="1514" spans="1:13" ht="12.75" hidden="1">
      <c r="A1514" s="12"/>
      <c r="F1514" s="65"/>
      <c r="G1514" s="65"/>
      <c r="M1514" s="2"/>
    </row>
    <row r="1515" spans="1:13" ht="12.75" hidden="1">
      <c r="A1515" s="12"/>
      <c r="F1515" s="65"/>
      <c r="G1515" s="65"/>
      <c r="M1515" s="2"/>
    </row>
    <row r="1516" spans="1:13" ht="12.75" hidden="1">
      <c r="A1516" s="12"/>
      <c r="F1516" s="65"/>
      <c r="G1516" s="65"/>
      <c r="M1516" s="2"/>
    </row>
    <row r="1517" spans="1:13" ht="12.75" hidden="1">
      <c r="A1517" s="12"/>
      <c r="F1517" s="65"/>
      <c r="G1517" s="65"/>
      <c r="M1517" s="2"/>
    </row>
    <row r="1518" spans="1:13" ht="12.75" hidden="1">
      <c r="A1518" s="12"/>
      <c r="F1518" s="65"/>
      <c r="G1518" s="65"/>
      <c r="M1518" s="2"/>
    </row>
    <row r="1519" spans="1:13" ht="12.75" hidden="1">
      <c r="A1519" s="12"/>
      <c r="F1519" s="65"/>
      <c r="G1519" s="65"/>
      <c r="M1519" s="2"/>
    </row>
    <row r="1520" spans="1:13" ht="12.75" hidden="1">
      <c r="A1520" s="12"/>
      <c r="F1520" s="65"/>
      <c r="G1520" s="65"/>
      <c r="M1520" s="2"/>
    </row>
    <row r="1521" spans="1:13" ht="12.75" hidden="1">
      <c r="A1521" s="12"/>
      <c r="F1521" s="65"/>
      <c r="G1521" s="65"/>
      <c r="M1521" s="2"/>
    </row>
    <row r="1522" spans="1:13" ht="12.75" hidden="1">
      <c r="A1522" s="12"/>
      <c r="F1522" s="65"/>
      <c r="G1522" s="65"/>
      <c r="M1522" s="2"/>
    </row>
    <row r="1523" spans="1:13" ht="12.75" hidden="1">
      <c r="A1523" s="12"/>
      <c r="F1523" s="65"/>
      <c r="G1523" s="65"/>
      <c r="M1523" s="2"/>
    </row>
    <row r="1524" spans="1:13" ht="12.75" hidden="1">
      <c r="A1524" s="12"/>
      <c r="F1524" s="65"/>
      <c r="G1524" s="65"/>
      <c r="M1524" s="2"/>
    </row>
    <row r="1525" spans="1:13" ht="12.75" hidden="1">
      <c r="A1525" s="12"/>
      <c r="F1525" s="65"/>
      <c r="G1525" s="65"/>
      <c r="M1525" s="2"/>
    </row>
    <row r="1526" spans="1:13" ht="12.75" hidden="1">
      <c r="A1526" s="12"/>
      <c r="F1526" s="65"/>
      <c r="G1526" s="65"/>
      <c r="M1526" s="2"/>
    </row>
    <row r="1527" spans="1:13" ht="12.75" hidden="1">
      <c r="A1527" s="12"/>
      <c r="F1527" s="65"/>
      <c r="G1527" s="65"/>
      <c r="M1527" s="2"/>
    </row>
    <row r="1528" spans="1:13" ht="12.75" hidden="1">
      <c r="A1528" s="12"/>
      <c r="F1528" s="65"/>
      <c r="G1528" s="65"/>
      <c r="M1528" s="2"/>
    </row>
    <row r="1529" spans="1:13" ht="12.75" hidden="1">
      <c r="A1529" s="12"/>
      <c r="F1529" s="65"/>
      <c r="G1529" s="65"/>
      <c r="M1529" s="2"/>
    </row>
    <row r="1530" spans="1:13" ht="12.75" hidden="1">
      <c r="A1530" s="12"/>
      <c r="F1530" s="65"/>
      <c r="G1530" s="65"/>
      <c r="M1530" s="2"/>
    </row>
    <row r="1531" spans="1:13" ht="12.75" hidden="1">
      <c r="A1531" s="12"/>
      <c r="F1531" s="65"/>
      <c r="G1531" s="65"/>
      <c r="M1531" s="2"/>
    </row>
    <row r="1532" spans="1:13" ht="12.75" hidden="1">
      <c r="A1532" s="12"/>
      <c r="F1532" s="65"/>
      <c r="G1532" s="65"/>
      <c r="M1532" s="2"/>
    </row>
    <row r="1533" spans="1:13" ht="12.75" hidden="1">
      <c r="A1533" s="12"/>
      <c r="F1533" s="65"/>
      <c r="G1533" s="65"/>
      <c r="M1533" s="2"/>
    </row>
    <row r="1534" spans="1:13" ht="12.75" hidden="1">
      <c r="A1534" s="12"/>
      <c r="F1534" s="65"/>
      <c r="G1534" s="65"/>
      <c r="M1534" s="2"/>
    </row>
    <row r="1535" spans="1:13" ht="12.75" hidden="1">
      <c r="A1535" s="12"/>
      <c r="F1535" s="65"/>
      <c r="G1535" s="65"/>
      <c r="M1535" s="2"/>
    </row>
    <row r="1536" spans="1:13" ht="12.75" hidden="1">
      <c r="A1536" s="12"/>
      <c r="F1536" s="65"/>
      <c r="G1536" s="65"/>
      <c r="M1536" s="2"/>
    </row>
    <row r="1537" spans="1:13" ht="12.75" hidden="1">
      <c r="A1537" s="12"/>
      <c r="F1537" s="65"/>
      <c r="G1537" s="65"/>
      <c r="M1537" s="2"/>
    </row>
    <row r="1538" spans="1:13" ht="12.75" hidden="1">
      <c r="A1538" s="12"/>
      <c r="F1538" s="65"/>
      <c r="G1538" s="65"/>
      <c r="M1538" s="2"/>
    </row>
    <row r="1539" spans="1:13" ht="12.75" hidden="1">
      <c r="A1539" s="12"/>
      <c r="F1539" s="65"/>
      <c r="G1539" s="65"/>
      <c r="M1539" s="2"/>
    </row>
    <row r="1540" spans="1:13" ht="12.75" hidden="1">
      <c r="A1540" s="12"/>
      <c r="F1540" s="65"/>
      <c r="G1540" s="65"/>
      <c r="M1540" s="2"/>
    </row>
    <row r="1541" spans="1:13" ht="12.75" hidden="1">
      <c r="A1541" s="12"/>
      <c r="F1541" s="65"/>
      <c r="G1541" s="65"/>
      <c r="M1541" s="2"/>
    </row>
    <row r="1542" spans="1:13" ht="12.75" hidden="1">
      <c r="A1542" s="12"/>
      <c r="F1542" s="65"/>
      <c r="G1542" s="65"/>
      <c r="M1542" s="2"/>
    </row>
    <row r="1543" spans="1:13" ht="12.75" hidden="1">
      <c r="A1543" s="12"/>
      <c r="F1543" s="65"/>
      <c r="G1543" s="65"/>
      <c r="M1543" s="2"/>
    </row>
    <row r="1544" spans="1:13" ht="12.75" hidden="1">
      <c r="A1544" s="12"/>
      <c r="F1544" s="65"/>
      <c r="G1544" s="65"/>
      <c r="M1544" s="2"/>
    </row>
    <row r="1545" spans="1:13" ht="12.75" hidden="1">
      <c r="A1545" s="12"/>
      <c r="F1545" s="65"/>
      <c r="G1545" s="65"/>
      <c r="M1545" s="2"/>
    </row>
    <row r="1546" spans="1:13" ht="12.75" hidden="1">
      <c r="A1546" s="12"/>
      <c r="F1546" s="65"/>
      <c r="G1546" s="65"/>
      <c r="M1546" s="2"/>
    </row>
    <row r="1547" spans="1:13" ht="12.75" hidden="1">
      <c r="A1547" s="12"/>
      <c r="F1547" s="65"/>
      <c r="G1547" s="65"/>
      <c r="M1547" s="2"/>
    </row>
    <row r="1548" spans="1:13" ht="12.75" hidden="1">
      <c r="A1548" s="12"/>
      <c r="F1548" s="65"/>
      <c r="G1548" s="65"/>
      <c r="M1548" s="2"/>
    </row>
    <row r="1549" spans="1:13" ht="12.75" hidden="1">
      <c r="A1549" s="12"/>
      <c r="F1549" s="65"/>
      <c r="G1549" s="65"/>
      <c r="M1549" s="2"/>
    </row>
    <row r="1550" spans="1:13" ht="12.75" hidden="1">
      <c r="A1550" s="12"/>
      <c r="F1550" s="65"/>
      <c r="G1550" s="65"/>
      <c r="M1550" s="2"/>
    </row>
    <row r="1551" spans="1:13" ht="12.75" hidden="1">
      <c r="A1551" s="12"/>
      <c r="F1551" s="65"/>
      <c r="G1551" s="65"/>
      <c r="M1551" s="2"/>
    </row>
    <row r="1552" spans="1:13" ht="12.75" hidden="1">
      <c r="A1552" s="12"/>
      <c r="F1552" s="65"/>
      <c r="G1552" s="65"/>
      <c r="M1552" s="2"/>
    </row>
    <row r="1553" spans="1:13" ht="12.75" hidden="1">
      <c r="A1553" s="12"/>
      <c r="F1553" s="65"/>
      <c r="G1553" s="65"/>
      <c r="M1553" s="2"/>
    </row>
    <row r="1554" spans="1:13" ht="12.75" hidden="1">
      <c r="A1554" s="12"/>
      <c r="F1554" s="65"/>
      <c r="G1554" s="65"/>
      <c r="M1554" s="2"/>
    </row>
    <row r="1555" spans="1:13" ht="12.75" hidden="1">
      <c r="A1555" s="12"/>
      <c r="F1555" s="65"/>
      <c r="G1555" s="65"/>
      <c r="M1555" s="2"/>
    </row>
    <row r="1556" spans="1:13" ht="12.75" hidden="1">
      <c r="A1556" s="12"/>
      <c r="F1556" s="65"/>
      <c r="G1556" s="65"/>
      <c r="M1556" s="2"/>
    </row>
    <row r="1557" spans="1:13" ht="12.75" hidden="1">
      <c r="A1557" s="12"/>
      <c r="F1557" s="65"/>
      <c r="G1557" s="65"/>
      <c r="M1557" s="2"/>
    </row>
    <row r="1558" spans="1:13" ht="12.75" hidden="1">
      <c r="A1558" s="12"/>
      <c r="F1558" s="65"/>
      <c r="G1558" s="65"/>
      <c r="M1558" s="2"/>
    </row>
    <row r="1559" spans="1:13" ht="12.75" hidden="1">
      <c r="A1559" s="12"/>
      <c r="F1559" s="65"/>
      <c r="G1559" s="65"/>
      <c r="M1559" s="2"/>
    </row>
    <row r="1560" spans="1:13" ht="12.75" hidden="1">
      <c r="A1560" s="12"/>
      <c r="F1560" s="65"/>
      <c r="G1560" s="65"/>
      <c r="M1560" s="2"/>
    </row>
    <row r="1561" spans="1:13" ht="12.75" hidden="1">
      <c r="A1561" s="12"/>
      <c r="F1561" s="65"/>
      <c r="G1561" s="65"/>
      <c r="M1561" s="2"/>
    </row>
    <row r="1562" spans="1:13" ht="12.75" hidden="1">
      <c r="A1562" s="12"/>
      <c r="F1562" s="65"/>
      <c r="G1562" s="65"/>
      <c r="M1562" s="2"/>
    </row>
    <row r="1563" spans="1:13" ht="12.75" hidden="1">
      <c r="A1563" s="12"/>
      <c r="F1563" s="65"/>
      <c r="G1563" s="65"/>
      <c r="M1563" s="2"/>
    </row>
    <row r="1564" spans="1:13" ht="12.75" hidden="1">
      <c r="A1564" s="12"/>
      <c r="F1564" s="65"/>
      <c r="G1564" s="65"/>
      <c r="M1564" s="2"/>
    </row>
    <row r="1565" spans="1:13" ht="12.75" hidden="1">
      <c r="A1565" s="12"/>
      <c r="F1565" s="65"/>
      <c r="G1565" s="65"/>
      <c r="M1565" s="2"/>
    </row>
    <row r="1566" spans="1:13" ht="12.75" hidden="1">
      <c r="A1566" s="12"/>
      <c r="F1566" s="65"/>
      <c r="G1566" s="65"/>
      <c r="M1566" s="2"/>
    </row>
    <row r="1567" spans="1:13" ht="12.75" hidden="1">
      <c r="A1567" s="12"/>
      <c r="F1567" s="65"/>
      <c r="G1567" s="65"/>
      <c r="M1567" s="2"/>
    </row>
    <row r="1568" spans="1:13" ht="12.75" hidden="1">
      <c r="A1568" s="12"/>
      <c r="F1568" s="65"/>
      <c r="G1568" s="65"/>
      <c r="M1568" s="2"/>
    </row>
    <row r="1569" spans="1:13" ht="12.75" hidden="1">
      <c r="A1569" s="12"/>
      <c r="F1569" s="65"/>
      <c r="G1569" s="65"/>
      <c r="M1569" s="2"/>
    </row>
    <row r="1570" spans="1:13" ht="12.75" hidden="1">
      <c r="A1570" s="12"/>
      <c r="F1570" s="65"/>
      <c r="G1570" s="65"/>
      <c r="M1570" s="2"/>
    </row>
    <row r="1571" spans="1:13" ht="12.75" hidden="1">
      <c r="A1571" s="12"/>
      <c r="F1571" s="65"/>
      <c r="G1571" s="65"/>
      <c r="M1571" s="2"/>
    </row>
    <row r="1572" spans="1:13" ht="12.75" hidden="1">
      <c r="A1572" s="12"/>
      <c r="F1572" s="65"/>
      <c r="G1572" s="65"/>
      <c r="M1572" s="2"/>
    </row>
    <row r="1573" spans="1:13" ht="12.75" hidden="1">
      <c r="A1573" s="12"/>
      <c r="F1573" s="65"/>
      <c r="G1573" s="65"/>
      <c r="M1573" s="2"/>
    </row>
    <row r="1574" spans="1:13" ht="12.75" hidden="1">
      <c r="A1574" s="12"/>
      <c r="F1574" s="65"/>
      <c r="G1574" s="65"/>
      <c r="M1574" s="2"/>
    </row>
    <row r="1575" spans="1:13" ht="12.75" hidden="1">
      <c r="A1575" s="12"/>
      <c r="F1575" s="65"/>
      <c r="G1575" s="65"/>
      <c r="M1575" s="2"/>
    </row>
    <row r="1576" spans="1:13" ht="12.75" hidden="1">
      <c r="A1576" s="12"/>
      <c r="F1576" s="65"/>
      <c r="G1576" s="65"/>
      <c r="M1576" s="2"/>
    </row>
    <row r="1577" spans="1:13" ht="12.75" hidden="1">
      <c r="A1577" s="12"/>
      <c r="F1577" s="65"/>
      <c r="G1577" s="65"/>
      <c r="M1577" s="2"/>
    </row>
    <row r="1578" spans="1:13" ht="12.75" hidden="1">
      <c r="A1578" s="12"/>
      <c r="F1578" s="65"/>
      <c r="G1578" s="65"/>
      <c r="M1578" s="2"/>
    </row>
    <row r="1579" spans="1:13" ht="12.75" hidden="1">
      <c r="A1579" s="12"/>
      <c r="F1579" s="65"/>
      <c r="G1579" s="65"/>
      <c r="M1579" s="2"/>
    </row>
    <row r="1580" spans="1:13" ht="12.75" hidden="1">
      <c r="A1580" s="12"/>
      <c r="F1580" s="65"/>
      <c r="G1580" s="65"/>
      <c r="M1580" s="2"/>
    </row>
    <row r="1581" spans="1:13" ht="12.75" hidden="1">
      <c r="A1581" s="12"/>
      <c r="F1581" s="65"/>
      <c r="G1581" s="65"/>
      <c r="M1581" s="2"/>
    </row>
    <row r="1582" spans="1:13" ht="12.75" hidden="1">
      <c r="A1582" s="12"/>
      <c r="F1582" s="65"/>
      <c r="G1582" s="65"/>
      <c r="M1582" s="2"/>
    </row>
    <row r="1583" spans="1:13" s="259" customFormat="1" ht="12.75" hidden="1">
      <c r="A1583" s="254"/>
      <c r="B1583" s="255"/>
      <c r="C1583" s="254"/>
      <c r="D1583" s="254"/>
      <c r="E1583" s="254"/>
      <c r="F1583" s="256"/>
      <c r="G1583" s="256"/>
      <c r="H1583" s="255"/>
      <c r="I1583" s="238"/>
      <c r="K1583" s="37"/>
      <c r="L1583" s="15"/>
      <c r="M1583" s="2"/>
    </row>
    <row r="1584" spans="1:13" s="259" customFormat="1" ht="12.75" hidden="1">
      <c r="A1584" s="254"/>
      <c r="B1584" s="255"/>
      <c r="C1584" s="254"/>
      <c r="D1584" s="254"/>
      <c r="E1584" s="254"/>
      <c r="F1584" s="256"/>
      <c r="G1584" s="256"/>
      <c r="H1584" s="255"/>
      <c r="I1584" s="238"/>
      <c r="K1584" s="37"/>
      <c r="L1584" s="15"/>
      <c r="M1584" s="2"/>
    </row>
    <row r="1585" spans="2:13" ht="12.75" hidden="1">
      <c r="B1585" s="7"/>
      <c r="F1585" s="65"/>
      <c r="G1585" s="65"/>
      <c r="H1585" s="255"/>
      <c r="I1585" s="22" t="e">
        <v>#DIV/0!</v>
      </c>
      <c r="M1585" s="2"/>
    </row>
    <row r="1586" spans="2:13" ht="12.75" hidden="1">
      <c r="B1586" s="7"/>
      <c r="F1586" s="65"/>
      <c r="G1586" s="65"/>
      <c r="H1586" s="255"/>
      <c r="I1586" s="22" t="e">
        <v>#DIV/0!</v>
      </c>
      <c r="M1586" s="2"/>
    </row>
    <row r="1587" spans="2:13" ht="12.75" hidden="1">
      <c r="B1587" s="7"/>
      <c r="F1587" s="65"/>
      <c r="G1587" s="65"/>
      <c r="H1587" s="5">
        <v>0</v>
      </c>
      <c r="I1587" s="22" t="e">
        <v>#DIV/0!</v>
      </c>
      <c r="M1587" s="2"/>
    </row>
    <row r="1588" spans="2:13" ht="12.75" hidden="1">
      <c r="B1588" s="7"/>
      <c r="F1588" s="65"/>
      <c r="G1588" s="65"/>
      <c r="H1588" s="5">
        <v>0</v>
      </c>
      <c r="I1588" s="22" t="e">
        <v>#DIV/0!</v>
      </c>
      <c r="M1588" s="2"/>
    </row>
    <row r="1589" spans="2:13" ht="12.75" hidden="1">
      <c r="B1589" s="7"/>
      <c r="F1589" s="65"/>
      <c r="G1589" s="65"/>
      <c r="H1589" s="5">
        <v>0</v>
      </c>
      <c r="I1589" s="22" t="e">
        <v>#DIV/0!</v>
      </c>
      <c r="M1589" s="2"/>
    </row>
    <row r="1590" spans="2:13" ht="12.75" hidden="1">
      <c r="B1590" s="7"/>
      <c r="F1590" s="65"/>
      <c r="G1590" s="65"/>
      <c r="H1590" s="5">
        <v>0</v>
      </c>
      <c r="I1590" s="22" t="e">
        <v>#DIV/0!</v>
      </c>
      <c r="M1590" s="2"/>
    </row>
    <row r="1591" spans="2:13" ht="12.75" hidden="1">
      <c r="B1591" s="7"/>
      <c r="F1591" s="65"/>
      <c r="G1591" s="65"/>
      <c r="H1591" s="5">
        <v>0</v>
      </c>
      <c r="I1591" s="22" t="e">
        <v>#DIV/0!</v>
      </c>
      <c r="M1591" s="2"/>
    </row>
    <row r="1592" spans="2:13" ht="12.75" hidden="1">
      <c r="B1592" s="7"/>
      <c r="F1592" s="65"/>
      <c r="G1592" s="65"/>
      <c r="H1592" s="5">
        <v>0</v>
      </c>
      <c r="I1592" s="22" t="e">
        <v>#DIV/0!</v>
      </c>
      <c r="M1592" s="2"/>
    </row>
    <row r="1593" spans="2:13" ht="12.75" hidden="1">
      <c r="B1593" s="7"/>
      <c r="F1593" s="65"/>
      <c r="G1593" s="65"/>
      <c r="H1593" s="5">
        <v>0</v>
      </c>
      <c r="I1593" s="22" t="e">
        <v>#DIV/0!</v>
      </c>
      <c r="M1593" s="2"/>
    </row>
    <row r="1594" spans="2:13" ht="12.75" hidden="1">
      <c r="B1594" s="7"/>
      <c r="F1594" s="65"/>
      <c r="G1594" s="65"/>
      <c r="H1594" s="5">
        <v>0</v>
      </c>
      <c r="I1594" s="22" t="e">
        <v>#DIV/0!</v>
      </c>
      <c r="M1594" s="2"/>
    </row>
    <row r="1595" spans="2:13" ht="12.75" hidden="1">
      <c r="B1595" s="7"/>
      <c r="F1595" s="65"/>
      <c r="G1595" s="65"/>
      <c r="H1595" s="5">
        <v>0</v>
      </c>
      <c r="I1595" s="22" t="e">
        <v>#DIV/0!</v>
      </c>
      <c r="M1595" s="2"/>
    </row>
    <row r="1596" spans="2:13" ht="12.75" hidden="1">
      <c r="B1596" s="7"/>
      <c r="F1596" s="65"/>
      <c r="G1596" s="65"/>
      <c r="H1596" s="5">
        <v>0</v>
      </c>
      <c r="I1596" s="22" t="e">
        <v>#DIV/0!</v>
      </c>
      <c r="M1596" s="2"/>
    </row>
    <row r="1597" spans="2:13" ht="12.75" hidden="1">
      <c r="B1597" s="7"/>
      <c r="F1597" s="65"/>
      <c r="G1597" s="65"/>
      <c r="H1597" s="5">
        <v>0</v>
      </c>
      <c r="I1597" s="22" t="e">
        <v>#DIV/0!</v>
      </c>
      <c r="M1597" s="2"/>
    </row>
    <row r="1598" spans="2:13" ht="12.75" hidden="1">
      <c r="B1598" s="7"/>
      <c r="F1598" s="65"/>
      <c r="G1598" s="65"/>
      <c r="H1598" s="5">
        <v>0</v>
      </c>
      <c r="I1598" s="22" t="e">
        <v>#DIV/0!</v>
      </c>
      <c r="M1598" s="2"/>
    </row>
    <row r="1599" spans="6:13" ht="12.75" hidden="1">
      <c r="F1599" s="65"/>
      <c r="G1599" s="65"/>
      <c r="H1599" s="5">
        <v>0</v>
      </c>
      <c r="I1599" s="22" t="e">
        <v>#DIV/0!</v>
      </c>
      <c r="M1599" s="2"/>
    </row>
    <row r="1600" spans="2:13" ht="12.75" hidden="1">
      <c r="B1600" s="6"/>
      <c r="F1600" s="65"/>
      <c r="G1600" s="65"/>
      <c r="H1600" s="5">
        <v>0</v>
      </c>
      <c r="I1600" s="22" t="e">
        <v>#DIV/0!</v>
      </c>
      <c r="M1600" s="2"/>
    </row>
    <row r="1601" spans="6:13" ht="12.75" hidden="1">
      <c r="F1601" s="65"/>
      <c r="G1601" s="65"/>
      <c r="H1601" s="5">
        <v>0</v>
      </c>
      <c r="I1601" s="22" t="e">
        <v>#DIV/0!</v>
      </c>
      <c r="M1601" s="2"/>
    </row>
    <row r="1602" spans="6:13" ht="12.75" hidden="1">
      <c r="F1602" s="65"/>
      <c r="G1602" s="65"/>
      <c r="H1602" s="5">
        <v>0</v>
      </c>
      <c r="I1602" s="22" t="e">
        <v>#DIV/0!</v>
      </c>
      <c r="M1602" s="2"/>
    </row>
    <row r="1603" spans="6:13" ht="12.75" hidden="1">
      <c r="F1603" s="65"/>
      <c r="G1603" s="65"/>
      <c r="H1603" s="5">
        <v>0</v>
      </c>
      <c r="I1603" s="22" t="e">
        <v>#DIV/0!</v>
      </c>
      <c r="M1603" s="2"/>
    </row>
    <row r="1604" spans="6:13" ht="12.75" hidden="1">
      <c r="F1604" s="65"/>
      <c r="G1604" s="65"/>
      <c r="H1604" s="5">
        <v>0</v>
      </c>
      <c r="I1604" s="22" t="e">
        <v>#DIV/0!</v>
      </c>
      <c r="M1604" s="2"/>
    </row>
    <row r="1605" spans="6:13" ht="12.75" hidden="1">
      <c r="F1605" s="65"/>
      <c r="G1605" s="65"/>
      <c r="H1605" s="5">
        <v>0</v>
      </c>
      <c r="I1605" s="22" t="e">
        <v>#DIV/0!</v>
      </c>
      <c r="M1605" s="2"/>
    </row>
    <row r="1606" spans="6:13" ht="12.75" hidden="1">
      <c r="F1606" s="65"/>
      <c r="G1606" s="65"/>
      <c r="H1606" s="5">
        <v>0</v>
      </c>
      <c r="I1606" s="22" t="e">
        <v>#DIV/0!</v>
      </c>
      <c r="M1606" s="2"/>
    </row>
    <row r="1607" spans="6:13" ht="12.75" hidden="1">
      <c r="F1607" s="65"/>
      <c r="G1607" s="65"/>
      <c r="H1607" s="5">
        <v>0</v>
      </c>
      <c r="I1607" s="22" t="e">
        <v>#DIV/0!</v>
      </c>
      <c r="M1607" s="2"/>
    </row>
    <row r="1608" spans="6:13" ht="12.75" hidden="1">
      <c r="F1608" s="65"/>
      <c r="G1608" s="65"/>
      <c r="H1608" s="5">
        <v>0</v>
      </c>
      <c r="I1608" s="22" t="e">
        <v>#DIV/0!</v>
      </c>
      <c r="M1608" s="2"/>
    </row>
    <row r="1609" spans="6:13" ht="12.75" hidden="1">
      <c r="F1609" s="65"/>
      <c r="G1609" s="65"/>
      <c r="H1609" s="5">
        <v>0</v>
      </c>
      <c r="I1609" s="22" t="e">
        <v>#DIV/0!</v>
      </c>
      <c r="M1609" s="2"/>
    </row>
    <row r="1610" spans="6:13" ht="12.75" hidden="1">
      <c r="F1610" s="65"/>
      <c r="G1610" s="65"/>
      <c r="H1610" s="5">
        <v>0</v>
      </c>
      <c r="I1610" s="22" t="e">
        <v>#DIV/0!</v>
      </c>
      <c r="M1610" s="2"/>
    </row>
    <row r="1611" spans="6:13" ht="12.75" hidden="1">
      <c r="F1611" s="65"/>
      <c r="G1611" s="65"/>
      <c r="H1611" s="5">
        <v>0</v>
      </c>
      <c r="I1611" s="22" t="e">
        <v>#DIV/0!</v>
      </c>
      <c r="M1611" s="2"/>
    </row>
    <row r="1612" spans="6:13" ht="12.75" hidden="1">
      <c r="F1612" s="65"/>
      <c r="G1612" s="65"/>
      <c r="H1612" s="5">
        <v>0</v>
      </c>
      <c r="I1612" s="22" t="e">
        <v>#DIV/0!</v>
      </c>
      <c r="M1612" s="2"/>
    </row>
    <row r="1613" spans="6:13" ht="12.75" hidden="1">
      <c r="F1613" s="65"/>
      <c r="G1613" s="65"/>
      <c r="H1613" s="5">
        <v>0</v>
      </c>
      <c r="I1613" s="22" t="e">
        <v>#DIV/0!</v>
      </c>
      <c r="M1613" s="2"/>
    </row>
    <row r="1614" spans="6:13" ht="12.75" hidden="1">
      <c r="F1614" s="65"/>
      <c r="G1614" s="65"/>
      <c r="H1614" s="5">
        <v>0</v>
      </c>
      <c r="I1614" s="22" t="e">
        <v>#DIV/0!</v>
      </c>
      <c r="M1614" s="2"/>
    </row>
    <row r="1615" spans="6:13" ht="12.75" hidden="1">
      <c r="F1615" s="65"/>
      <c r="G1615" s="65"/>
      <c r="H1615" s="5">
        <v>0</v>
      </c>
      <c r="I1615" s="22" t="e">
        <v>#DIV/0!</v>
      </c>
      <c r="M1615" s="2"/>
    </row>
    <row r="1616" spans="6:13" ht="12.75" hidden="1">
      <c r="F1616" s="65"/>
      <c r="G1616" s="65"/>
      <c r="H1616" s="5">
        <v>0</v>
      </c>
      <c r="I1616" s="22" t="e">
        <v>#DIV/0!</v>
      </c>
      <c r="M1616" s="2"/>
    </row>
    <row r="1617" spans="6:13" ht="12.75" hidden="1">
      <c r="F1617" s="65"/>
      <c r="G1617" s="65"/>
      <c r="H1617" s="5">
        <v>0</v>
      </c>
      <c r="I1617" s="22" t="e">
        <v>#DIV/0!</v>
      </c>
      <c r="M1617" s="2"/>
    </row>
    <row r="1618" spans="6:13" ht="12.75" hidden="1">
      <c r="F1618" s="65"/>
      <c r="G1618" s="65"/>
      <c r="H1618" s="5">
        <v>0</v>
      </c>
      <c r="I1618" s="22" t="e">
        <v>#DIV/0!</v>
      </c>
      <c r="M1618" s="2"/>
    </row>
    <row r="1619" spans="6:13" ht="12.75" hidden="1">
      <c r="F1619" s="65"/>
      <c r="G1619" s="65"/>
      <c r="H1619" s="5">
        <v>0</v>
      </c>
      <c r="I1619" s="22" t="e">
        <v>#DIV/0!</v>
      </c>
      <c r="M1619" s="2"/>
    </row>
    <row r="1620" spans="6:13" ht="12.75" hidden="1">
      <c r="F1620" s="65"/>
      <c r="G1620" s="65"/>
      <c r="H1620" s="5">
        <v>0</v>
      </c>
      <c r="I1620" s="22" t="e">
        <v>#DIV/0!</v>
      </c>
      <c r="M1620" s="2"/>
    </row>
    <row r="1621" spans="6:13" ht="12.75" hidden="1">
      <c r="F1621" s="65"/>
      <c r="G1621" s="65"/>
      <c r="H1621" s="5">
        <v>0</v>
      </c>
      <c r="I1621" s="22" t="e">
        <v>#DIV/0!</v>
      </c>
      <c r="M1621" s="2"/>
    </row>
    <row r="1622" spans="6:13" ht="12.75" hidden="1">
      <c r="F1622" s="65"/>
      <c r="G1622" s="65"/>
      <c r="H1622" s="5">
        <v>0</v>
      </c>
      <c r="I1622" s="22" t="e">
        <v>#DIV/0!</v>
      </c>
      <c r="M1622" s="2"/>
    </row>
    <row r="1623" spans="6:13" ht="12.75" hidden="1">
      <c r="F1623" s="65"/>
      <c r="G1623" s="65"/>
      <c r="H1623" s="5">
        <v>0</v>
      </c>
      <c r="I1623" s="22" t="e">
        <v>#DIV/0!</v>
      </c>
      <c r="M1623" s="2"/>
    </row>
    <row r="1624" spans="6:13" ht="12.75" hidden="1">
      <c r="F1624" s="65"/>
      <c r="G1624" s="65"/>
      <c r="H1624" s="5">
        <v>0</v>
      </c>
      <c r="I1624" s="22" t="e">
        <v>#DIV/0!</v>
      </c>
      <c r="M1624" s="2"/>
    </row>
    <row r="1625" spans="6:13" ht="12.75" hidden="1">
      <c r="F1625" s="65"/>
      <c r="G1625" s="65"/>
      <c r="H1625" s="5">
        <v>0</v>
      </c>
      <c r="I1625" s="22" t="e">
        <v>#DIV/0!</v>
      </c>
      <c r="M1625" s="2"/>
    </row>
    <row r="1626" spans="6:13" ht="12.75" hidden="1">
      <c r="F1626" s="65"/>
      <c r="G1626" s="65"/>
      <c r="H1626" s="5">
        <v>0</v>
      </c>
      <c r="I1626" s="22" t="e">
        <v>#DIV/0!</v>
      </c>
      <c r="M1626" s="2"/>
    </row>
    <row r="1627" spans="6:13" ht="12.75" hidden="1">
      <c r="F1627" s="65"/>
      <c r="G1627" s="65"/>
      <c r="H1627" s="5">
        <v>0</v>
      </c>
      <c r="I1627" s="22" t="e">
        <v>#DIV/0!</v>
      </c>
      <c r="M1627" s="2"/>
    </row>
    <row r="1628" spans="6:13" ht="12.75" hidden="1">
      <c r="F1628" s="65"/>
      <c r="G1628" s="65"/>
      <c r="H1628" s="5">
        <v>0</v>
      </c>
      <c r="I1628" s="22" t="e">
        <v>#DIV/0!</v>
      </c>
      <c r="M1628" s="2"/>
    </row>
    <row r="1629" spans="6:13" ht="12.75" hidden="1">
      <c r="F1629" s="65"/>
      <c r="G1629" s="65"/>
      <c r="H1629" s="5">
        <v>0</v>
      </c>
      <c r="I1629" s="22" t="e">
        <v>#DIV/0!</v>
      </c>
      <c r="M1629" s="2"/>
    </row>
    <row r="1630" spans="6:13" ht="12.75" hidden="1">
      <c r="F1630" s="65"/>
      <c r="G1630" s="65"/>
      <c r="H1630" s="5">
        <v>0</v>
      </c>
      <c r="I1630" s="22" t="e">
        <v>#DIV/0!</v>
      </c>
      <c r="M1630" s="2"/>
    </row>
    <row r="1631" spans="6:13" ht="12.75" hidden="1">
      <c r="F1631" s="65"/>
      <c r="G1631" s="65"/>
      <c r="H1631" s="5">
        <v>0</v>
      </c>
      <c r="I1631" s="22" t="e">
        <v>#DIV/0!</v>
      </c>
      <c r="M1631" s="2"/>
    </row>
    <row r="1632" spans="6:13" ht="12.75" hidden="1">
      <c r="F1632" s="65"/>
      <c r="G1632" s="65"/>
      <c r="H1632" s="5">
        <v>0</v>
      </c>
      <c r="I1632" s="22" t="e">
        <v>#DIV/0!</v>
      </c>
      <c r="M1632" s="2"/>
    </row>
    <row r="1633" spans="6:13" ht="12.75" hidden="1">
      <c r="F1633" s="65"/>
      <c r="G1633" s="65"/>
      <c r="H1633" s="5">
        <v>0</v>
      </c>
      <c r="I1633" s="22" t="e">
        <v>#DIV/0!</v>
      </c>
      <c r="M1633" s="2"/>
    </row>
    <row r="1634" spans="6:13" ht="12.75" hidden="1">
      <c r="F1634" s="65"/>
      <c r="G1634" s="65"/>
      <c r="H1634" s="5">
        <v>0</v>
      </c>
      <c r="I1634" s="22" t="e">
        <v>#DIV/0!</v>
      </c>
      <c r="M1634" s="2"/>
    </row>
    <row r="1635" spans="6:13" ht="12.75" hidden="1">
      <c r="F1635" s="65"/>
      <c r="G1635" s="65"/>
      <c r="H1635" s="5">
        <v>0</v>
      </c>
      <c r="I1635" s="22" t="e">
        <v>#DIV/0!</v>
      </c>
      <c r="M1635" s="2"/>
    </row>
    <row r="1636" spans="6:13" ht="12.75" hidden="1">
      <c r="F1636" s="65"/>
      <c r="G1636" s="65"/>
      <c r="H1636" s="5">
        <v>0</v>
      </c>
      <c r="I1636" s="22" t="e">
        <v>#DIV/0!</v>
      </c>
      <c r="M1636" s="2"/>
    </row>
    <row r="1637" spans="6:13" ht="12.75" hidden="1">
      <c r="F1637" s="65"/>
      <c r="G1637" s="65"/>
      <c r="H1637" s="5">
        <v>0</v>
      </c>
      <c r="I1637" s="22" t="e">
        <v>#DIV/0!</v>
      </c>
      <c r="M1637" s="2"/>
    </row>
    <row r="1638" spans="6:13" ht="12.75" hidden="1">
      <c r="F1638" s="65"/>
      <c r="G1638" s="65"/>
      <c r="H1638" s="5">
        <v>0</v>
      </c>
      <c r="I1638" s="22" t="e">
        <v>#DIV/0!</v>
      </c>
      <c r="M1638" s="2"/>
    </row>
    <row r="1639" spans="6:13" ht="12.75" hidden="1">
      <c r="F1639" s="65"/>
      <c r="G1639" s="65"/>
      <c r="H1639" s="5">
        <v>0</v>
      </c>
      <c r="I1639" s="22" t="e">
        <v>#DIV/0!</v>
      </c>
      <c r="M1639" s="2"/>
    </row>
    <row r="1640" spans="6:13" ht="12.75" hidden="1">
      <c r="F1640" s="65"/>
      <c r="G1640" s="65"/>
      <c r="H1640" s="5">
        <v>0</v>
      </c>
      <c r="I1640" s="22" t="e">
        <v>#DIV/0!</v>
      </c>
      <c r="M1640" s="2"/>
    </row>
    <row r="1641" spans="6:13" ht="12.75" hidden="1">
      <c r="F1641" s="65"/>
      <c r="G1641" s="65"/>
      <c r="H1641" s="5">
        <v>0</v>
      </c>
      <c r="I1641" s="22" t="e">
        <v>#DIV/0!</v>
      </c>
      <c r="M1641" s="2"/>
    </row>
    <row r="1642" spans="6:13" ht="12.75" hidden="1">
      <c r="F1642" s="65"/>
      <c r="G1642" s="65"/>
      <c r="H1642" s="5">
        <v>0</v>
      </c>
      <c r="I1642" s="22" t="e">
        <v>#DIV/0!</v>
      </c>
      <c r="M1642" s="2"/>
    </row>
    <row r="1643" spans="6:13" ht="12.75" hidden="1">
      <c r="F1643" s="65"/>
      <c r="G1643" s="65"/>
      <c r="H1643" s="5">
        <v>0</v>
      </c>
      <c r="I1643" s="22" t="e">
        <v>#DIV/0!</v>
      </c>
      <c r="M1643" s="2"/>
    </row>
    <row r="1644" spans="6:13" ht="12.75" hidden="1">
      <c r="F1644" s="65"/>
      <c r="G1644" s="65"/>
      <c r="H1644" s="5">
        <v>0</v>
      </c>
      <c r="I1644" s="22" t="e">
        <v>#DIV/0!</v>
      </c>
      <c r="M1644" s="2"/>
    </row>
    <row r="1645" spans="6:13" ht="12.75" hidden="1">
      <c r="F1645" s="65"/>
      <c r="G1645" s="65"/>
      <c r="H1645" s="5">
        <v>0</v>
      </c>
      <c r="I1645" s="22" t="e">
        <v>#DIV/0!</v>
      </c>
      <c r="M1645" s="2"/>
    </row>
    <row r="1646" spans="6:13" ht="12.75" hidden="1">
      <c r="F1646" s="65"/>
      <c r="G1646" s="65"/>
      <c r="H1646" s="5">
        <v>0</v>
      </c>
      <c r="I1646" s="22" t="e">
        <v>#DIV/0!</v>
      </c>
      <c r="M1646" s="2"/>
    </row>
    <row r="1647" spans="6:13" ht="12.75" hidden="1">
      <c r="F1647" s="65"/>
      <c r="G1647" s="65"/>
      <c r="H1647" s="5">
        <v>0</v>
      </c>
      <c r="I1647" s="22" t="e">
        <v>#DIV/0!</v>
      </c>
      <c r="M1647" s="2"/>
    </row>
    <row r="1648" spans="6:13" ht="12.75" hidden="1">
      <c r="F1648" s="65"/>
      <c r="G1648" s="65"/>
      <c r="H1648" s="5">
        <v>0</v>
      </c>
      <c r="I1648" s="22" t="e">
        <v>#DIV/0!</v>
      </c>
      <c r="M1648" s="2"/>
    </row>
    <row r="1649" spans="6:13" ht="12.75" hidden="1">
      <c r="F1649" s="65"/>
      <c r="G1649" s="65"/>
      <c r="H1649" s="5">
        <v>0</v>
      </c>
      <c r="I1649" s="22" t="e">
        <v>#DIV/0!</v>
      </c>
      <c r="M1649" s="2"/>
    </row>
    <row r="1650" spans="6:13" ht="12.75" hidden="1">
      <c r="F1650" s="65"/>
      <c r="G1650" s="65"/>
      <c r="H1650" s="5">
        <v>0</v>
      </c>
      <c r="I1650" s="22" t="e">
        <v>#DIV/0!</v>
      </c>
      <c r="M1650" s="2"/>
    </row>
    <row r="1651" spans="6:13" ht="12.75" hidden="1">
      <c r="F1651" s="65"/>
      <c r="G1651" s="65"/>
      <c r="H1651" s="5">
        <v>0</v>
      </c>
      <c r="I1651" s="22" t="e">
        <v>#DIV/0!</v>
      </c>
      <c r="M1651" s="2"/>
    </row>
    <row r="1652" spans="6:13" ht="12.75" hidden="1">
      <c r="F1652" s="65"/>
      <c r="G1652" s="65"/>
      <c r="H1652" s="5">
        <v>0</v>
      </c>
      <c r="I1652" s="22" t="e">
        <v>#DIV/0!</v>
      </c>
      <c r="M1652" s="2"/>
    </row>
    <row r="1653" spans="6:13" ht="12.75" hidden="1">
      <c r="F1653" s="65"/>
      <c r="G1653" s="65"/>
      <c r="H1653" s="5">
        <v>0</v>
      </c>
      <c r="I1653" s="22" t="e">
        <v>#DIV/0!</v>
      </c>
      <c r="M1653" s="2"/>
    </row>
    <row r="1654" spans="6:13" ht="12.75" hidden="1">
      <c r="F1654" s="65"/>
      <c r="G1654" s="65"/>
      <c r="H1654" s="5">
        <v>0</v>
      </c>
      <c r="I1654" s="22" t="e">
        <v>#DIV/0!</v>
      </c>
      <c r="M1654" s="2"/>
    </row>
    <row r="1655" spans="6:13" ht="12.75" hidden="1">
      <c r="F1655" s="65"/>
      <c r="G1655" s="65"/>
      <c r="H1655" s="5">
        <v>0</v>
      </c>
      <c r="I1655" s="22" t="e">
        <v>#DIV/0!</v>
      </c>
      <c r="M1655" s="2"/>
    </row>
    <row r="1656" spans="6:13" ht="12.75" hidden="1">
      <c r="F1656" s="65"/>
      <c r="G1656" s="65"/>
      <c r="H1656" s="5">
        <v>0</v>
      </c>
      <c r="I1656" s="22" t="e">
        <v>#DIV/0!</v>
      </c>
      <c r="M1656" s="2"/>
    </row>
    <row r="1657" spans="6:13" ht="12.75" hidden="1">
      <c r="F1657" s="65"/>
      <c r="G1657" s="65"/>
      <c r="H1657" s="5">
        <v>0</v>
      </c>
      <c r="I1657" s="22" t="e">
        <v>#DIV/0!</v>
      </c>
      <c r="M1657" s="2"/>
    </row>
    <row r="1658" spans="6:13" ht="12.75" hidden="1">
      <c r="F1658" s="65"/>
      <c r="G1658" s="65"/>
      <c r="H1658" s="5">
        <v>0</v>
      </c>
      <c r="I1658" s="22" t="e">
        <v>#DIV/0!</v>
      </c>
      <c r="M1658" s="2"/>
    </row>
    <row r="1659" spans="6:13" ht="12.75" hidden="1">
      <c r="F1659" s="65"/>
      <c r="G1659" s="65"/>
      <c r="H1659" s="5">
        <v>0</v>
      </c>
      <c r="I1659" s="22" t="e">
        <v>#DIV/0!</v>
      </c>
      <c r="M1659" s="2"/>
    </row>
    <row r="1660" spans="6:13" ht="12.75" hidden="1">
      <c r="F1660" s="65"/>
      <c r="G1660" s="65"/>
      <c r="H1660" s="5">
        <v>0</v>
      </c>
      <c r="I1660" s="22" t="e">
        <v>#DIV/0!</v>
      </c>
      <c r="M1660" s="2"/>
    </row>
    <row r="1661" spans="6:13" ht="12.75" hidden="1">
      <c r="F1661" s="65"/>
      <c r="G1661" s="65"/>
      <c r="H1661" s="5">
        <v>0</v>
      </c>
      <c r="I1661" s="22" t="e">
        <v>#DIV/0!</v>
      </c>
      <c r="M1661" s="2"/>
    </row>
    <row r="1662" spans="6:13" ht="12.75" hidden="1">
      <c r="F1662" s="65"/>
      <c r="G1662" s="65"/>
      <c r="H1662" s="5">
        <v>0</v>
      </c>
      <c r="I1662" s="22" t="e">
        <v>#DIV/0!</v>
      </c>
      <c r="M1662" s="2"/>
    </row>
    <row r="1663" spans="6:13" ht="12.75" hidden="1">
      <c r="F1663" s="65"/>
      <c r="G1663" s="65"/>
      <c r="H1663" s="5">
        <v>0</v>
      </c>
      <c r="I1663" s="22" t="e">
        <v>#DIV/0!</v>
      </c>
      <c r="M1663" s="2"/>
    </row>
    <row r="1664" spans="6:13" ht="12.75" hidden="1">
      <c r="F1664" s="65"/>
      <c r="G1664" s="65"/>
      <c r="H1664" s="5">
        <v>0</v>
      </c>
      <c r="I1664" s="22" t="e">
        <v>#DIV/0!</v>
      </c>
      <c r="M1664" s="2"/>
    </row>
    <row r="1665" spans="6:13" ht="12.75" hidden="1">
      <c r="F1665" s="65"/>
      <c r="G1665" s="65"/>
      <c r="H1665" s="5">
        <v>0</v>
      </c>
      <c r="I1665" s="22" t="e">
        <v>#DIV/0!</v>
      </c>
      <c r="M1665" s="2"/>
    </row>
    <row r="1666" spans="6:13" ht="12.75" hidden="1">
      <c r="F1666" s="65"/>
      <c r="G1666" s="65"/>
      <c r="H1666" s="5">
        <v>0</v>
      </c>
      <c r="I1666" s="22" t="e">
        <v>#DIV/0!</v>
      </c>
      <c r="M1666" s="2"/>
    </row>
    <row r="1667" spans="6:13" ht="12.75" hidden="1">
      <c r="F1667" s="65"/>
      <c r="G1667" s="65"/>
      <c r="H1667" s="5">
        <v>0</v>
      </c>
      <c r="I1667" s="22" t="e">
        <v>#DIV/0!</v>
      </c>
      <c r="M1667" s="2"/>
    </row>
    <row r="1668" spans="6:13" ht="12.75" hidden="1">
      <c r="F1668" s="65"/>
      <c r="G1668" s="65"/>
      <c r="H1668" s="5">
        <v>0</v>
      </c>
      <c r="I1668" s="22" t="e">
        <v>#DIV/0!</v>
      </c>
      <c r="M1668" s="2"/>
    </row>
    <row r="1669" spans="6:13" ht="12.75" hidden="1">
      <c r="F1669" s="65"/>
      <c r="G1669" s="65"/>
      <c r="H1669" s="5">
        <v>0</v>
      </c>
      <c r="I1669" s="22" t="e">
        <v>#DIV/0!</v>
      </c>
      <c r="M1669" s="2"/>
    </row>
    <row r="1670" spans="6:13" ht="12.75" hidden="1">
      <c r="F1670" s="65"/>
      <c r="G1670" s="65"/>
      <c r="H1670" s="5">
        <v>0</v>
      </c>
      <c r="I1670" s="22" t="e">
        <v>#DIV/0!</v>
      </c>
      <c r="M1670" s="2"/>
    </row>
    <row r="1671" spans="6:13" ht="12.75" hidden="1">
      <c r="F1671" s="65"/>
      <c r="G1671" s="65"/>
      <c r="H1671" s="5">
        <v>0</v>
      </c>
      <c r="I1671" s="22" t="e">
        <v>#DIV/0!</v>
      </c>
      <c r="M1671" s="2"/>
    </row>
    <row r="1672" spans="6:13" ht="12.75" hidden="1">
      <c r="F1672" s="65"/>
      <c r="G1672" s="65"/>
      <c r="H1672" s="5">
        <v>0</v>
      </c>
      <c r="I1672" s="22" t="e">
        <v>#DIV/0!</v>
      </c>
      <c r="M1672" s="2"/>
    </row>
    <row r="1673" spans="6:13" ht="12.75" hidden="1">
      <c r="F1673" s="65"/>
      <c r="G1673" s="65"/>
      <c r="H1673" s="5">
        <v>0</v>
      </c>
      <c r="I1673" s="22" t="e">
        <v>#DIV/0!</v>
      </c>
      <c r="M1673" s="2"/>
    </row>
    <row r="1674" spans="6:13" ht="12.75" hidden="1">
      <c r="F1674" s="65"/>
      <c r="G1674" s="65"/>
      <c r="H1674" s="5">
        <v>0</v>
      </c>
      <c r="I1674" s="22" t="e">
        <v>#DIV/0!</v>
      </c>
      <c r="M1674" s="2"/>
    </row>
    <row r="1675" spans="6:13" ht="12.75" hidden="1">
      <c r="F1675" s="65"/>
      <c r="G1675" s="65"/>
      <c r="H1675" s="5">
        <v>0</v>
      </c>
      <c r="I1675" s="22" t="e">
        <v>#DIV/0!</v>
      </c>
      <c r="M1675" s="2"/>
    </row>
    <row r="1676" spans="6:13" ht="12.75" hidden="1">
      <c r="F1676" s="65"/>
      <c r="G1676" s="65"/>
      <c r="H1676" s="5">
        <v>0</v>
      </c>
      <c r="I1676" s="22" t="e">
        <v>#DIV/0!</v>
      </c>
      <c r="M1676" s="2"/>
    </row>
    <row r="1677" spans="6:13" ht="12.75" hidden="1">
      <c r="F1677" s="65"/>
      <c r="G1677" s="65"/>
      <c r="H1677" s="5">
        <v>0</v>
      </c>
      <c r="I1677" s="22" t="e">
        <v>#DIV/0!</v>
      </c>
      <c r="M1677" s="2"/>
    </row>
    <row r="1678" spans="6:13" ht="12.75" hidden="1">
      <c r="F1678" s="65"/>
      <c r="G1678" s="65"/>
      <c r="H1678" s="5">
        <v>0</v>
      </c>
      <c r="I1678" s="22" t="e">
        <v>#DIV/0!</v>
      </c>
      <c r="M1678" s="2"/>
    </row>
    <row r="1679" spans="6:13" ht="12.75" hidden="1">
      <c r="F1679" s="65"/>
      <c r="G1679" s="65"/>
      <c r="H1679" s="5">
        <v>0</v>
      </c>
      <c r="I1679" s="22" t="e">
        <v>#DIV/0!</v>
      </c>
      <c r="M1679" s="2"/>
    </row>
    <row r="1680" spans="6:13" ht="12.75" hidden="1">
      <c r="F1680" s="65"/>
      <c r="G1680" s="65"/>
      <c r="H1680" s="5">
        <v>0</v>
      </c>
      <c r="I1680" s="22" t="e">
        <v>#DIV/0!</v>
      </c>
      <c r="M1680" s="2"/>
    </row>
    <row r="1681" spans="6:13" ht="12.75" hidden="1">
      <c r="F1681" s="65"/>
      <c r="G1681" s="65"/>
      <c r="H1681" s="5">
        <v>0</v>
      </c>
      <c r="I1681" s="22" t="e">
        <v>#DIV/0!</v>
      </c>
      <c r="M1681" s="2"/>
    </row>
    <row r="1682" spans="6:13" ht="12.75" hidden="1">
      <c r="F1682" s="65"/>
      <c r="G1682" s="65"/>
      <c r="H1682" s="5">
        <v>0</v>
      </c>
      <c r="I1682" s="22" t="e">
        <v>#DIV/0!</v>
      </c>
      <c r="M1682" s="2"/>
    </row>
    <row r="1683" spans="6:13" ht="12.75" hidden="1">
      <c r="F1683" s="65"/>
      <c r="G1683" s="65"/>
      <c r="H1683" s="5">
        <v>0</v>
      </c>
      <c r="I1683" s="22" t="e">
        <v>#DIV/0!</v>
      </c>
      <c r="M1683" s="2"/>
    </row>
    <row r="1684" spans="6:13" ht="12.75" hidden="1">
      <c r="F1684" s="65"/>
      <c r="G1684" s="65"/>
      <c r="H1684" s="5">
        <v>0</v>
      </c>
      <c r="I1684" s="22" t="e">
        <v>#DIV/0!</v>
      </c>
      <c r="M1684" s="2"/>
    </row>
    <row r="1685" spans="6:13" ht="12.75" hidden="1">
      <c r="F1685" s="65"/>
      <c r="G1685" s="65"/>
      <c r="H1685" s="5">
        <v>0</v>
      </c>
      <c r="I1685" s="22" t="e">
        <v>#DIV/0!</v>
      </c>
      <c r="M1685" s="2"/>
    </row>
    <row r="1686" spans="6:13" ht="12.75" hidden="1">
      <c r="F1686" s="65"/>
      <c r="G1686" s="65"/>
      <c r="H1686" s="5">
        <v>0</v>
      </c>
      <c r="I1686" s="22" t="e">
        <v>#DIV/0!</v>
      </c>
      <c r="M1686" s="2"/>
    </row>
    <row r="1687" spans="6:13" ht="12.75" hidden="1">
      <c r="F1687" s="65"/>
      <c r="G1687" s="65"/>
      <c r="H1687" s="5">
        <v>0</v>
      </c>
      <c r="I1687" s="22" t="e">
        <v>#DIV/0!</v>
      </c>
      <c r="M1687" s="2"/>
    </row>
    <row r="1688" spans="6:13" ht="12.75" hidden="1">
      <c r="F1688" s="65"/>
      <c r="G1688" s="65"/>
      <c r="H1688" s="5">
        <v>0</v>
      </c>
      <c r="I1688" s="22" t="e">
        <v>#DIV/0!</v>
      </c>
      <c r="M1688" s="2"/>
    </row>
    <row r="1689" spans="6:13" ht="12.75" hidden="1">
      <c r="F1689" s="65"/>
      <c r="G1689" s="65"/>
      <c r="H1689" s="5">
        <v>0</v>
      </c>
      <c r="I1689" s="22" t="e">
        <v>#DIV/0!</v>
      </c>
      <c r="M1689" s="2"/>
    </row>
    <row r="1690" spans="6:13" ht="12.75" hidden="1">
      <c r="F1690" s="65"/>
      <c r="G1690" s="65"/>
      <c r="H1690" s="5">
        <v>0</v>
      </c>
      <c r="I1690" s="22" t="e">
        <v>#DIV/0!</v>
      </c>
      <c r="M1690" s="2"/>
    </row>
    <row r="1691" spans="6:13" ht="12.75" hidden="1">
      <c r="F1691" s="65"/>
      <c r="G1691" s="65"/>
      <c r="H1691" s="5">
        <v>0</v>
      </c>
      <c r="I1691" s="22" t="e">
        <v>#DIV/0!</v>
      </c>
      <c r="M1691" s="2"/>
    </row>
    <row r="1692" spans="6:13" ht="12.75" hidden="1">
      <c r="F1692" s="65"/>
      <c r="G1692" s="65"/>
      <c r="H1692" s="5">
        <v>0</v>
      </c>
      <c r="I1692" s="22" t="e">
        <v>#DIV/0!</v>
      </c>
      <c r="M1692" s="2"/>
    </row>
    <row r="1693" spans="6:13" ht="12.75" hidden="1">
      <c r="F1693" s="65"/>
      <c r="G1693" s="65"/>
      <c r="H1693" s="5">
        <v>0</v>
      </c>
      <c r="I1693" s="22" t="e">
        <v>#DIV/0!</v>
      </c>
      <c r="M1693" s="2"/>
    </row>
    <row r="1694" spans="6:13" ht="12.75" hidden="1">
      <c r="F1694" s="65"/>
      <c r="G1694" s="65"/>
      <c r="H1694" s="5">
        <v>0</v>
      </c>
      <c r="I1694" s="22" t="e">
        <v>#DIV/0!</v>
      </c>
      <c r="M1694" s="2"/>
    </row>
    <row r="1695" spans="6:13" ht="12.75" hidden="1">
      <c r="F1695" s="65"/>
      <c r="G1695" s="65"/>
      <c r="H1695" s="5">
        <v>0</v>
      </c>
      <c r="I1695" s="22" t="e">
        <v>#DIV/0!</v>
      </c>
      <c r="M1695" s="2"/>
    </row>
    <row r="1696" spans="6:13" ht="12.75" hidden="1">
      <c r="F1696" s="65"/>
      <c r="G1696" s="65"/>
      <c r="H1696" s="5">
        <v>0</v>
      </c>
      <c r="I1696" s="22" t="e">
        <v>#DIV/0!</v>
      </c>
      <c r="M1696" s="2"/>
    </row>
    <row r="1697" spans="6:13" ht="12.75" hidden="1">
      <c r="F1697" s="65"/>
      <c r="G1697" s="65"/>
      <c r="H1697" s="5">
        <v>0</v>
      </c>
      <c r="I1697" s="22" t="e">
        <v>#DIV/0!</v>
      </c>
      <c r="M1697" s="2"/>
    </row>
    <row r="1698" spans="6:13" ht="12.75" hidden="1">
      <c r="F1698" s="65"/>
      <c r="G1698" s="65"/>
      <c r="H1698" s="5">
        <v>0</v>
      </c>
      <c r="I1698" s="22" t="e">
        <v>#DIV/0!</v>
      </c>
      <c r="M1698" s="2"/>
    </row>
    <row r="1699" spans="6:13" ht="12.75" hidden="1">
      <c r="F1699" s="65"/>
      <c r="G1699" s="65"/>
      <c r="H1699" s="5">
        <v>0</v>
      </c>
      <c r="I1699" s="22" t="e">
        <v>#DIV/0!</v>
      </c>
      <c r="M1699" s="2"/>
    </row>
    <row r="1700" spans="6:13" ht="12.75" hidden="1">
      <c r="F1700" s="65"/>
      <c r="G1700" s="65"/>
      <c r="H1700" s="5">
        <v>0</v>
      </c>
      <c r="I1700" s="22" t="e">
        <v>#DIV/0!</v>
      </c>
      <c r="M1700" s="2"/>
    </row>
    <row r="1701" spans="6:13" ht="12.75" hidden="1">
      <c r="F1701" s="65"/>
      <c r="G1701" s="65"/>
      <c r="H1701" s="5">
        <v>0</v>
      </c>
      <c r="I1701" s="22" t="e">
        <v>#DIV/0!</v>
      </c>
      <c r="M1701" s="2"/>
    </row>
    <row r="1702" spans="6:13" ht="12.75" hidden="1">
      <c r="F1702" s="65"/>
      <c r="G1702" s="65"/>
      <c r="H1702" s="5">
        <v>0</v>
      </c>
      <c r="I1702" s="22" t="e">
        <v>#DIV/0!</v>
      </c>
      <c r="M1702" s="2"/>
    </row>
    <row r="1703" spans="6:13" ht="12.75" hidden="1">
      <c r="F1703" s="65"/>
      <c r="G1703" s="65"/>
      <c r="H1703" s="5">
        <v>0</v>
      </c>
      <c r="I1703" s="22" t="e">
        <v>#DIV/0!</v>
      </c>
      <c r="M1703" s="2"/>
    </row>
    <row r="1704" spans="6:13" ht="12.75" hidden="1">
      <c r="F1704" s="65"/>
      <c r="G1704" s="65"/>
      <c r="H1704" s="5">
        <v>0</v>
      </c>
      <c r="I1704" s="22" t="e">
        <v>#DIV/0!</v>
      </c>
      <c r="M1704" s="2"/>
    </row>
    <row r="1705" spans="6:13" ht="12.75" hidden="1">
      <c r="F1705" s="65"/>
      <c r="G1705" s="65"/>
      <c r="H1705" s="5">
        <v>0</v>
      </c>
      <c r="I1705" s="22" t="e">
        <v>#DIV/0!</v>
      </c>
      <c r="M1705" s="2"/>
    </row>
    <row r="1706" spans="6:13" ht="12.75" hidden="1">
      <c r="F1706" s="65"/>
      <c r="G1706" s="65"/>
      <c r="H1706" s="5">
        <v>0</v>
      </c>
      <c r="I1706" s="22" t="e">
        <v>#DIV/0!</v>
      </c>
      <c r="M1706" s="2"/>
    </row>
    <row r="1707" spans="6:13" ht="12.75" hidden="1">
      <c r="F1707" s="65"/>
      <c r="G1707" s="65"/>
      <c r="H1707" s="5">
        <v>0</v>
      </c>
      <c r="I1707" s="22" t="e">
        <v>#DIV/0!</v>
      </c>
      <c r="M1707" s="2"/>
    </row>
    <row r="1708" spans="6:13" ht="12.75" hidden="1">
      <c r="F1708" s="65"/>
      <c r="G1708" s="65"/>
      <c r="H1708" s="5">
        <v>0</v>
      </c>
      <c r="I1708" s="22" t="e">
        <v>#DIV/0!</v>
      </c>
      <c r="M1708" s="2"/>
    </row>
    <row r="1709" spans="6:13" ht="12.75" hidden="1">
      <c r="F1709" s="65"/>
      <c r="G1709" s="65"/>
      <c r="H1709" s="5">
        <v>0</v>
      </c>
      <c r="I1709" s="22" t="e">
        <v>#DIV/0!</v>
      </c>
      <c r="M1709" s="2"/>
    </row>
    <row r="1710" spans="6:13" ht="12.75" hidden="1">
      <c r="F1710" s="65"/>
      <c r="G1710" s="65"/>
      <c r="H1710" s="5">
        <v>0</v>
      </c>
      <c r="I1710" s="22" t="e">
        <v>#DIV/0!</v>
      </c>
      <c r="M1710" s="2"/>
    </row>
    <row r="1711" spans="6:13" ht="12.75" hidden="1">
      <c r="F1711" s="65"/>
      <c r="G1711" s="65"/>
      <c r="H1711" s="5">
        <v>0</v>
      </c>
      <c r="I1711" s="22" t="e">
        <v>#DIV/0!</v>
      </c>
      <c r="M1711" s="2"/>
    </row>
    <row r="1712" spans="6:13" ht="12.75" hidden="1">
      <c r="F1712" s="65"/>
      <c r="G1712" s="65"/>
      <c r="H1712" s="5">
        <v>0</v>
      </c>
      <c r="I1712" s="22" t="e">
        <v>#DIV/0!</v>
      </c>
      <c r="M1712" s="2"/>
    </row>
    <row r="1713" spans="6:13" ht="12.75" hidden="1">
      <c r="F1713" s="65"/>
      <c r="G1713" s="65"/>
      <c r="H1713" s="5">
        <v>0</v>
      </c>
      <c r="I1713" s="22" t="e">
        <v>#DIV/0!</v>
      </c>
      <c r="M1713" s="2"/>
    </row>
    <row r="1714" spans="6:13" ht="12.75" hidden="1">
      <c r="F1714" s="65"/>
      <c r="G1714" s="65"/>
      <c r="H1714" s="5">
        <v>0</v>
      </c>
      <c r="I1714" s="22" t="e">
        <v>#DIV/0!</v>
      </c>
      <c r="M1714" s="2"/>
    </row>
    <row r="1715" spans="6:13" ht="12.75" hidden="1">
      <c r="F1715" s="65"/>
      <c r="G1715" s="65"/>
      <c r="H1715" s="5">
        <v>0</v>
      </c>
      <c r="I1715" s="22" t="e">
        <v>#DIV/0!</v>
      </c>
      <c r="M1715" s="2"/>
    </row>
    <row r="1716" spans="6:13" ht="12.75" hidden="1">
      <c r="F1716" s="65"/>
      <c r="G1716" s="65"/>
      <c r="H1716" s="5">
        <v>0</v>
      </c>
      <c r="I1716" s="22" t="e">
        <v>#DIV/0!</v>
      </c>
      <c r="M1716" s="2"/>
    </row>
    <row r="1717" spans="6:13" ht="12.75" hidden="1">
      <c r="F1717" s="65"/>
      <c r="G1717" s="65"/>
      <c r="H1717" s="5">
        <v>0</v>
      </c>
      <c r="I1717" s="22" t="e">
        <v>#DIV/0!</v>
      </c>
      <c r="M1717" s="2"/>
    </row>
    <row r="1718" spans="6:13" ht="12.75" hidden="1">
      <c r="F1718" s="65"/>
      <c r="G1718" s="65"/>
      <c r="H1718" s="5">
        <v>0</v>
      </c>
      <c r="I1718" s="22" t="e">
        <v>#DIV/0!</v>
      </c>
      <c r="M1718" s="2"/>
    </row>
    <row r="1719" spans="6:13" ht="12.75" hidden="1">
      <c r="F1719" s="65"/>
      <c r="G1719" s="65"/>
      <c r="H1719" s="5">
        <v>0</v>
      </c>
      <c r="I1719" s="22" t="e">
        <v>#DIV/0!</v>
      </c>
      <c r="M1719" s="2"/>
    </row>
    <row r="1720" spans="6:13" ht="12.75" hidden="1">
      <c r="F1720" s="65"/>
      <c r="G1720" s="65"/>
      <c r="H1720" s="5">
        <v>0</v>
      </c>
      <c r="I1720" s="22" t="e">
        <v>#DIV/0!</v>
      </c>
      <c r="M1720" s="2"/>
    </row>
    <row r="1721" spans="6:13" ht="12.75" hidden="1">
      <c r="F1721" s="65"/>
      <c r="G1721" s="65"/>
      <c r="H1721" s="5">
        <v>0</v>
      </c>
      <c r="I1721" s="22" t="e">
        <v>#DIV/0!</v>
      </c>
      <c r="M1721" s="2"/>
    </row>
    <row r="1722" spans="6:13" ht="12.75" hidden="1">
      <c r="F1722" s="65"/>
      <c r="G1722" s="65"/>
      <c r="H1722" s="5">
        <v>0</v>
      </c>
      <c r="I1722" s="22" t="e">
        <v>#DIV/0!</v>
      </c>
      <c r="M1722" s="2"/>
    </row>
    <row r="1723" spans="6:13" ht="12.75" hidden="1">
      <c r="F1723" s="65"/>
      <c r="G1723" s="65"/>
      <c r="H1723" s="5">
        <v>0</v>
      </c>
      <c r="I1723" s="22" t="e">
        <v>#DIV/0!</v>
      </c>
      <c r="M1723" s="2"/>
    </row>
    <row r="1724" spans="6:13" ht="12.75" hidden="1">
      <c r="F1724" s="65"/>
      <c r="G1724" s="65"/>
      <c r="H1724" s="5">
        <v>0</v>
      </c>
      <c r="I1724" s="22" t="e">
        <v>#DIV/0!</v>
      </c>
      <c r="M1724" s="2"/>
    </row>
    <row r="1725" spans="6:13" ht="12.75" hidden="1">
      <c r="F1725" s="65"/>
      <c r="G1725" s="65"/>
      <c r="H1725" s="5">
        <v>0</v>
      </c>
      <c r="I1725" s="22" t="e">
        <v>#DIV/0!</v>
      </c>
      <c r="M1725" s="2"/>
    </row>
    <row r="1726" spans="6:13" ht="12.75" hidden="1">
      <c r="F1726" s="65"/>
      <c r="G1726" s="65"/>
      <c r="H1726" s="5">
        <v>0</v>
      </c>
      <c r="I1726" s="22" t="e">
        <v>#DIV/0!</v>
      </c>
      <c r="M1726" s="2"/>
    </row>
    <row r="1727" spans="6:13" ht="12.75" hidden="1">
      <c r="F1727" s="65"/>
      <c r="G1727" s="65"/>
      <c r="H1727" s="5">
        <v>0</v>
      </c>
      <c r="I1727" s="22" t="e">
        <v>#DIV/0!</v>
      </c>
      <c r="M1727" s="2"/>
    </row>
    <row r="1728" spans="6:13" ht="12.75" hidden="1">
      <c r="F1728" s="65"/>
      <c r="G1728" s="65"/>
      <c r="H1728" s="5">
        <v>0</v>
      </c>
      <c r="I1728" s="22" t="e">
        <v>#DIV/0!</v>
      </c>
      <c r="M1728" s="2"/>
    </row>
    <row r="1729" spans="6:13" ht="12.75" hidden="1">
      <c r="F1729" s="65"/>
      <c r="G1729" s="65"/>
      <c r="H1729" s="5">
        <v>0</v>
      </c>
      <c r="I1729" s="22" t="e">
        <v>#DIV/0!</v>
      </c>
      <c r="M1729" s="2"/>
    </row>
    <row r="1730" spans="6:13" ht="12.75" hidden="1">
      <c r="F1730" s="65"/>
      <c r="G1730" s="65"/>
      <c r="H1730" s="5">
        <v>0</v>
      </c>
      <c r="I1730" s="22" t="e">
        <v>#DIV/0!</v>
      </c>
      <c r="M1730" s="2"/>
    </row>
    <row r="1731" spans="6:13" ht="12.75" hidden="1">
      <c r="F1731" s="65"/>
      <c r="G1731" s="65"/>
      <c r="H1731" s="5">
        <v>0</v>
      </c>
      <c r="I1731" s="22" t="e">
        <v>#DIV/0!</v>
      </c>
      <c r="M1731" s="2"/>
    </row>
    <row r="1732" spans="6:13" ht="12.75" hidden="1">
      <c r="F1732" s="65"/>
      <c r="G1732" s="65"/>
      <c r="H1732" s="5">
        <v>0</v>
      </c>
      <c r="I1732" s="22" t="e">
        <v>#DIV/0!</v>
      </c>
      <c r="M1732" s="2"/>
    </row>
    <row r="1733" spans="6:13" ht="12.75" hidden="1">
      <c r="F1733" s="65"/>
      <c r="G1733" s="65"/>
      <c r="H1733" s="5">
        <v>0</v>
      </c>
      <c r="I1733" s="22" t="e">
        <v>#DIV/0!</v>
      </c>
      <c r="M1733" s="2"/>
    </row>
    <row r="1734" spans="6:13" ht="12.75" hidden="1">
      <c r="F1734" s="65"/>
      <c r="G1734" s="65"/>
      <c r="H1734" s="5">
        <v>0</v>
      </c>
      <c r="I1734" s="22" t="e">
        <v>#DIV/0!</v>
      </c>
      <c r="M1734" s="2"/>
    </row>
    <row r="1735" spans="6:13" ht="12.75" hidden="1">
      <c r="F1735" s="65"/>
      <c r="G1735" s="65"/>
      <c r="H1735" s="5">
        <v>0</v>
      </c>
      <c r="I1735" s="22" t="e">
        <v>#DIV/0!</v>
      </c>
      <c r="M1735" s="2"/>
    </row>
    <row r="1736" spans="6:13" ht="12.75" hidden="1">
      <c r="F1736" s="65"/>
      <c r="G1736" s="65"/>
      <c r="H1736" s="5">
        <v>0</v>
      </c>
      <c r="I1736" s="22" t="e">
        <v>#DIV/0!</v>
      </c>
      <c r="M1736" s="2"/>
    </row>
    <row r="1737" spans="6:13" ht="12.75" hidden="1">
      <c r="F1737" s="65"/>
      <c r="G1737" s="65"/>
      <c r="H1737" s="5">
        <v>0</v>
      </c>
      <c r="I1737" s="22" t="e">
        <v>#DIV/0!</v>
      </c>
      <c r="M1737" s="2"/>
    </row>
    <row r="1738" spans="6:13" ht="12.75" hidden="1">
      <c r="F1738" s="65"/>
      <c r="G1738" s="65"/>
      <c r="H1738" s="5">
        <v>0</v>
      </c>
      <c r="I1738" s="22" t="e">
        <v>#DIV/0!</v>
      </c>
      <c r="M1738" s="2"/>
    </row>
    <row r="1739" spans="6:13" ht="12.75" hidden="1">
      <c r="F1739" s="65"/>
      <c r="G1739" s="65"/>
      <c r="H1739" s="5">
        <v>0</v>
      </c>
      <c r="I1739" s="22" t="e">
        <v>#DIV/0!</v>
      </c>
      <c r="M1739" s="2"/>
    </row>
    <row r="1740" spans="6:13" ht="12.75" hidden="1">
      <c r="F1740" s="65"/>
      <c r="G1740" s="65"/>
      <c r="H1740" s="5">
        <v>0</v>
      </c>
      <c r="I1740" s="22" t="e">
        <v>#DIV/0!</v>
      </c>
      <c r="M1740" s="2"/>
    </row>
    <row r="1741" spans="6:13" ht="12.75" hidden="1">
      <c r="F1741" s="65"/>
      <c r="G1741" s="65"/>
      <c r="H1741" s="5">
        <v>0</v>
      </c>
      <c r="I1741" s="22" t="e">
        <v>#DIV/0!</v>
      </c>
      <c r="M1741" s="2"/>
    </row>
    <row r="1742" spans="6:13" ht="12.75" hidden="1">
      <c r="F1742" s="65"/>
      <c r="G1742" s="65"/>
      <c r="H1742" s="5">
        <v>0</v>
      </c>
      <c r="I1742" s="22" t="e">
        <v>#DIV/0!</v>
      </c>
      <c r="M1742" s="2"/>
    </row>
    <row r="1743" spans="6:13" ht="12.75" hidden="1">
      <c r="F1743" s="65"/>
      <c r="G1743" s="65"/>
      <c r="H1743" s="5">
        <v>0</v>
      </c>
      <c r="I1743" s="22" t="e">
        <v>#DIV/0!</v>
      </c>
      <c r="M1743" s="2"/>
    </row>
    <row r="1744" spans="6:13" ht="12.75" hidden="1">
      <c r="F1744" s="65"/>
      <c r="G1744" s="65"/>
      <c r="H1744" s="5">
        <v>0</v>
      </c>
      <c r="I1744" s="22" t="e">
        <v>#DIV/0!</v>
      </c>
      <c r="M1744" s="2"/>
    </row>
    <row r="1745" spans="6:13" ht="12.75" hidden="1">
      <c r="F1745" s="65"/>
      <c r="G1745" s="65"/>
      <c r="H1745" s="5">
        <v>0</v>
      </c>
      <c r="I1745" s="22" t="e">
        <v>#DIV/0!</v>
      </c>
      <c r="M1745" s="2"/>
    </row>
    <row r="1746" spans="6:13" ht="12.75" hidden="1">
      <c r="F1746" s="65"/>
      <c r="G1746" s="65"/>
      <c r="H1746" s="5">
        <v>0</v>
      </c>
      <c r="I1746" s="22" t="e">
        <v>#DIV/0!</v>
      </c>
      <c r="M1746" s="2"/>
    </row>
    <row r="1747" spans="6:13" ht="12.75" hidden="1">
      <c r="F1747" s="65"/>
      <c r="G1747" s="65"/>
      <c r="H1747" s="5">
        <v>0</v>
      </c>
      <c r="I1747" s="22" t="e">
        <v>#DIV/0!</v>
      </c>
      <c r="M1747" s="2"/>
    </row>
    <row r="1748" spans="6:13" ht="12.75" hidden="1">
      <c r="F1748" s="65"/>
      <c r="G1748" s="65"/>
      <c r="H1748" s="5">
        <v>0</v>
      </c>
      <c r="I1748" s="22" t="e">
        <v>#DIV/0!</v>
      </c>
      <c r="M1748" s="2"/>
    </row>
    <row r="1749" spans="6:13" ht="12.75" hidden="1">
      <c r="F1749" s="65"/>
      <c r="G1749" s="65"/>
      <c r="H1749" s="5">
        <v>0</v>
      </c>
      <c r="I1749" s="22" t="e">
        <v>#DIV/0!</v>
      </c>
      <c r="M1749" s="2"/>
    </row>
    <row r="1750" spans="6:13" ht="12.75" hidden="1">
      <c r="F1750" s="65"/>
      <c r="G1750" s="65"/>
      <c r="H1750" s="5">
        <v>0</v>
      </c>
      <c r="I1750" s="22" t="e">
        <v>#DIV/0!</v>
      </c>
      <c r="M1750" s="2"/>
    </row>
    <row r="1751" spans="6:13" ht="12.75" hidden="1">
      <c r="F1751" s="65"/>
      <c r="G1751" s="65"/>
      <c r="H1751" s="5">
        <v>0</v>
      </c>
      <c r="I1751" s="22" t="e">
        <v>#DIV/0!</v>
      </c>
      <c r="M1751" s="2"/>
    </row>
    <row r="1752" spans="6:13" ht="12.75" hidden="1">
      <c r="F1752" s="65"/>
      <c r="G1752" s="65"/>
      <c r="H1752" s="5">
        <v>0</v>
      </c>
      <c r="I1752" s="22" t="e">
        <v>#DIV/0!</v>
      </c>
      <c r="M1752" s="2"/>
    </row>
    <row r="1753" spans="6:13" ht="12.75" hidden="1">
      <c r="F1753" s="65"/>
      <c r="G1753" s="65"/>
      <c r="H1753" s="5">
        <v>0</v>
      </c>
      <c r="I1753" s="22" t="e">
        <v>#DIV/0!</v>
      </c>
      <c r="M1753" s="2"/>
    </row>
    <row r="1754" spans="6:13" ht="12.75" hidden="1">
      <c r="F1754" s="65"/>
      <c r="G1754" s="65"/>
      <c r="H1754" s="5">
        <v>0</v>
      </c>
      <c r="I1754" s="22" t="e">
        <v>#DIV/0!</v>
      </c>
      <c r="M1754" s="2"/>
    </row>
    <row r="1755" spans="6:13" ht="12.75" hidden="1">
      <c r="F1755" s="65"/>
      <c r="G1755" s="65"/>
      <c r="H1755" s="5">
        <v>0</v>
      </c>
      <c r="I1755" s="22" t="e">
        <v>#DIV/0!</v>
      </c>
      <c r="M1755" s="2"/>
    </row>
    <row r="1756" spans="6:13" ht="12.75" hidden="1">
      <c r="F1756" s="65"/>
      <c r="G1756" s="65"/>
      <c r="H1756" s="5">
        <v>0</v>
      </c>
      <c r="I1756" s="22" t="e">
        <v>#DIV/0!</v>
      </c>
      <c r="M1756" s="2"/>
    </row>
    <row r="1757" spans="6:13" ht="12.75" hidden="1">
      <c r="F1757" s="65"/>
      <c r="G1757" s="65"/>
      <c r="H1757" s="5">
        <v>0</v>
      </c>
      <c r="I1757" s="22" t="e">
        <v>#DIV/0!</v>
      </c>
      <c r="M1757" s="2"/>
    </row>
    <row r="1758" spans="6:13" ht="12.75" hidden="1">
      <c r="F1758" s="65"/>
      <c r="G1758" s="65"/>
      <c r="H1758" s="5">
        <v>0</v>
      </c>
      <c r="I1758" s="22" t="e">
        <v>#DIV/0!</v>
      </c>
      <c r="M1758" s="2"/>
    </row>
    <row r="1759" spans="6:13" ht="12.75" hidden="1">
      <c r="F1759" s="65"/>
      <c r="G1759" s="65"/>
      <c r="H1759" s="5">
        <v>0</v>
      </c>
      <c r="I1759" s="22" t="e">
        <v>#DIV/0!</v>
      </c>
      <c r="M1759" s="2"/>
    </row>
    <row r="1760" spans="6:13" ht="12.75" hidden="1">
      <c r="F1760" s="65"/>
      <c r="G1760" s="65"/>
      <c r="H1760" s="5">
        <v>0</v>
      </c>
      <c r="I1760" s="22" t="e">
        <v>#DIV/0!</v>
      </c>
      <c r="M1760" s="2"/>
    </row>
    <row r="1761" spans="6:13" ht="12.75" hidden="1">
      <c r="F1761" s="65"/>
      <c r="G1761" s="65"/>
      <c r="H1761" s="5">
        <v>0</v>
      </c>
      <c r="I1761" s="22" t="e">
        <v>#DIV/0!</v>
      </c>
      <c r="M1761" s="2"/>
    </row>
    <row r="1762" spans="6:13" ht="12.75" hidden="1">
      <c r="F1762" s="65"/>
      <c r="G1762" s="65"/>
      <c r="H1762" s="5">
        <v>0</v>
      </c>
      <c r="I1762" s="22" t="e">
        <v>#DIV/0!</v>
      </c>
      <c r="M1762" s="2"/>
    </row>
    <row r="1763" spans="6:13" ht="12.75" hidden="1">
      <c r="F1763" s="65"/>
      <c r="G1763" s="65"/>
      <c r="H1763" s="5">
        <v>0</v>
      </c>
      <c r="I1763" s="22" t="e">
        <v>#DIV/0!</v>
      </c>
      <c r="M1763" s="2"/>
    </row>
    <row r="1764" spans="6:13" ht="12.75" hidden="1">
      <c r="F1764" s="65"/>
      <c r="G1764" s="65"/>
      <c r="H1764" s="5">
        <v>0</v>
      </c>
      <c r="I1764" s="22" t="e">
        <v>#DIV/0!</v>
      </c>
      <c r="M1764" s="2"/>
    </row>
    <row r="1765" spans="6:13" ht="12.75" hidden="1">
      <c r="F1765" s="65"/>
      <c r="G1765" s="65"/>
      <c r="H1765" s="5">
        <v>0</v>
      </c>
      <c r="I1765" s="22" t="e">
        <v>#DIV/0!</v>
      </c>
      <c r="M1765" s="2"/>
    </row>
    <row r="1766" spans="6:13" ht="12.75" hidden="1">
      <c r="F1766" s="65"/>
      <c r="G1766" s="65"/>
      <c r="H1766" s="5">
        <v>0</v>
      </c>
      <c r="I1766" s="22" t="e">
        <v>#DIV/0!</v>
      </c>
      <c r="M1766" s="2"/>
    </row>
    <row r="1767" spans="6:13" ht="12.75" hidden="1">
      <c r="F1767" s="65"/>
      <c r="G1767" s="65"/>
      <c r="H1767" s="5">
        <v>0</v>
      </c>
      <c r="I1767" s="22" t="e">
        <v>#DIV/0!</v>
      </c>
      <c r="M1767" s="2"/>
    </row>
    <row r="1768" spans="6:13" ht="12.75" hidden="1">
      <c r="F1768" s="65"/>
      <c r="G1768" s="65"/>
      <c r="M1768" s="2"/>
    </row>
    <row r="1769" spans="6:13" ht="12.75" hidden="1">
      <c r="F1769" s="65"/>
      <c r="G1769" s="65"/>
      <c r="M1769" s="2"/>
    </row>
    <row r="1770" spans="6:13" ht="12.75" hidden="1">
      <c r="F1770" s="65"/>
      <c r="G1770" s="65"/>
      <c r="M1770" s="2"/>
    </row>
    <row r="1771" spans="6:13" ht="12.75" hidden="1">
      <c r="F1771" s="65"/>
      <c r="G1771" s="65"/>
      <c r="M1771" s="2"/>
    </row>
    <row r="1772" spans="6:13" ht="12.75" hidden="1">
      <c r="F1772" s="65"/>
      <c r="G1772" s="65"/>
      <c r="M1772" s="2"/>
    </row>
    <row r="1773" spans="6:13" ht="12.75" hidden="1">
      <c r="F1773" s="65"/>
      <c r="G1773" s="65"/>
      <c r="M1773" s="2"/>
    </row>
    <row r="1774" spans="6:13" ht="12.75" hidden="1">
      <c r="F1774" s="65"/>
      <c r="G1774" s="65"/>
      <c r="M1774" s="2"/>
    </row>
    <row r="1775" spans="6:13" ht="12.75" hidden="1">
      <c r="F1775" s="65"/>
      <c r="G1775" s="65"/>
      <c r="M1775" s="2"/>
    </row>
    <row r="1776" spans="6:13" ht="12.75" hidden="1">
      <c r="F1776" s="65"/>
      <c r="G1776" s="65"/>
      <c r="M1776" s="2"/>
    </row>
    <row r="1777" spans="6:13" ht="12.75" hidden="1">
      <c r="F1777" s="65"/>
      <c r="G1777" s="65"/>
      <c r="M1777" s="2"/>
    </row>
    <row r="1778" spans="6:13" ht="12.75" hidden="1">
      <c r="F1778" s="65"/>
      <c r="G1778" s="65"/>
      <c r="M1778" s="2"/>
    </row>
    <row r="1779" spans="6:13" ht="12.75" hidden="1">
      <c r="F1779" s="65"/>
      <c r="G1779" s="65"/>
      <c r="M1779" s="2"/>
    </row>
    <row r="1780" spans="6:13" ht="12.75" hidden="1">
      <c r="F1780" s="65"/>
      <c r="G1780" s="65"/>
      <c r="M1780" s="2"/>
    </row>
    <row r="1781" spans="6:13" ht="12.75" hidden="1">
      <c r="F1781" s="65"/>
      <c r="G1781" s="65"/>
      <c r="M1781" s="2"/>
    </row>
    <row r="1782" spans="6:13" ht="12.75" hidden="1">
      <c r="F1782" s="65"/>
      <c r="G1782" s="65"/>
      <c r="M1782" s="2"/>
    </row>
    <row r="1783" spans="6:13" ht="12.75" hidden="1">
      <c r="F1783" s="65"/>
      <c r="G1783" s="65"/>
      <c r="M1783" s="2"/>
    </row>
    <row r="1784" spans="6:13" ht="12.75" hidden="1">
      <c r="F1784" s="65"/>
      <c r="G1784" s="65"/>
      <c r="M1784" s="2"/>
    </row>
    <row r="1785" spans="6:13" ht="12.75" hidden="1">
      <c r="F1785" s="65"/>
      <c r="G1785" s="65"/>
      <c r="M1785" s="2"/>
    </row>
    <row r="1786" spans="6:13" ht="12.75" hidden="1">
      <c r="F1786" s="65"/>
      <c r="G1786" s="65"/>
      <c r="M1786" s="2"/>
    </row>
    <row r="1787" spans="6:13" ht="12.75" hidden="1">
      <c r="F1787" s="65"/>
      <c r="G1787" s="65"/>
      <c r="M1787" s="2"/>
    </row>
    <row r="1788" spans="6:13" ht="12.75" hidden="1">
      <c r="F1788" s="65"/>
      <c r="G1788" s="65"/>
      <c r="M1788" s="2"/>
    </row>
    <row r="1789" spans="6:13" ht="12.75" hidden="1">
      <c r="F1789" s="65"/>
      <c r="G1789" s="65"/>
      <c r="M1789" s="2"/>
    </row>
    <row r="1790" spans="6:13" ht="12.75" hidden="1">
      <c r="F1790" s="65"/>
      <c r="G1790" s="65"/>
      <c r="M1790" s="2"/>
    </row>
    <row r="1791" spans="6:13" ht="12.75" hidden="1">
      <c r="F1791" s="65"/>
      <c r="G1791" s="65"/>
      <c r="M1791" s="2"/>
    </row>
    <row r="1792" spans="6:13" ht="12.75" hidden="1">
      <c r="F1792" s="65"/>
      <c r="G1792" s="65"/>
      <c r="M1792" s="2"/>
    </row>
    <row r="1793" spans="6:13" ht="12.75" hidden="1">
      <c r="F1793" s="65"/>
      <c r="G1793" s="65"/>
      <c r="M1793" s="2"/>
    </row>
    <row r="1794" spans="6:13" ht="12.75" hidden="1">
      <c r="F1794" s="65"/>
      <c r="G1794" s="65"/>
      <c r="M1794" s="2"/>
    </row>
    <row r="1795" spans="6:13" ht="12.75" hidden="1">
      <c r="F1795" s="65"/>
      <c r="G1795" s="65"/>
      <c r="M1795" s="2"/>
    </row>
    <row r="1796" spans="6:13" ht="12.75" hidden="1">
      <c r="F1796" s="65"/>
      <c r="G1796" s="65"/>
      <c r="M1796" s="2"/>
    </row>
    <row r="1797" spans="6:13" ht="12.75" hidden="1">
      <c r="F1797" s="65"/>
      <c r="G1797" s="65"/>
      <c r="M1797" s="2"/>
    </row>
    <row r="1798" spans="6:13" ht="12.75" hidden="1">
      <c r="F1798" s="65"/>
      <c r="G1798" s="65"/>
      <c r="M1798" s="2"/>
    </row>
    <row r="1799" spans="6:13" ht="12.75" hidden="1">
      <c r="F1799" s="65"/>
      <c r="G1799" s="65"/>
      <c r="M1799" s="2"/>
    </row>
    <row r="1800" spans="6:13" ht="12.75" hidden="1">
      <c r="F1800" s="65"/>
      <c r="G1800" s="65"/>
      <c r="M1800" s="2"/>
    </row>
    <row r="1801" spans="6:13" ht="12.75" hidden="1">
      <c r="F1801" s="65"/>
      <c r="G1801" s="65"/>
      <c r="M1801" s="2"/>
    </row>
    <row r="1802" spans="6:13" ht="12.75" hidden="1">
      <c r="F1802" s="65"/>
      <c r="G1802" s="65"/>
      <c r="M1802" s="2"/>
    </row>
    <row r="1803" spans="6:13" ht="12.75" hidden="1">
      <c r="F1803" s="65"/>
      <c r="G1803" s="65"/>
      <c r="M1803" s="2"/>
    </row>
    <row r="1804" spans="6:13" ht="12.75" hidden="1">
      <c r="F1804" s="65"/>
      <c r="G1804" s="65"/>
      <c r="M1804" s="2"/>
    </row>
    <row r="1805" spans="6:13" ht="12.75" hidden="1">
      <c r="F1805" s="65"/>
      <c r="G1805" s="65"/>
      <c r="M1805" s="2"/>
    </row>
    <row r="1806" spans="6:13" ht="12.75" hidden="1">
      <c r="F1806" s="65"/>
      <c r="G1806" s="65"/>
      <c r="M1806" s="2"/>
    </row>
    <row r="1807" spans="6:13" ht="12.75" hidden="1">
      <c r="F1807" s="65"/>
      <c r="G1807" s="65"/>
      <c r="M1807" s="2"/>
    </row>
    <row r="1808" spans="6:13" ht="12.75" hidden="1">
      <c r="F1808" s="65"/>
      <c r="G1808" s="65"/>
      <c r="M1808" s="2"/>
    </row>
    <row r="1809" spans="6:13" ht="12.75" hidden="1">
      <c r="F1809" s="65"/>
      <c r="G1809" s="65"/>
      <c r="M1809" s="2"/>
    </row>
    <row r="1810" spans="6:13" ht="12.75" hidden="1">
      <c r="F1810" s="65"/>
      <c r="G1810" s="65"/>
      <c r="M1810" s="2"/>
    </row>
    <row r="1811" spans="6:13" ht="12.75" hidden="1">
      <c r="F1811" s="65"/>
      <c r="G1811" s="65"/>
      <c r="M1811" s="2"/>
    </row>
    <row r="1812" spans="6:13" ht="12.75" hidden="1">
      <c r="F1812" s="65"/>
      <c r="G1812" s="65"/>
      <c r="M1812" s="2"/>
    </row>
    <row r="1813" spans="6:13" ht="12.75" hidden="1">
      <c r="F1813" s="65"/>
      <c r="G1813" s="65"/>
      <c r="M1813" s="2"/>
    </row>
    <row r="1814" spans="6:13" ht="12.75" hidden="1">
      <c r="F1814" s="65"/>
      <c r="G1814" s="65"/>
      <c r="M1814" s="2"/>
    </row>
    <row r="1815" spans="6:13" ht="12.75" hidden="1">
      <c r="F1815" s="65"/>
      <c r="G1815" s="65"/>
      <c r="M1815" s="2"/>
    </row>
    <row r="1816" spans="6:13" ht="12.75" hidden="1">
      <c r="F1816" s="65"/>
      <c r="G1816" s="65"/>
      <c r="M1816" s="2"/>
    </row>
    <row r="1817" spans="6:13" ht="12.75" hidden="1">
      <c r="F1817" s="65"/>
      <c r="G1817" s="65"/>
      <c r="M1817" s="2"/>
    </row>
    <row r="1818" spans="6:13" ht="12.75" hidden="1">
      <c r="F1818" s="65"/>
      <c r="G1818" s="65"/>
      <c r="M1818" s="2"/>
    </row>
    <row r="1819" spans="6:13" ht="12.75" hidden="1">
      <c r="F1819" s="65"/>
      <c r="G1819" s="65"/>
      <c r="M1819" s="2"/>
    </row>
    <row r="1820" spans="6:13" ht="12.75" hidden="1">
      <c r="F1820" s="65"/>
      <c r="G1820" s="65"/>
      <c r="M1820" s="2"/>
    </row>
    <row r="1821" spans="6:13" ht="12.75" hidden="1">
      <c r="F1821" s="65"/>
      <c r="G1821" s="65"/>
      <c r="M1821" s="2"/>
    </row>
    <row r="1822" spans="6:13" ht="12.75" hidden="1">
      <c r="F1822" s="65"/>
      <c r="G1822" s="65"/>
      <c r="M1822" s="2"/>
    </row>
    <row r="1823" spans="6:13" ht="12.75" hidden="1">
      <c r="F1823" s="65"/>
      <c r="G1823" s="65"/>
      <c r="M1823" s="2"/>
    </row>
    <row r="1824" spans="6:13" ht="12.75" hidden="1">
      <c r="F1824" s="65"/>
      <c r="G1824" s="65"/>
      <c r="M1824" s="2"/>
    </row>
    <row r="1825" spans="6:13" ht="12.75" hidden="1">
      <c r="F1825" s="65"/>
      <c r="G1825" s="65"/>
      <c r="M1825" s="2"/>
    </row>
    <row r="1826" spans="6:13" ht="12.75" hidden="1">
      <c r="F1826" s="65"/>
      <c r="G1826" s="65"/>
      <c r="M1826" s="2"/>
    </row>
    <row r="1827" spans="6:13" ht="12.75" hidden="1">
      <c r="F1827" s="65"/>
      <c r="G1827" s="65"/>
      <c r="M1827" s="2"/>
    </row>
    <row r="1828" spans="6:13" ht="12.75" hidden="1">
      <c r="F1828" s="65"/>
      <c r="G1828" s="65"/>
      <c r="M1828" s="2"/>
    </row>
    <row r="1829" spans="6:13" ht="12.75" hidden="1">
      <c r="F1829" s="65"/>
      <c r="G1829" s="65"/>
      <c r="M1829" s="2"/>
    </row>
    <row r="1830" spans="6:13" ht="12.75" hidden="1">
      <c r="F1830" s="65"/>
      <c r="G1830" s="65"/>
      <c r="M1830" s="2"/>
    </row>
    <row r="1831" spans="6:13" ht="12.75" hidden="1">
      <c r="F1831" s="65"/>
      <c r="G1831" s="65"/>
      <c r="M1831" s="2"/>
    </row>
    <row r="1832" spans="6:13" ht="12.75" hidden="1">
      <c r="F1832" s="65"/>
      <c r="G1832" s="65"/>
      <c r="M1832" s="2"/>
    </row>
    <row r="1833" spans="6:13" ht="12.75" hidden="1">
      <c r="F1833" s="65"/>
      <c r="G1833" s="65"/>
      <c r="M1833" s="2"/>
    </row>
    <row r="1834" spans="6:13" ht="12.75" hidden="1">
      <c r="F1834" s="65"/>
      <c r="G1834" s="65"/>
      <c r="M1834" s="2"/>
    </row>
    <row r="1835" spans="6:13" ht="12.75" hidden="1">
      <c r="F1835" s="65"/>
      <c r="G1835" s="65"/>
      <c r="M1835" s="2"/>
    </row>
    <row r="1836" spans="6:13" ht="12.75" hidden="1">
      <c r="F1836" s="65"/>
      <c r="G1836" s="65"/>
      <c r="M1836" s="2"/>
    </row>
    <row r="1837" spans="6:13" ht="12.75">
      <c r="F1837" s="65"/>
      <c r="G1837" s="65"/>
      <c r="M1837" s="2"/>
    </row>
    <row r="1838" spans="1:256" s="279" customFormat="1" ht="12.75">
      <c r="A1838" s="275"/>
      <c r="B1838" s="276">
        <v>-1921309</v>
      </c>
      <c r="C1838" s="275" t="s">
        <v>205</v>
      </c>
      <c r="D1838" s="275" t="s">
        <v>206</v>
      </c>
      <c r="E1838" s="275"/>
      <c r="F1838" s="277"/>
      <c r="G1838" s="277"/>
      <c r="H1838" s="276">
        <v>1921309</v>
      </c>
      <c r="I1838" s="278">
        <v>-3842.618</v>
      </c>
      <c r="K1838" s="280">
        <v>500</v>
      </c>
      <c r="L1838" s="281"/>
      <c r="M1838" s="280">
        <v>500</v>
      </c>
      <c r="N1838" s="281"/>
      <c r="O1838" s="281"/>
      <c r="P1838" s="281"/>
      <c r="Q1838" s="281"/>
      <c r="R1838" s="281"/>
      <c r="S1838" s="281"/>
      <c r="T1838" s="281"/>
      <c r="U1838" s="281"/>
      <c r="V1838" s="281"/>
      <c r="W1838" s="281"/>
      <c r="X1838" s="281"/>
      <c r="Y1838" s="281"/>
      <c r="Z1838" s="281"/>
      <c r="AA1838" s="281"/>
      <c r="AB1838" s="281"/>
      <c r="AC1838" s="281"/>
      <c r="AD1838" s="281"/>
      <c r="AE1838" s="281"/>
      <c r="AF1838" s="281"/>
      <c r="AG1838" s="281"/>
      <c r="AH1838" s="281"/>
      <c r="AI1838" s="281"/>
      <c r="AJ1838" s="281"/>
      <c r="AK1838" s="281"/>
      <c r="AL1838" s="281"/>
      <c r="AM1838" s="281"/>
      <c r="AN1838" s="281"/>
      <c r="AO1838" s="281"/>
      <c r="AP1838" s="281"/>
      <c r="AQ1838" s="281"/>
      <c r="AR1838" s="281"/>
      <c r="AS1838" s="281"/>
      <c r="AT1838" s="281"/>
      <c r="AU1838" s="281"/>
      <c r="AV1838" s="281"/>
      <c r="AW1838" s="281"/>
      <c r="AX1838" s="281"/>
      <c r="AY1838" s="281"/>
      <c r="AZ1838" s="281"/>
      <c r="BA1838" s="281"/>
      <c r="BB1838" s="281"/>
      <c r="BC1838" s="281"/>
      <c r="BD1838" s="281"/>
      <c r="BE1838" s="281"/>
      <c r="BF1838" s="281"/>
      <c r="BG1838" s="281"/>
      <c r="BH1838" s="281"/>
      <c r="BI1838" s="281"/>
      <c r="BJ1838" s="281"/>
      <c r="BK1838" s="281"/>
      <c r="BL1838" s="281"/>
      <c r="BM1838" s="281"/>
      <c r="BN1838" s="281"/>
      <c r="BO1838" s="281"/>
      <c r="BP1838" s="281"/>
      <c r="BQ1838" s="281"/>
      <c r="BR1838" s="281"/>
      <c r="BS1838" s="281"/>
      <c r="BT1838" s="281"/>
      <c r="BU1838" s="281"/>
      <c r="BV1838" s="281"/>
      <c r="BW1838" s="281"/>
      <c r="BX1838" s="281"/>
      <c r="BY1838" s="281"/>
      <c r="BZ1838" s="281"/>
      <c r="CA1838" s="281"/>
      <c r="CB1838" s="281"/>
      <c r="CC1838" s="281"/>
      <c r="CD1838" s="281"/>
      <c r="CE1838" s="281"/>
      <c r="CF1838" s="281"/>
      <c r="CG1838" s="281"/>
      <c r="CH1838" s="281"/>
      <c r="CI1838" s="281"/>
      <c r="CJ1838" s="281"/>
      <c r="CK1838" s="281"/>
      <c r="CL1838" s="281"/>
      <c r="CM1838" s="281"/>
      <c r="CN1838" s="281"/>
      <c r="CO1838" s="281"/>
      <c r="CP1838" s="281"/>
      <c r="CQ1838" s="281"/>
      <c r="CR1838" s="281"/>
      <c r="CS1838" s="281"/>
      <c r="CT1838" s="281"/>
      <c r="CU1838" s="281"/>
      <c r="CV1838" s="281"/>
      <c r="CW1838" s="281"/>
      <c r="CX1838" s="281"/>
      <c r="CY1838" s="281"/>
      <c r="CZ1838" s="281"/>
      <c r="DA1838" s="281"/>
      <c r="DB1838" s="281"/>
      <c r="DC1838" s="281"/>
      <c r="DD1838" s="281"/>
      <c r="DE1838" s="281"/>
      <c r="DF1838" s="281"/>
      <c r="DG1838" s="281"/>
      <c r="DH1838" s="281"/>
      <c r="DI1838" s="281"/>
      <c r="DJ1838" s="281"/>
      <c r="DK1838" s="281"/>
      <c r="DL1838" s="281"/>
      <c r="DM1838" s="281"/>
      <c r="DN1838" s="281"/>
      <c r="DO1838" s="281"/>
      <c r="DP1838" s="281"/>
      <c r="DQ1838" s="281"/>
      <c r="DR1838" s="281"/>
      <c r="DS1838" s="281"/>
      <c r="DT1838" s="281"/>
      <c r="DU1838" s="281"/>
      <c r="DV1838" s="281"/>
      <c r="DW1838" s="281"/>
      <c r="DX1838" s="281"/>
      <c r="DY1838" s="281"/>
      <c r="DZ1838" s="281"/>
      <c r="EA1838" s="281"/>
      <c r="EB1838" s="281"/>
      <c r="EC1838" s="281"/>
      <c r="ED1838" s="281"/>
      <c r="EE1838" s="281"/>
      <c r="EF1838" s="281"/>
      <c r="EG1838" s="281"/>
      <c r="EH1838" s="281"/>
      <c r="EI1838" s="281"/>
      <c r="EJ1838" s="281"/>
      <c r="EK1838" s="281"/>
      <c r="EL1838" s="281"/>
      <c r="EM1838" s="281"/>
      <c r="EN1838" s="281"/>
      <c r="EO1838" s="281"/>
      <c r="EP1838" s="281"/>
      <c r="EQ1838" s="281"/>
      <c r="ER1838" s="281"/>
      <c r="ES1838" s="281"/>
      <c r="ET1838" s="281"/>
      <c r="EU1838" s="281"/>
      <c r="EV1838" s="281"/>
      <c r="EW1838" s="281"/>
      <c r="EX1838" s="281"/>
      <c r="EY1838" s="281"/>
      <c r="EZ1838" s="281"/>
      <c r="FA1838" s="281"/>
      <c r="FB1838" s="281"/>
      <c r="FC1838" s="281"/>
      <c r="FD1838" s="281"/>
      <c r="FE1838" s="281"/>
      <c r="FF1838" s="281"/>
      <c r="FG1838" s="281"/>
      <c r="FH1838" s="281"/>
      <c r="FI1838" s="281"/>
      <c r="FJ1838" s="281"/>
      <c r="FK1838" s="281"/>
      <c r="FL1838" s="281"/>
      <c r="FM1838" s="281"/>
      <c r="FN1838" s="281"/>
      <c r="FO1838" s="281"/>
      <c r="FP1838" s="281"/>
      <c r="FQ1838" s="281"/>
      <c r="FR1838" s="281"/>
      <c r="FS1838" s="281"/>
      <c r="FT1838" s="281"/>
      <c r="FU1838" s="281"/>
      <c r="FV1838" s="281"/>
      <c r="FW1838" s="281"/>
      <c r="FX1838" s="281"/>
      <c r="FY1838" s="281"/>
      <c r="FZ1838" s="281"/>
      <c r="GA1838" s="281"/>
      <c r="GB1838" s="281"/>
      <c r="GC1838" s="281"/>
      <c r="GD1838" s="281"/>
      <c r="GE1838" s="281"/>
      <c r="GF1838" s="281"/>
      <c r="GG1838" s="281"/>
      <c r="GH1838" s="281"/>
      <c r="GI1838" s="281"/>
      <c r="GJ1838" s="281"/>
      <c r="GK1838" s="281"/>
      <c r="GL1838" s="281"/>
      <c r="GM1838" s="281"/>
      <c r="GN1838" s="281"/>
      <c r="GO1838" s="281"/>
      <c r="GP1838" s="281"/>
      <c r="GQ1838" s="281"/>
      <c r="GR1838" s="281"/>
      <c r="GS1838" s="281"/>
      <c r="GT1838" s="281"/>
      <c r="GU1838" s="281"/>
      <c r="GV1838" s="281"/>
      <c r="GW1838" s="281"/>
      <c r="GX1838" s="281"/>
      <c r="GY1838" s="281"/>
      <c r="GZ1838" s="281"/>
      <c r="HA1838" s="281"/>
      <c r="HB1838" s="281"/>
      <c r="HC1838" s="281"/>
      <c r="HD1838" s="281"/>
      <c r="HE1838" s="281"/>
      <c r="HF1838" s="281"/>
      <c r="HG1838" s="281"/>
      <c r="HH1838" s="281"/>
      <c r="HI1838" s="281"/>
      <c r="HJ1838" s="281"/>
      <c r="HK1838" s="281"/>
      <c r="HL1838" s="281"/>
      <c r="HM1838" s="281"/>
      <c r="HN1838" s="281"/>
      <c r="HO1838" s="281"/>
      <c r="HP1838" s="281"/>
      <c r="HQ1838" s="281"/>
      <c r="HR1838" s="281"/>
      <c r="HS1838" s="281"/>
      <c r="HT1838" s="281"/>
      <c r="HU1838" s="281"/>
      <c r="HV1838" s="281"/>
      <c r="HW1838" s="281"/>
      <c r="HX1838" s="281"/>
      <c r="HY1838" s="281"/>
      <c r="HZ1838" s="281"/>
      <c r="IA1838" s="281"/>
      <c r="IB1838" s="281"/>
      <c r="IC1838" s="281"/>
      <c r="ID1838" s="281"/>
      <c r="IE1838" s="281"/>
      <c r="IF1838" s="281"/>
      <c r="IG1838" s="281"/>
      <c r="IH1838" s="281"/>
      <c r="II1838" s="281"/>
      <c r="IJ1838" s="281"/>
      <c r="IK1838" s="281"/>
      <c r="IL1838" s="281"/>
      <c r="IM1838" s="281"/>
      <c r="IN1838" s="281"/>
      <c r="IO1838" s="281"/>
      <c r="IP1838" s="281"/>
      <c r="IQ1838" s="281"/>
      <c r="IR1838" s="281"/>
      <c r="IS1838" s="281"/>
      <c r="IT1838" s="281"/>
      <c r="IU1838" s="281"/>
      <c r="IV1838" s="281"/>
    </row>
    <row r="1839" spans="1:256" s="279" customFormat="1" ht="12.75">
      <c r="A1839" s="275"/>
      <c r="B1839" s="276">
        <v>1216786</v>
      </c>
      <c r="C1839" s="275" t="s">
        <v>205</v>
      </c>
      <c r="D1839" s="275" t="s">
        <v>200</v>
      </c>
      <c r="E1839" s="275"/>
      <c r="F1839" s="277"/>
      <c r="G1839" s="277"/>
      <c r="H1839" s="276">
        <v>704523</v>
      </c>
      <c r="I1839" s="278">
        <v>2433.572</v>
      </c>
      <c r="K1839" s="280">
        <v>500</v>
      </c>
      <c r="L1839" s="281"/>
      <c r="M1839" s="280">
        <v>500</v>
      </c>
      <c r="N1839" s="281"/>
      <c r="O1839" s="281"/>
      <c r="P1839" s="281"/>
      <c r="Q1839" s="281"/>
      <c r="R1839" s="281"/>
      <c r="S1839" s="281"/>
      <c r="T1839" s="281"/>
      <c r="U1839" s="281"/>
      <c r="V1839" s="281"/>
      <c r="W1839" s="281"/>
      <c r="X1839" s="281"/>
      <c r="Y1839" s="281"/>
      <c r="Z1839" s="281"/>
      <c r="AA1839" s="281"/>
      <c r="AB1839" s="281"/>
      <c r="AC1839" s="281"/>
      <c r="AD1839" s="281"/>
      <c r="AE1839" s="281"/>
      <c r="AF1839" s="281"/>
      <c r="AG1839" s="281"/>
      <c r="AH1839" s="281"/>
      <c r="AI1839" s="281"/>
      <c r="AJ1839" s="281"/>
      <c r="AK1839" s="281"/>
      <c r="AL1839" s="281"/>
      <c r="AM1839" s="281"/>
      <c r="AN1839" s="281"/>
      <c r="AO1839" s="281"/>
      <c r="AP1839" s="281"/>
      <c r="AQ1839" s="281"/>
      <c r="AR1839" s="281"/>
      <c r="AS1839" s="281"/>
      <c r="AT1839" s="281"/>
      <c r="AU1839" s="281"/>
      <c r="AV1839" s="281"/>
      <c r="AW1839" s="281"/>
      <c r="AX1839" s="281"/>
      <c r="AY1839" s="281"/>
      <c r="AZ1839" s="281"/>
      <c r="BA1839" s="281"/>
      <c r="BB1839" s="281"/>
      <c r="BC1839" s="281"/>
      <c r="BD1839" s="281"/>
      <c r="BE1839" s="281"/>
      <c r="BF1839" s="281"/>
      <c r="BG1839" s="281"/>
      <c r="BH1839" s="281"/>
      <c r="BI1839" s="281"/>
      <c r="BJ1839" s="281"/>
      <c r="BK1839" s="281"/>
      <c r="BL1839" s="281"/>
      <c r="BM1839" s="281"/>
      <c r="BN1839" s="281"/>
      <c r="BO1839" s="281"/>
      <c r="BP1839" s="281"/>
      <c r="BQ1839" s="281"/>
      <c r="BR1839" s="281"/>
      <c r="BS1839" s="281"/>
      <c r="BT1839" s="281"/>
      <c r="BU1839" s="281"/>
      <c r="BV1839" s="281"/>
      <c r="BW1839" s="281"/>
      <c r="BX1839" s="281"/>
      <c r="BY1839" s="281"/>
      <c r="BZ1839" s="281"/>
      <c r="CA1839" s="281"/>
      <c r="CB1839" s="281"/>
      <c r="CC1839" s="281"/>
      <c r="CD1839" s="281"/>
      <c r="CE1839" s="281"/>
      <c r="CF1839" s="281"/>
      <c r="CG1839" s="281"/>
      <c r="CH1839" s="281"/>
      <c r="CI1839" s="281"/>
      <c r="CJ1839" s="281"/>
      <c r="CK1839" s="281"/>
      <c r="CL1839" s="281"/>
      <c r="CM1839" s="281"/>
      <c r="CN1839" s="281"/>
      <c r="CO1839" s="281"/>
      <c r="CP1839" s="281"/>
      <c r="CQ1839" s="281"/>
      <c r="CR1839" s="281"/>
      <c r="CS1839" s="281"/>
      <c r="CT1839" s="281"/>
      <c r="CU1839" s="281"/>
      <c r="CV1839" s="281"/>
      <c r="CW1839" s="281"/>
      <c r="CX1839" s="281"/>
      <c r="CY1839" s="281"/>
      <c r="CZ1839" s="281"/>
      <c r="DA1839" s="281"/>
      <c r="DB1839" s="281"/>
      <c r="DC1839" s="281"/>
      <c r="DD1839" s="281"/>
      <c r="DE1839" s="281"/>
      <c r="DF1839" s="281"/>
      <c r="DG1839" s="281"/>
      <c r="DH1839" s="281"/>
      <c r="DI1839" s="281"/>
      <c r="DJ1839" s="281"/>
      <c r="DK1839" s="281"/>
      <c r="DL1839" s="281"/>
      <c r="DM1839" s="281"/>
      <c r="DN1839" s="281"/>
      <c r="DO1839" s="281"/>
      <c r="DP1839" s="281"/>
      <c r="DQ1839" s="281"/>
      <c r="DR1839" s="281"/>
      <c r="DS1839" s="281"/>
      <c r="DT1839" s="281"/>
      <c r="DU1839" s="281"/>
      <c r="DV1839" s="281"/>
      <c r="DW1839" s="281"/>
      <c r="DX1839" s="281"/>
      <c r="DY1839" s="281"/>
      <c r="DZ1839" s="281"/>
      <c r="EA1839" s="281"/>
      <c r="EB1839" s="281"/>
      <c r="EC1839" s="281"/>
      <c r="ED1839" s="281"/>
      <c r="EE1839" s="281"/>
      <c r="EF1839" s="281"/>
      <c r="EG1839" s="281"/>
      <c r="EH1839" s="281"/>
      <c r="EI1839" s="281"/>
      <c r="EJ1839" s="281"/>
      <c r="EK1839" s="281"/>
      <c r="EL1839" s="281"/>
      <c r="EM1839" s="281"/>
      <c r="EN1839" s="281"/>
      <c r="EO1839" s="281"/>
      <c r="EP1839" s="281"/>
      <c r="EQ1839" s="281"/>
      <c r="ER1839" s="281"/>
      <c r="ES1839" s="281"/>
      <c r="ET1839" s="281"/>
      <c r="EU1839" s="281"/>
      <c r="EV1839" s="281"/>
      <c r="EW1839" s="281"/>
      <c r="EX1839" s="281"/>
      <c r="EY1839" s="281"/>
      <c r="EZ1839" s="281"/>
      <c r="FA1839" s="281"/>
      <c r="FB1839" s="281"/>
      <c r="FC1839" s="281"/>
      <c r="FD1839" s="281"/>
      <c r="FE1839" s="281"/>
      <c r="FF1839" s="281"/>
      <c r="FG1839" s="281"/>
      <c r="FH1839" s="281"/>
      <c r="FI1839" s="281"/>
      <c r="FJ1839" s="281"/>
      <c r="FK1839" s="281"/>
      <c r="FL1839" s="281"/>
      <c r="FM1839" s="281"/>
      <c r="FN1839" s="281"/>
      <c r="FO1839" s="281"/>
      <c r="FP1839" s="281"/>
      <c r="FQ1839" s="281"/>
      <c r="FR1839" s="281"/>
      <c r="FS1839" s="281"/>
      <c r="FT1839" s="281"/>
      <c r="FU1839" s="281"/>
      <c r="FV1839" s="281"/>
      <c r="FW1839" s="281"/>
      <c r="FX1839" s="281"/>
      <c r="FY1839" s="281"/>
      <c r="FZ1839" s="281"/>
      <c r="GA1839" s="281"/>
      <c r="GB1839" s="281"/>
      <c r="GC1839" s="281"/>
      <c r="GD1839" s="281"/>
      <c r="GE1839" s="281"/>
      <c r="GF1839" s="281"/>
      <c r="GG1839" s="281"/>
      <c r="GH1839" s="281"/>
      <c r="GI1839" s="281"/>
      <c r="GJ1839" s="281"/>
      <c r="GK1839" s="281"/>
      <c r="GL1839" s="281"/>
      <c r="GM1839" s="281"/>
      <c r="GN1839" s="281"/>
      <c r="GO1839" s="281"/>
      <c r="GP1839" s="281"/>
      <c r="GQ1839" s="281"/>
      <c r="GR1839" s="281"/>
      <c r="GS1839" s="281"/>
      <c r="GT1839" s="281"/>
      <c r="GU1839" s="281"/>
      <c r="GV1839" s="281"/>
      <c r="GW1839" s="281"/>
      <c r="GX1839" s="281"/>
      <c r="GY1839" s="281"/>
      <c r="GZ1839" s="281"/>
      <c r="HA1839" s="281"/>
      <c r="HB1839" s="281"/>
      <c r="HC1839" s="281"/>
      <c r="HD1839" s="281"/>
      <c r="HE1839" s="281"/>
      <c r="HF1839" s="281"/>
      <c r="HG1839" s="281"/>
      <c r="HH1839" s="281"/>
      <c r="HI1839" s="281"/>
      <c r="HJ1839" s="281"/>
      <c r="HK1839" s="281"/>
      <c r="HL1839" s="281"/>
      <c r="HM1839" s="281"/>
      <c r="HN1839" s="281"/>
      <c r="HO1839" s="281"/>
      <c r="HP1839" s="281"/>
      <c r="HQ1839" s="281"/>
      <c r="HR1839" s="281"/>
      <c r="HS1839" s="281"/>
      <c r="HT1839" s="281"/>
      <c r="HU1839" s="281"/>
      <c r="HV1839" s="281"/>
      <c r="HW1839" s="281"/>
      <c r="HX1839" s="281"/>
      <c r="HY1839" s="281"/>
      <c r="HZ1839" s="281"/>
      <c r="IA1839" s="281"/>
      <c r="IB1839" s="281"/>
      <c r="IC1839" s="281"/>
      <c r="ID1839" s="281"/>
      <c r="IE1839" s="281"/>
      <c r="IF1839" s="281"/>
      <c r="IG1839" s="281"/>
      <c r="IH1839" s="281"/>
      <c r="II1839" s="281"/>
      <c r="IJ1839" s="281"/>
      <c r="IK1839" s="281"/>
      <c r="IL1839" s="281"/>
      <c r="IM1839" s="281"/>
      <c r="IN1839" s="281"/>
      <c r="IO1839" s="281"/>
      <c r="IP1839" s="281"/>
      <c r="IQ1839" s="281"/>
      <c r="IR1839" s="281"/>
      <c r="IS1839" s="281"/>
      <c r="IT1839" s="281"/>
      <c r="IU1839" s="281"/>
      <c r="IV1839" s="281"/>
    </row>
    <row r="1840" spans="1:256" s="279" customFormat="1" ht="12.75">
      <c r="A1840" s="275"/>
      <c r="B1840" s="276">
        <v>201237</v>
      </c>
      <c r="C1840" s="275" t="s">
        <v>205</v>
      </c>
      <c r="D1840" s="275" t="s">
        <v>193</v>
      </c>
      <c r="E1840" s="275"/>
      <c r="F1840" s="277"/>
      <c r="G1840" s="277"/>
      <c r="H1840" s="276">
        <v>503286</v>
      </c>
      <c r="I1840" s="278">
        <v>406.53939393939396</v>
      </c>
      <c r="K1840" s="280">
        <v>495</v>
      </c>
      <c r="L1840" s="281"/>
      <c r="M1840" s="280">
        <v>495</v>
      </c>
      <c r="N1840" s="281"/>
      <c r="O1840" s="281"/>
      <c r="P1840" s="281"/>
      <c r="Q1840" s="281"/>
      <c r="R1840" s="281"/>
      <c r="S1840" s="281"/>
      <c r="T1840" s="281"/>
      <c r="U1840" s="281"/>
      <c r="V1840" s="281"/>
      <c r="W1840" s="281"/>
      <c r="X1840" s="281"/>
      <c r="Y1840" s="281"/>
      <c r="Z1840" s="281"/>
      <c r="AA1840" s="281"/>
      <c r="AB1840" s="281"/>
      <c r="AC1840" s="281"/>
      <c r="AD1840" s="281"/>
      <c r="AE1840" s="281"/>
      <c r="AF1840" s="281"/>
      <c r="AG1840" s="281"/>
      <c r="AH1840" s="281"/>
      <c r="AI1840" s="281"/>
      <c r="AJ1840" s="281"/>
      <c r="AK1840" s="281"/>
      <c r="AL1840" s="281"/>
      <c r="AM1840" s="281"/>
      <c r="AN1840" s="281"/>
      <c r="AO1840" s="281"/>
      <c r="AP1840" s="281"/>
      <c r="AQ1840" s="281"/>
      <c r="AR1840" s="281"/>
      <c r="AS1840" s="281"/>
      <c r="AT1840" s="281"/>
      <c r="AU1840" s="281"/>
      <c r="AV1840" s="281"/>
      <c r="AW1840" s="281"/>
      <c r="AX1840" s="281"/>
      <c r="AY1840" s="281"/>
      <c r="AZ1840" s="281"/>
      <c r="BA1840" s="281"/>
      <c r="BB1840" s="281"/>
      <c r="BC1840" s="281"/>
      <c r="BD1840" s="281"/>
      <c r="BE1840" s="281"/>
      <c r="BF1840" s="281"/>
      <c r="BG1840" s="281"/>
      <c r="BH1840" s="281"/>
      <c r="BI1840" s="281"/>
      <c r="BJ1840" s="281"/>
      <c r="BK1840" s="281"/>
      <c r="BL1840" s="281"/>
      <c r="BM1840" s="281"/>
      <c r="BN1840" s="281"/>
      <c r="BO1840" s="281"/>
      <c r="BP1840" s="281"/>
      <c r="BQ1840" s="281"/>
      <c r="BR1840" s="281"/>
      <c r="BS1840" s="281"/>
      <c r="BT1840" s="281"/>
      <c r="BU1840" s="281"/>
      <c r="BV1840" s="281"/>
      <c r="BW1840" s="281"/>
      <c r="BX1840" s="281"/>
      <c r="BY1840" s="281"/>
      <c r="BZ1840" s="281"/>
      <c r="CA1840" s="281"/>
      <c r="CB1840" s="281"/>
      <c r="CC1840" s="281"/>
      <c r="CD1840" s="281"/>
      <c r="CE1840" s="281"/>
      <c r="CF1840" s="281"/>
      <c r="CG1840" s="281"/>
      <c r="CH1840" s="281"/>
      <c r="CI1840" s="281"/>
      <c r="CJ1840" s="281"/>
      <c r="CK1840" s="281"/>
      <c r="CL1840" s="281"/>
      <c r="CM1840" s="281"/>
      <c r="CN1840" s="281"/>
      <c r="CO1840" s="281"/>
      <c r="CP1840" s="281"/>
      <c r="CQ1840" s="281"/>
      <c r="CR1840" s="281"/>
      <c r="CS1840" s="281"/>
      <c r="CT1840" s="281"/>
      <c r="CU1840" s="281"/>
      <c r="CV1840" s="281"/>
      <c r="CW1840" s="281"/>
      <c r="CX1840" s="281"/>
      <c r="CY1840" s="281"/>
      <c r="CZ1840" s="281"/>
      <c r="DA1840" s="281"/>
      <c r="DB1840" s="281"/>
      <c r="DC1840" s="281"/>
      <c r="DD1840" s="281"/>
      <c r="DE1840" s="281"/>
      <c r="DF1840" s="281"/>
      <c r="DG1840" s="281"/>
      <c r="DH1840" s="281"/>
      <c r="DI1840" s="281"/>
      <c r="DJ1840" s="281"/>
      <c r="DK1840" s="281"/>
      <c r="DL1840" s="281"/>
      <c r="DM1840" s="281"/>
      <c r="DN1840" s="281"/>
      <c r="DO1840" s="281"/>
      <c r="DP1840" s="281"/>
      <c r="DQ1840" s="281"/>
      <c r="DR1840" s="281"/>
      <c r="DS1840" s="281"/>
      <c r="DT1840" s="281"/>
      <c r="DU1840" s="281"/>
      <c r="DV1840" s="281"/>
      <c r="DW1840" s="281"/>
      <c r="DX1840" s="281"/>
      <c r="DY1840" s="281"/>
      <c r="DZ1840" s="281"/>
      <c r="EA1840" s="281"/>
      <c r="EB1840" s="281"/>
      <c r="EC1840" s="281"/>
      <c r="ED1840" s="281"/>
      <c r="EE1840" s="281"/>
      <c r="EF1840" s="281"/>
      <c r="EG1840" s="281"/>
      <c r="EH1840" s="281"/>
      <c r="EI1840" s="281"/>
      <c r="EJ1840" s="281"/>
      <c r="EK1840" s="281"/>
      <c r="EL1840" s="281"/>
      <c r="EM1840" s="281"/>
      <c r="EN1840" s="281"/>
      <c r="EO1840" s="281"/>
      <c r="EP1840" s="281"/>
      <c r="EQ1840" s="281"/>
      <c r="ER1840" s="281"/>
      <c r="ES1840" s="281"/>
      <c r="ET1840" s="281"/>
      <c r="EU1840" s="281"/>
      <c r="EV1840" s="281"/>
      <c r="EW1840" s="281"/>
      <c r="EX1840" s="281"/>
      <c r="EY1840" s="281"/>
      <c r="EZ1840" s="281"/>
      <c r="FA1840" s="281"/>
      <c r="FB1840" s="281"/>
      <c r="FC1840" s="281"/>
      <c r="FD1840" s="281"/>
      <c r="FE1840" s="281"/>
      <c r="FF1840" s="281"/>
      <c r="FG1840" s="281"/>
      <c r="FH1840" s="281"/>
      <c r="FI1840" s="281"/>
      <c r="FJ1840" s="281"/>
      <c r="FK1840" s="281"/>
      <c r="FL1840" s="281"/>
      <c r="FM1840" s="281"/>
      <c r="FN1840" s="281"/>
      <c r="FO1840" s="281"/>
      <c r="FP1840" s="281"/>
      <c r="FQ1840" s="281"/>
      <c r="FR1840" s="281"/>
      <c r="FS1840" s="281"/>
      <c r="FT1840" s="281"/>
      <c r="FU1840" s="281"/>
      <c r="FV1840" s="281"/>
      <c r="FW1840" s="281"/>
      <c r="FX1840" s="281"/>
      <c r="FY1840" s="281"/>
      <c r="FZ1840" s="281"/>
      <c r="GA1840" s="281"/>
      <c r="GB1840" s="281"/>
      <c r="GC1840" s="281"/>
      <c r="GD1840" s="281"/>
      <c r="GE1840" s="281"/>
      <c r="GF1840" s="281"/>
      <c r="GG1840" s="281"/>
      <c r="GH1840" s="281"/>
      <c r="GI1840" s="281"/>
      <c r="GJ1840" s="281"/>
      <c r="GK1840" s="281"/>
      <c r="GL1840" s="281"/>
      <c r="GM1840" s="281"/>
      <c r="GN1840" s="281"/>
      <c r="GO1840" s="281"/>
      <c r="GP1840" s="281"/>
      <c r="GQ1840" s="281"/>
      <c r="GR1840" s="281"/>
      <c r="GS1840" s="281"/>
      <c r="GT1840" s="281"/>
      <c r="GU1840" s="281"/>
      <c r="GV1840" s="281"/>
      <c r="GW1840" s="281"/>
      <c r="GX1840" s="281"/>
      <c r="GY1840" s="281"/>
      <c r="GZ1840" s="281"/>
      <c r="HA1840" s="281"/>
      <c r="HB1840" s="281"/>
      <c r="HC1840" s="281"/>
      <c r="HD1840" s="281"/>
      <c r="HE1840" s="281"/>
      <c r="HF1840" s="281"/>
      <c r="HG1840" s="281"/>
      <c r="HH1840" s="281"/>
      <c r="HI1840" s="281"/>
      <c r="HJ1840" s="281"/>
      <c r="HK1840" s="281"/>
      <c r="HL1840" s="281"/>
      <c r="HM1840" s="281"/>
      <c r="HN1840" s="281"/>
      <c r="HO1840" s="281"/>
      <c r="HP1840" s="281"/>
      <c r="HQ1840" s="281"/>
      <c r="HR1840" s="281"/>
      <c r="HS1840" s="281"/>
      <c r="HT1840" s="281"/>
      <c r="HU1840" s="281"/>
      <c r="HV1840" s="281"/>
      <c r="HW1840" s="281"/>
      <c r="HX1840" s="281"/>
      <c r="HY1840" s="281"/>
      <c r="HZ1840" s="281"/>
      <c r="IA1840" s="281"/>
      <c r="IB1840" s="281"/>
      <c r="IC1840" s="281"/>
      <c r="ID1840" s="281"/>
      <c r="IE1840" s="281"/>
      <c r="IF1840" s="281"/>
      <c r="IG1840" s="281"/>
      <c r="IH1840" s="281"/>
      <c r="II1840" s="281"/>
      <c r="IJ1840" s="281"/>
      <c r="IK1840" s="281"/>
      <c r="IL1840" s="281"/>
      <c r="IM1840" s="281"/>
      <c r="IN1840" s="281"/>
      <c r="IO1840" s="281"/>
      <c r="IP1840" s="281"/>
      <c r="IQ1840" s="281"/>
      <c r="IR1840" s="281"/>
      <c r="IS1840" s="281"/>
      <c r="IT1840" s="281"/>
      <c r="IU1840" s="281"/>
      <c r="IV1840" s="281"/>
    </row>
    <row r="1841" spans="1:256" s="279" customFormat="1" ht="12.75">
      <c r="A1841" s="275"/>
      <c r="B1841" s="276">
        <v>537531</v>
      </c>
      <c r="C1841" s="275" t="s">
        <v>205</v>
      </c>
      <c r="D1841" s="275" t="s">
        <v>194</v>
      </c>
      <c r="E1841" s="275"/>
      <c r="F1841" s="277"/>
      <c r="G1841" s="277"/>
      <c r="H1841" s="276">
        <v>-34245</v>
      </c>
      <c r="I1841" s="278">
        <v>1085.9212121212122</v>
      </c>
      <c r="K1841" s="280">
        <v>495</v>
      </c>
      <c r="L1841" s="281"/>
      <c r="M1841" s="280">
        <v>495</v>
      </c>
      <c r="N1841" s="281"/>
      <c r="O1841" s="281"/>
      <c r="P1841" s="281"/>
      <c r="Q1841" s="281"/>
      <c r="R1841" s="281"/>
      <c r="S1841" s="281"/>
      <c r="T1841" s="281"/>
      <c r="U1841" s="281"/>
      <c r="V1841" s="281"/>
      <c r="W1841" s="281"/>
      <c r="X1841" s="281"/>
      <c r="Y1841" s="281"/>
      <c r="Z1841" s="281"/>
      <c r="AA1841" s="281"/>
      <c r="AB1841" s="281"/>
      <c r="AC1841" s="281"/>
      <c r="AD1841" s="281"/>
      <c r="AE1841" s="281"/>
      <c r="AF1841" s="281"/>
      <c r="AG1841" s="281"/>
      <c r="AH1841" s="281"/>
      <c r="AI1841" s="281"/>
      <c r="AJ1841" s="281"/>
      <c r="AK1841" s="281"/>
      <c r="AL1841" s="281"/>
      <c r="AM1841" s="281"/>
      <c r="AN1841" s="281"/>
      <c r="AO1841" s="281"/>
      <c r="AP1841" s="281"/>
      <c r="AQ1841" s="281"/>
      <c r="AR1841" s="281"/>
      <c r="AS1841" s="281"/>
      <c r="AT1841" s="281"/>
      <c r="AU1841" s="281"/>
      <c r="AV1841" s="281"/>
      <c r="AW1841" s="281"/>
      <c r="AX1841" s="281"/>
      <c r="AY1841" s="281"/>
      <c r="AZ1841" s="281"/>
      <c r="BA1841" s="281"/>
      <c r="BB1841" s="281"/>
      <c r="BC1841" s="281"/>
      <c r="BD1841" s="281"/>
      <c r="BE1841" s="281"/>
      <c r="BF1841" s="281"/>
      <c r="BG1841" s="281"/>
      <c r="BH1841" s="281"/>
      <c r="BI1841" s="281"/>
      <c r="BJ1841" s="281"/>
      <c r="BK1841" s="281"/>
      <c r="BL1841" s="281"/>
      <c r="BM1841" s="281"/>
      <c r="BN1841" s="281"/>
      <c r="BO1841" s="281"/>
      <c r="BP1841" s="281"/>
      <c r="BQ1841" s="281"/>
      <c r="BR1841" s="281"/>
      <c r="BS1841" s="281"/>
      <c r="BT1841" s="281"/>
      <c r="BU1841" s="281"/>
      <c r="BV1841" s="281"/>
      <c r="BW1841" s="281"/>
      <c r="BX1841" s="281"/>
      <c r="BY1841" s="281"/>
      <c r="BZ1841" s="281"/>
      <c r="CA1841" s="281"/>
      <c r="CB1841" s="281"/>
      <c r="CC1841" s="281"/>
      <c r="CD1841" s="281"/>
      <c r="CE1841" s="281"/>
      <c r="CF1841" s="281"/>
      <c r="CG1841" s="281"/>
      <c r="CH1841" s="281"/>
      <c r="CI1841" s="281"/>
      <c r="CJ1841" s="281"/>
      <c r="CK1841" s="281"/>
      <c r="CL1841" s="281"/>
      <c r="CM1841" s="281"/>
      <c r="CN1841" s="281"/>
      <c r="CO1841" s="281"/>
      <c r="CP1841" s="281"/>
      <c r="CQ1841" s="281"/>
      <c r="CR1841" s="281"/>
      <c r="CS1841" s="281"/>
      <c r="CT1841" s="281"/>
      <c r="CU1841" s="281"/>
      <c r="CV1841" s="281"/>
      <c r="CW1841" s="281"/>
      <c r="CX1841" s="281"/>
      <c r="CY1841" s="281"/>
      <c r="CZ1841" s="281"/>
      <c r="DA1841" s="281"/>
      <c r="DB1841" s="281"/>
      <c r="DC1841" s="281"/>
      <c r="DD1841" s="281"/>
      <c r="DE1841" s="281"/>
      <c r="DF1841" s="281"/>
      <c r="DG1841" s="281"/>
      <c r="DH1841" s="281"/>
      <c r="DI1841" s="281"/>
      <c r="DJ1841" s="281"/>
      <c r="DK1841" s="281"/>
      <c r="DL1841" s="281"/>
      <c r="DM1841" s="281"/>
      <c r="DN1841" s="281"/>
      <c r="DO1841" s="281"/>
      <c r="DP1841" s="281"/>
      <c r="DQ1841" s="281"/>
      <c r="DR1841" s="281"/>
      <c r="DS1841" s="281"/>
      <c r="DT1841" s="281"/>
      <c r="DU1841" s="281"/>
      <c r="DV1841" s="281"/>
      <c r="DW1841" s="281"/>
      <c r="DX1841" s="281"/>
      <c r="DY1841" s="281"/>
      <c r="DZ1841" s="281"/>
      <c r="EA1841" s="281"/>
      <c r="EB1841" s="281"/>
      <c r="EC1841" s="281"/>
      <c r="ED1841" s="281"/>
      <c r="EE1841" s="281"/>
      <c r="EF1841" s="281"/>
      <c r="EG1841" s="281"/>
      <c r="EH1841" s="281"/>
      <c r="EI1841" s="281"/>
      <c r="EJ1841" s="281"/>
      <c r="EK1841" s="281"/>
      <c r="EL1841" s="281"/>
      <c r="EM1841" s="281"/>
      <c r="EN1841" s="281"/>
      <c r="EO1841" s="281"/>
      <c r="EP1841" s="281"/>
      <c r="EQ1841" s="281"/>
      <c r="ER1841" s="281"/>
      <c r="ES1841" s="281"/>
      <c r="ET1841" s="281"/>
      <c r="EU1841" s="281"/>
      <c r="EV1841" s="281"/>
      <c r="EW1841" s="281"/>
      <c r="EX1841" s="281"/>
      <c r="EY1841" s="281"/>
      <c r="EZ1841" s="281"/>
      <c r="FA1841" s="281"/>
      <c r="FB1841" s="281"/>
      <c r="FC1841" s="281"/>
      <c r="FD1841" s="281"/>
      <c r="FE1841" s="281"/>
      <c r="FF1841" s="281"/>
      <c r="FG1841" s="281"/>
      <c r="FH1841" s="281"/>
      <c r="FI1841" s="281"/>
      <c r="FJ1841" s="281"/>
      <c r="FK1841" s="281"/>
      <c r="FL1841" s="281"/>
      <c r="FM1841" s="281"/>
      <c r="FN1841" s="281"/>
      <c r="FO1841" s="281"/>
      <c r="FP1841" s="281"/>
      <c r="FQ1841" s="281"/>
      <c r="FR1841" s="281"/>
      <c r="FS1841" s="281"/>
      <c r="FT1841" s="281"/>
      <c r="FU1841" s="281"/>
      <c r="FV1841" s="281"/>
      <c r="FW1841" s="281"/>
      <c r="FX1841" s="281"/>
      <c r="FY1841" s="281"/>
      <c r="FZ1841" s="281"/>
      <c r="GA1841" s="281"/>
      <c r="GB1841" s="281"/>
      <c r="GC1841" s="281"/>
      <c r="GD1841" s="281"/>
      <c r="GE1841" s="281"/>
      <c r="GF1841" s="281"/>
      <c r="GG1841" s="281"/>
      <c r="GH1841" s="281"/>
      <c r="GI1841" s="281"/>
      <c r="GJ1841" s="281"/>
      <c r="GK1841" s="281"/>
      <c r="GL1841" s="281"/>
      <c r="GM1841" s="281"/>
      <c r="GN1841" s="281"/>
      <c r="GO1841" s="281"/>
      <c r="GP1841" s="281"/>
      <c r="GQ1841" s="281"/>
      <c r="GR1841" s="281"/>
      <c r="GS1841" s="281"/>
      <c r="GT1841" s="281"/>
      <c r="GU1841" s="281"/>
      <c r="GV1841" s="281"/>
      <c r="GW1841" s="281"/>
      <c r="GX1841" s="281"/>
      <c r="GY1841" s="281"/>
      <c r="GZ1841" s="281"/>
      <c r="HA1841" s="281"/>
      <c r="HB1841" s="281"/>
      <c r="HC1841" s="281"/>
      <c r="HD1841" s="281"/>
      <c r="HE1841" s="281"/>
      <c r="HF1841" s="281"/>
      <c r="HG1841" s="281"/>
      <c r="HH1841" s="281"/>
      <c r="HI1841" s="281"/>
      <c r="HJ1841" s="281"/>
      <c r="HK1841" s="281"/>
      <c r="HL1841" s="281"/>
      <c r="HM1841" s="281"/>
      <c r="HN1841" s="281"/>
      <c r="HO1841" s="281"/>
      <c r="HP1841" s="281"/>
      <c r="HQ1841" s="281"/>
      <c r="HR1841" s="281"/>
      <c r="HS1841" s="281"/>
      <c r="HT1841" s="281"/>
      <c r="HU1841" s="281"/>
      <c r="HV1841" s="281"/>
      <c r="HW1841" s="281"/>
      <c r="HX1841" s="281"/>
      <c r="HY1841" s="281"/>
      <c r="HZ1841" s="281"/>
      <c r="IA1841" s="281"/>
      <c r="IB1841" s="281"/>
      <c r="IC1841" s="281"/>
      <c r="ID1841" s="281"/>
      <c r="IE1841" s="281"/>
      <c r="IF1841" s="281"/>
      <c r="IG1841" s="281"/>
      <c r="IH1841" s="281"/>
      <c r="II1841" s="281"/>
      <c r="IJ1841" s="281"/>
      <c r="IK1841" s="281"/>
      <c r="IL1841" s="281"/>
      <c r="IM1841" s="281"/>
      <c r="IN1841" s="281"/>
      <c r="IO1841" s="281"/>
      <c r="IP1841" s="281"/>
      <c r="IQ1841" s="281"/>
      <c r="IR1841" s="281"/>
      <c r="IS1841" s="281"/>
      <c r="IT1841" s="281"/>
      <c r="IU1841" s="281"/>
      <c r="IV1841" s="281"/>
    </row>
    <row r="1842" spans="1:256" s="279" customFormat="1" ht="12.75">
      <c r="A1842" s="275"/>
      <c r="B1842" s="276">
        <v>105500</v>
      </c>
      <c r="C1842" s="275" t="s">
        <v>205</v>
      </c>
      <c r="D1842" s="275" t="s">
        <v>195</v>
      </c>
      <c r="E1842" s="275"/>
      <c r="F1842" s="277"/>
      <c r="G1842" s="277"/>
      <c r="H1842" s="276">
        <v>-139745</v>
      </c>
      <c r="I1842" s="278">
        <v>211</v>
      </c>
      <c r="K1842" s="280">
        <v>500</v>
      </c>
      <c r="L1842" s="281"/>
      <c r="M1842" s="280">
        <v>500</v>
      </c>
      <c r="N1842" s="281"/>
      <c r="O1842" s="281"/>
      <c r="P1842" s="281"/>
      <c r="Q1842" s="281"/>
      <c r="R1842" s="281"/>
      <c r="S1842" s="281"/>
      <c r="T1842" s="281"/>
      <c r="U1842" s="281"/>
      <c r="V1842" s="281"/>
      <c r="W1842" s="281"/>
      <c r="X1842" s="281"/>
      <c r="Y1842" s="281"/>
      <c r="Z1842" s="281"/>
      <c r="AA1842" s="281"/>
      <c r="AB1842" s="281"/>
      <c r="AC1842" s="281"/>
      <c r="AD1842" s="281"/>
      <c r="AE1842" s="281"/>
      <c r="AF1842" s="281"/>
      <c r="AG1842" s="281"/>
      <c r="AH1842" s="281"/>
      <c r="AI1842" s="281"/>
      <c r="AJ1842" s="281"/>
      <c r="AK1842" s="281"/>
      <c r="AL1842" s="281"/>
      <c r="AM1842" s="281"/>
      <c r="AN1842" s="281"/>
      <c r="AO1842" s="281"/>
      <c r="AP1842" s="281"/>
      <c r="AQ1842" s="281"/>
      <c r="AR1842" s="281"/>
      <c r="AS1842" s="281"/>
      <c r="AT1842" s="281"/>
      <c r="AU1842" s="281"/>
      <c r="AV1842" s="281"/>
      <c r="AW1842" s="281"/>
      <c r="AX1842" s="281"/>
      <c r="AY1842" s="281"/>
      <c r="AZ1842" s="281"/>
      <c r="BA1842" s="281"/>
      <c r="BB1842" s="281"/>
      <c r="BC1842" s="281"/>
      <c r="BD1842" s="281"/>
      <c r="BE1842" s="281"/>
      <c r="BF1842" s="281"/>
      <c r="BG1842" s="281"/>
      <c r="BH1842" s="281"/>
      <c r="BI1842" s="281"/>
      <c r="BJ1842" s="281"/>
      <c r="BK1842" s="281"/>
      <c r="BL1842" s="281"/>
      <c r="BM1842" s="281"/>
      <c r="BN1842" s="281"/>
      <c r="BO1842" s="281"/>
      <c r="BP1842" s="281"/>
      <c r="BQ1842" s="281"/>
      <c r="BR1842" s="281"/>
      <c r="BS1842" s="281"/>
      <c r="BT1842" s="281"/>
      <c r="BU1842" s="281"/>
      <c r="BV1842" s="281"/>
      <c r="BW1842" s="281"/>
      <c r="BX1842" s="281"/>
      <c r="BY1842" s="281"/>
      <c r="BZ1842" s="281"/>
      <c r="CA1842" s="281"/>
      <c r="CB1842" s="281"/>
      <c r="CC1842" s="281"/>
      <c r="CD1842" s="281"/>
      <c r="CE1842" s="281"/>
      <c r="CF1842" s="281"/>
      <c r="CG1842" s="281"/>
      <c r="CH1842" s="281"/>
      <c r="CI1842" s="281"/>
      <c r="CJ1842" s="281"/>
      <c r="CK1842" s="281"/>
      <c r="CL1842" s="281"/>
      <c r="CM1842" s="281"/>
      <c r="CN1842" s="281"/>
      <c r="CO1842" s="281"/>
      <c r="CP1842" s="281"/>
      <c r="CQ1842" s="281"/>
      <c r="CR1842" s="281"/>
      <c r="CS1842" s="281"/>
      <c r="CT1842" s="281"/>
      <c r="CU1842" s="281"/>
      <c r="CV1842" s="281"/>
      <c r="CW1842" s="281"/>
      <c r="CX1842" s="281"/>
      <c r="CY1842" s="281"/>
      <c r="CZ1842" s="281"/>
      <c r="DA1842" s="281"/>
      <c r="DB1842" s="281"/>
      <c r="DC1842" s="281"/>
      <c r="DD1842" s="281"/>
      <c r="DE1842" s="281"/>
      <c r="DF1842" s="281"/>
      <c r="DG1842" s="281"/>
      <c r="DH1842" s="281"/>
      <c r="DI1842" s="281"/>
      <c r="DJ1842" s="281"/>
      <c r="DK1842" s="281"/>
      <c r="DL1842" s="281"/>
      <c r="DM1842" s="281"/>
      <c r="DN1842" s="281"/>
      <c r="DO1842" s="281"/>
      <c r="DP1842" s="281"/>
      <c r="DQ1842" s="281"/>
      <c r="DR1842" s="281"/>
      <c r="DS1842" s="281"/>
      <c r="DT1842" s="281"/>
      <c r="DU1842" s="281"/>
      <c r="DV1842" s="281"/>
      <c r="DW1842" s="281"/>
      <c r="DX1842" s="281"/>
      <c r="DY1842" s="281"/>
      <c r="DZ1842" s="281"/>
      <c r="EA1842" s="281"/>
      <c r="EB1842" s="281"/>
      <c r="EC1842" s="281"/>
      <c r="ED1842" s="281"/>
      <c r="EE1842" s="281"/>
      <c r="EF1842" s="281"/>
      <c r="EG1842" s="281"/>
      <c r="EH1842" s="281"/>
      <c r="EI1842" s="281"/>
      <c r="EJ1842" s="281"/>
      <c r="EK1842" s="281"/>
      <c r="EL1842" s="281"/>
      <c r="EM1842" s="281"/>
      <c r="EN1842" s="281"/>
      <c r="EO1842" s="281"/>
      <c r="EP1842" s="281"/>
      <c r="EQ1842" s="281"/>
      <c r="ER1842" s="281"/>
      <c r="ES1842" s="281"/>
      <c r="ET1842" s="281"/>
      <c r="EU1842" s="281"/>
      <c r="EV1842" s="281"/>
      <c r="EW1842" s="281"/>
      <c r="EX1842" s="281"/>
      <c r="EY1842" s="281"/>
      <c r="EZ1842" s="281"/>
      <c r="FA1842" s="281"/>
      <c r="FB1842" s="281"/>
      <c r="FC1842" s="281"/>
      <c r="FD1842" s="281"/>
      <c r="FE1842" s="281"/>
      <c r="FF1842" s="281"/>
      <c r="FG1842" s="281"/>
      <c r="FH1842" s="281"/>
      <c r="FI1842" s="281"/>
      <c r="FJ1842" s="281"/>
      <c r="FK1842" s="281"/>
      <c r="FL1842" s="281"/>
      <c r="FM1842" s="281"/>
      <c r="FN1842" s="281"/>
      <c r="FO1842" s="281"/>
      <c r="FP1842" s="281"/>
      <c r="FQ1842" s="281"/>
      <c r="FR1842" s="281"/>
      <c r="FS1842" s="281"/>
      <c r="FT1842" s="281"/>
      <c r="FU1842" s="281"/>
      <c r="FV1842" s="281"/>
      <c r="FW1842" s="281"/>
      <c r="FX1842" s="281"/>
      <c r="FY1842" s="281"/>
      <c r="FZ1842" s="281"/>
      <c r="GA1842" s="281"/>
      <c r="GB1842" s="281"/>
      <c r="GC1842" s="281"/>
      <c r="GD1842" s="281"/>
      <c r="GE1842" s="281"/>
      <c r="GF1842" s="281"/>
      <c r="GG1842" s="281"/>
      <c r="GH1842" s="281"/>
      <c r="GI1842" s="281"/>
      <c r="GJ1842" s="281"/>
      <c r="GK1842" s="281"/>
      <c r="GL1842" s="281"/>
      <c r="GM1842" s="281"/>
      <c r="GN1842" s="281"/>
      <c r="GO1842" s="281"/>
      <c r="GP1842" s="281"/>
      <c r="GQ1842" s="281"/>
      <c r="GR1842" s="281"/>
      <c r="GS1842" s="281"/>
      <c r="GT1842" s="281"/>
      <c r="GU1842" s="281"/>
      <c r="GV1842" s="281"/>
      <c r="GW1842" s="281"/>
      <c r="GX1842" s="281"/>
      <c r="GY1842" s="281"/>
      <c r="GZ1842" s="281"/>
      <c r="HA1842" s="281"/>
      <c r="HB1842" s="281"/>
      <c r="HC1842" s="281"/>
      <c r="HD1842" s="281"/>
      <c r="HE1842" s="281"/>
      <c r="HF1842" s="281"/>
      <c r="HG1842" s="281"/>
      <c r="HH1842" s="281"/>
      <c r="HI1842" s="281"/>
      <c r="HJ1842" s="281"/>
      <c r="HK1842" s="281"/>
      <c r="HL1842" s="281"/>
      <c r="HM1842" s="281"/>
      <c r="HN1842" s="281"/>
      <c r="HO1842" s="281"/>
      <c r="HP1842" s="281"/>
      <c r="HQ1842" s="281"/>
      <c r="HR1842" s="281"/>
      <c r="HS1842" s="281"/>
      <c r="HT1842" s="281"/>
      <c r="HU1842" s="281"/>
      <c r="HV1842" s="281"/>
      <c r="HW1842" s="281"/>
      <c r="HX1842" s="281"/>
      <c r="HY1842" s="281"/>
      <c r="HZ1842" s="281"/>
      <c r="IA1842" s="281"/>
      <c r="IB1842" s="281"/>
      <c r="IC1842" s="281"/>
      <c r="ID1842" s="281"/>
      <c r="IE1842" s="281"/>
      <c r="IF1842" s="281"/>
      <c r="IG1842" s="281"/>
      <c r="IH1842" s="281"/>
      <c r="II1842" s="281"/>
      <c r="IJ1842" s="281"/>
      <c r="IK1842" s="281"/>
      <c r="IL1842" s="281"/>
      <c r="IM1842" s="281"/>
      <c r="IN1842" s="281"/>
      <c r="IO1842" s="281"/>
      <c r="IP1842" s="281"/>
      <c r="IQ1842" s="281"/>
      <c r="IR1842" s="281"/>
      <c r="IS1842" s="281"/>
      <c r="IT1842" s="281"/>
      <c r="IU1842" s="281"/>
      <c r="IV1842" s="281"/>
    </row>
    <row r="1843" spans="1:256" s="279" customFormat="1" ht="12.75">
      <c r="A1843" s="275"/>
      <c r="B1843" s="276">
        <v>0</v>
      </c>
      <c r="C1843" s="275" t="s">
        <v>205</v>
      </c>
      <c r="D1843" s="275" t="s">
        <v>196</v>
      </c>
      <c r="E1843" s="275"/>
      <c r="F1843" s="277"/>
      <c r="G1843" s="277"/>
      <c r="H1843" s="276">
        <v>-34245</v>
      </c>
      <c r="I1843" s="278">
        <v>0</v>
      </c>
      <c r="K1843" s="280">
        <v>525</v>
      </c>
      <c r="L1843" s="281"/>
      <c r="M1843" s="280">
        <v>525</v>
      </c>
      <c r="N1843" s="281"/>
      <c r="O1843" s="281"/>
      <c r="P1843" s="281"/>
      <c r="Q1843" s="281"/>
      <c r="R1843" s="281"/>
      <c r="S1843" s="281"/>
      <c r="T1843" s="281"/>
      <c r="U1843" s="281"/>
      <c r="V1843" s="281"/>
      <c r="W1843" s="281"/>
      <c r="X1843" s="281"/>
      <c r="Y1843" s="281"/>
      <c r="Z1843" s="281"/>
      <c r="AA1843" s="281"/>
      <c r="AB1843" s="281"/>
      <c r="AC1843" s="281"/>
      <c r="AD1843" s="281"/>
      <c r="AE1843" s="281"/>
      <c r="AF1843" s="281"/>
      <c r="AG1843" s="281"/>
      <c r="AH1843" s="281"/>
      <c r="AI1843" s="281"/>
      <c r="AJ1843" s="281"/>
      <c r="AK1843" s="281"/>
      <c r="AL1843" s="281"/>
      <c r="AM1843" s="281"/>
      <c r="AN1843" s="281"/>
      <c r="AO1843" s="281"/>
      <c r="AP1843" s="281"/>
      <c r="AQ1843" s="281"/>
      <c r="AR1843" s="281"/>
      <c r="AS1843" s="281"/>
      <c r="AT1843" s="281"/>
      <c r="AU1843" s="281"/>
      <c r="AV1843" s="281"/>
      <c r="AW1843" s="281"/>
      <c r="AX1843" s="281"/>
      <c r="AY1843" s="281"/>
      <c r="AZ1843" s="281"/>
      <c r="BA1843" s="281"/>
      <c r="BB1843" s="281"/>
      <c r="BC1843" s="281"/>
      <c r="BD1843" s="281"/>
      <c r="BE1843" s="281"/>
      <c r="BF1843" s="281"/>
      <c r="BG1843" s="281"/>
      <c r="BH1843" s="281"/>
      <c r="BI1843" s="281"/>
      <c r="BJ1843" s="281"/>
      <c r="BK1843" s="281"/>
      <c r="BL1843" s="281"/>
      <c r="BM1843" s="281"/>
      <c r="BN1843" s="281"/>
      <c r="BO1843" s="281"/>
      <c r="BP1843" s="281"/>
      <c r="BQ1843" s="281"/>
      <c r="BR1843" s="281"/>
      <c r="BS1843" s="281"/>
      <c r="BT1843" s="281"/>
      <c r="BU1843" s="281"/>
      <c r="BV1843" s="281"/>
      <c r="BW1843" s="281"/>
      <c r="BX1843" s="281"/>
      <c r="BY1843" s="281"/>
      <c r="BZ1843" s="281"/>
      <c r="CA1843" s="281"/>
      <c r="CB1843" s="281"/>
      <c r="CC1843" s="281"/>
      <c r="CD1843" s="281"/>
      <c r="CE1843" s="281"/>
      <c r="CF1843" s="281"/>
      <c r="CG1843" s="281"/>
      <c r="CH1843" s="281"/>
      <c r="CI1843" s="281"/>
      <c r="CJ1843" s="281"/>
      <c r="CK1843" s="281"/>
      <c r="CL1843" s="281"/>
      <c r="CM1843" s="281"/>
      <c r="CN1843" s="281"/>
      <c r="CO1843" s="281"/>
      <c r="CP1843" s="281"/>
      <c r="CQ1843" s="281"/>
      <c r="CR1843" s="281"/>
      <c r="CS1843" s="281"/>
      <c r="CT1843" s="281"/>
      <c r="CU1843" s="281"/>
      <c r="CV1843" s="281"/>
      <c r="CW1843" s="281"/>
      <c r="CX1843" s="281"/>
      <c r="CY1843" s="281"/>
      <c r="CZ1843" s="281"/>
      <c r="DA1843" s="281"/>
      <c r="DB1843" s="281"/>
      <c r="DC1843" s="281"/>
      <c r="DD1843" s="281"/>
      <c r="DE1843" s="281"/>
      <c r="DF1843" s="281"/>
      <c r="DG1843" s="281"/>
      <c r="DH1843" s="281"/>
      <c r="DI1843" s="281"/>
      <c r="DJ1843" s="281"/>
      <c r="DK1843" s="281"/>
      <c r="DL1843" s="281"/>
      <c r="DM1843" s="281"/>
      <c r="DN1843" s="281"/>
      <c r="DO1843" s="281"/>
      <c r="DP1843" s="281"/>
      <c r="DQ1843" s="281"/>
      <c r="DR1843" s="281"/>
      <c r="DS1843" s="281"/>
      <c r="DT1843" s="281"/>
      <c r="DU1843" s="281"/>
      <c r="DV1843" s="281"/>
      <c r="DW1843" s="281"/>
      <c r="DX1843" s="281"/>
      <c r="DY1843" s="281"/>
      <c r="DZ1843" s="281"/>
      <c r="EA1843" s="281"/>
      <c r="EB1843" s="281"/>
      <c r="EC1843" s="281"/>
      <c r="ED1843" s="281"/>
      <c r="EE1843" s="281"/>
      <c r="EF1843" s="281"/>
      <c r="EG1843" s="281"/>
      <c r="EH1843" s="281"/>
      <c r="EI1843" s="281"/>
      <c r="EJ1843" s="281"/>
      <c r="EK1843" s="281"/>
      <c r="EL1843" s="281"/>
      <c r="EM1843" s="281"/>
      <c r="EN1843" s="281"/>
      <c r="EO1843" s="281"/>
      <c r="EP1843" s="281"/>
      <c r="EQ1843" s="281"/>
      <c r="ER1843" s="281"/>
      <c r="ES1843" s="281"/>
      <c r="ET1843" s="281"/>
      <c r="EU1843" s="281"/>
      <c r="EV1843" s="281"/>
      <c r="EW1843" s="281"/>
      <c r="EX1843" s="281"/>
      <c r="EY1843" s="281"/>
      <c r="EZ1843" s="281"/>
      <c r="FA1843" s="281"/>
      <c r="FB1843" s="281"/>
      <c r="FC1843" s="281"/>
      <c r="FD1843" s="281"/>
      <c r="FE1843" s="281"/>
      <c r="FF1843" s="281"/>
      <c r="FG1843" s="281"/>
      <c r="FH1843" s="281"/>
      <c r="FI1843" s="281"/>
      <c r="FJ1843" s="281"/>
      <c r="FK1843" s="281"/>
      <c r="FL1843" s="281"/>
      <c r="FM1843" s="281"/>
      <c r="FN1843" s="281"/>
      <c r="FO1843" s="281"/>
      <c r="FP1843" s="281"/>
      <c r="FQ1843" s="281"/>
      <c r="FR1843" s="281"/>
      <c r="FS1843" s="281"/>
      <c r="FT1843" s="281"/>
      <c r="FU1843" s="281"/>
      <c r="FV1843" s="281"/>
      <c r="FW1843" s="281"/>
      <c r="FX1843" s="281"/>
      <c r="FY1843" s="281"/>
      <c r="FZ1843" s="281"/>
      <c r="GA1843" s="281"/>
      <c r="GB1843" s="281"/>
      <c r="GC1843" s="281"/>
      <c r="GD1843" s="281"/>
      <c r="GE1843" s="281"/>
      <c r="GF1843" s="281"/>
      <c r="GG1843" s="281"/>
      <c r="GH1843" s="281"/>
      <c r="GI1843" s="281"/>
      <c r="GJ1843" s="281"/>
      <c r="GK1843" s="281"/>
      <c r="GL1843" s="281"/>
      <c r="GM1843" s="281"/>
      <c r="GN1843" s="281"/>
      <c r="GO1843" s="281"/>
      <c r="GP1843" s="281"/>
      <c r="GQ1843" s="281"/>
      <c r="GR1843" s="281"/>
      <c r="GS1843" s="281"/>
      <c r="GT1843" s="281"/>
      <c r="GU1843" s="281"/>
      <c r="GV1843" s="281"/>
      <c r="GW1843" s="281"/>
      <c r="GX1843" s="281"/>
      <c r="GY1843" s="281"/>
      <c r="GZ1843" s="281"/>
      <c r="HA1843" s="281"/>
      <c r="HB1843" s="281"/>
      <c r="HC1843" s="281"/>
      <c r="HD1843" s="281"/>
      <c r="HE1843" s="281"/>
      <c r="HF1843" s="281"/>
      <c r="HG1843" s="281"/>
      <c r="HH1843" s="281"/>
      <c r="HI1843" s="281"/>
      <c r="HJ1843" s="281"/>
      <c r="HK1843" s="281"/>
      <c r="HL1843" s="281"/>
      <c r="HM1843" s="281"/>
      <c r="HN1843" s="281"/>
      <c r="HO1843" s="281"/>
      <c r="HP1843" s="281"/>
      <c r="HQ1843" s="281"/>
      <c r="HR1843" s="281"/>
      <c r="HS1843" s="281"/>
      <c r="HT1843" s="281"/>
      <c r="HU1843" s="281"/>
      <c r="HV1843" s="281"/>
      <c r="HW1843" s="281"/>
      <c r="HX1843" s="281"/>
      <c r="HY1843" s="281"/>
      <c r="HZ1843" s="281"/>
      <c r="IA1843" s="281"/>
      <c r="IB1843" s="281"/>
      <c r="IC1843" s="281"/>
      <c r="ID1843" s="281"/>
      <c r="IE1843" s="281"/>
      <c r="IF1843" s="281"/>
      <c r="IG1843" s="281"/>
      <c r="IH1843" s="281"/>
      <c r="II1843" s="281"/>
      <c r="IJ1843" s="281"/>
      <c r="IK1843" s="281"/>
      <c r="IL1843" s="281"/>
      <c r="IM1843" s="281"/>
      <c r="IN1843" s="281"/>
      <c r="IO1843" s="281"/>
      <c r="IP1843" s="281"/>
      <c r="IQ1843" s="281"/>
      <c r="IR1843" s="281"/>
      <c r="IS1843" s="281"/>
      <c r="IT1843" s="281"/>
      <c r="IU1843" s="281"/>
      <c r="IV1843" s="281"/>
    </row>
    <row r="1844" spans="1:256" s="279" customFormat="1" ht="12.75">
      <c r="A1844" s="275"/>
      <c r="B1844" s="276">
        <v>-3007693</v>
      </c>
      <c r="C1844" s="275" t="s">
        <v>205</v>
      </c>
      <c r="D1844" s="275" t="s">
        <v>207</v>
      </c>
      <c r="E1844" s="275"/>
      <c r="F1844" s="277"/>
      <c r="G1844" s="277"/>
      <c r="H1844" s="276">
        <v>2867948</v>
      </c>
      <c r="I1844" s="278">
        <v>-5728.939047619047</v>
      </c>
      <c r="K1844" s="280">
        <v>525</v>
      </c>
      <c r="L1844" s="281"/>
      <c r="M1844" s="280">
        <v>525</v>
      </c>
      <c r="N1844" s="281"/>
      <c r="O1844" s="281"/>
      <c r="P1844" s="281"/>
      <c r="Q1844" s="281"/>
      <c r="R1844" s="281"/>
      <c r="S1844" s="281"/>
      <c r="T1844" s="281"/>
      <c r="U1844" s="281"/>
      <c r="V1844" s="281"/>
      <c r="W1844" s="281"/>
      <c r="X1844" s="281"/>
      <c r="Y1844" s="281"/>
      <c r="Z1844" s="281"/>
      <c r="AA1844" s="281"/>
      <c r="AB1844" s="281"/>
      <c r="AC1844" s="281"/>
      <c r="AD1844" s="281"/>
      <c r="AE1844" s="281"/>
      <c r="AF1844" s="281"/>
      <c r="AG1844" s="281"/>
      <c r="AH1844" s="281"/>
      <c r="AI1844" s="281"/>
      <c r="AJ1844" s="281"/>
      <c r="AK1844" s="281"/>
      <c r="AL1844" s="281"/>
      <c r="AM1844" s="281"/>
      <c r="AN1844" s="281"/>
      <c r="AO1844" s="281"/>
      <c r="AP1844" s="281"/>
      <c r="AQ1844" s="281"/>
      <c r="AR1844" s="281"/>
      <c r="AS1844" s="281"/>
      <c r="AT1844" s="281"/>
      <c r="AU1844" s="281"/>
      <c r="AV1844" s="281"/>
      <c r="AW1844" s="281"/>
      <c r="AX1844" s="281"/>
      <c r="AY1844" s="281"/>
      <c r="AZ1844" s="281"/>
      <c r="BA1844" s="281"/>
      <c r="BB1844" s="281"/>
      <c r="BC1844" s="281"/>
      <c r="BD1844" s="281"/>
      <c r="BE1844" s="281"/>
      <c r="BF1844" s="281"/>
      <c r="BG1844" s="281"/>
      <c r="BH1844" s="281"/>
      <c r="BI1844" s="281"/>
      <c r="BJ1844" s="281"/>
      <c r="BK1844" s="281"/>
      <c r="BL1844" s="281"/>
      <c r="BM1844" s="281"/>
      <c r="BN1844" s="281"/>
      <c r="BO1844" s="281"/>
      <c r="BP1844" s="281"/>
      <c r="BQ1844" s="281"/>
      <c r="BR1844" s="281"/>
      <c r="BS1844" s="281"/>
      <c r="BT1844" s="281"/>
      <c r="BU1844" s="281"/>
      <c r="BV1844" s="281"/>
      <c r="BW1844" s="281"/>
      <c r="BX1844" s="281"/>
      <c r="BY1844" s="281"/>
      <c r="BZ1844" s="281"/>
      <c r="CA1844" s="281"/>
      <c r="CB1844" s="281"/>
      <c r="CC1844" s="281"/>
      <c r="CD1844" s="281"/>
      <c r="CE1844" s="281"/>
      <c r="CF1844" s="281"/>
      <c r="CG1844" s="281"/>
      <c r="CH1844" s="281"/>
      <c r="CI1844" s="281"/>
      <c r="CJ1844" s="281"/>
      <c r="CK1844" s="281"/>
      <c r="CL1844" s="281"/>
      <c r="CM1844" s="281"/>
      <c r="CN1844" s="281"/>
      <c r="CO1844" s="281"/>
      <c r="CP1844" s="281"/>
      <c r="CQ1844" s="281"/>
      <c r="CR1844" s="281"/>
      <c r="CS1844" s="281"/>
      <c r="CT1844" s="281"/>
      <c r="CU1844" s="281"/>
      <c r="CV1844" s="281"/>
      <c r="CW1844" s="281"/>
      <c r="CX1844" s="281"/>
      <c r="CY1844" s="281"/>
      <c r="CZ1844" s="281"/>
      <c r="DA1844" s="281"/>
      <c r="DB1844" s="281"/>
      <c r="DC1844" s="281"/>
      <c r="DD1844" s="281"/>
      <c r="DE1844" s="281"/>
      <c r="DF1844" s="281"/>
      <c r="DG1844" s="281"/>
      <c r="DH1844" s="281"/>
      <c r="DI1844" s="281"/>
      <c r="DJ1844" s="281"/>
      <c r="DK1844" s="281"/>
      <c r="DL1844" s="281"/>
      <c r="DM1844" s="281"/>
      <c r="DN1844" s="281"/>
      <c r="DO1844" s="281"/>
      <c r="DP1844" s="281"/>
      <c r="DQ1844" s="281"/>
      <c r="DR1844" s="281"/>
      <c r="DS1844" s="281"/>
      <c r="DT1844" s="281"/>
      <c r="DU1844" s="281"/>
      <c r="DV1844" s="281"/>
      <c r="DW1844" s="281"/>
      <c r="DX1844" s="281"/>
      <c r="DY1844" s="281"/>
      <c r="DZ1844" s="281"/>
      <c r="EA1844" s="281"/>
      <c r="EB1844" s="281"/>
      <c r="EC1844" s="281"/>
      <c r="ED1844" s="281"/>
      <c r="EE1844" s="281"/>
      <c r="EF1844" s="281"/>
      <c r="EG1844" s="281"/>
      <c r="EH1844" s="281"/>
      <c r="EI1844" s="281"/>
      <c r="EJ1844" s="281"/>
      <c r="EK1844" s="281"/>
      <c r="EL1844" s="281"/>
      <c r="EM1844" s="281"/>
      <c r="EN1844" s="281"/>
      <c r="EO1844" s="281"/>
      <c r="EP1844" s="281"/>
      <c r="EQ1844" s="281"/>
      <c r="ER1844" s="281"/>
      <c r="ES1844" s="281"/>
      <c r="ET1844" s="281"/>
      <c r="EU1844" s="281"/>
      <c r="EV1844" s="281"/>
      <c r="EW1844" s="281"/>
      <c r="EX1844" s="281"/>
      <c r="EY1844" s="281"/>
      <c r="EZ1844" s="281"/>
      <c r="FA1844" s="281"/>
      <c r="FB1844" s="281"/>
      <c r="FC1844" s="281"/>
      <c r="FD1844" s="281"/>
      <c r="FE1844" s="281"/>
      <c r="FF1844" s="281"/>
      <c r="FG1844" s="281"/>
      <c r="FH1844" s="281"/>
      <c r="FI1844" s="281"/>
      <c r="FJ1844" s="281"/>
      <c r="FK1844" s="281"/>
      <c r="FL1844" s="281"/>
      <c r="FM1844" s="281"/>
      <c r="FN1844" s="281"/>
      <c r="FO1844" s="281"/>
      <c r="FP1844" s="281"/>
      <c r="FQ1844" s="281"/>
      <c r="FR1844" s="281"/>
      <c r="FS1844" s="281"/>
      <c r="FT1844" s="281"/>
      <c r="FU1844" s="281"/>
      <c r="FV1844" s="281"/>
      <c r="FW1844" s="281"/>
      <c r="FX1844" s="281"/>
      <c r="FY1844" s="281"/>
      <c r="FZ1844" s="281"/>
      <c r="GA1844" s="281"/>
      <c r="GB1844" s="281"/>
      <c r="GC1844" s="281"/>
      <c r="GD1844" s="281"/>
      <c r="GE1844" s="281"/>
      <c r="GF1844" s="281"/>
      <c r="GG1844" s="281"/>
      <c r="GH1844" s="281"/>
      <c r="GI1844" s="281"/>
      <c r="GJ1844" s="281"/>
      <c r="GK1844" s="281"/>
      <c r="GL1844" s="281"/>
      <c r="GM1844" s="281"/>
      <c r="GN1844" s="281"/>
      <c r="GO1844" s="281"/>
      <c r="GP1844" s="281"/>
      <c r="GQ1844" s="281"/>
      <c r="GR1844" s="281"/>
      <c r="GS1844" s="281"/>
      <c r="GT1844" s="281"/>
      <c r="GU1844" s="281"/>
      <c r="GV1844" s="281"/>
      <c r="GW1844" s="281"/>
      <c r="GX1844" s="281"/>
      <c r="GY1844" s="281"/>
      <c r="GZ1844" s="281"/>
      <c r="HA1844" s="281"/>
      <c r="HB1844" s="281"/>
      <c r="HC1844" s="281"/>
      <c r="HD1844" s="281"/>
      <c r="HE1844" s="281"/>
      <c r="HF1844" s="281"/>
      <c r="HG1844" s="281"/>
      <c r="HH1844" s="281"/>
      <c r="HI1844" s="281"/>
      <c r="HJ1844" s="281"/>
      <c r="HK1844" s="281"/>
      <c r="HL1844" s="281"/>
      <c r="HM1844" s="281"/>
      <c r="HN1844" s="281"/>
      <c r="HO1844" s="281"/>
      <c r="HP1844" s="281"/>
      <c r="HQ1844" s="281"/>
      <c r="HR1844" s="281"/>
      <c r="HS1844" s="281"/>
      <c r="HT1844" s="281"/>
      <c r="HU1844" s="281"/>
      <c r="HV1844" s="281"/>
      <c r="HW1844" s="281"/>
      <c r="HX1844" s="281"/>
      <c r="HY1844" s="281"/>
      <c r="HZ1844" s="281"/>
      <c r="IA1844" s="281"/>
      <c r="IB1844" s="281"/>
      <c r="IC1844" s="281"/>
      <c r="ID1844" s="281"/>
      <c r="IE1844" s="281"/>
      <c r="IF1844" s="281"/>
      <c r="IG1844" s="281"/>
      <c r="IH1844" s="281"/>
      <c r="II1844" s="281"/>
      <c r="IJ1844" s="281"/>
      <c r="IK1844" s="281"/>
      <c r="IL1844" s="281"/>
      <c r="IM1844" s="281"/>
      <c r="IN1844" s="281"/>
      <c r="IO1844" s="281"/>
      <c r="IP1844" s="281"/>
      <c r="IQ1844" s="281"/>
      <c r="IR1844" s="281"/>
      <c r="IS1844" s="281"/>
      <c r="IT1844" s="281"/>
      <c r="IU1844" s="281"/>
      <c r="IV1844" s="281"/>
    </row>
    <row r="1845" spans="1:256" s="279" customFormat="1" ht="12.75">
      <c r="A1845" s="275"/>
      <c r="B1845" s="276">
        <v>0</v>
      </c>
      <c r="C1845" s="275" t="s">
        <v>205</v>
      </c>
      <c r="D1845" s="275" t="s">
        <v>197</v>
      </c>
      <c r="E1845" s="275"/>
      <c r="F1845" s="277"/>
      <c r="G1845" s="277"/>
      <c r="H1845" s="276">
        <v>-34245</v>
      </c>
      <c r="I1845" s="278">
        <v>0</v>
      </c>
      <c r="K1845" s="280">
        <v>525</v>
      </c>
      <c r="L1845" s="281"/>
      <c r="M1845" s="280">
        <v>525</v>
      </c>
      <c r="N1845" s="281"/>
      <c r="O1845" s="281"/>
      <c r="P1845" s="281"/>
      <c r="Q1845" s="281"/>
      <c r="R1845" s="281"/>
      <c r="S1845" s="281"/>
      <c r="T1845" s="281"/>
      <c r="U1845" s="281"/>
      <c r="V1845" s="281"/>
      <c r="W1845" s="281"/>
      <c r="X1845" s="281"/>
      <c r="Y1845" s="281"/>
      <c r="Z1845" s="281"/>
      <c r="AA1845" s="281"/>
      <c r="AB1845" s="281"/>
      <c r="AC1845" s="281"/>
      <c r="AD1845" s="281"/>
      <c r="AE1845" s="281"/>
      <c r="AF1845" s="281"/>
      <c r="AG1845" s="281"/>
      <c r="AH1845" s="281"/>
      <c r="AI1845" s="281"/>
      <c r="AJ1845" s="281"/>
      <c r="AK1845" s="281"/>
      <c r="AL1845" s="281"/>
      <c r="AM1845" s="281"/>
      <c r="AN1845" s="281"/>
      <c r="AO1845" s="281"/>
      <c r="AP1845" s="281"/>
      <c r="AQ1845" s="281"/>
      <c r="AR1845" s="281"/>
      <c r="AS1845" s="281"/>
      <c r="AT1845" s="281"/>
      <c r="AU1845" s="281"/>
      <c r="AV1845" s="281"/>
      <c r="AW1845" s="281"/>
      <c r="AX1845" s="281"/>
      <c r="AY1845" s="281"/>
      <c r="AZ1845" s="281"/>
      <c r="BA1845" s="281"/>
      <c r="BB1845" s="281"/>
      <c r="BC1845" s="281"/>
      <c r="BD1845" s="281"/>
      <c r="BE1845" s="281"/>
      <c r="BF1845" s="281"/>
      <c r="BG1845" s="281"/>
      <c r="BH1845" s="281"/>
      <c r="BI1845" s="281"/>
      <c r="BJ1845" s="281"/>
      <c r="BK1845" s="281"/>
      <c r="BL1845" s="281"/>
      <c r="BM1845" s="281"/>
      <c r="BN1845" s="281"/>
      <c r="BO1845" s="281"/>
      <c r="BP1845" s="281"/>
      <c r="BQ1845" s="281"/>
      <c r="BR1845" s="281"/>
      <c r="BS1845" s="281"/>
      <c r="BT1845" s="281"/>
      <c r="BU1845" s="281"/>
      <c r="BV1845" s="281"/>
      <c r="BW1845" s="281"/>
      <c r="BX1845" s="281"/>
      <c r="BY1845" s="281"/>
      <c r="BZ1845" s="281"/>
      <c r="CA1845" s="281"/>
      <c r="CB1845" s="281"/>
      <c r="CC1845" s="281"/>
      <c r="CD1845" s="281"/>
      <c r="CE1845" s="281"/>
      <c r="CF1845" s="281"/>
      <c r="CG1845" s="281"/>
      <c r="CH1845" s="281"/>
      <c r="CI1845" s="281"/>
      <c r="CJ1845" s="281"/>
      <c r="CK1845" s="281"/>
      <c r="CL1845" s="281"/>
      <c r="CM1845" s="281"/>
      <c r="CN1845" s="281"/>
      <c r="CO1845" s="281"/>
      <c r="CP1845" s="281"/>
      <c r="CQ1845" s="281"/>
      <c r="CR1845" s="281"/>
      <c r="CS1845" s="281"/>
      <c r="CT1845" s="281"/>
      <c r="CU1845" s="281"/>
      <c r="CV1845" s="281"/>
      <c r="CW1845" s="281"/>
      <c r="CX1845" s="281"/>
      <c r="CY1845" s="281"/>
      <c r="CZ1845" s="281"/>
      <c r="DA1845" s="281"/>
      <c r="DB1845" s="281"/>
      <c r="DC1845" s="281"/>
      <c r="DD1845" s="281"/>
      <c r="DE1845" s="281"/>
      <c r="DF1845" s="281"/>
      <c r="DG1845" s="281"/>
      <c r="DH1845" s="281"/>
      <c r="DI1845" s="281"/>
      <c r="DJ1845" s="281"/>
      <c r="DK1845" s="281"/>
      <c r="DL1845" s="281"/>
      <c r="DM1845" s="281"/>
      <c r="DN1845" s="281"/>
      <c r="DO1845" s="281"/>
      <c r="DP1845" s="281"/>
      <c r="DQ1845" s="281"/>
      <c r="DR1845" s="281"/>
      <c r="DS1845" s="281"/>
      <c r="DT1845" s="281"/>
      <c r="DU1845" s="281"/>
      <c r="DV1845" s="281"/>
      <c r="DW1845" s="281"/>
      <c r="DX1845" s="281"/>
      <c r="DY1845" s="281"/>
      <c r="DZ1845" s="281"/>
      <c r="EA1845" s="281"/>
      <c r="EB1845" s="281"/>
      <c r="EC1845" s="281"/>
      <c r="ED1845" s="281"/>
      <c r="EE1845" s="281"/>
      <c r="EF1845" s="281"/>
      <c r="EG1845" s="281"/>
      <c r="EH1845" s="281"/>
      <c r="EI1845" s="281"/>
      <c r="EJ1845" s="281"/>
      <c r="EK1845" s="281"/>
      <c r="EL1845" s="281"/>
      <c r="EM1845" s="281"/>
      <c r="EN1845" s="281"/>
      <c r="EO1845" s="281"/>
      <c r="EP1845" s="281"/>
      <c r="EQ1845" s="281"/>
      <c r="ER1845" s="281"/>
      <c r="ES1845" s="281"/>
      <c r="ET1845" s="281"/>
      <c r="EU1845" s="281"/>
      <c r="EV1845" s="281"/>
      <c r="EW1845" s="281"/>
      <c r="EX1845" s="281"/>
      <c r="EY1845" s="281"/>
      <c r="EZ1845" s="281"/>
      <c r="FA1845" s="281"/>
      <c r="FB1845" s="281"/>
      <c r="FC1845" s="281"/>
      <c r="FD1845" s="281"/>
      <c r="FE1845" s="281"/>
      <c r="FF1845" s="281"/>
      <c r="FG1845" s="281"/>
      <c r="FH1845" s="281"/>
      <c r="FI1845" s="281"/>
      <c r="FJ1845" s="281"/>
      <c r="FK1845" s="281"/>
      <c r="FL1845" s="281"/>
      <c r="FM1845" s="281"/>
      <c r="FN1845" s="281"/>
      <c r="FO1845" s="281"/>
      <c r="FP1845" s="281"/>
      <c r="FQ1845" s="281"/>
      <c r="FR1845" s="281"/>
      <c r="FS1845" s="281"/>
      <c r="FT1845" s="281"/>
      <c r="FU1845" s="281"/>
      <c r="FV1845" s="281"/>
      <c r="FW1845" s="281"/>
      <c r="FX1845" s="281"/>
      <c r="FY1845" s="281"/>
      <c r="FZ1845" s="281"/>
      <c r="GA1845" s="281"/>
      <c r="GB1845" s="281"/>
      <c r="GC1845" s="281"/>
      <c r="GD1845" s="281"/>
      <c r="GE1845" s="281"/>
      <c r="GF1845" s="281"/>
      <c r="GG1845" s="281"/>
      <c r="GH1845" s="281"/>
      <c r="GI1845" s="281"/>
      <c r="GJ1845" s="281"/>
      <c r="GK1845" s="281"/>
      <c r="GL1845" s="281"/>
      <c r="GM1845" s="281"/>
      <c r="GN1845" s="281"/>
      <c r="GO1845" s="281"/>
      <c r="GP1845" s="281"/>
      <c r="GQ1845" s="281"/>
      <c r="GR1845" s="281"/>
      <c r="GS1845" s="281"/>
      <c r="GT1845" s="281"/>
      <c r="GU1845" s="281"/>
      <c r="GV1845" s="281"/>
      <c r="GW1845" s="281"/>
      <c r="GX1845" s="281"/>
      <c r="GY1845" s="281"/>
      <c r="GZ1845" s="281"/>
      <c r="HA1845" s="281"/>
      <c r="HB1845" s="281"/>
      <c r="HC1845" s="281"/>
      <c r="HD1845" s="281"/>
      <c r="HE1845" s="281"/>
      <c r="HF1845" s="281"/>
      <c r="HG1845" s="281"/>
      <c r="HH1845" s="281"/>
      <c r="HI1845" s="281"/>
      <c r="HJ1845" s="281"/>
      <c r="HK1845" s="281"/>
      <c r="HL1845" s="281"/>
      <c r="HM1845" s="281"/>
      <c r="HN1845" s="281"/>
      <c r="HO1845" s="281"/>
      <c r="HP1845" s="281"/>
      <c r="HQ1845" s="281"/>
      <c r="HR1845" s="281"/>
      <c r="HS1845" s="281"/>
      <c r="HT1845" s="281"/>
      <c r="HU1845" s="281"/>
      <c r="HV1845" s="281"/>
      <c r="HW1845" s="281"/>
      <c r="HX1845" s="281"/>
      <c r="HY1845" s="281"/>
      <c r="HZ1845" s="281"/>
      <c r="IA1845" s="281"/>
      <c r="IB1845" s="281"/>
      <c r="IC1845" s="281"/>
      <c r="ID1845" s="281"/>
      <c r="IE1845" s="281"/>
      <c r="IF1845" s="281"/>
      <c r="IG1845" s="281"/>
      <c r="IH1845" s="281"/>
      <c r="II1845" s="281"/>
      <c r="IJ1845" s="281"/>
      <c r="IK1845" s="281"/>
      <c r="IL1845" s="281"/>
      <c r="IM1845" s="281"/>
      <c r="IN1845" s="281"/>
      <c r="IO1845" s="281"/>
      <c r="IP1845" s="281"/>
      <c r="IQ1845" s="281"/>
      <c r="IR1845" s="281"/>
      <c r="IS1845" s="281"/>
      <c r="IT1845" s="281"/>
      <c r="IU1845" s="281"/>
      <c r="IV1845" s="281"/>
    </row>
    <row r="1846" spans="1:256" s="279" customFormat="1" ht="12.75">
      <c r="A1846" s="275"/>
      <c r="B1846" s="276">
        <v>-3091887</v>
      </c>
      <c r="C1846" s="275" t="s">
        <v>205</v>
      </c>
      <c r="D1846" s="275" t="s">
        <v>204</v>
      </c>
      <c r="E1846" s="275"/>
      <c r="F1846" s="277"/>
      <c r="G1846" s="277"/>
      <c r="H1846" s="276">
        <v>5959835</v>
      </c>
      <c r="I1846" s="278">
        <v>-5779.228037383177</v>
      </c>
      <c r="K1846" s="280">
        <v>535</v>
      </c>
      <c r="L1846" s="281"/>
      <c r="M1846" s="280">
        <v>535</v>
      </c>
      <c r="N1846" s="281"/>
      <c r="O1846" s="281"/>
      <c r="P1846" s="281"/>
      <c r="Q1846" s="281"/>
      <c r="R1846" s="281"/>
      <c r="S1846" s="281"/>
      <c r="T1846" s="281"/>
      <c r="U1846" s="281"/>
      <c r="V1846" s="281"/>
      <c r="W1846" s="281"/>
      <c r="X1846" s="281"/>
      <c r="Y1846" s="281"/>
      <c r="Z1846" s="281"/>
      <c r="AA1846" s="281"/>
      <c r="AB1846" s="281"/>
      <c r="AC1846" s="281"/>
      <c r="AD1846" s="281"/>
      <c r="AE1846" s="281"/>
      <c r="AF1846" s="281"/>
      <c r="AG1846" s="281"/>
      <c r="AH1846" s="281"/>
      <c r="AI1846" s="281"/>
      <c r="AJ1846" s="281"/>
      <c r="AK1846" s="281"/>
      <c r="AL1846" s="281"/>
      <c r="AM1846" s="281"/>
      <c r="AN1846" s="281"/>
      <c r="AO1846" s="281"/>
      <c r="AP1846" s="281"/>
      <c r="AQ1846" s="281"/>
      <c r="AR1846" s="281"/>
      <c r="AS1846" s="281"/>
      <c r="AT1846" s="281"/>
      <c r="AU1846" s="281"/>
      <c r="AV1846" s="281"/>
      <c r="AW1846" s="281"/>
      <c r="AX1846" s="281"/>
      <c r="AY1846" s="281"/>
      <c r="AZ1846" s="281"/>
      <c r="BA1846" s="281"/>
      <c r="BB1846" s="281"/>
      <c r="BC1846" s="281"/>
      <c r="BD1846" s="281"/>
      <c r="BE1846" s="281"/>
      <c r="BF1846" s="281"/>
      <c r="BG1846" s="281"/>
      <c r="BH1846" s="281"/>
      <c r="BI1846" s="281"/>
      <c r="BJ1846" s="281"/>
      <c r="BK1846" s="281"/>
      <c r="BL1846" s="281"/>
      <c r="BM1846" s="281"/>
      <c r="BN1846" s="281"/>
      <c r="BO1846" s="281"/>
      <c r="BP1846" s="281"/>
      <c r="BQ1846" s="281"/>
      <c r="BR1846" s="281"/>
      <c r="BS1846" s="281"/>
      <c r="BT1846" s="281"/>
      <c r="BU1846" s="281"/>
      <c r="BV1846" s="281"/>
      <c r="BW1846" s="281"/>
      <c r="BX1846" s="281"/>
      <c r="BY1846" s="281"/>
      <c r="BZ1846" s="281"/>
      <c r="CA1846" s="281"/>
      <c r="CB1846" s="281"/>
      <c r="CC1846" s="281"/>
      <c r="CD1846" s="281"/>
      <c r="CE1846" s="281"/>
      <c r="CF1846" s="281"/>
      <c r="CG1846" s="281"/>
      <c r="CH1846" s="281"/>
      <c r="CI1846" s="281"/>
      <c r="CJ1846" s="281"/>
      <c r="CK1846" s="281"/>
      <c r="CL1846" s="281"/>
      <c r="CM1846" s="281"/>
      <c r="CN1846" s="281"/>
      <c r="CO1846" s="281"/>
      <c r="CP1846" s="281"/>
      <c r="CQ1846" s="281"/>
      <c r="CR1846" s="281"/>
      <c r="CS1846" s="281"/>
      <c r="CT1846" s="281"/>
      <c r="CU1846" s="281"/>
      <c r="CV1846" s="281"/>
      <c r="CW1846" s="281"/>
      <c r="CX1846" s="281"/>
      <c r="CY1846" s="281"/>
      <c r="CZ1846" s="281"/>
      <c r="DA1846" s="281"/>
      <c r="DB1846" s="281"/>
      <c r="DC1846" s="281"/>
      <c r="DD1846" s="281"/>
      <c r="DE1846" s="281"/>
      <c r="DF1846" s="281"/>
      <c r="DG1846" s="281"/>
      <c r="DH1846" s="281"/>
      <c r="DI1846" s="281"/>
      <c r="DJ1846" s="281"/>
      <c r="DK1846" s="281"/>
      <c r="DL1846" s="281"/>
      <c r="DM1846" s="281"/>
      <c r="DN1846" s="281"/>
      <c r="DO1846" s="281"/>
      <c r="DP1846" s="281"/>
      <c r="DQ1846" s="281"/>
      <c r="DR1846" s="281"/>
      <c r="DS1846" s="281"/>
      <c r="DT1846" s="281"/>
      <c r="DU1846" s="281"/>
      <c r="DV1846" s="281"/>
      <c r="DW1846" s="281"/>
      <c r="DX1846" s="281"/>
      <c r="DY1846" s="281"/>
      <c r="DZ1846" s="281"/>
      <c r="EA1846" s="281"/>
      <c r="EB1846" s="281"/>
      <c r="EC1846" s="281"/>
      <c r="ED1846" s="281"/>
      <c r="EE1846" s="281"/>
      <c r="EF1846" s="281"/>
      <c r="EG1846" s="281"/>
      <c r="EH1846" s="281"/>
      <c r="EI1846" s="281"/>
      <c r="EJ1846" s="281"/>
      <c r="EK1846" s="281"/>
      <c r="EL1846" s="281"/>
      <c r="EM1846" s="281"/>
      <c r="EN1846" s="281"/>
      <c r="EO1846" s="281"/>
      <c r="EP1846" s="281"/>
      <c r="EQ1846" s="281"/>
      <c r="ER1846" s="281"/>
      <c r="ES1846" s="281"/>
      <c r="ET1846" s="281"/>
      <c r="EU1846" s="281"/>
      <c r="EV1846" s="281"/>
      <c r="EW1846" s="281"/>
      <c r="EX1846" s="281"/>
      <c r="EY1846" s="281"/>
      <c r="EZ1846" s="281"/>
      <c r="FA1846" s="281"/>
      <c r="FB1846" s="281"/>
      <c r="FC1846" s="281"/>
      <c r="FD1846" s="281"/>
      <c r="FE1846" s="281"/>
      <c r="FF1846" s="281"/>
      <c r="FG1846" s="281"/>
      <c r="FH1846" s="281"/>
      <c r="FI1846" s="281"/>
      <c r="FJ1846" s="281"/>
      <c r="FK1846" s="281"/>
      <c r="FL1846" s="281"/>
      <c r="FM1846" s="281"/>
      <c r="FN1846" s="281"/>
      <c r="FO1846" s="281"/>
      <c r="FP1846" s="281"/>
      <c r="FQ1846" s="281"/>
      <c r="FR1846" s="281"/>
      <c r="FS1846" s="281"/>
      <c r="FT1846" s="281"/>
      <c r="FU1846" s="281"/>
      <c r="FV1846" s="281"/>
      <c r="FW1846" s="281"/>
      <c r="FX1846" s="281"/>
      <c r="FY1846" s="281"/>
      <c r="FZ1846" s="281"/>
      <c r="GA1846" s="281"/>
      <c r="GB1846" s="281"/>
      <c r="GC1846" s="281"/>
      <c r="GD1846" s="281"/>
      <c r="GE1846" s="281"/>
      <c r="GF1846" s="281"/>
      <c r="GG1846" s="281"/>
      <c r="GH1846" s="281"/>
      <c r="GI1846" s="281"/>
      <c r="GJ1846" s="281"/>
      <c r="GK1846" s="281"/>
      <c r="GL1846" s="281"/>
      <c r="GM1846" s="281"/>
      <c r="GN1846" s="281"/>
      <c r="GO1846" s="281"/>
      <c r="GP1846" s="281"/>
      <c r="GQ1846" s="281"/>
      <c r="GR1846" s="281"/>
      <c r="GS1846" s="281"/>
      <c r="GT1846" s="281"/>
      <c r="GU1846" s="281"/>
      <c r="GV1846" s="281"/>
      <c r="GW1846" s="281"/>
      <c r="GX1846" s="281"/>
      <c r="GY1846" s="281"/>
      <c r="GZ1846" s="281"/>
      <c r="HA1846" s="281"/>
      <c r="HB1846" s="281"/>
      <c r="HC1846" s="281"/>
      <c r="HD1846" s="281"/>
      <c r="HE1846" s="281"/>
      <c r="HF1846" s="281"/>
      <c r="HG1846" s="281"/>
      <c r="HH1846" s="281"/>
      <c r="HI1846" s="281"/>
      <c r="HJ1846" s="281"/>
      <c r="HK1846" s="281"/>
      <c r="HL1846" s="281"/>
      <c r="HM1846" s="281"/>
      <c r="HN1846" s="281"/>
      <c r="HO1846" s="281"/>
      <c r="HP1846" s="281"/>
      <c r="HQ1846" s="281"/>
      <c r="HR1846" s="281"/>
      <c r="HS1846" s="281"/>
      <c r="HT1846" s="281"/>
      <c r="HU1846" s="281"/>
      <c r="HV1846" s="281"/>
      <c r="HW1846" s="281"/>
      <c r="HX1846" s="281"/>
      <c r="HY1846" s="281"/>
      <c r="HZ1846" s="281"/>
      <c r="IA1846" s="281"/>
      <c r="IB1846" s="281"/>
      <c r="IC1846" s="281"/>
      <c r="ID1846" s="281"/>
      <c r="IE1846" s="281"/>
      <c r="IF1846" s="281"/>
      <c r="IG1846" s="281"/>
      <c r="IH1846" s="281"/>
      <c r="II1846" s="281"/>
      <c r="IJ1846" s="281"/>
      <c r="IK1846" s="281"/>
      <c r="IL1846" s="281"/>
      <c r="IM1846" s="281"/>
      <c r="IN1846" s="281"/>
      <c r="IO1846" s="281"/>
      <c r="IP1846" s="281"/>
      <c r="IQ1846" s="281"/>
      <c r="IR1846" s="281"/>
      <c r="IS1846" s="281"/>
      <c r="IT1846" s="281"/>
      <c r="IU1846" s="281"/>
      <c r="IV1846" s="281"/>
    </row>
    <row r="1847" spans="1:256" s="279" customFormat="1" ht="12.75">
      <c r="A1847" s="275"/>
      <c r="B1847" s="276">
        <v>1087326</v>
      </c>
      <c r="C1847" s="275" t="s">
        <v>205</v>
      </c>
      <c r="D1847" s="275" t="s">
        <v>198</v>
      </c>
      <c r="E1847" s="275"/>
      <c r="F1847" s="277"/>
      <c r="G1847" s="277"/>
      <c r="H1847" s="276">
        <v>1780622</v>
      </c>
      <c r="I1847" s="278">
        <v>2032.385046728972</v>
      </c>
      <c r="K1847" s="280">
        <v>535</v>
      </c>
      <c r="L1847" s="281"/>
      <c r="M1847" s="280">
        <v>535</v>
      </c>
      <c r="N1847" s="281"/>
      <c r="O1847" s="281"/>
      <c r="P1847" s="281"/>
      <c r="Q1847" s="281"/>
      <c r="R1847" s="281"/>
      <c r="S1847" s="281"/>
      <c r="T1847" s="281"/>
      <c r="U1847" s="281"/>
      <c r="V1847" s="281"/>
      <c r="W1847" s="281"/>
      <c r="X1847" s="281"/>
      <c r="Y1847" s="281"/>
      <c r="Z1847" s="281"/>
      <c r="AA1847" s="281"/>
      <c r="AB1847" s="281"/>
      <c r="AC1847" s="281"/>
      <c r="AD1847" s="281"/>
      <c r="AE1847" s="281"/>
      <c r="AF1847" s="281"/>
      <c r="AG1847" s="281"/>
      <c r="AH1847" s="281"/>
      <c r="AI1847" s="281"/>
      <c r="AJ1847" s="281"/>
      <c r="AK1847" s="281"/>
      <c r="AL1847" s="281"/>
      <c r="AM1847" s="281"/>
      <c r="AN1847" s="281"/>
      <c r="AO1847" s="281"/>
      <c r="AP1847" s="281"/>
      <c r="AQ1847" s="281"/>
      <c r="AR1847" s="281"/>
      <c r="AS1847" s="281"/>
      <c r="AT1847" s="281"/>
      <c r="AU1847" s="281"/>
      <c r="AV1847" s="281"/>
      <c r="AW1847" s="281"/>
      <c r="AX1847" s="281"/>
      <c r="AY1847" s="281"/>
      <c r="AZ1847" s="281"/>
      <c r="BA1847" s="281"/>
      <c r="BB1847" s="281"/>
      <c r="BC1847" s="281"/>
      <c r="BD1847" s="281"/>
      <c r="BE1847" s="281"/>
      <c r="BF1847" s="281"/>
      <c r="BG1847" s="281"/>
      <c r="BH1847" s="281"/>
      <c r="BI1847" s="281"/>
      <c r="BJ1847" s="281"/>
      <c r="BK1847" s="281"/>
      <c r="BL1847" s="281"/>
      <c r="BM1847" s="281"/>
      <c r="BN1847" s="281"/>
      <c r="BO1847" s="281"/>
      <c r="BP1847" s="281"/>
      <c r="BQ1847" s="281"/>
      <c r="BR1847" s="281"/>
      <c r="BS1847" s="281"/>
      <c r="BT1847" s="281"/>
      <c r="BU1847" s="281"/>
      <c r="BV1847" s="281"/>
      <c r="BW1847" s="281"/>
      <c r="BX1847" s="281"/>
      <c r="BY1847" s="281"/>
      <c r="BZ1847" s="281"/>
      <c r="CA1847" s="281"/>
      <c r="CB1847" s="281"/>
      <c r="CC1847" s="281"/>
      <c r="CD1847" s="281"/>
      <c r="CE1847" s="281"/>
      <c r="CF1847" s="281"/>
      <c r="CG1847" s="281"/>
      <c r="CH1847" s="281"/>
      <c r="CI1847" s="281"/>
      <c r="CJ1847" s="281"/>
      <c r="CK1847" s="281"/>
      <c r="CL1847" s="281"/>
      <c r="CM1847" s="281"/>
      <c r="CN1847" s="281"/>
      <c r="CO1847" s="281"/>
      <c r="CP1847" s="281"/>
      <c r="CQ1847" s="281"/>
      <c r="CR1847" s="281"/>
      <c r="CS1847" s="281"/>
      <c r="CT1847" s="281"/>
      <c r="CU1847" s="281"/>
      <c r="CV1847" s="281"/>
      <c r="CW1847" s="281"/>
      <c r="CX1847" s="281"/>
      <c r="CY1847" s="281"/>
      <c r="CZ1847" s="281"/>
      <c r="DA1847" s="281"/>
      <c r="DB1847" s="281"/>
      <c r="DC1847" s="281"/>
      <c r="DD1847" s="281"/>
      <c r="DE1847" s="281"/>
      <c r="DF1847" s="281"/>
      <c r="DG1847" s="281"/>
      <c r="DH1847" s="281"/>
      <c r="DI1847" s="281"/>
      <c r="DJ1847" s="281"/>
      <c r="DK1847" s="281"/>
      <c r="DL1847" s="281"/>
      <c r="DM1847" s="281"/>
      <c r="DN1847" s="281"/>
      <c r="DO1847" s="281"/>
      <c r="DP1847" s="281"/>
      <c r="DQ1847" s="281"/>
      <c r="DR1847" s="281"/>
      <c r="DS1847" s="281"/>
      <c r="DT1847" s="281"/>
      <c r="DU1847" s="281"/>
      <c r="DV1847" s="281"/>
      <c r="DW1847" s="281"/>
      <c r="DX1847" s="281"/>
      <c r="DY1847" s="281"/>
      <c r="DZ1847" s="281"/>
      <c r="EA1847" s="281"/>
      <c r="EB1847" s="281"/>
      <c r="EC1847" s="281"/>
      <c r="ED1847" s="281"/>
      <c r="EE1847" s="281"/>
      <c r="EF1847" s="281"/>
      <c r="EG1847" s="281"/>
      <c r="EH1847" s="281"/>
      <c r="EI1847" s="281"/>
      <c r="EJ1847" s="281"/>
      <c r="EK1847" s="281"/>
      <c r="EL1847" s="281"/>
      <c r="EM1847" s="281"/>
      <c r="EN1847" s="281"/>
      <c r="EO1847" s="281"/>
      <c r="EP1847" s="281"/>
      <c r="EQ1847" s="281"/>
      <c r="ER1847" s="281"/>
      <c r="ES1847" s="281"/>
      <c r="ET1847" s="281"/>
      <c r="EU1847" s="281"/>
      <c r="EV1847" s="281"/>
      <c r="EW1847" s="281"/>
      <c r="EX1847" s="281"/>
      <c r="EY1847" s="281"/>
      <c r="EZ1847" s="281"/>
      <c r="FA1847" s="281"/>
      <c r="FB1847" s="281"/>
      <c r="FC1847" s="281"/>
      <c r="FD1847" s="281"/>
      <c r="FE1847" s="281"/>
      <c r="FF1847" s="281"/>
      <c r="FG1847" s="281"/>
      <c r="FH1847" s="281"/>
      <c r="FI1847" s="281"/>
      <c r="FJ1847" s="281"/>
      <c r="FK1847" s="281"/>
      <c r="FL1847" s="281"/>
      <c r="FM1847" s="281"/>
      <c r="FN1847" s="281"/>
      <c r="FO1847" s="281"/>
      <c r="FP1847" s="281"/>
      <c r="FQ1847" s="281"/>
      <c r="FR1847" s="281"/>
      <c r="FS1847" s="281"/>
      <c r="FT1847" s="281"/>
      <c r="FU1847" s="281"/>
      <c r="FV1847" s="281"/>
      <c r="FW1847" s="281"/>
      <c r="FX1847" s="281"/>
      <c r="FY1847" s="281"/>
      <c r="FZ1847" s="281"/>
      <c r="GA1847" s="281"/>
      <c r="GB1847" s="281"/>
      <c r="GC1847" s="281"/>
      <c r="GD1847" s="281"/>
      <c r="GE1847" s="281"/>
      <c r="GF1847" s="281"/>
      <c r="GG1847" s="281"/>
      <c r="GH1847" s="281"/>
      <c r="GI1847" s="281"/>
      <c r="GJ1847" s="281"/>
      <c r="GK1847" s="281"/>
      <c r="GL1847" s="281"/>
      <c r="GM1847" s="281"/>
      <c r="GN1847" s="281"/>
      <c r="GO1847" s="281"/>
      <c r="GP1847" s="281"/>
      <c r="GQ1847" s="281"/>
      <c r="GR1847" s="281"/>
      <c r="GS1847" s="281"/>
      <c r="GT1847" s="281"/>
      <c r="GU1847" s="281"/>
      <c r="GV1847" s="281"/>
      <c r="GW1847" s="281"/>
      <c r="GX1847" s="281"/>
      <c r="GY1847" s="281"/>
      <c r="GZ1847" s="281"/>
      <c r="HA1847" s="281"/>
      <c r="HB1847" s="281"/>
      <c r="HC1847" s="281"/>
      <c r="HD1847" s="281"/>
      <c r="HE1847" s="281"/>
      <c r="HF1847" s="281"/>
      <c r="HG1847" s="281"/>
      <c r="HH1847" s="281"/>
      <c r="HI1847" s="281"/>
      <c r="HJ1847" s="281"/>
      <c r="HK1847" s="281"/>
      <c r="HL1847" s="281"/>
      <c r="HM1847" s="281"/>
      <c r="HN1847" s="281"/>
      <c r="HO1847" s="281"/>
      <c r="HP1847" s="281"/>
      <c r="HQ1847" s="281"/>
      <c r="HR1847" s="281"/>
      <c r="HS1847" s="281"/>
      <c r="HT1847" s="281"/>
      <c r="HU1847" s="281"/>
      <c r="HV1847" s="281"/>
      <c r="HW1847" s="281"/>
      <c r="HX1847" s="281"/>
      <c r="HY1847" s="281"/>
      <c r="HZ1847" s="281"/>
      <c r="IA1847" s="281"/>
      <c r="IB1847" s="281"/>
      <c r="IC1847" s="281"/>
      <c r="ID1847" s="281"/>
      <c r="IE1847" s="281"/>
      <c r="IF1847" s="281"/>
      <c r="IG1847" s="281"/>
      <c r="IH1847" s="281"/>
      <c r="II1847" s="281"/>
      <c r="IJ1847" s="281"/>
      <c r="IK1847" s="281"/>
      <c r="IL1847" s="281"/>
      <c r="IM1847" s="281"/>
      <c r="IN1847" s="281"/>
      <c r="IO1847" s="281"/>
      <c r="IP1847" s="281"/>
      <c r="IQ1847" s="281"/>
      <c r="IR1847" s="281"/>
      <c r="IS1847" s="281"/>
      <c r="IT1847" s="281"/>
      <c r="IU1847" s="281"/>
      <c r="IV1847" s="281"/>
    </row>
    <row r="1848" spans="1:256" s="279" customFormat="1" ht="12.75">
      <c r="A1848" s="275"/>
      <c r="B1848" s="276">
        <v>1765080</v>
      </c>
      <c r="C1848" s="275" t="s">
        <v>205</v>
      </c>
      <c r="D1848" s="275" t="s">
        <v>224</v>
      </c>
      <c r="E1848" s="275"/>
      <c r="F1848" s="277"/>
      <c r="G1848" s="277"/>
      <c r="H1848" s="276">
        <v>-1799325</v>
      </c>
      <c r="I1848" s="278">
        <v>3330.3396226415093</v>
      </c>
      <c r="K1848" s="280">
        <v>530</v>
      </c>
      <c r="L1848" s="281"/>
      <c r="M1848" s="280">
        <v>530</v>
      </c>
      <c r="N1848" s="281"/>
      <c r="O1848" s="281"/>
      <c r="P1848" s="281"/>
      <c r="Q1848" s="281"/>
      <c r="R1848" s="281"/>
      <c r="S1848" s="281"/>
      <c r="T1848" s="281"/>
      <c r="U1848" s="281"/>
      <c r="V1848" s="281"/>
      <c r="W1848" s="281"/>
      <c r="X1848" s="281"/>
      <c r="Y1848" s="281"/>
      <c r="Z1848" s="281"/>
      <c r="AA1848" s="281"/>
      <c r="AB1848" s="281"/>
      <c r="AC1848" s="281"/>
      <c r="AD1848" s="281"/>
      <c r="AE1848" s="281"/>
      <c r="AF1848" s="281"/>
      <c r="AG1848" s="281"/>
      <c r="AH1848" s="281"/>
      <c r="AI1848" s="281"/>
      <c r="AJ1848" s="281"/>
      <c r="AK1848" s="281"/>
      <c r="AL1848" s="281"/>
      <c r="AM1848" s="281"/>
      <c r="AN1848" s="281"/>
      <c r="AO1848" s="281"/>
      <c r="AP1848" s="281"/>
      <c r="AQ1848" s="281"/>
      <c r="AR1848" s="281"/>
      <c r="AS1848" s="281"/>
      <c r="AT1848" s="281"/>
      <c r="AU1848" s="281"/>
      <c r="AV1848" s="281"/>
      <c r="AW1848" s="281"/>
      <c r="AX1848" s="281"/>
      <c r="AY1848" s="281"/>
      <c r="AZ1848" s="281"/>
      <c r="BA1848" s="281"/>
      <c r="BB1848" s="281"/>
      <c r="BC1848" s="281"/>
      <c r="BD1848" s="281"/>
      <c r="BE1848" s="281"/>
      <c r="BF1848" s="281"/>
      <c r="BG1848" s="281"/>
      <c r="BH1848" s="281"/>
      <c r="BI1848" s="281"/>
      <c r="BJ1848" s="281"/>
      <c r="BK1848" s="281"/>
      <c r="BL1848" s="281"/>
      <c r="BM1848" s="281"/>
      <c r="BN1848" s="281"/>
      <c r="BO1848" s="281"/>
      <c r="BP1848" s="281"/>
      <c r="BQ1848" s="281"/>
      <c r="BR1848" s="281"/>
      <c r="BS1848" s="281"/>
      <c r="BT1848" s="281"/>
      <c r="BU1848" s="281"/>
      <c r="BV1848" s="281"/>
      <c r="BW1848" s="281"/>
      <c r="BX1848" s="281"/>
      <c r="BY1848" s="281"/>
      <c r="BZ1848" s="281"/>
      <c r="CA1848" s="281"/>
      <c r="CB1848" s="281"/>
      <c r="CC1848" s="281"/>
      <c r="CD1848" s="281"/>
      <c r="CE1848" s="281"/>
      <c r="CF1848" s="281"/>
      <c r="CG1848" s="281"/>
      <c r="CH1848" s="281"/>
      <c r="CI1848" s="281"/>
      <c r="CJ1848" s="281"/>
      <c r="CK1848" s="281"/>
      <c r="CL1848" s="281"/>
      <c r="CM1848" s="281"/>
      <c r="CN1848" s="281"/>
      <c r="CO1848" s="281"/>
      <c r="CP1848" s="281"/>
      <c r="CQ1848" s="281"/>
      <c r="CR1848" s="281"/>
      <c r="CS1848" s="281"/>
      <c r="CT1848" s="281"/>
      <c r="CU1848" s="281"/>
      <c r="CV1848" s="281"/>
      <c r="CW1848" s="281"/>
      <c r="CX1848" s="281"/>
      <c r="CY1848" s="281"/>
      <c r="CZ1848" s="281"/>
      <c r="DA1848" s="281"/>
      <c r="DB1848" s="281"/>
      <c r="DC1848" s="281"/>
      <c r="DD1848" s="281"/>
      <c r="DE1848" s="281"/>
      <c r="DF1848" s="281"/>
      <c r="DG1848" s="281"/>
      <c r="DH1848" s="281"/>
      <c r="DI1848" s="281"/>
      <c r="DJ1848" s="281"/>
      <c r="DK1848" s="281"/>
      <c r="DL1848" s="281"/>
      <c r="DM1848" s="281"/>
      <c r="DN1848" s="281"/>
      <c r="DO1848" s="281"/>
      <c r="DP1848" s="281"/>
      <c r="DQ1848" s="281"/>
      <c r="DR1848" s="281"/>
      <c r="DS1848" s="281"/>
      <c r="DT1848" s="281"/>
      <c r="DU1848" s="281"/>
      <c r="DV1848" s="281"/>
      <c r="DW1848" s="281"/>
      <c r="DX1848" s="281"/>
      <c r="DY1848" s="281"/>
      <c r="DZ1848" s="281"/>
      <c r="EA1848" s="281"/>
      <c r="EB1848" s="281"/>
      <c r="EC1848" s="281"/>
      <c r="ED1848" s="281"/>
      <c r="EE1848" s="281"/>
      <c r="EF1848" s="281"/>
      <c r="EG1848" s="281"/>
      <c r="EH1848" s="281"/>
      <c r="EI1848" s="281"/>
      <c r="EJ1848" s="281"/>
      <c r="EK1848" s="281"/>
      <c r="EL1848" s="281"/>
      <c r="EM1848" s="281"/>
      <c r="EN1848" s="281"/>
      <c r="EO1848" s="281"/>
      <c r="EP1848" s="281"/>
      <c r="EQ1848" s="281"/>
      <c r="ER1848" s="281"/>
      <c r="ES1848" s="281"/>
      <c r="ET1848" s="281"/>
      <c r="EU1848" s="281"/>
      <c r="EV1848" s="281"/>
      <c r="EW1848" s="281"/>
      <c r="EX1848" s="281"/>
      <c r="EY1848" s="281"/>
      <c r="EZ1848" s="281"/>
      <c r="FA1848" s="281"/>
      <c r="FB1848" s="281"/>
      <c r="FC1848" s="281"/>
      <c r="FD1848" s="281"/>
      <c r="FE1848" s="281"/>
      <c r="FF1848" s="281"/>
      <c r="FG1848" s="281"/>
      <c r="FH1848" s="281"/>
      <c r="FI1848" s="281"/>
      <c r="FJ1848" s="281"/>
      <c r="FK1848" s="281"/>
      <c r="FL1848" s="281"/>
      <c r="FM1848" s="281"/>
      <c r="FN1848" s="281"/>
      <c r="FO1848" s="281"/>
      <c r="FP1848" s="281"/>
      <c r="FQ1848" s="281"/>
      <c r="FR1848" s="281"/>
      <c r="FS1848" s="281"/>
      <c r="FT1848" s="281"/>
      <c r="FU1848" s="281"/>
      <c r="FV1848" s="281"/>
      <c r="FW1848" s="281"/>
      <c r="FX1848" s="281"/>
      <c r="FY1848" s="281"/>
      <c r="FZ1848" s="281"/>
      <c r="GA1848" s="281"/>
      <c r="GB1848" s="281"/>
      <c r="GC1848" s="281"/>
      <c r="GD1848" s="281"/>
      <c r="GE1848" s="281"/>
      <c r="GF1848" s="281"/>
      <c r="GG1848" s="281"/>
      <c r="GH1848" s="281"/>
      <c r="GI1848" s="281"/>
      <c r="GJ1848" s="281"/>
      <c r="GK1848" s="281"/>
      <c r="GL1848" s="281"/>
      <c r="GM1848" s="281"/>
      <c r="GN1848" s="281"/>
      <c r="GO1848" s="281"/>
      <c r="GP1848" s="281"/>
      <c r="GQ1848" s="281"/>
      <c r="GR1848" s="281"/>
      <c r="GS1848" s="281"/>
      <c r="GT1848" s="281"/>
      <c r="GU1848" s="281"/>
      <c r="GV1848" s="281"/>
      <c r="GW1848" s="281"/>
      <c r="GX1848" s="281"/>
      <c r="GY1848" s="281"/>
      <c r="GZ1848" s="281"/>
      <c r="HA1848" s="281"/>
      <c r="HB1848" s="281"/>
      <c r="HC1848" s="281"/>
      <c r="HD1848" s="281"/>
      <c r="HE1848" s="281"/>
      <c r="HF1848" s="281"/>
      <c r="HG1848" s="281"/>
      <c r="HH1848" s="281"/>
      <c r="HI1848" s="281"/>
      <c r="HJ1848" s="281"/>
      <c r="HK1848" s="281"/>
      <c r="HL1848" s="281"/>
      <c r="HM1848" s="281"/>
      <c r="HN1848" s="281"/>
      <c r="HO1848" s="281"/>
      <c r="HP1848" s="281"/>
      <c r="HQ1848" s="281"/>
      <c r="HR1848" s="281"/>
      <c r="HS1848" s="281"/>
      <c r="HT1848" s="281"/>
      <c r="HU1848" s="281"/>
      <c r="HV1848" s="281"/>
      <c r="HW1848" s="281"/>
      <c r="HX1848" s="281"/>
      <c r="HY1848" s="281"/>
      <c r="HZ1848" s="281"/>
      <c r="IA1848" s="281"/>
      <c r="IB1848" s="281"/>
      <c r="IC1848" s="281"/>
      <c r="ID1848" s="281"/>
      <c r="IE1848" s="281"/>
      <c r="IF1848" s="281"/>
      <c r="IG1848" s="281"/>
      <c r="IH1848" s="281"/>
      <c r="II1848" s="281"/>
      <c r="IJ1848" s="281"/>
      <c r="IK1848" s="281"/>
      <c r="IL1848" s="281"/>
      <c r="IM1848" s="281"/>
      <c r="IN1848" s="281"/>
      <c r="IO1848" s="281"/>
      <c r="IP1848" s="281"/>
      <c r="IQ1848" s="281"/>
      <c r="IR1848" s="281"/>
      <c r="IS1848" s="281"/>
      <c r="IT1848" s="281"/>
      <c r="IU1848" s="281"/>
      <c r="IV1848" s="281"/>
    </row>
    <row r="1849" spans="1:256" s="279" customFormat="1" ht="12.75">
      <c r="A1849" s="282"/>
      <c r="B1849" s="283">
        <v>-3107429</v>
      </c>
      <c r="C1849" s="282" t="s">
        <v>205</v>
      </c>
      <c r="D1849" s="282" t="s">
        <v>226</v>
      </c>
      <c r="E1849" s="282"/>
      <c r="F1849" s="284"/>
      <c r="G1849" s="285"/>
      <c r="H1849" s="283">
        <v>3811952</v>
      </c>
      <c r="I1849" s="286">
        <v>-5863.07358490566</v>
      </c>
      <c r="J1849" s="251"/>
      <c r="K1849" s="251">
        <v>530</v>
      </c>
      <c r="L1849" s="251"/>
      <c r="M1849" s="251">
        <v>530</v>
      </c>
      <c r="N1849" s="281"/>
      <c r="O1849" s="281"/>
      <c r="P1849" s="281"/>
      <c r="Q1849" s="281"/>
      <c r="R1849" s="281"/>
      <c r="S1849" s="281"/>
      <c r="T1849" s="281"/>
      <c r="U1849" s="281"/>
      <c r="V1849" s="281"/>
      <c r="W1849" s="281"/>
      <c r="X1849" s="281"/>
      <c r="Y1849" s="281"/>
      <c r="Z1849" s="281"/>
      <c r="AA1849" s="281"/>
      <c r="AB1849" s="281"/>
      <c r="AC1849" s="281"/>
      <c r="AD1849" s="281"/>
      <c r="AE1849" s="281"/>
      <c r="AF1849" s="281"/>
      <c r="AG1849" s="281"/>
      <c r="AH1849" s="281"/>
      <c r="AI1849" s="281"/>
      <c r="AJ1849" s="281"/>
      <c r="AK1849" s="281"/>
      <c r="AL1849" s="281"/>
      <c r="AM1849" s="281"/>
      <c r="AN1849" s="281"/>
      <c r="AO1849" s="281"/>
      <c r="AP1849" s="281"/>
      <c r="AQ1849" s="281"/>
      <c r="AR1849" s="281"/>
      <c r="AS1849" s="281"/>
      <c r="AT1849" s="281"/>
      <c r="AU1849" s="281"/>
      <c r="AV1849" s="281"/>
      <c r="AW1849" s="281"/>
      <c r="AX1849" s="281"/>
      <c r="AY1849" s="281"/>
      <c r="AZ1849" s="281"/>
      <c r="BA1849" s="281"/>
      <c r="BB1849" s="281"/>
      <c r="BC1849" s="281"/>
      <c r="BD1849" s="281"/>
      <c r="BE1849" s="281"/>
      <c r="BF1849" s="281"/>
      <c r="BG1849" s="281"/>
      <c r="BH1849" s="281"/>
      <c r="BI1849" s="281"/>
      <c r="BJ1849" s="281"/>
      <c r="BK1849" s="281"/>
      <c r="BL1849" s="281"/>
      <c r="BM1849" s="281"/>
      <c r="BN1849" s="281"/>
      <c r="BO1849" s="281"/>
      <c r="BP1849" s="281"/>
      <c r="BQ1849" s="281"/>
      <c r="BR1849" s="281"/>
      <c r="BS1849" s="281"/>
      <c r="BT1849" s="281"/>
      <c r="BU1849" s="281"/>
      <c r="BV1849" s="281"/>
      <c r="BW1849" s="281"/>
      <c r="BX1849" s="281"/>
      <c r="BY1849" s="281"/>
      <c r="BZ1849" s="281"/>
      <c r="CA1849" s="281"/>
      <c r="CB1849" s="281"/>
      <c r="CC1849" s="281"/>
      <c r="CD1849" s="281"/>
      <c r="CE1849" s="281"/>
      <c r="CF1849" s="281"/>
      <c r="CG1849" s="281"/>
      <c r="CH1849" s="281"/>
      <c r="CI1849" s="281"/>
      <c r="CJ1849" s="281"/>
      <c r="CK1849" s="281"/>
      <c r="CL1849" s="281"/>
      <c r="CM1849" s="281"/>
      <c r="CN1849" s="281"/>
      <c r="CO1849" s="281"/>
      <c r="CP1849" s="281"/>
      <c r="CQ1849" s="281"/>
      <c r="CR1849" s="281"/>
      <c r="CS1849" s="281"/>
      <c r="CT1849" s="281"/>
      <c r="CU1849" s="281"/>
      <c r="CV1849" s="281"/>
      <c r="CW1849" s="281"/>
      <c r="CX1849" s="281"/>
      <c r="CY1849" s="281"/>
      <c r="CZ1849" s="281"/>
      <c r="DA1849" s="281"/>
      <c r="DB1849" s="281"/>
      <c r="DC1849" s="281"/>
      <c r="DD1849" s="281"/>
      <c r="DE1849" s="281"/>
      <c r="DF1849" s="281"/>
      <c r="DG1849" s="281"/>
      <c r="DH1849" s="281"/>
      <c r="DI1849" s="281"/>
      <c r="DJ1849" s="281"/>
      <c r="DK1849" s="281"/>
      <c r="DL1849" s="281"/>
      <c r="DM1849" s="281"/>
      <c r="DN1849" s="281"/>
      <c r="DO1849" s="281"/>
      <c r="DP1849" s="281"/>
      <c r="DQ1849" s="281"/>
      <c r="DR1849" s="281"/>
      <c r="DS1849" s="281"/>
      <c r="DT1849" s="281"/>
      <c r="DU1849" s="281"/>
      <c r="DV1849" s="281"/>
      <c r="DW1849" s="281"/>
      <c r="DX1849" s="281"/>
      <c r="DY1849" s="281"/>
      <c r="DZ1849" s="281"/>
      <c r="EA1849" s="281"/>
      <c r="EB1849" s="281"/>
      <c r="EC1849" s="281"/>
      <c r="ED1849" s="281"/>
      <c r="EE1849" s="281"/>
      <c r="EF1849" s="281"/>
      <c r="EG1849" s="281"/>
      <c r="EH1849" s="281"/>
      <c r="EI1849" s="281"/>
      <c r="EJ1849" s="281"/>
      <c r="EK1849" s="281"/>
      <c r="EL1849" s="281"/>
      <c r="EM1849" s="281"/>
      <c r="EN1849" s="281"/>
      <c r="EO1849" s="281"/>
      <c r="EP1849" s="281"/>
      <c r="EQ1849" s="281"/>
      <c r="ER1849" s="281"/>
      <c r="ES1849" s="281"/>
      <c r="ET1849" s="281"/>
      <c r="EU1849" s="281"/>
      <c r="EV1849" s="281"/>
      <c r="EW1849" s="281"/>
      <c r="EX1849" s="281"/>
      <c r="EY1849" s="281"/>
      <c r="EZ1849" s="281"/>
      <c r="FA1849" s="281"/>
      <c r="FB1849" s="281"/>
      <c r="FC1849" s="281"/>
      <c r="FD1849" s="281"/>
      <c r="FE1849" s="281"/>
      <c r="FF1849" s="281"/>
      <c r="FG1849" s="281"/>
      <c r="FH1849" s="281"/>
      <c r="FI1849" s="281"/>
      <c r="FJ1849" s="281"/>
      <c r="FK1849" s="281"/>
      <c r="FL1849" s="281"/>
      <c r="FM1849" s="281"/>
      <c r="FN1849" s="281"/>
      <c r="FO1849" s="281"/>
      <c r="FP1849" s="281"/>
      <c r="FQ1849" s="281"/>
      <c r="FR1849" s="281"/>
      <c r="FS1849" s="281"/>
      <c r="FT1849" s="281"/>
      <c r="FU1849" s="281"/>
      <c r="FV1849" s="281"/>
      <c r="FW1849" s="281"/>
      <c r="FX1849" s="281"/>
      <c r="FY1849" s="281"/>
      <c r="FZ1849" s="281"/>
      <c r="GA1849" s="281"/>
      <c r="GB1849" s="281"/>
      <c r="GC1849" s="281"/>
      <c r="GD1849" s="281"/>
      <c r="GE1849" s="281"/>
      <c r="GF1849" s="281"/>
      <c r="GG1849" s="281"/>
      <c r="GH1849" s="281"/>
      <c r="GI1849" s="281"/>
      <c r="GJ1849" s="281"/>
      <c r="GK1849" s="281"/>
      <c r="GL1849" s="281"/>
      <c r="GM1849" s="281"/>
      <c r="GN1849" s="281"/>
      <c r="GO1849" s="281"/>
      <c r="GP1849" s="281"/>
      <c r="GQ1849" s="281"/>
      <c r="GR1849" s="281"/>
      <c r="GS1849" s="281"/>
      <c r="GT1849" s="281"/>
      <c r="GU1849" s="281"/>
      <c r="GV1849" s="281"/>
      <c r="GW1849" s="281"/>
      <c r="GX1849" s="281"/>
      <c r="GY1849" s="281"/>
      <c r="GZ1849" s="281"/>
      <c r="HA1849" s="281"/>
      <c r="HB1849" s="281"/>
      <c r="HC1849" s="281"/>
      <c r="HD1849" s="281"/>
      <c r="HE1849" s="281"/>
      <c r="HF1849" s="281"/>
      <c r="HG1849" s="281"/>
      <c r="HH1849" s="281"/>
      <c r="HI1849" s="281"/>
      <c r="HJ1849" s="281"/>
      <c r="HK1849" s="281"/>
      <c r="HL1849" s="281"/>
      <c r="HM1849" s="281"/>
      <c r="HN1849" s="281"/>
      <c r="HO1849" s="281"/>
      <c r="HP1849" s="281"/>
      <c r="HQ1849" s="281"/>
      <c r="HR1849" s="281"/>
      <c r="HS1849" s="281"/>
      <c r="HT1849" s="281"/>
      <c r="HU1849" s="281"/>
      <c r="HV1849" s="281"/>
      <c r="HW1849" s="281"/>
      <c r="HX1849" s="281"/>
      <c r="HY1849" s="281"/>
      <c r="HZ1849" s="281"/>
      <c r="IA1849" s="281"/>
      <c r="IB1849" s="281"/>
      <c r="IC1849" s="281"/>
      <c r="ID1849" s="281"/>
      <c r="IE1849" s="281"/>
      <c r="IF1849" s="281"/>
      <c r="IG1849" s="281"/>
      <c r="IH1849" s="281"/>
      <c r="II1849" s="281"/>
      <c r="IJ1849" s="281"/>
      <c r="IK1849" s="281"/>
      <c r="IL1849" s="281"/>
      <c r="IM1849" s="281"/>
      <c r="IN1849" s="281"/>
      <c r="IO1849" s="281"/>
      <c r="IP1849" s="281"/>
      <c r="IQ1849" s="281"/>
      <c r="IR1849" s="281"/>
      <c r="IS1849" s="281"/>
      <c r="IT1849" s="281"/>
      <c r="IU1849" s="281"/>
      <c r="IV1849" s="281"/>
    </row>
    <row r="1850" spans="6:13" ht="12.75">
      <c r="F1850" s="66"/>
      <c r="M1850" s="2"/>
    </row>
    <row r="1851" spans="6:13" ht="12.75">
      <c r="F1851" s="66"/>
      <c r="M1851" s="2"/>
    </row>
    <row r="1852" spans="2:13" ht="12.75">
      <c r="B1852" s="287">
        <v>-33501602.36</v>
      </c>
      <c r="C1852" s="288" t="s">
        <v>208</v>
      </c>
      <c r="F1852" s="66"/>
      <c r="M1852" s="2"/>
    </row>
    <row r="1853" spans="1:13" s="292" customFormat="1" ht="12.75">
      <c r="A1853" s="289"/>
      <c r="B1853" s="287">
        <v>-68410372</v>
      </c>
      <c r="C1853" s="289" t="s">
        <v>188</v>
      </c>
      <c r="D1853" s="289" t="s">
        <v>209</v>
      </c>
      <c r="E1853" s="289"/>
      <c r="F1853" s="290"/>
      <c r="G1853" s="290"/>
      <c r="H1853" s="287">
        <v>68410372</v>
      </c>
      <c r="I1853" s="291">
        <v>-147754.58315334775</v>
      </c>
      <c r="K1853" s="292">
        <v>463</v>
      </c>
      <c r="M1853" s="292">
        <v>463</v>
      </c>
    </row>
    <row r="1854" spans="1:13" s="292" customFormat="1" ht="12.75">
      <c r="A1854" s="289"/>
      <c r="B1854" s="287">
        <v>2952424</v>
      </c>
      <c r="C1854" s="289" t="s">
        <v>188</v>
      </c>
      <c r="D1854" s="289" t="s">
        <v>197</v>
      </c>
      <c r="E1854" s="289"/>
      <c r="F1854" s="290"/>
      <c r="G1854" s="290"/>
      <c r="H1854" s="287">
        <v>65457948</v>
      </c>
      <c r="I1854" s="291">
        <v>5623.664761904762</v>
      </c>
      <c r="K1854" s="292">
        <v>525</v>
      </c>
      <c r="M1854" s="292">
        <v>525</v>
      </c>
    </row>
    <row r="1855" spans="1:13" s="292" customFormat="1" ht="12.75">
      <c r="A1855" s="289"/>
      <c r="B1855" s="287">
        <v>4855999</v>
      </c>
      <c r="C1855" s="289" t="s">
        <v>188</v>
      </c>
      <c r="D1855" s="289" t="s">
        <v>198</v>
      </c>
      <c r="E1855" s="289"/>
      <c r="F1855" s="290"/>
      <c r="G1855" s="290"/>
      <c r="H1855" s="287">
        <v>60601949</v>
      </c>
      <c r="I1855" s="291">
        <v>9076.633644859812</v>
      </c>
      <c r="K1855" s="292">
        <v>535</v>
      </c>
      <c r="M1855" s="292">
        <v>535</v>
      </c>
    </row>
    <row r="1856" spans="1:13" s="292" customFormat="1" ht="12.75">
      <c r="A1856" s="289"/>
      <c r="B1856" s="287">
        <v>3849645</v>
      </c>
      <c r="C1856" s="289" t="s">
        <v>188</v>
      </c>
      <c r="D1856" s="289" t="s">
        <v>224</v>
      </c>
      <c r="E1856" s="289"/>
      <c r="F1856" s="290"/>
      <c r="G1856" s="290"/>
      <c r="H1856" s="287">
        <v>56752304</v>
      </c>
      <c r="I1856" s="291">
        <v>7263.481132075472</v>
      </c>
      <c r="K1856" s="292">
        <v>530</v>
      </c>
      <c r="M1856" s="292">
        <v>530</v>
      </c>
    </row>
    <row r="1857" spans="1:13" s="298" customFormat="1" ht="12.75">
      <c r="A1857" s="293"/>
      <c r="B1857" s="294">
        <v>-90253906.36</v>
      </c>
      <c r="C1857" s="293" t="s">
        <v>188</v>
      </c>
      <c r="D1857" s="293" t="s">
        <v>225</v>
      </c>
      <c r="E1857" s="293"/>
      <c r="F1857" s="295"/>
      <c r="G1857" s="296"/>
      <c r="H1857" s="294">
        <v>0</v>
      </c>
      <c r="I1857" s="297">
        <v>-170290.38935849056</v>
      </c>
      <c r="K1857" s="298">
        <v>530</v>
      </c>
      <c r="M1857" s="298">
        <v>530</v>
      </c>
    </row>
    <row r="1858" spans="1:13" s="281" customFormat="1" ht="12.75">
      <c r="A1858" s="299"/>
      <c r="B1858" s="300"/>
      <c r="C1858" s="299"/>
      <c r="D1858" s="299"/>
      <c r="E1858" s="299"/>
      <c r="F1858" s="301"/>
      <c r="G1858" s="302"/>
      <c r="H1858" s="300"/>
      <c r="I1858" s="303"/>
      <c r="M1858" s="2"/>
    </row>
    <row r="1859" spans="1:13" s="281" customFormat="1" ht="12.75">
      <c r="A1859" s="299"/>
      <c r="B1859" s="300"/>
      <c r="C1859" s="299"/>
      <c r="D1859" s="299"/>
      <c r="E1859" s="299"/>
      <c r="F1859" s="301"/>
      <c r="G1859" s="302"/>
      <c r="H1859" s="300"/>
      <c r="I1859" s="303"/>
      <c r="M1859" s="2"/>
    </row>
    <row r="1860" spans="1:13" s="310" customFormat="1" ht="12.75">
      <c r="A1860" s="304"/>
      <c r="B1860" s="305"/>
      <c r="C1860" s="306"/>
      <c r="D1860" s="304"/>
      <c r="E1860" s="304"/>
      <c r="F1860" s="307"/>
      <c r="G1860" s="307"/>
      <c r="H1860" s="308"/>
      <c r="I1860" s="309"/>
      <c r="K1860" s="311"/>
      <c r="M1860" s="2"/>
    </row>
    <row r="1861" spans="1:13" s="316" customFormat="1" ht="12.75">
      <c r="A1861" s="312"/>
      <c r="B1861" s="313">
        <v>-10778348</v>
      </c>
      <c r="C1861" s="312" t="s">
        <v>187</v>
      </c>
      <c r="D1861" s="312" t="s">
        <v>210</v>
      </c>
      <c r="E1861" s="312"/>
      <c r="F1861" s="314"/>
      <c r="G1861" s="314"/>
      <c r="H1861" s="313">
        <v>10778348</v>
      </c>
      <c r="I1861" s="315">
        <v>-22454.891666666666</v>
      </c>
      <c r="K1861" s="316">
        <v>480</v>
      </c>
      <c r="M1861" s="316">
        <v>480</v>
      </c>
    </row>
    <row r="1862" spans="1:13" s="316" customFormat="1" ht="12.75">
      <c r="A1862" s="312"/>
      <c r="B1862" s="313">
        <v>629500</v>
      </c>
      <c r="C1862" s="312" t="s">
        <v>187</v>
      </c>
      <c r="D1862" s="312" t="s">
        <v>211</v>
      </c>
      <c r="E1862" s="312"/>
      <c r="F1862" s="314"/>
      <c r="G1862" s="314"/>
      <c r="H1862" s="313">
        <v>10148848</v>
      </c>
      <c r="I1862" s="315">
        <v>1311.4583333333333</v>
      </c>
      <c r="K1862" s="316">
        <v>480</v>
      </c>
      <c r="M1862" s="316">
        <v>480</v>
      </c>
    </row>
    <row r="1863" spans="1:13" s="316" customFormat="1" ht="12.75">
      <c r="A1863" s="312"/>
      <c r="B1863" s="313">
        <v>1436405</v>
      </c>
      <c r="C1863" s="312" t="s">
        <v>187</v>
      </c>
      <c r="D1863" s="312" t="s">
        <v>212</v>
      </c>
      <c r="E1863" s="312"/>
      <c r="F1863" s="314"/>
      <c r="G1863" s="314"/>
      <c r="H1863" s="313">
        <v>8712443</v>
      </c>
      <c r="I1863" s="315">
        <v>2992.5104166666665</v>
      </c>
      <c r="K1863" s="316">
        <v>480</v>
      </c>
      <c r="M1863" s="316">
        <v>480</v>
      </c>
    </row>
    <row r="1864" spans="1:13" s="316" customFormat="1" ht="12.75">
      <c r="A1864" s="312"/>
      <c r="B1864" s="313">
        <v>1341405</v>
      </c>
      <c r="C1864" s="312" t="s">
        <v>187</v>
      </c>
      <c r="D1864" s="312" t="s">
        <v>213</v>
      </c>
      <c r="E1864" s="312"/>
      <c r="F1864" s="314"/>
      <c r="G1864" s="314"/>
      <c r="H1864" s="313">
        <v>7371038</v>
      </c>
      <c r="I1864" s="315">
        <v>2682.81</v>
      </c>
      <c r="K1864" s="316">
        <v>500</v>
      </c>
      <c r="M1864" s="316">
        <v>500</v>
      </c>
    </row>
    <row r="1865" spans="1:13" s="316" customFormat="1" ht="12.75">
      <c r="A1865" s="312"/>
      <c r="B1865" s="313">
        <v>1065155</v>
      </c>
      <c r="C1865" s="312" t="s">
        <v>187</v>
      </c>
      <c r="D1865" s="312" t="s">
        <v>200</v>
      </c>
      <c r="E1865" s="312"/>
      <c r="F1865" s="314"/>
      <c r="G1865" s="314"/>
      <c r="H1865" s="313">
        <v>5652983</v>
      </c>
      <c r="I1865" s="315">
        <v>3436.11</v>
      </c>
      <c r="K1865" s="316">
        <v>500</v>
      </c>
      <c r="M1865" s="316">
        <v>500</v>
      </c>
    </row>
    <row r="1866" spans="1:13" s="316" customFormat="1" ht="12.75">
      <c r="A1866" s="312"/>
      <c r="B1866" s="313">
        <v>0</v>
      </c>
      <c r="C1866" s="312" t="s">
        <v>187</v>
      </c>
      <c r="D1866" s="312" t="s">
        <v>193</v>
      </c>
      <c r="E1866" s="312"/>
      <c r="F1866" s="314"/>
      <c r="G1866" s="314"/>
      <c r="H1866" s="313">
        <v>5652983</v>
      </c>
      <c r="I1866" s="315">
        <v>0</v>
      </c>
      <c r="K1866" s="316">
        <v>495</v>
      </c>
      <c r="M1866" s="316">
        <v>495</v>
      </c>
    </row>
    <row r="1867" spans="1:13" s="316" customFormat="1" ht="12.75">
      <c r="A1867" s="312"/>
      <c r="B1867" s="313">
        <v>0</v>
      </c>
      <c r="C1867" s="312" t="s">
        <v>187</v>
      </c>
      <c r="D1867" s="312" t="s">
        <v>194</v>
      </c>
      <c r="E1867" s="312"/>
      <c r="F1867" s="314"/>
      <c r="G1867" s="314"/>
      <c r="H1867" s="313">
        <v>5652983</v>
      </c>
      <c r="I1867" s="315">
        <v>0</v>
      </c>
      <c r="K1867" s="316">
        <v>495</v>
      </c>
      <c r="M1867" s="316">
        <v>495</v>
      </c>
    </row>
    <row r="1868" spans="1:13" s="316" customFormat="1" ht="12.75">
      <c r="A1868" s="312"/>
      <c r="B1868" s="313">
        <v>0</v>
      </c>
      <c r="C1868" s="312" t="s">
        <v>187</v>
      </c>
      <c r="D1868" s="312" t="s">
        <v>195</v>
      </c>
      <c r="E1868" s="312"/>
      <c r="F1868" s="314"/>
      <c r="G1868" s="314"/>
      <c r="H1868" s="313">
        <v>5652983</v>
      </c>
      <c r="I1868" s="315">
        <v>0</v>
      </c>
      <c r="K1868" s="316">
        <v>500</v>
      </c>
      <c r="M1868" s="316">
        <v>500</v>
      </c>
    </row>
    <row r="1869" spans="1:13" s="316" customFormat="1" ht="12.75">
      <c r="A1869" s="312"/>
      <c r="B1869" s="313">
        <v>0</v>
      </c>
      <c r="C1869" s="312" t="s">
        <v>187</v>
      </c>
      <c r="D1869" s="312" t="s">
        <v>196</v>
      </c>
      <c r="E1869" s="312"/>
      <c r="F1869" s="314"/>
      <c r="G1869" s="314"/>
      <c r="H1869" s="313">
        <v>5652983</v>
      </c>
      <c r="I1869" s="315">
        <v>0</v>
      </c>
      <c r="K1869" s="316">
        <v>525</v>
      </c>
      <c r="M1869" s="316">
        <v>525</v>
      </c>
    </row>
    <row r="1870" spans="1:13" s="316" customFormat="1" ht="12.75">
      <c r="A1870" s="312"/>
      <c r="B1870" s="313">
        <v>310338</v>
      </c>
      <c r="C1870" s="312" t="s">
        <v>187</v>
      </c>
      <c r="D1870" s="312" t="s">
        <v>197</v>
      </c>
      <c r="E1870" s="312"/>
      <c r="F1870" s="314"/>
      <c r="G1870" s="314"/>
      <c r="H1870" s="313">
        <v>5342645</v>
      </c>
      <c r="I1870" s="315">
        <v>0</v>
      </c>
      <c r="K1870" s="316">
        <v>525</v>
      </c>
      <c r="M1870" s="316">
        <v>525</v>
      </c>
    </row>
    <row r="1871" spans="1:13" s="316" customFormat="1" ht="12.75">
      <c r="A1871" s="312"/>
      <c r="B1871" s="313">
        <v>1248350</v>
      </c>
      <c r="C1871" s="312" t="s">
        <v>187</v>
      </c>
      <c r="D1871" s="312" t="s">
        <v>198</v>
      </c>
      <c r="E1871" s="312"/>
      <c r="F1871" s="314"/>
      <c r="G1871" s="314"/>
      <c r="H1871" s="313">
        <v>4094295</v>
      </c>
      <c r="I1871" s="315">
        <v>0</v>
      </c>
      <c r="K1871" s="316">
        <v>535</v>
      </c>
      <c r="M1871" s="316">
        <v>535</v>
      </c>
    </row>
    <row r="1872" spans="1:13" s="316" customFormat="1" ht="12.75">
      <c r="A1872" s="312"/>
      <c r="B1872" s="313">
        <v>2032685</v>
      </c>
      <c r="C1872" s="312" t="s">
        <v>187</v>
      </c>
      <c r="D1872" s="312" t="s">
        <v>224</v>
      </c>
      <c r="E1872" s="312"/>
      <c r="F1872" s="314"/>
      <c r="G1872" s="314"/>
      <c r="H1872" s="313">
        <v>2061610</v>
      </c>
      <c r="I1872" s="315">
        <v>1</v>
      </c>
      <c r="K1872" s="316">
        <v>530</v>
      </c>
      <c r="M1872" s="316">
        <v>530</v>
      </c>
    </row>
    <row r="1873" spans="1:13" s="316" customFormat="1" ht="12.75">
      <c r="A1873" s="317"/>
      <c r="B1873" s="318">
        <v>-2714510</v>
      </c>
      <c r="C1873" s="317" t="s">
        <v>187</v>
      </c>
      <c r="D1873" s="317" t="s">
        <v>226</v>
      </c>
      <c r="E1873" s="317"/>
      <c r="F1873" s="319"/>
      <c r="G1873" s="320"/>
      <c r="H1873" s="318">
        <v>0</v>
      </c>
      <c r="I1873" s="321">
        <v>-3889.830188679245</v>
      </c>
      <c r="J1873" s="322"/>
      <c r="K1873" s="322">
        <v>530</v>
      </c>
      <c r="L1873" s="322"/>
      <c r="M1873" s="322">
        <v>530</v>
      </c>
    </row>
    <row r="1874" spans="6:13" ht="12.75">
      <c r="F1874" s="65"/>
      <c r="M1874" s="2"/>
    </row>
    <row r="1875" spans="6:13" ht="12.75">
      <c r="F1875" s="65"/>
      <c r="M1875" s="2"/>
    </row>
    <row r="1876" ht="12.75" hidden="1">
      <c r="M1876" s="2"/>
    </row>
    <row r="1877" ht="12.75" hidden="1">
      <c r="M1877" s="2"/>
    </row>
    <row r="1878" ht="12.75" hidden="1">
      <c r="M1878" s="2"/>
    </row>
    <row r="1879" ht="12.75" hidden="1">
      <c r="M1879" s="2"/>
    </row>
    <row r="1880" ht="12.75" hidden="1">
      <c r="M1880" s="2"/>
    </row>
    <row r="1881" ht="12.75" hidden="1">
      <c r="M1881" s="2"/>
    </row>
    <row r="1882" ht="12.75" hidden="1">
      <c r="M1882" s="2"/>
    </row>
    <row r="1883" ht="12.75" hidden="1">
      <c r="M1883" s="2"/>
    </row>
    <row r="1884" ht="12.75" hidden="1">
      <c r="M1884" s="2"/>
    </row>
    <row r="1885" ht="12.75" hidden="1">
      <c r="M1885" s="2"/>
    </row>
    <row r="1886" ht="12.75" hidden="1">
      <c r="M1886" s="2"/>
    </row>
    <row r="1887" ht="12.75" hidden="1">
      <c r="M1887" s="2"/>
    </row>
    <row r="1888" ht="12.75" hidden="1">
      <c r="M1888" s="2"/>
    </row>
    <row r="1889" ht="12.75" hidden="1">
      <c r="M1889" s="2"/>
    </row>
    <row r="1890" ht="12.75" hidden="1">
      <c r="M1890" s="2"/>
    </row>
    <row r="1891" ht="12.75" hidden="1">
      <c r="M1891" s="2"/>
    </row>
    <row r="1892" ht="12.75" hidden="1">
      <c r="M1892" s="2"/>
    </row>
    <row r="1893" spans="1:13" s="310" customFormat="1" ht="12.75">
      <c r="A1893" s="304"/>
      <c r="B1893" s="305"/>
      <c r="C1893" s="306"/>
      <c r="D1893" s="304"/>
      <c r="E1893" s="304"/>
      <c r="F1893" s="307"/>
      <c r="G1893" s="307"/>
      <c r="H1893" s="308"/>
      <c r="I1893" s="309"/>
      <c r="K1893" s="311"/>
      <c r="M1893" s="2"/>
    </row>
    <row r="1894" spans="1:13" s="327" customFormat="1" ht="12.75">
      <c r="A1894" s="323"/>
      <c r="B1894" s="324">
        <v>-7401991</v>
      </c>
      <c r="C1894" s="323" t="s">
        <v>184</v>
      </c>
      <c r="D1894" s="323" t="s">
        <v>214</v>
      </c>
      <c r="E1894" s="323"/>
      <c r="F1894" s="325"/>
      <c r="G1894" s="325"/>
      <c r="H1894" s="324">
        <v>7401991</v>
      </c>
      <c r="I1894" s="326">
        <v>-15420.814583333333</v>
      </c>
      <c r="K1894" s="327">
        <v>480</v>
      </c>
      <c r="M1894" s="327">
        <v>480</v>
      </c>
    </row>
    <row r="1895" spans="1:13" s="327" customFormat="1" ht="12.75">
      <c r="A1895" s="323"/>
      <c r="B1895" s="324">
        <v>582400</v>
      </c>
      <c r="C1895" s="323" t="s">
        <v>184</v>
      </c>
      <c r="D1895" s="323" t="s">
        <v>193</v>
      </c>
      <c r="E1895" s="323"/>
      <c r="F1895" s="325"/>
      <c r="G1895" s="325"/>
      <c r="H1895" s="324">
        <v>-582400</v>
      </c>
      <c r="I1895" s="326">
        <v>1176.5656565656566</v>
      </c>
      <c r="K1895" s="327">
        <v>495</v>
      </c>
      <c r="M1895" s="327">
        <v>495</v>
      </c>
    </row>
    <row r="1896" spans="1:13" s="327" customFormat="1" ht="12.75">
      <c r="A1896" s="323"/>
      <c r="B1896" s="324">
        <v>100500</v>
      </c>
      <c r="C1896" s="323" t="s">
        <v>184</v>
      </c>
      <c r="D1896" s="323" t="s">
        <v>194</v>
      </c>
      <c r="E1896" s="323"/>
      <c r="F1896" s="325"/>
      <c r="G1896" s="325"/>
      <c r="H1896" s="324">
        <v>7301491</v>
      </c>
      <c r="I1896" s="326">
        <v>203.03030303030303</v>
      </c>
      <c r="K1896" s="327">
        <v>495</v>
      </c>
      <c r="M1896" s="327">
        <v>495</v>
      </c>
    </row>
    <row r="1897" spans="1:13" s="327" customFormat="1" ht="12.75">
      <c r="A1897" s="323"/>
      <c r="B1897" s="324">
        <v>0</v>
      </c>
      <c r="C1897" s="323" t="s">
        <v>184</v>
      </c>
      <c r="D1897" s="323" t="s">
        <v>195</v>
      </c>
      <c r="E1897" s="323"/>
      <c r="F1897" s="325"/>
      <c r="G1897" s="325"/>
      <c r="H1897" s="324">
        <v>-582400</v>
      </c>
      <c r="I1897" s="326">
        <v>0</v>
      </c>
      <c r="K1897" s="327">
        <v>500</v>
      </c>
      <c r="M1897" s="327">
        <v>500</v>
      </c>
    </row>
    <row r="1898" spans="1:13" s="327" customFormat="1" ht="12.75">
      <c r="A1898" s="323"/>
      <c r="B1898" s="324">
        <v>2000</v>
      </c>
      <c r="C1898" s="323" t="s">
        <v>184</v>
      </c>
      <c r="D1898" s="323" t="s">
        <v>196</v>
      </c>
      <c r="E1898" s="323"/>
      <c r="F1898" s="325"/>
      <c r="G1898" s="325"/>
      <c r="H1898" s="324">
        <v>7299491</v>
      </c>
      <c r="I1898" s="326">
        <v>3.8095238095238093</v>
      </c>
      <c r="K1898" s="327">
        <v>525</v>
      </c>
      <c r="M1898" s="327">
        <v>525</v>
      </c>
    </row>
    <row r="1899" spans="1:13" s="327" customFormat="1" ht="12.75">
      <c r="A1899" s="323"/>
      <c r="B1899" s="324">
        <v>1012500</v>
      </c>
      <c r="C1899" s="323" t="s">
        <v>184</v>
      </c>
      <c r="D1899" s="323" t="s">
        <v>197</v>
      </c>
      <c r="E1899" s="323"/>
      <c r="F1899" s="325"/>
      <c r="G1899" s="325"/>
      <c r="H1899" s="324">
        <v>7301491</v>
      </c>
      <c r="I1899" s="326">
        <v>0</v>
      </c>
      <c r="K1899" s="327">
        <v>525</v>
      </c>
      <c r="M1899" s="327">
        <v>525</v>
      </c>
    </row>
    <row r="1900" spans="1:13" s="327" customFormat="1" ht="12.75">
      <c r="A1900" s="323"/>
      <c r="B1900" s="324"/>
      <c r="C1900" s="323" t="s">
        <v>184</v>
      </c>
      <c r="D1900" s="323" t="s">
        <v>198</v>
      </c>
      <c r="E1900" s="323"/>
      <c r="F1900" s="325"/>
      <c r="G1900" s="325"/>
      <c r="H1900" s="324">
        <v>7301491</v>
      </c>
      <c r="I1900" s="326">
        <v>0</v>
      </c>
      <c r="K1900" s="327">
        <v>535</v>
      </c>
      <c r="M1900" s="327">
        <v>535</v>
      </c>
    </row>
    <row r="1901" spans="1:13" s="327" customFormat="1" ht="12.75">
      <c r="A1901" s="328"/>
      <c r="B1901" s="329">
        <v>-5704591</v>
      </c>
      <c r="C1901" s="328" t="s">
        <v>184</v>
      </c>
      <c r="D1901" s="328" t="s">
        <v>201</v>
      </c>
      <c r="E1901" s="328"/>
      <c r="F1901" s="330"/>
      <c r="G1901" s="331"/>
      <c r="H1901" s="329">
        <v>5704591</v>
      </c>
      <c r="I1901" s="332">
        <v>-10662.786915887851</v>
      </c>
      <c r="J1901" s="333"/>
      <c r="K1901" s="333">
        <v>535</v>
      </c>
      <c r="L1901" s="333"/>
      <c r="M1901" s="333">
        <v>535</v>
      </c>
    </row>
    <row r="1902" spans="6:13" ht="12.75">
      <c r="F1902" s="65"/>
      <c r="M1902" s="2"/>
    </row>
    <row r="1903" spans="6:13" ht="12.75">
      <c r="F1903" s="65"/>
      <c r="M1903" s="2"/>
    </row>
    <row r="1904" ht="12.75" hidden="1">
      <c r="M1904" s="2"/>
    </row>
    <row r="1905" ht="12.75" hidden="1">
      <c r="M1905" s="2"/>
    </row>
    <row r="1906" ht="12.75" hidden="1">
      <c r="M1906" s="2"/>
    </row>
    <row r="1907" ht="12.75" hidden="1">
      <c r="M1907" s="2"/>
    </row>
    <row r="1908" ht="12.75" hidden="1">
      <c r="M1908" s="2"/>
    </row>
    <row r="1909" ht="12.75" hidden="1">
      <c r="M1909" s="2"/>
    </row>
    <row r="1910" ht="12.75" hidden="1">
      <c r="M1910" s="2"/>
    </row>
    <row r="1911" ht="12.75" hidden="1">
      <c r="M1911" s="2"/>
    </row>
    <row r="1912" ht="12.75" hidden="1">
      <c r="M1912" s="2"/>
    </row>
    <row r="1913" ht="12.75" hidden="1">
      <c r="M1913" s="2"/>
    </row>
    <row r="1914" ht="12.75" hidden="1">
      <c r="M1914" s="2"/>
    </row>
    <row r="1915" ht="12.75" hidden="1">
      <c r="M1915" s="2"/>
    </row>
    <row r="1916" ht="12.75" hidden="1">
      <c r="M1916" s="2"/>
    </row>
    <row r="1917" ht="12.75" hidden="1">
      <c r="M1917" s="2"/>
    </row>
    <row r="1918" ht="12.75" hidden="1">
      <c r="M1918" s="2"/>
    </row>
    <row r="1919" ht="12.75" hidden="1">
      <c r="M1919" s="2"/>
    </row>
    <row r="1920" ht="12.75" hidden="1">
      <c r="M1920" s="2"/>
    </row>
    <row r="1921" spans="1:13" s="310" customFormat="1" ht="12.75">
      <c r="A1921" s="304"/>
      <c r="B1921" s="305"/>
      <c r="C1921" s="306"/>
      <c r="D1921" s="304"/>
      <c r="E1921" s="304"/>
      <c r="F1921" s="307"/>
      <c r="G1921" s="307"/>
      <c r="H1921" s="308"/>
      <c r="I1921" s="309"/>
      <c r="K1921" s="311"/>
      <c r="M1921" s="2"/>
    </row>
    <row r="1922" spans="1:13" s="338" customFormat="1" ht="12.75">
      <c r="A1922" s="334"/>
      <c r="B1922" s="335">
        <v>402753</v>
      </c>
      <c r="C1922" s="334" t="s">
        <v>183</v>
      </c>
      <c r="D1922" s="334" t="s">
        <v>193</v>
      </c>
      <c r="E1922" s="334"/>
      <c r="F1922" s="336"/>
      <c r="G1922" s="336"/>
      <c r="H1922" s="335">
        <v>-402753</v>
      </c>
      <c r="I1922" s="337">
        <v>813.6424242424242</v>
      </c>
      <c r="K1922" s="338">
        <v>495</v>
      </c>
      <c r="M1922" s="338">
        <v>495</v>
      </c>
    </row>
    <row r="1923" spans="1:13" s="338" customFormat="1" ht="12.75">
      <c r="A1923" s="334"/>
      <c r="B1923" s="335">
        <v>425390</v>
      </c>
      <c r="C1923" s="334" t="s">
        <v>183</v>
      </c>
      <c r="D1923" s="334" t="s">
        <v>194</v>
      </c>
      <c r="E1923" s="334"/>
      <c r="F1923" s="336"/>
      <c r="G1923" s="336"/>
      <c r="H1923" s="335">
        <v>-828143</v>
      </c>
      <c r="I1923" s="337">
        <v>859.3737373737374</v>
      </c>
      <c r="K1923" s="338">
        <v>495</v>
      </c>
      <c r="M1923" s="338">
        <v>495</v>
      </c>
    </row>
    <row r="1924" spans="1:13" s="338" customFormat="1" ht="12.75">
      <c r="A1924" s="334"/>
      <c r="B1924" s="335">
        <v>125700</v>
      </c>
      <c r="C1924" s="334" t="s">
        <v>183</v>
      </c>
      <c r="D1924" s="334" t="s">
        <v>195</v>
      </c>
      <c r="E1924" s="334"/>
      <c r="F1924" s="336"/>
      <c r="G1924" s="336"/>
      <c r="H1924" s="335">
        <v>-953843</v>
      </c>
      <c r="I1924" s="337">
        <v>251.4</v>
      </c>
      <c r="K1924" s="338">
        <v>500</v>
      </c>
      <c r="M1924" s="338">
        <v>500</v>
      </c>
    </row>
    <row r="1925" spans="1:13" s="338" customFormat="1" ht="12.75">
      <c r="A1925" s="334"/>
      <c r="B1925" s="335">
        <v>0</v>
      </c>
      <c r="C1925" s="334" t="s">
        <v>183</v>
      </c>
      <c r="D1925" s="334" t="s">
        <v>196</v>
      </c>
      <c r="E1925" s="334"/>
      <c r="F1925" s="336"/>
      <c r="G1925" s="336"/>
      <c r="H1925" s="335">
        <v>-953843</v>
      </c>
      <c r="I1925" s="337">
        <v>0</v>
      </c>
      <c r="K1925" s="338">
        <v>525</v>
      </c>
      <c r="M1925" s="338">
        <v>525</v>
      </c>
    </row>
    <row r="1926" spans="1:13" s="338" customFormat="1" ht="12.75">
      <c r="A1926" s="334"/>
      <c r="B1926" s="335">
        <v>-16041027</v>
      </c>
      <c r="C1926" s="334" t="s">
        <v>183</v>
      </c>
      <c r="D1926" s="334" t="s">
        <v>207</v>
      </c>
      <c r="E1926" s="334"/>
      <c r="F1926" s="336"/>
      <c r="G1926" s="336"/>
      <c r="H1926" s="335">
        <v>15087184</v>
      </c>
      <c r="I1926" s="337">
        <v>-30554.337142857144</v>
      </c>
      <c r="K1926" s="338">
        <v>525</v>
      </c>
      <c r="M1926" s="338">
        <v>525</v>
      </c>
    </row>
    <row r="1927" spans="1:13" s="338" customFormat="1" ht="12.75">
      <c r="A1927" s="334"/>
      <c r="B1927" s="335">
        <v>905000</v>
      </c>
      <c r="C1927" s="334" t="s">
        <v>183</v>
      </c>
      <c r="D1927" s="334" t="s">
        <v>209</v>
      </c>
      <c r="E1927" s="334"/>
      <c r="F1927" s="336"/>
      <c r="G1927" s="336"/>
      <c r="H1927" s="335">
        <v>15087184</v>
      </c>
      <c r="I1927" s="337">
        <v>30554</v>
      </c>
      <c r="K1927" s="338">
        <v>525</v>
      </c>
      <c r="M1927" s="338">
        <v>525</v>
      </c>
    </row>
    <row r="1928" spans="1:13" s="338" customFormat="1" ht="12.75">
      <c r="A1928" s="334"/>
      <c r="B1928" s="335">
        <v>1209140</v>
      </c>
      <c r="C1928" s="334" t="s">
        <v>183</v>
      </c>
      <c r="D1928" s="334" t="s">
        <v>204</v>
      </c>
      <c r="E1928" s="334"/>
      <c r="F1928" s="336"/>
      <c r="G1928" s="336"/>
      <c r="H1928" s="335">
        <v>15087184</v>
      </c>
      <c r="I1928" s="337">
        <v>30554</v>
      </c>
      <c r="K1928" s="338">
        <v>535</v>
      </c>
      <c r="M1928" s="338">
        <v>535</v>
      </c>
    </row>
    <row r="1929" spans="1:13" s="338" customFormat="1" ht="12.75">
      <c r="A1929" s="334"/>
      <c r="B1929" s="335">
        <v>1100960</v>
      </c>
      <c r="C1929" s="334" t="s">
        <v>183</v>
      </c>
      <c r="D1929" s="334" t="s">
        <v>224</v>
      </c>
      <c r="E1929" s="334"/>
      <c r="F1929" s="336"/>
      <c r="G1929" s="336"/>
      <c r="H1929" s="335">
        <v>15087184</v>
      </c>
      <c r="I1929" s="337">
        <v>30554</v>
      </c>
      <c r="K1929" s="338">
        <v>530</v>
      </c>
      <c r="M1929" s="338">
        <v>530</v>
      </c>
    </row>
    <row r="1930" spans="1:13" s="338" customFormat="1" ht="12.75">
      <c r="A1930" s="339"/>
      <c r="B1930" s="340">
        <v>-11872084</v>
      </c>
      <c r="C1930" s="339" t="s">
        <v>183</v>
      </c>
      <c r="D1930" s="339" t="s">
        <v>226</v>
      </c>
      <c r="E1930" s="339"/>
      <c r="F1930" s="341"/>
      <c r="G1930" s="342"/>
      <c r="H1930" s="340">
        <v>11872084</v>
      </c>
      <c r="I1930" s="343">
        <v>-22400.15849056604</v>
      </c>
      <c r="J1930" s="344"/>
      <c r="K1930" s="344">
        <v>530</v>
      </c>
      <c r="L1930" s="344"/>
      <c r="M1930" s="344">
        <v>530</v>
      </c>
    </row>
    <row r="1931" spans="6:13" ht="12.75">
      <c r="F1931" s="65"/>
      <c r="M1931" s="2"/>
    </row>
    <row r="1932" spans="6:13" ht="12.75">
      <c r="F1932" s="65"/>
      <c r="M1932" s="2"/>
    </row>
    <row r="1933" spans="4:13" ht="12.75">
      <c r="D1933" s="335"/>
      <c r="F1933" s="65"/>
      <c r="M1933" s="2"/>
    </row>
    <row r="1934" ht="12.75" hidden="1">
      <c r="M1934" s="2">
        <v>525</v>
      </c>
    </row>
    <row r="1935" ht="12.75" hidden="1">
      <c r="M1935" s="2">
        <v>525</v>
      </c>
    </row>
    <row r="1936" ht="12.75" hidden="1">
      <c r="M1936" s="2">
        <v>525</v>
      </c>
    </row>
    <row r="1937" ht="12.75" hidden="1">
      <c r="M1937" s="2">
        <v>525</v>
      </c>
    </row>
    <row r="1938" ht="12.75" hidden="1">
      <c r="M1938" s="2">
        <v>525</v>
      </c>
    </row>
    <row r="1939" ht="12.75" hidden="1">
      <c r="M1939" s="2">
        <v>525</v>
      </c>
    </row>
    <row r="1940" ht="12.75" hidden="1">
      <c r="M1940" s="2">
        <v>525</v>
      </c>
    </row>
    <row r="1941" ht="12.75" hidden="1">
      <c r="M1941" s="2">
        <v>525</v>
      </c>
    </row>
    <row r="1942" ht="12.75" hidden="1">
      <c r="M1942" s="2">
        <v>525</v>
      </c>
    </row>
    <row r="1943" ht="12.75" hidden="1">
      <c r="M1943" s="2">
        <v>525</v>
      </c>
    </row>
    <row r="1944" ht="12.75" hidden="1">
      <c r="M1944" s="2">
        <v>525</v>
      </c>
    </row>
    <row r="1945" ht="12.75" hidden="1">
      <c r="M1945" s="2">
        <v>525</v>
      </c>
    </row>
    <row r="1946" ht="12.75" hidden="1">
      <c r="M1946" s="2">
        <v>525</v>
      </c>
    </row>
    <row r="1947" ht="12.75" hidden="1">
      <c r="M1947" s="2">
        <v>525</v>
      </c>
    </row>
    <row r="1948" ht="12.75" hidden="1">
      <c r="M1948" s="2">
        <v>525</v>
      </c>
    </row>
    <row r="1949" ht="12.75" hidden="1">
      <c r="M1949" s="2">
        <v>525</v>
      </c>
    </row>
    <row r="1950" ht="12.75" hidden="1">
      <c r="M1950" s="2">
        <v>525</v>
      </c>
    </row>
    <row r="1951" spans="1:13" s="269" customFormat="1" ht="12.75">
      <c r="A1951" s="264"/>
      <c r="B1951" s="265">
        <v>-592495</v>
      </c>
      <c r="C1951" s="264" t="s">
        <v>215</v>
      </c>
      <c r="D1951" s="264" t="s">
        <v>209</v>
      </c>
      <c r="E1951" s="264"/>
      <c r="F1951" s="267"/>
      <c r="G1951" s="267"/>
      <c r="H1951" s="265">
        <v>592495</v>
      </c>
      <c r="I1951" s="268">
        <v>-1128.5619047619048</v>
      </c>
      <c r="K1951" s="269">
        <v>525</v>
      </c>
      <c r="M1951" s="269">
        <v>525</v>
      </c>
    </row>
    <row r="1952" spans="1:13" s="269" customFormat="1" ht="12.75">
      <c r="A1952" s="264"/>
      <c r="B1952" s="265">
        <v>340000</v>
      </c>
      <c r="C1952" s="264" t="s">
        <v>215</v>
      </c>
      <c r="D1952" s="264" t="s">
        <v>224</v>
      </c>
      <c r="E1952" s="264"/>
      <c r="F1952" s="267"/>
      <c r="G1952" s="267"/>
      <c r="H1952" s="265">
        <v>-340000</v>
      </c>
      <c r="I1952" s="268">
        <v>647.6190476190476</v>
      </c>
      <c r="K1952" s="269">
        <v>525</v>
      </c>
      <c r="M1952" s="269">
        <v>525</v>
      </c>
    </row>
    <row r="1953" spans="1:13" s="269" customFormat="1" ht="12.75">
      <c r="A1953" s="270"/>
      <c r="B1953" s="271">
        <v>-252495</v>
      </c>
      <c r="C1953" s="270" t="s">
        <v>215</v>
      </c>
      <c r="D1953" s="270" t="s">
        <v>226</v>
      </c>
      <c r="E1953" s="270"/>
      <c r="F1953" s="272"/>
      <c r="G1953" s="345"/>
      <c r="H1953" s="271">
        <v>-701348</v>
      </c>
      <c r="I1953" s="346">
        <v>-471.95327102803736</v>
      </c>
      <c r="J1953" s="274"/>
      <c r="K1953" s="274">
        <v>535</v>
      </c>
      <c r="L1953" s="274"/>
      <c r="M1953" s="274">
        <v>535</v>
      </c>
    </row>
    <row r="1954" spans="6:13" ht="12.75">
      <c r="F1954" s="65"/>
      <c r="M1954" s="2"/>
    </row>
    <row r="1955" spans="6:13" ht="12.75">
      <c r="F1955" s="65"/>
      <c r="M1955" s="2"/>
    </row>
    <row r="1956" spans="4:13" ht="12.75">
      <c r="D1956" s="335"/>
      <c r="F1956" s="65"/>
      <c r="M1956" s="2"/>
    </row>
    <row r="1957" ht="12.75" hidden="1">
      <c r="M1957" s="2">
        <v>525</v>
      </c>
    </row>
    <row r="1958" ht="12.75" hidden="1">
      <c r="M1958" s="2">
        <v>525</v>
      </c>
    </row>
    <row r="1959" ht="12.75" hidden="1">
      <c r="M1959" s="2">
        <v>525</v>
      </c>
    </row>
    <row r="1960" ht="12.75" hidden="1">
      <c r="M1960" s="2">
        <v>525</v>
      </c>
    </row>
    <row r="1961" ht="12.75" hidden="1">
      <c r="M1961" s="2">
        <v>525</v>
      </c>
    </row>
    <row r="1962" ht="12.75" hidden="1">
      <c r="M1962" s="2">
        <v>525</v>
      </c>
    </row>
    <row r="1963" ht="12.75" hidden="1">
      <c r="M1963" s="2">
        <v>525</v>
      </c>
    </row>
    <row r="1964" ht="12.75" hidden="1">
      <c r="M1964" s="2">
        <v>525</v>
      </c>
    </row>
    <row r="1965" ht="12.75" hidden="1">
      <c r="M1965" s="2">
        <v>525</v>
      </c>
    </row>
    <row r="1966" ht="12.75" hidden="1">
      <c r="M1966" s="2">
        <v>525</v>
      </c>
    </row>
    <row r="1967" ht="12.75" hidden="1">
      <c r="M1967" s="2">
        <v>525</v>
      </c>
    </row>
    <row r="1968" ht="12.75" hidden="1">
      <c r="M1968" s="2">
        <v>525</v>
      </c>
    </row>
    <row r="1969" ht="12.75" hidden="1">
      <c r="M1969" s="2">
        <v>525</v>
      </c>
    </row>
    <row r="1970" ht="12.75" hidden="1">
      <c r="M1970" s="2">
        <v>525</v>
      </c>
    </row>
    <row r="1971" ht="12.75" hidden="1">
      <c r="M1971" s="2">
        <v>525</v>
      </c>
    </row>
    <row r="1972" ht="12.75" hidden="1">
      <c r="M1972" s="2">
        <v>525</v>
      </c>
    </row>
    <row r="1973" ht="12.75" hidden="1">
      <c r="M1973" s="2">
        <v>525</v>
      </c>
    </row>
    <row r="1974" spans="1:13" s="447" customFormat="1" ht="12.75">
      <c r="A1974" s="444"/>
      <c r="B1974" s="402">
        <v>-1916557</v>
      </c>
      <c r="C1974" s="444" t="s">
        <v>222</v>
      </c>
      <c r="D1974" s="444" t="s">
        <v>203</v>
      </c>
      <c r="E1974" s="444"/>
      <c r="F1974" s="445"/>
      <c r="G1974" s="445"/>
      <c r="H1974" s="402">
        <v>1916557</v>
      </c>
      <c r="I1974" s="446">
        <v>-3650.5847619047618</v>
      </c>
      <c r="K1974" s="447">
        <v>525</v>
      </c>
      <c r="M1974" s="447">
        <v>525</v>
      </c>
    </row>
    <row r="1975" spans="1:13" s="447" customFormat="1" ht="12.75">
      <c r="A1975" s="444"/>
      <c r="B1975" s="402">
        <v>850150</v>
      </c>
      <c r="C1975" s="444" t="s">
        <v>222</v>
      </c>
      <c r="D1975" s="444" t="s">
        <v>224</v>
      </c>
      <c r="E1975" s="444"/>
      <c r="F1975" s="445"/>
      <c r="G1975" s="445"/>
      <c r="H1975" s="402">
        <v>-850150</v>
      </c>
      <c r="I1975" s="446">
        <v>1619.3333333333333</v>
      </c>
      <c r="K1975" s="447">
        <v>525</v>
      </c>
      <c r="M1975" s="447">
        <v>525</v>
      </c>
    </row>
    <row r="1976" spans="1:13" s="447" customFormat="1" ht="12.75">
      <c r="A1976" s="448"/>
      <c r="B1976" s="403">
        <v>-1066407</v>
      </c>
      <c r="C1976" s="448" t="s">
        <v>222</v>
      </c>
      <c r="D1976" s="448" t="s">
        <v>226</v>
      </c>
      <c r="E1976" s="448"/>
      <c r="F1976" s="449"/>
      <c r="G1976" s="450"/>
      <c r="H1976" s="403">
        <v>1066407</v>
      </c>
      <c r="I1976" s="451">
        <v>-1993.2841121495328</v>
      </c>
      <c r="J1976" s="452"/>
      <c r="K1976" s="452">
        <v>535</v>
      </c>
      <c r="L1976" s="452"/>
      <c r="M1976" s="452">
        <v>535</v>
      </c>
    </row>
    <row r="1977" spans="1:13" s="269" customFormat="1" ht="12.75">
      <c r="A1977" s="264"/>
      <c r="B1977" s="265"/>
      <c r="C1977" s="264"/>
      <c r="D1977" s="264"/>
      <c r="E1977" s="264"/>
      <c r="F1977" s="267"/>
      <c r="G1977" s="347"/>
      <c r="H1977" s="265"/>
      <c r="I1977" s="268"/>
      <c r="M1977" s="348">
        <v>525</v>
      </c>
    </row>
    <row r="1978" spans="6:13" ht="12.75">
      <c r="F1978" s="65"/>
      <c r="M1978" s="2">
        <v>525</v>
      </c>
    </row>
    <row r="1979" spans="9:13" ht="12.75">
      <c r="I1979" s="22"/>
      <c r="M1979" s="2">
        <v>500</v>
      </c>
    </row>
    <row r="1980" spans="1:13" s="420" customFormat="1" ht="12.75">
      <c r="A1980" s="416"/>
      <c r="B1980" s="417">
        <v>-3279785</v>
      </c>
      <c r="C1980" s="416" t="s">
        <v>227</v>
      </c>
      <c r="D1980" s="416" t="s">
        <v>203</v>
      </c>
      <c r="E1980" s="416"/>
      <c r="F1980" s="418"/>
      <c r="G1980" s="418"/>
      <c r="H1980" s="417">
        <v>3279785</v>
      </c>
      <c r="I1980" s="419">
        <v>-6247.2095238095235</v>
      </c>
      <c r="K1980" s="420">
        <v>525</v>
      </c>
      <c r="M1980" s="420">
        <v>525</v>
      </c>
    </row>
    <row r="1981" spans="1:13" s="420" customFormat="1" ht="12.75">
      <c r="A1981" s="416"/>
      <c r="B1981" s="417">
        <v>0</v>
      </c>
      <c r="C1981" s="416" t="s">
        <v>227</v>
      </c>
      <c r="D1981" s="416" t="s">
        <v>224</v>
      </c>
      <c r="E1981" s="416"/>
      <c r="F1981" s="418"/>
      <c r="G1981" s="418"/>
      <c r="H1981" s="417">
        <v>0</v>
      </c>
      <c r="I1981" s="419">
        <v>0</v>
      </c>
      <c r="K1981" s="420">
        <v>525</v>
      </c>
      <c r="M1981" s="420">
        <v>525</v>
      </c>
    </row>
    <row r="1982" spans="1:13" s="420" customFormat="1" ht="12.75">
      <c r="A1982" s="421"/>
      <c r="B1982" s="422">
        <v>-3279785</v>
      </c>
      <c r="C1982" s="421" t="s">
        <v>227</v>
      </c>
      <c r="D1982" s="421" t="s">
        <v>226</v>
      </c>
      <c r="E1982" s="421"/>
      <c r="F1982" s="423"/>
      <c r="G1982" s="424"/>
      <c r="H1982" s="422">
        <v>3279785</v>
      </c>
      <c r="I1982" s="425">
        <v>-6130.439252336449</v>
      </c>
      <c r="J1982" s="426"/>
      <c r="K1982" s="426">
        <v>535</v>
      </c>
      <c r="L1982" s="426"/>
      <c r="M1982" s="426">
        <v>535</v>
      </c>
    </row>
    <row r="1983" spans="1:13" s="420" customFormat="1" ht="12.75">
      <c r="A1983" s="416"/>
      <c r="B1983" s="417"/>
      <c r="C1983" s="416"/>
      <c r="D1983" s="416"/>
      <c r="E1983" s="416"/>
      <c r="F1983" s="418"/>
      <c r="G1983" s="427"/>
      <c r="H1983" s="417"/>
      <c r="I1983" s="419"/>
      <c r="M1983" s="428">
        <v>525</v>
      </c>
    </row>
    <row r="1984" spans="1:13" s="420" customFormat="1" ht="12.75">
      <c r="A1984" s="416"/>
      <c r="B1984" s="417"/>
      <c r="C1984" s="416"/>
      <c r="D1984" s="416"/>
      <c r="E1984" s="416"/>
      <c r="F1984" s="418"/>
      <c r="G1984" s="427"/>
      <c r="H1984" s="417"/>
      <c r="I1984" s="419"/>
      <c r="M1984" s="428">
        <v>525</v>
      </c>
    </row>
    <row r="1985" spans="1:13" s="420" customFormat="1" ht="12.75">
      <c r="A1985" s="416"/>
      <c r="B1985" s="417"/>
      <c r="C1985" s="416"/>
      <c r="D1985" s="416"/>
      <c r="E1985" s="416"/>
      <c r="F1985" s="427"/>
      <c r="G1985" s="427"/>
      <c r="H1985" s="417"/>
      <c r="I1985" s="429"/>
      <c r="M1985" s="428">
        <v>500</v>
      </c>
    </row>
    <row r="1986" spans="1:9" s="279" customFormat="1" ht="12.75">
      <c r="A1986" s="275"/>
      <c r="B1986" s="276"/>
      <c r="C1986" s="275"/>
      <c r="D1986" s="275"/>
      <c r="E1986" s="275"/>
      <c r="F1986" s="277"/>
      <c r="G1986" s="349"/>
      <c r="H1986" s="276"/>
      <c r="I1986" s="278"/>
    </row>
    <row r="1987" spans="1:13" s="436" customFormat="1" ht="12.75">
      <c r="A1987" s="430"/>
      <c r="B1987" s="431"/>
      <c r="C1987" s="430"/>
      <c r="D1987" s="430" t="s">
        <v>227</v>
      </c>
      <c r="E1987" s="430"/>
      <c r="F1987" s="432"/>
      <c r="G1987" s="433"/>
      <c r="H1987" s="434"/>
      <c r="I1987" s="435"/>
      <c r="M1987" s="437"/>
    </row>
    <row r="1988" spans="1:11" s="436" customFormat="1" ht="12.75">
      <c r="A1988" s="430" t="s">
        <v>216</v>
      </c>
      <c r="B1988" s="434"/>
      <c r="C1988" s="438"/>
      <c r="D1988" s="430"/>
      <c r="E1988" s="430"/>
      <c r="F1988" s="433"/>
      <c r="G1988" s="433"/>
      <c r="H1988" s="434"/>
      <c r="I1988" s="439"/>
      <c r="K1988" s="437"/>
    </row>
    <row r="1989" spans="1:11" s="436" customFormat="1" ht="12.75">
      <c r="A1989" s="430"/>
      <c r="B1989" s="434"/>
      <c r="C1989" s="430"/>
      <c r="D1989" s="430"/>
      <c r="E1989" s="430" t="s">
        <v>218</v>
      </c>
      <c r="F1989" s="433"/>
      <c r="G1989" s="433"/>
      <c r="H1989" s="434"/>
      <c r="I1989" s="439"/>
      <c r="K1989" s="437"/>
    </row>
    <row r="1990" spans="1:13" s="436" customFormat="1" ht="12.75">
      <c r="A1990" s="430"/>
      <c r="B1990" s="440">
        <v>-3279785</v>
      </c>
      <c r="C1990" s="434" t="s">
        <v>219</v>
      </c>
      <c r="D1990" s="430"/>
      <c r="E1990" s="430" t="s">
        <v>220</v>
      </c>
      <c r="F1990" s="433"/>
      <c r="G1990" s="433"/>
      <c r="H1990" s="434">
        <v>3279785</v>
      </c>
      <c r="I1990" s="441">
        <v>5000</v>
      </c>
      <c r="K1990" s="442"/>
      <c r="M1990" s="443">
        <v>655.957</v>
      </c>
    </row>
    <row r="1991" spans="1:13" s="436" customFormat="1" ht="12.75">
      <c r="A1991" s="430"/>
      <c r="B1991" s="440">
        <v>-3279785</v>
      </c>
      <c r="C1991" s="438" t="s">
        <v>217</v>
      </c>
      <c r="D1991" s="430"/>
      <c r="E1991" s="430"/>
      <c r="F1991" s="433"/>
      <c r="G1991" s="433" t="s">
        <v>43</v>
      </c>
      <c r="H1991" s="434">
        <v>0</v>
      </c>
      <c r="I1991" s="441">
        <v>-5000</v>
      </c>
      <c r="K1991" s="437"/>
      <c r="M1991" s="443">
        <v>655.957</v>
      </c>
    </row>
    <row r="1992" spans="1:13" s="292" customFormat="1" ht="12.75">
      <c r="A1992" s="289"/>
      <c r="B1992" s="350"/>
      <c r="C1992" s="351"/>
      <c r="D1992" s="289"/>
      <c r="E1992" s="289"/>
      <c r="F1992" s="290"/>
      <c r="G1992" s="290"/>
      <c r="H1992" s="287"/>
      <c r="I1992" s="352"/>
      <c r="K1992" s="353"/>
      <c r="M1992" s="354"/>
    </row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55"/>
  <sheetViews>
    <sheetView workbookViewId="0" topLeftCell="A1">
      <pane ySplit="5" topLeftCell="BM12" activePane="bottomLeft" state="frozen"/>
      <selection pane="topLeft" activeCell="A1" sqref="A1"/>
      <selection pane="bottomLeft" activeCell="B16" sqref="B16"/>
    </sheetView>
  </sheetViews>
  <sheetFormatPr defaultColWidth="9.140625" defaultRowHeight="12.75" zeroHeight="1"/>
  <cols>
    <col min="1" max="1" width="5.140625" style="1" customWidth="1"/>
    <col min="2" max="2" width="11.71093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27" customWidth="1"/>
    <col min="7" max="7" width="6.8515625" style="27" customWidth="1"/>
    <col min="8" max="8" width="10.8515625" style="5" customWidth="1"/>
    <col min="9" max="9" width="9.00390625" style="4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7"/>
      <c r="B1" s="8"/>
      <c r="C1" s="9"/>
      <c r="D1" s="9"/>
      <c r="E1" s="10"/>
      <c r="F1" s="9"/>
      <c r="G1" s="9"/>
      <c r="H1" s="8"/>
      <c r="I1" s="3"/>
    </row>
    <row r="2" spans="1:9" ht="17.25" customHeight="1">
      <c r="A2" s="11"/>
      <c r="B2" s="525" t="s">
        <v>23</v>
      </c>
      <c r="C2" s="525"/>
      <c r="D2" s="525"/>
      <c r="E2" s="525"/>
      <c r="F2" s="525"/>
      <c r="G2" s="525"/>
      <c r="H2" s="525"/>
      <c r="I2" s="21"/>
    </row>
    <row r="3" spans="1:9" s="15" customFormat="1" ht="18" customHeight="1">
      <c r="A3" s="12"/>
      <c r="B3" s="13"/>
      <c r="C3" s="13"/>
      <c r="D3" s="13"/>
      <c r="E3" s="13"/>
      <c r="F3" s="13"/>
      <c r="G3" s="13"/>
      <c r="H3" s="13"/>
      <c r="I3" s="14"/>
    </row>
    <row r="4" spans="1:9" ht="15" customHeight="1">
      <c r="A4" s="11"/>
      <c r="B4" s="19" t="s">
        <v>1</v>
      </c>
      <c r="C4" s="18" t="s">
        <v>7</v>
      </c>
      <c r="D4" s="18" t="s">
        <v>2</v>
      </c>
      <c r="E4" s="18" t="s">
        <v>8</v>
      </c>
      <c r="F4" s="18" t="s">
        <v>3</v>
      </c>
      <c r="G4" s="16" t="s">
        <v>5</v>
      </c>
      <c r="H4" s="19" t="s">
        <v>4</v>
      </c>
      <c r="I4" s="20" t="s">
        <v>6</v>
      </c>
    </row>
    <row r="5" spans="1:13" ht="18.75" customHeight="1">
      <c r="A5" s="23"/>
      <c r="B5" s="23" t="s">
        <v>223</v>
      </c>
      <c r="C5" s="23"/>
      <c r="D5" s="23"/>
      <c r="E5" s="23"/>
      <c r="F5" s="28"/>
      <c r="G5" s="26"/>
      <c r="H5" s="24">
        <v>0</v>
      </c>
      <c r="I5" s="25">
        <v>530</v>
      </c>
      <c r="K5">
        <v>530</v>
      </c>
      <c r="L5" t="s">
        <v>9</v>
      </c>
      <c r="M5" s="2">
        <v>530</v>
      </c>
    </row>
    <row r="6" spans="2:13" ht="12.75">
      <c r="B6" s="29"/>
      <c r="C6" s="12"/>
      <c r="D6" s="12"/>
      <c r="E6" s="12"/>
      <c r="F6" s="30"/>
      <c r="H6" s="5">
        <f>H5-B6</f>
        <v>0</v>
      </c>
      <c r="I6" s="22">
        <f aca="true" t="shared" si="0" ref="I6:I16">+B6/M6</f>
        <v>0</v>
      </c>
      <c r="M6" s="2">
        <v>530</v>
      </c>
    </row>
    <row r="7" spans="4:13" ht="12.75">
      <c r="D7" s="12"/>
      <c r="H7" s="5">
        <f>H6-B7</f>
        <v>0</v>
      </c>
      <c r="I7" s="22">
        <f t="shared" si="0"/>
        <v>0</v>
      </c>
      <c r="M7" s="2">
        <v>530</v>
      </c>
    </row>
    <row r="8" spans="4:13" ht="12.75">
      <c r="D8" s="12"/>
      <c r="H8" s="5">
        <f>H7-B8</f>
        <v>0</v>
      </c>
      <c r="I8" s="22">
        <f t="shared" si="0"/>
        <v>0</v>
      </c>
      <c r="M8" s="2">
        <v>530</v>
      </c>
    </row>
    <row r="9" spans="1:13" s="15" customFormat="1" ht="12.75">
      <c r="A9" s="42"/>
      <c r="B9" s="43">
        <f>+B21</f>
        <v>2263600</v>
      </c>
      <c r="C9" s="44"/>
      <c r="D9" s="45" t="s">
        <v>10</v>
      </c>
      <c r="E9" s="45" t="s">
        <v>161</v>
      </c>
      <c r="F9" s="46"/>
      <c r="G9" s="47"/>
      <c r="H9" s="43">
        <f aca="true" t="shared" si="1" ref="H9:H15">+B9</f>
        <v>2263600</v>
      </c>
      <c r="I9" s="48">
        <f t="shared" si="0"/>
        <v>4270.943396226415</v>
      </c>
      <c r="J9" s="37"/>
      <c r="K9" s="49"/>
      <c r="L9" s="37"/>
      <c r="M9" s="2">
        <v>530</v>
      </c>
    </row>
    <row r="10" spans="1:13" s="15" customFormat="1" ht="12.75">
      <c r="A10" s="42"/>
      <c r="B10" s="43">
        <f>+B1188</f>
        <v>977500</v>
      </c>
      <c r="C10" s="44"/>
      <c r="D10" s="45" t="s">
        <v>11</v>
      </c>
      <c r="E10" s="45" t="s">
        <v>160</v>
      </c>
      <c r="F10" s="46"/>
      <c r="G10" s="47"/>
      <c r="H10" s="43">
        <f t="shared" si="1"/>
        <v>977500</v>
      </c>
      <c r="I10" s="48">
        <f t="shared" si="0"/>
        <v>1844.3396226415093</v>
      </c>
      <c r="J10" s="37"/>
      <c r="K10" s="49"/>
      <c r="L10" s="37"/>
      <c r="M10" s="2">
        <v>530</v>
      </c>
    </row>
    <row r="11" spans="1:13" s="15" customFormat="1" ht="12.75">
      <c r="A11" s="42"/>
      <c r="B11" s="43">
        <f>+B1275</f>
        <v>2963535</v>
      </c>
      <c r="C11" s="44"/>
      <c r="D11" s="45" t="s">
        <v>12</v>
      </c>
      <c r="E11" s="45" t="s">
        <v>162</v>
      </c>
      <c r="F11" s="46"/>
      <c r="G11" s="47"/>
      <c r="H11" s="43">
        <f t="shared" si="1"/>
        <v>2963535</v>
      </c>
      <c r="I11" s="48">
        <f t="shared" si="0"/>
        <v>5591.575471698113</v>
      </c>
      <c r="J11" s="37"/>
      <c r="K11" s="49"/>
      <c r="L11" s="37"/>
      <c r="M11" s="2">
        <v>530</v>
      </c>
    </row>
    <row r="12" spans="1:13" s="15" customFormat="1" ht="12.75">
      <c r="A12" s="42"/>
      <c r="B12" s="43">
        <f>+B2274</f>
        <v>1604835</v>
      </c>
      <c r="C12" s="44"/>
      <c r="D12" s="45" t="s">
        <v>13</v>
      </c>
      <c r="E12" s="45" t="s">
        <v>163</v>
      </c>
      <c r="F12" s="46"/>
      <c r="G12" s="47"/>
      <c r="H12" s="43">
        <f t="shared" si="1"/>
        <v>1604835</v>
      </c>
      <c r="I12" s="48">
        <f t="shared" si="0"/>
        <v>3027.990566037736</v>
      </c>
      <c r="J12" s="37"/>
      <c r="K12" s="50"/>
      <c r="L12" s="37"/>
      <c r="M12" s="2">
        <v>530</v>
      </c>
    </row>
    <row r="13" spans="1:13" s="15" customFormat="1" ht="12.75">
      <c r="A13" s="42"/>
      <c r="B13" s="43">
        <f>+B2479</f>
        <v>871770</v>
      </c>
      <c r="C13" s="44"/>
      <c r="D13" s="45" t="s">
        <v>14</v>
      </c>
      <c r="E13" s="45" t="s">
        <v>164</v>
      </c>
      <c r="F13" s="46"/>
      <c r="G13" s="47"/>
      <c r="H13" s="43">
        <f t="shared" si="1"/>
        <v>871770</v>
      </c>
      <c r="I13" s="48">
        <f t="shared" si="0"/>
        <v>1644.8490566037735</v>
      </c>
      <c r="J13" s="37"/>
      <c r="K13" s="49"/>
      <c r="L13" s="37"/>
      <c r="M13" s="2">
        <v>530</v>
      </c>
    </row>
    <row r="14" spans="1:13" s="15" customFormat="1" ht="12.75">
      <c r="A14" s="42"/>
      <c r="B14" s="43">
        <f>+B2739</f>
        <v>917700</v>
      </c>
      <c r="C14" s="44"/>
      <c r="D14" s="45" t="s">
        <v>15</v>
      </c>
      <c r="E14" s="45" t="s">
        <v>16</v>
      </c>
      <c r="F14" s="46"/>
      <c r="G14" s="47" t="s">
        <v>17</v>
      </c>
      <c r="H14" s="43">
        <f t="shared" si="1"/>
        <v>917700</v>
      </c>
      <c r="I14" s="48">
        <f t="shared" si="0"/>
        <v>1731.5094339622642</v>
      </c>
      <c r="J14" s="37"/>
      <c r="K14" s="49"/>
      <c r="L14" s="37"/>
      <c r="M14" s="2">
        <v>530</v>
      </c>
    </row>
    <row r="15" spans="1:13" s="15" customFormat="1" ht="12.75">
      <c r="A15" s="42"/>
      <c r="B15" s="43">
        <f>+B2786</f>
        <v>3510325</v>
      </c>
      <c r="C15" s="44"/>
      <c r="D15" s="45" t="s">
        <v>18</v>
      </c>
      <c r="E15" s="45"/>
      <c r="F15" s="46"/>
      <c r="G15" s="47"/>
      <c r="H15" s="43">
        <f t="shared" si="1"/>
        <v>3510325</v>
      </c>
      <c r="I15" s="48">
        <f t="shared" si="0"/>
        <v>6623.254716981132</v>
      </c>
      <c r="J15" s="37"/>
      <c r="K15" s="49"/>
      <c r="L15" s="37"/>
      <c r="M15" s="2">
        <v>530</v>
      </c>
    </row>
    <row r="16" spans="1:13" s="15" customFormat="1" ht="12.75">
      <c r="A16" s="42"/>
      <c r="B16" s="43">
        <f>SUM(B9:B15)</f>
        <v>13109265</v>
      </c>
      <c r="C16" s="45" t="s">
        <v>22</v>
      </c>
      <c r="D16" s="44"/>
      <c r="E16" s="45"/>
      <c r="F16" s="46"/>
      <c r="G16" s="47"/>
      <c r="H16" s="43">
        <v>0</v>
      </c>
      <c r="I16" s="48">
        <f t="shared" si="0"/>
        <v>24734.462264150945</v>
      </c>
      <c r="J16" s="37"/>
      <c r="K16" s="49"/>
      <c r="L16" s="37"/>
      <c r="M16" s="2">
        <v>530</v>
      </c>
    </row>
    <row r="17" spans="1:13" s="15" customFormat="1" ht="12.75">
      <c r="A17" s="12"/>
      <c r="B17" s="32"/>
      <c r="C17" s="12"/>
      <c r="D17" s="12"/>
      <c r="E17" s="12"/>
      <c r="F17" s="51"/>
      <c r="G17" s="52"/>
      <c r="H17" s="29"/>
      <c r="I17" s="53"/>
      <c r="K17" s="54"/>
      <c r="M17" s="2">
        <v>530</v>
      </c>
    </row>
    <row r="18" spans="1:13" s="63" customFormat="1" ht="13.5" thickBot="1">
      <c r="A18" s="55"/>
      <c r="B18" s="56">
        <f>+B21+B1188+B1275+B2274+B2479+B2739+B2786</f>
        <v>13109265</v>
      </c>
      <c r="C18" s="57" t="s">
        <v>19</v>
      </c>
      <c r="D18" s="58"/>
      <c r="E18" s="58"/>
      <c r="F18" s="59"/>
      <c r="G18" s="60"/>
      <c r="H18" s="61"/>
      <c r="I18" s="62"/>
      <c r="K18" s="64"/>
      <c r="M18" s="2">
        <v>530</v>
      </c>
    </row>
    <row r="19" spans="2:13" ht="12.75">
      <c r="B19" s="38"/>
      <c r="D19" s="12"/>
      <c r="F19" s="65"/>
      <c r="G19" s="66"/>
      <c r="I19" s="22"/>
      <c r="K19" s="67"/>
      <c r="M19" s="2">
        <v>530</v>
      </c>
    </row>
    <row r="20" spans="2:13" ht="12.75">
      <c r="B20" s="38"/>
      <c r="D20" s="12"/>
      <c r="F20" s="65"/>
      <c r="G20" s="66"/>
      <c r="I20" s="22"/>
      <c r="K20" s="67"/>
      <c r="M20" s="2">
        <v>530</v>
      </c>
    </row>
    <row r="21" spans="1:13" s="63" customFormat="1" ht="13.5" thickBot="1">
      <c r="A21" s="55"/>
      <c r="B21" s="68">
        <f>+B24+B58+B122+B165+B230+B256+B294+B340+B379+B420+B469+B488+B519+B572+B615+B700+B711+B735+B784+B829+B837+B888+B947+B979+B1045+B1094+B1109+B1183+B999</f>
        <v>2263600</v>
      </c>
      <c r="C21" s="69"/>
      <c r="D21" s="70" t="s">
        <v>10</v>
      </c>
      <c r="E21" s="71"/>
      <c r="F21" s="59"/>
      <c r="G21" s="72"/>
      <c r="H21" s="73"/>
      <c r="I21" s="74">
        <f aca="true" t="shared" si="2" ref="I21:I84">+B21/M21</f>
        <v>4270.943396226415</v>
      </c>
      <c r="K21" s="64"/>
      <c r="M21" s="2">
        <v>530</v>
      </c>
    </row>
    <row r="22" spans="2:13" ht="12.75">
      <c r="B22" s="38"/>
      <c r="C22" s="75"/>
      <c r="D22" s="33"/>
      <c r="E22" s="75"/>
      <c r="F22" s="76"/>
      <c r="G22" s="77"/>
      <c r="H22" s="38">
        <v>0</v>
      </c>
      <c r="I22" s="78">
        <f t="shared" si="2"/>
        <v>0</v>
      </c>
      <c r="K22" s="67"/>
      <c r="M22" s="2">
        <v>530</v>
      </c>
    </row>
    <row r="23" spans="1:13" s="81" customFormat="1" ht="12.75">
      <c r="A23" s="75"/>
      <c r="B23" s="79"/>
      <c r="C23" s="33"/>
      <c r="D23" s="33"/>
      <c r="E23" s="33"/>
      <c r="F23" s="76"/>
      <c r="G23" s="80"/>
      <c r="H23" s="38">
        <f>H22-B23</f>
        <v>0</v>
      </c>
      <c r="I23" s="78">
        <f t="shared" si="2"/>
        <v>0</v>
      </c>
      <c r="K23" s="82"/>
      <c r="M23" s="2">
        <v>530</v>
      </c>
    </row>
    <row r="24" spans="1:13" s="102" customFormat="1" ht="12.75">
      <c r="A24" s="97"/>
      <c r="B24" s="98">
        <f>+B28+B34+B39+B43+B48+B53</f>
        <v>25300</v>
      </c>
      <c r="C24" s="97" t="s">
        <v>20</v>
      </c>
      <c r="D24" s="97" t="s">
        <v>27</v>
      </c>
      <c r="E24" s="97" t="s">
        <v>24</v>
      </c>
      <c r="F24" s="99" t="s">
        <v>25</v>
      </c>
      <c r="G24" s="99" t="s">
        <v>26</v>
      </c>
      <c r="H24" s="98"/>
      <c r="I24" s="101">
        <f t="shared" si="2"/>
        <v>47.735849056603776</v>
      </c>
      <c r="M24" s="2">
        <v>530</v>
      </c>
    </row>
    <row r="25" spans="4:13" ht="12.75">
      <c r="D25" s="12"/>
      <c r="H25" s="5">
        <f>H24-B25</f>
        <v>0</v>
      </c>
      <c r="I25" s="22">
        <f t="shared" si="2"/>
        <v>0</v>
      </c>
      <c r="M25" s="2">
        <v>530</v>
      </c>
    </row>
    <row r="26" spans="2:13" ht="12.75">
      <c r="B26" s="287">
        <v>2500</v>
      </c>
      <c r="C26" s="1" t="s">
        <v>28</v>
      </c>
      <c r="D26" s="12" t="s">
        <v>10</v>
      </c>
      <c r="E26" s="35" t="s">
        <v>228</v>
      </c>
      <c r="F26" s="27" t="s">
        <v>229</v>
      </c>
      <c r="G26" s="31" t="s">
        <v>230</v>
      </c>
      <c r="H26" s="5">
        <f>H25-B26</f>
        <v>-2500</v>
      </c>
      <c r="I26" s="22">
        <f t="shared" si="2"/>
        <v>4.716981132075472</v>
      </c>
      <c r="K26" t="s">
        <v>28</v>
      </c>
      <c r="L26">
        <v>1</v>
      </c>
      <c r="M26" s="2">
        <v>530</v>
      </c>
    </row>
    <row r="27" spans="2:13" ht="12.75">
      <c r="B27" s="367">
        <v>2500</v>
      </c>
      <c r="C27" s="1" t="s">
        <v>28</v>
      </c>
      <c r="D27" s="12" t="s">
        <v>10</v>
      </c>
      <c r="E27" s="1" t="s">
        <v>228</v>
      </c>
      <c r="F27" s="27" t="s">
        <v>231</v>
      </c>
      <c r="G27" s="27" t="s">
        <v>232</v>
      </c>
      <c r="H27" s="5">
        <f>H26-B27</f>
        <v>-5000</v>
      </c>
      <c r="I27" s="22">
        <f t="shared" si="2"/>
        <v>4.716981132075472</v>
      </c>
      <c r="K27" t="s">
        <v>28</v>
      </c>
      <c r="L27">
        <v>1</v>
      </c>
      <c r="M27" s="2">
        <v>530</v>
      </c>
    </row>
    <row r="28" spans="1:13" s="85" customFormat="1" ht="12.75">
      <c r="A28" s="11"/>
      <c r="B28" s="294">
        <f>SUM(B26:B27)</f>
        <v>5000</v>
      </c>
      <c r="C28" s="11" t="s">
        <v>28</v>
      </c>
      <c r="D28" s="11"/>
      <c r="E28" s="11"/>
      <c r="F28" s="18"/>
      <c r="G28" s="18"/>
      <c r="H28" s="83">
        <v>0</v>
      </c>
      <c r="I28" s="84">
        <f t="shared" si="2"/>
        <v>9.433962264150944</v>
      </c>
      <c r="M28" s="2">
        <v>530</v>
      </c>
    </row>
    <row r="29" spans="2:13" ht="12.75">
      <c r="B29" s="367"/>
      <c r="D29" s="12"/>
      <c r="H29" s="5">
        <f>H28-B29</f>
        <v>0</v>
      </c>
      <c r="I29" s="22">
        <f t="shared" si="2"/>
        <v>0</v>
      </c>
      <c r="M29" s="2">
        <v>530</v>
      </c>
    </row>
    <row r="30" spans="2:13" ht="12.75">
      <c r="B30" s="367"/>
      <c r="D30" s="12"/>
      <c r="H30" s="5">
        <f>H29-B30</f>
        <v>0</v>
      </c>
      <c r="I30" s="22">
        <f t="shared" si="2"/>
        <v>0</v>
      </c>
      <c r="M30" s="2">
        <v>530</v>
      </c>
    </row>
    <row r="31" spans="2:13" ht="12.75">
      <c r="B31" s="367">
        <v>3000</v>
      </c>
      <c r="C31" s="12" t="s">
        <v>233</v>
      </c>
      <c r="D31" s="12" t="s">
        <v>10</v>
      </c>
      <c r="E31" s="1" t="s">
        <v>234</v>
      </c>
      <c r="F31" s="27" t="s">
        <v>235</v>
      </c>
      <c r="G31" s="27" t="s">
        <v>230</v>
      </c>
      <c r="H31" s="5">
        <f>H30-B31</f>
        <v>-3000</v>
      </c>
      <c r="I31" s="22">
        <f t="shared" si="2"/>
        <v>5.660377358490566</v>
      </c>
      <c r="K31" t="s">
        <v>228</v>
      </c>
      <c r="L31">
        <v>1</v>
      </c>
      <c r="M31" s="2">
        <v>530</v>
      </c>
    </row>
    <row r="32" spans="2:13" ht="12.75">
      <c r="B32" s="367">
        <v>1000</v>
      </c>
      <c r="C32" s="1" t="s">
        <v>236</v>
      </c>
      <c r="D32" s="12" t="s">
        <v>10</v>
      </c>
      <c r="E32" s="1" t="s">
        <v>234</v>
      </c>
      <c r="F32" s="27" t="s">
        <v>237</v>
      </c>
      <c r="G32" s="27" t="s">
        <v>230</v>
      </c>
      <c r="H32" s="5">
        <f>H31-B32</f>
        <v>-4000</v>
      </c>
      <c r="I32" s="22">
        <f t="shared" si="2"/>
        <v>1.8867924528301887</v>
      </c>
      <c r="K32" t="s">
        <v>228</v>
      </c>
      <c r="L32">
        <v>1</v>
      </c>
      <c r="M32" s="2">
        <v>530</v>
      </c>
    </row>
    <row r="33" spans="2:13" ht="12.75">
      <c r="B33" s="367">
        <v>3000</v>
      </c>
      <c r="C33" s="1" t="s">
        <v>238</v>
      </c>
      <c r="D33" s="12" t="s">
        <v>10</v>
      </c>
      <c r="E33" s="1" t="s">
        <v>234</v>
      </c>
      <c r="F33" s="27" t="s">
        <v>237</v>
      </c>
      <c r="G33" s="27" t="s">
        <v>232</v>
      </c>
      <c r="H33" s="5">
        <f>H32-B33</f>
        <v>-7000</v>
      </c>
      <c r="I33" s="22">
        <f t="shared" si="2"/>
        <v>5.660377358490566</v>
      </c>
      <c r="K33" t="s">
        <v>228</v>
      </c>
      <c r="L33">
        <v>1</v>
      </c>
      <c r="M33" s="2">
        <v>530</v>
      </c>
    </row>
    <row r="34" spans="1:13" s="91" customFormat="1" ht="12.75">
      <c r="A34" s="86"/>
      <c r="B34" s="371">
        <f>SUM(B31:B33)</f>
        <v>7000</v>
      </c>
      <c r="C34" s="86" t="s">
        <v>239</v>
      </c>
      <c r="D34" s="86"/>
      <c r="E34" s="86"/>
      <c r="F34" s="88"/>
      <c r="G34" s="88"/>
      <c r="H34" s="89">
        <v>0</v>
      </c>
      <c r="I34" s="90">
        <f t="shared" si="2"/>
        <v>13.20754716981132</v>
      </c>
      <c r="M34" s="2">
        <v>530</v>
      </c>
    </row>
    <row r="35" spans="2:13" ht="12.75">
      <c r="B35" s="367"/>
      <c r="D35" s="12"/>
      <c r="H35" s="5">
        <f>H34-B35</f>
        <v>0</v>
      </c>
      <c r="I35" s="22">
        <f t="shared" si="2"/>
        <v>0</v>
      </c>
      <c r="M35" s="2">
        <v>530</v>
      </c>
    </row>
    <row r="36" spans="2:13" ht="12.75">
      <c r="B36" s="367"/>
      <c r="D36" s="12"/>
      <c r="H36" s="5">
        <f>H35-B36</f>
        <v>0</v>
      </c>
      <c r="I36" s="22">
        <f t="shared" si="2"/>
        <v>0</v>
      </c>
      <c r="M36" s="2">
        <v>530</v>
      </c>
    </row>
    <row r="37" spans="2:13" ht="12.75">
      <c r="B37" s="367">
        <v>1300</v>
      </c>
      <c r="C37" s="75" t="s">
        <v>240</v>
      </c>
      <c r="D37" s="33" t="s">
        <v>10</v>
      </c>
      <c r="E37" s="75" t="s">
        <v>86</v>
      </c>
      <c r="F37" s="27" t="s">
        <v>237</v>
      </c>
      <c r="G37" s="453" t="s">
        <v>230</v>
      </c>
      <c r="H37" s="5">
        <f>H36-B37</f>
        <v>-1300</v>
      </c>
      <c r="I37" s="22">
        <f t="shared" si="2"/>
        <v>2.452830188679245</v>
      </c>
      <c r="K37" t="s">
        <v>228</v>
      </c>
      <c r="L37">
        <v>1</v>
      </c>
      <c r="M37" s="2">
        <v>530</v>
      </c>
    </row>
    <row r="38" spans="2:13" ht="12.75">
      <c r="B38" s="367">
        <v>1000</v>
      </c>
      <c r="C38" s="75" t="s">
        <v>240</v>
      </c>
      <c r="D38" s="33" t="s">
        <v>10</v>
      </c>
      <c r="E38" s="75" t="s">
        <v>86</v>
      </c>
      <c r="F38" s="27" t="s">
        <v>237</v>
      </c>
      <c r="G38" s="453" t="s">
        <v>232</v>
      </c>
      <c r="H38" s="5">
        <f>H37-B38</f>
        <v>-2300</v>
      </c>
      <c r="I38" s="22">
        <f t="shared" si="2"/>
        <v>1.8867924528301887</v>
      </c>
      <c r="K38" t="s">
        <v>228</v>
      </c>
      <c r="L38">
        <v>1</v>
      </c>
      <c r="M38" s="2">
        <v>530</v>
      </c>
    </row>
    <row r="39" spans="1:13" s="95" customFormat="1" ht="12.75">
      <c r="A39" s="92"/>
      <c r="B39" s="371">
        <f>SUM(B37:B38)</f>
        <v>2300</v>
      </c>
      <c r="C39" s="92"/>
      <c r="D39" s="92"/>
      <c r="E39" s="92" t="s">
        <v>86</v>
      </c>
      <c r="F39" s="94"/>
      <c r="G39" s="94"/>
      <c r="H39" s="83">
        <v>0</v>
      </c>
      <c r="I39" s="84">
        <f t="shared" si="2"/>
        <v>4.339622641509434</v>
      </c>
      <c r="M39" s="2">
        <v>530</v>
      </c>
    </row>
    <row r="40" spans="2:13" ht="12.75">
      <c r="B40" s="367"/>
      <c r="D40" s="12"/>
      <c r="H40" s="5">
        <f>H39-B40</f>
        <v>0</v>
      </c>
      <c r="I40" s="22">
        <f t="shared" si="2"/>
        <v>0</v>
      </c>
      <c r="M40" s="2">
        <v>530</v>
      </c>
    </row>
    <row r="41" spans="2:13" ht="12.75">
      <c r="B41" s="367"/>
      <c r="D41" s="12"/>
      <c r="H41" s="5">
        <f>H40-B41</f>
        <v>0</v>
      </c>
      <c r="I41" s="22">
        <f t="shared" si="2"/>
        <v>0</v>
      </c>
      <c r="M41" s="2">
        <v>530</v>
      </c>
    </row>
    <row r="42" spans="2:13" ht="12.75">
      <c r="B42" s="367">
        <v>5000</v>
      </c>
      <c r="C42" s="1" t="s">
        <v>29</v>
      </c>
      <c r="D42" s="12" t="s">
        <v>10</v>
      </c>
      <c r="E42" s="1" t="s">
        <v>234</v>
      </c>
      <c r="F42" s="27" t="s">
        <v>241</v>
      </c>
      <c r="G42" s="27" t="s">
        <v>230</v>
      </c>
      <c r="H42" s="5">
        <f>H41-B42</f>
        <v>-5000</v>
      </c>
      <c r="I42" s="22">
        <f t="shared" si="2"/>
        <v>9.433962264150944</v>
      </c>
      <c r="K42" t="s">
        <v>228</v>
      </c>
      <c r="L42">
        <v>1</v>
      </c>
      <c r="M42" s="2">
        <v>530</v>
      </c>
    </row>
    <row r="43" spans="1:13" s="85" customFormat="1" ht="12.75">
      <c r="A43" s="11"/>
      <c r="B43" s="294">
        <f>SUM(B42)</f>
        <v>5000</v>
      </c>
      <c r="C43" s="11" t="s">
        <v>29</v>
      </c>
      <c r="D43" s="11"/>
      <c r="E43" s="11"/>
      <c r="F43" s="18"/>
      <c r="G43" s="18"/>
      <c r="H43" s="83">
        <v>0</v>
      </c>
      <c r="I43" s="84">
        <f t="shared" si="2"/>
        <v>9.433962264150944</v>
      </c>
      <c r="M43" s="2">
        <v>530</v>
      </c>
    </row>
    <row r="44" spans="2:13" ht="12.75">
      <c r="B44" s="367"/>
      <c r="D44" s="12"/>
      <c r="H44" s="5">
        <f>H43-B44</f>
        <v>0</v>
      </c>
      <c r="I44" s="22">
        <f t="shared" si="2"/>
        <v>0</v>
      </c>
      <c r="M44" s="2">
        <v>530</v>
      </c>
    </row>
    <row r="45" spans="2:13" ht="12.75">
      <c r="B45" s="367"/>
      <c r="D45" s="12"/>
      <c r="H45" s="5">
        <f>H44-B45</f>
        <v>0</v>
      </c>
      <c r="I45" s="22">
        <f t="shared" si="2"/>
        <v>0</v>
      </c>
      <c r="M45" s="2">
        <v>530</v>
      </c>
    </row>
    <row r="46" spans="2:13" ht="12.75">
      <c r="B46" s="367">
        <v>2000</v>
      </c>
      <c r="C46" s="75" t="s">
        <v>30</v>
      </c>
      <c r="D46" s="33" t="s">
        <v>10</v>
      </c>
      <c r="E46" s="75" t="s">
        <v>234</v>
      </c>
      <c r="F46" s="27" t="s">
        <v>237</v>
      </c>
      <c r="G46" s="453" t="s">
        <v>230</v>
      </c>
      <c r="H46" s="5">
        <f>H45-B46</f>
        <v>-2000</v>
      </c>
      <c r="I46" s="22">
        <f t="shared" si="2"/>
        <v>3.7735849056603774</v>
      </c>
      <c r="K46" t="s">
        <v>228</v>
      </c>
      <c r="L46">
        <v>1</v>
      </c>
      <c r="M46" s="2">
        <v>530</v>
      </c>
    </row>
    <row r="47" spans="2:13" ht="15.75" customHeight="1">
      <c r="B47" s="367">
        <v>2000</v>
      </c>
      <c r="C47" s="75" t="s">
        <v>30</v>
      </c>
      <c r="D47" s="33" t="s">
        <v>10</v>
      </c>
      <c r="E47" s="75" t="s">
        <v>234</v>
      </c>
      <c r="F47" s="27" t="s">
        <v>237</v>
      </c>
      <c r="G47" s="453" t="s">
        <v>232</v>
      </c>
      <c r="H47" s="5">
        <f>H46-B47</f>
        <v>-4000</v>
      </c>
      <c r="I47" s="22">
        <f t="shared" si="2"/>
        <v>3.7735849056603774</v>
      </c>
      <c r="K47" t="s">
        <v>228</v>
      </c>
      <c r="L47">
        <v>1</v>
      </c>
      <c r="M47" s="2">
        <v>530</v>
      </c>
    </row>
    <row r="48" spans="1:13" s="95" customFormat="1" ht="12.75">
      <c r="A48" s="92"/>
      <c r="B48" s="371">
        <f>SUM(B46:B47)</f>
        <v>4000</v>
      </c>
      <c r="C48" s="92" t="s">
        <v>30</v>
      </c>
      <c r="D48" s="86"/>
      <c r="E48" s="86"/>
      <c r="F48" s="88"/>
      <c r="G48" s="94"/>
      <c r="H48" s="83"/>
      <c r="I48" s="84">
        <f t="shared" si="2"/>
        <v>7.547169811320755</v>
      </c>
      <c r="M48" s="2">
        <v>530</v>
      </c>
    </row>
    <row r="49" spans="4:13" ht="12.75">
      <c r="D49" s="12"/>
      <c r="F49" s="453"/>
      <c r="H49" s="5">
        <f>H48-B49</f>
        <v>0</v>
      </c>
      <c r="I49" s="22">
        <f t="shared" si="2"/>
        <v>0</v>
      </c>
      <c r="M49" s="2">
        <v>530</v>
      </c>
    </row>
    <row r="50" spans="4:13" ht="12.75">
      <c r="D50" s="12"/>
      <c r="F50" s="453"/>
      <c r="H50" s="5">
        <f>H49-B50</f>
        <v>0</v>
      </c>
      <c r="I50" s="22">
        <f t="shared" si="2"/>
        <v>0</v>
      </c>
      <c r="M50" s="2">
        <v>530</v>
      </c>
    </row>
    <row r="51" spans="2:13" ht="12.75">
      <c r="B51" s="402">
        <v>1000</v>
      </c>
      <c r="C51" s="1" t="s">
        <v>242</v>
      </c>
      <c r="D51" s="12" t="s">
        <v>10</v>
      </c>
      <c r="E51" s="1" t="s">
        <v>243</v>
      </c>
      <c r="F51" s="27" t="s">
        <v>237</v>
      </c>
      <c r="G51" s="27" t="s">
        <v>230</v>
      </c>
      <c r="H51" s="5">
        <f>H50-B51</f>
        <v>-1000</v>
      </c>
      <c r="I51" s="22">
        <f t="shared" si="2"/>
        <v>1.8867924528301887</v>
      </c>
      <c r="K51" t="s">
        <v>228</v>
      </c>
      <c r="L51">
        <v>1</v>
      </c>
      <c r="M51" s="2">
        <v>530</v>
      </c>
    </row>
    <row r="52" spans="2:13" ht="12.75">
      <c r="B52" s="402">
        <v>1000</v>
      </c>
      <c r="C52" s="1" t="s">
        <v>242</v>
      </c>
      <c r="D52" s="12" t="s">
        <v>10</v>
      </c>
      <c r="E52" s="1" t="s">
        <v>243</v>
      </c>
      <c r="F52" s="27" t="s">
        <v>237</v>
      </c>
      <c r="G52" s="27" t="s">
        <v>232</v>
      </c>
      <c r="H52" s="5">
        <f>H51-B52</f>
        <v>-2000</v>
      </c>
      <c r="I52" s="22">
        <f t="shared" si="2"/>
        <v>1.8867924528301887</v>
      </c>
      <c r="K52" t="s">
        <v>228</v>
      </c>
      <c r="L52">
        <v>1</v>
      </c>
      <c r="M52" s="2">
        <v>530</v>
      </c>
    </row>
    <row r="53" spans="1:13" s="85" customFormat="1" ht="12.75">
      <c r="A53" s="11"/>
      <c r="B53" s="403">
        <f>SUM(B51:B52)</f>
        <v>2000</v>
      </c>
      <c r="C53" s="11"/>
      <c r="D53" s="11"/>
      <c r="E53" s="11" t="s">
        <v>243</v>
      </c>
      <c r="F53" s="96"/>
      <c r="G53" s="18"/>
      <c r="H53" s="83">
        <v>0</v>
      </c>
      <c r="I53" s="84">
        <f t="shared" si="2"/>
        <v>3.7735849056603774</v>
      </c>
      <c r="M53" s="2">
        <v>530</v>
      </c>
    </row>
    <row r="54" spans="4:13" ht="12.75">
      <c r="D54" s="12"/>
      <c r="F54" s="453"/>
      <c r="H54" s="5">
        <f>H53-B54</f>
        <v>0</v>
      </c>
      <c r="I54" s="22">
        <f t="shared" si="2"/>
        <v>0</v>
      </c>
      <c r="M54" s="2">
        <v>530</v>
      </c>
    </row>
    <row r="55" spans="4:13" ht="12.75">
      <c r="D55" s="12"/>
      <c r="H55" s="5">
        <f>H54-B55</f>
        <v>0</v>
      </c>
      <c r="I55" s="22">
        <f t="shared" si="2"/>
        <v>0</v>
      </c>
      <c r="M55" s="2">
        <v>530</v>
      </c>
    </row>
    <row r="56" spans="4:13" ht="12.75">
      <c r="D56" s="12"/>
      <c r="H56" s="5">
        <f>H55-B56</f>
        <v>0</v>
      </c>
      <c r="I56" s="22">
        <f t="shared" si="2"/>
        <v>0</v>
      </c>
      <c r="M56" s="2">
        <v>530</v>
      </c>
    </row>
    <row r="57" spans="4:13" ht="12.75">
      <c r="D57" s="12"/>
      <c r="H57" s="5">
        <f>H56-B57</f>
        <v>0</v>
      </c>
      <c r="I57" s="22">
        <f t="shared" si="2"/>
        <v>0</v>
      </c>
      <c r="M57" s="2">
        <v>530</v>
      </c>
    </row>
    <row r="58" spans="1:13" s="102" customFormat="1" ht="12.75">
      <c r="A58" s="97"/>
      <c r="B58" s="98">
        <f>+B70+B85+B95+B101+B111+B117</f>
        <v>100900</v>
      </c>
      <c r="C58" s="97" t="s">
        <v>31</v>
      </c>
      <c r="D58" s="97" t="s">
        <v>35</v>
      </c>
      <c r="E58" s="97" t="s">
        <v>32</v>
      </c>
      <c r="F58" s="99" t="s">
        <v>33</v>
      </c>
      <c r="G58" s="99" t="s">
        <v>34</v>
      </c>
      <c r="H58" s="98"/>
      <c r="I58" s="101">
        <f t="shared" si="2"/>
        <v>190.37735849056602</v>
      </c>
      <c r="M58" s="2">
        <v>530</v>
      </c>
    </row>
    <row r="59" spans="4:13" ht="12.75">
      <c r="D59" s="12"/>
      <c r="H59" s="5">
        <f aca="true" t="shared" si="3" ref="H59:H69">H58-B59</f>
        <v>0</v>
      </c>
      <c r="I59" s="22">
        <f t="shared" si="2"/>
        <v>0</v>
      </c>
      <c r="M59" s="2">
        <v>530</v>
      </c>
    </row>
    <row r="60" spans="1:13" s="40" customFormat="1" ht="12.75">
      <c r="A60" s="1"/>
      <c r="B60" s="287">
        <v>2500</v>
      </c>
      <c r="C60" s="1" t="s">
        <v>28</v>
      </c>
      <c r="D60" s="12" t="s">
        <v>10</v>
      </c>
      <c r="E60" s="1" t="s">
        <v>244</v>
      </c>
      <c r="F60" s="27" t="s">
        <v>245</v>
      </c>
      <c r="G60" s="31" t="s">
        <v>230</v>
      </c>
      <c r="H60" s="5">
        <f t="shared" si="3"/>
        <v>-2500</v>
      </c>
      <c r="I60" s="22">
        <f t="shared" si="2"/>
        <v>4.716981132075472</v>
      </c>
      <c r="J60"/>
      <c r="K60" t="s">
        <v>28</v>
      </c>
      <c r="L60">
        <v>2</v>
      </c>
      <c r="M60" s="2">
        <v>530</v>
      </c>
    </row>
    <row r="61" spans="2:13" ht="12.75">
      <c r="B61" s="367">
        <v>2000</v>
      </c>
      <c r="C61" s="1" t="s">
        <v>28</v>
      </c>
      <c r="D61" s="12" t="s">
        <v>10</v>
      </c>
      <c r="E61" s="1" t="s">
        <v>246</v>
      </c>
      <c r="F61" s="27" t="s">
        <v>247</v>
      </c>
      <c r="G61" s="27" t="s">
        <v>230</v>
      </c>
      <c r="H61" s="5">
        <f t="shared" si="3"/>
        <v>-4500</v>
      </c>
      <c r="I61" s="22">
        <f t="shared" si="2"/>
        <v>3.7735849056603774</v>
      </c>
      <c r="K61" t="s">
        <v>28</v>
      </c>
      <c r="L61">
        <v>2</v>
      </c>
      <c r="M61" s="2">
        <v>530</v>
      </c>
    </row>
    <row r="62" spans="2:13" ht="12.75">
      <c r="B62" s="367">
        <v>2500</v>
      </c>
      <c r="C62" s="1" t="s">
        <v>28</v>
      </c>
      <c r="D62" s="12" t="s">
        <v>10</v>
      </c>
      <c r="E62" s="1" t="s">
        <v>248</v>
      </c>
      <c r="F62" s="27" t="s">
        <v>249</v>
      </c>
      <c r="G62" s="27" t="s">
        <v>230</v>
      </c>
      <c r="H62" s="5">
        <f t="shared" si="3"/>
        <v>-7000</v>
      </c>
      <c r="I62" s="22">
        <f t="shared" si="2"/>
        <v>4.716981132075472</v>
      </c>
      <c r="K62" t="s">
        <v>28</v>
      </c>
      <c r="L62">
        <v>2</v>
      </c>
      <c r="M62" s="2">
        <v>530</v>
      </c>
    </row>
    <row r="63" spans="2:13" ht="12.75">
      <c r="B63" s="367">
        <v>2500</v>
      </c>
      <c r="C63" s="1" t="s">
        <v>28</v>
      </c>
      <c r="D63" s="12" t="s">
        <v>10</v>
      </c>
      <c r="E63" s="1" t="s">
        <v>250</v>
      </c>
      <c r="F63" s="27" t="s">
        <v>251</v>
      </c>
      <c r="G63" s="27" t="s">
        <v>230</v>
      </c>
      <c r="H63" s="5">
        <f t="shared" si="3"/>
        <v>-9500</v>
      </c>
      <c r="I63" s="22">
        <f t="shared" si="2"/>
        <v>4.716981132075472</v>
      </c>
      <c r="K63" t="s">
        <v>28</v>
      </c>
      <c r="L63">
        <v>2</v>
      </c>
      <c r="M63" s="2">
        <v>530</v>
      </c>
    </row>
    <row r="64" spans="2:13" ht="12.75">
      <c r="B64" s="367">
        <v>2500</v>
      </c>
      <c r="C64" s="1" t="s">
        <v>28</v>
      </c>
      <c r="D64" s="12" t="s">
        <v>10</v>
      </c>
      <c r="E64" s="1" t="s">
        <v>244</v>
      </c>
      <c r="F64" s="27" t="s">
        <v>252</v>
      </c>
      <c r="G64" s="27" t="s">
        <v>232</v>
      </c>
      <c r="H64" s="5">
        <f t="shared" si="3"/>
        <v>-12000</v>
      </c>
      <c r="I64" s="22">
        <f t="shared" si="2"/>
        <v>4.716981132075472</v>
      </c>
      <c r="K64" t="s">
        <v>28</v>
      </c>
      <c r="L64">
        <v>2</v>
      </c>
      <c r="M64" s="2">
        <v>530</v>
      </c>
    </row>
    <row r="65" spans="2:13" ht="12.75">
      <c r="B65" s="367">
        <v>2500</v>
      </c>
      <c r="C65" s="1" t="s">
        <v>28</v>
      </c>
      <c r="D65" s="12" t="s">
        <v>10</v>
      </c>
      <c r="E65" s="1" t="s">
        <v>253</v>
      </c>
      <c r="F65" s="27" t="s">
        <v>254</v>
      </c>
      <c r="G65" s="27" t="s">
        <v>232</v>
      </c>
      <c r="H65" s="5">
        <f t="shared" si="3"/>
        <v>-14500</v>
      </c>
      <c r="I65" s="22">
        <f t="shared" si="2"/>
        <v>4.716981132075472</v>
      </c>
      <c r="K65" t="s">
        <v>28</v>
      </c>
      <c r="L65">
        <v>2</v>
      </c>
      <c r="M65" s="2">
        <v>530</v>
      </c>
    </row>
    <row r="66" spans="2:13" ht="12.75">
      <c r="B66" s="367">
        <v>4500</v>
      </c>
      <c r="C66" s="1" t="s">
        <v>28</v>
      </c>
      <c r="D66" s="12" t="s">
        <v>10</v>
      </c>
      <c r="E66" s="1" t="s">
        <v>248</v>
      </c>
      <c r="F66" s="65" t="s">
        <v>255</v>
      </c>
      <c r="G66" s="27" t="s">
        <v>232</v>
      </c>
      <c r="H66" s="5">
        <f t="shared" si="3"/>
        <v>-19000</v>
      </c>
      <c r="I66" s="22">
        <f t="shared" si="2"/>
        <v>8.49056603773585</v>
      </c>
      <c r="K66" t="s">
        <v>28</v>
      </c>
      <c r="L66">
        <v>2</v>
      </c>
      <c r="M66" s="2">
        <v>530</v>
      </c>
    </row>
    <row r="67" spans="2:13" ht="12.75">
      <c r="B67" s="367">
        <v>2500</v>
      </c>
      <c r="C67" s="1" t="s">
        <v>28</v>
      </c>
      <c r="D67" s="12" t="s">
        <v>10</v>
      </c>
      <c r="E67" s="1" t="s">
        <v>250</v>
      </c>
      <c r="F67" s="27" t="s">
        <v>256</v>
      </c>
      <c r="G67" s="27" t="s">
        <v>232</v>
      </c>
      <c r="H67" s="5">
        <f t="shared" si="3"/>
        <v>-21500</v>
      </c>
      <c r="I67" s="22">
        <f t="shared" si="2"/>
        <v>4.716981132075472</v>
      </c>
      <c r="K67" t="s">
        <v>28</v>
      </c>
      <c r="L67">
        <v>2</v>
      </c>
      <c r="M67" s="2">
        <v>530</v>
      </c>
    </row>
    <row r="68" spans="2:13" ht="12.75">
      <c r="B68" s="367">
        <v>3000</v>
      </c>
      <c r="C68" s="1" t="s">
        <v>28</v>
      </c>
      <c r="D68" s="12" t="s">
        <v>10</v>
      </c>
      <c r="E68" s="1" t="s">
        <v>246</v>
      </c>
      <c r="F68" s="65" t="s">
        <v>257</v>
      </c>
      <c r="G68" s="27" t="s">
        <v>232</v>
      </c>
      <c r="H68" s="5">
        <f t="shared" si="3"/>
        <v>-24500</v>
      </c>
      <c r="I68" s="22">
        <f t="shared" si="2"/>
        <v>5.660377358490566</v>
      </c>
      <c r="K68" t="s">
        <v>28</v>
      </c>
      <c r="L68">
        <v>2</v>
      </c>
      <c r="M68" s="2">
        <v>530</v>
      </c>
    </row>
    <row r="69" spans="2:13" ht="12.75">
      <c r="B69" s="367">
        <v>2500</v>
      </c>
      <c r="C69" s="1" t="s">
        <v>28</v>
      </c>
      <c r="D69" s="12" t="s">
        <v>10</v>
      </c>
      <c r="E69" s="1" t="s">
        <v>244</v>
      </c>
      <c r="F69" s="27" t="s">
        <v>258</v>
      </c>
      <c r="G69" s="27" t="s">
        <v>259</v>
      </c>
      <c r="H69" s="5">
        <f t="shared" si="3"/>
        <v>-27000</v>
      </c>
      <c r="I69" s="22">
        <f t="shared" si="2"/>
        <v>4.716981132075472</v>
      </c>
      <c r="K69" t="s">
        <v>28</v>
      </c>
      <c r="L69">
        <v>2</v>
      </c>
      <c r="M69" s="2">
        <v>530</v>
      </c>
    </row>
    <row r="70" spans="1:13" s="85" customFormat="1" ht="12.75">
      <c r="A70" s="11"/>
      <c r="B70" s="294">
        <f>SUM(B60:B69)</f>
        <v>27000</v>
      </c>
      <c r="C70" s="11" t="s">
        <v>28</v>
      </c>
      <c r="D70" s="11"/>
      <c r="E70" s="11"/>
      <c r="F70" s="18"/>
      <c r="G70" s="18"/>
      <c r="H70" s="83">
        <v>0</v>
      </c>
      <c r="I70" s="84">
        <f t="shared" si="2"/>
        <v>50.943396226415096</v>
      </c>
      <c r="M70" s="2">
        <v>530</v>
      </c>
    </row>
    <row r="71" spans="2:13" ht="12.75">
      <c r="B71" s="367"/>
      <c r="D71" s="12"/>
      <c r="H71" s="5">
        <f aca="true" t="shared" si="4" ref="H71:H84">H70-B71</f>
        <v>0</v>
      </c>
      <c r="I71" s="22">
        <f t="shared" si="2"/>
        <v>0</v>
      </c>
      <c r="M71" s="2">
        <v>530</v>
      </c>
    </row>
    <row r="72" spans="2:13" ht="12.75">
      <c r="B72" s="367"/>
      <c r="H72" s="5">
        <f t="shared" si="4"/>
        <v>0</v>
      </c>
      <c r="I72" s="22">
        <f t="shared" si="2"/>
        <v>0</v>
      </c>
      <c r="M72" s="2">
        <v>530</v>
      </c>
    </row>
    <row r="73" spans="2:13" ht="12.75">
      <c r="B73" s="287">
        <v>2500</v>
      </c>
      <c r="C73" s="12" t="s">
        <v>260</v>
      </c>
      <c r="D73" s="12" t="s">
        <v>261</v>
      </c>
      <c r="E73" s="12" t="s">
        <v>234</v>
      </c>
      <c r="F73" s="30" t="s">
        <v>262</v>
      </c>
      <c r="G73" s="27" t="s">
        <v>230</v>
      </c>
      <c r="H73" s="5">
        <f t="shared" si="4"/>
        <v>-2500</v>
      </c>
      <c r="I73" s="22">
        <f t="shared" si="2"/>
        <v>4.716981132075472</v>
      </c>
      <c r="K73" t="s">
        <v>244</v>
      </c>
      <c r="L73">
        <v>2</v>
      </c>
      <c r="M73" s="2">
        <v>530</v>
      </c>
    </row>
    <row r="74" spans="2:13" ht="12.75">
      <c r="B74" s="287">
        <v>1000</v>
      </c>
      <c r="C74" s="12" t="s">
        <v>263</v>
      </c>
      <c r="D74" s="12" t="s">
        <v>261</v>
      </c>
      <c r="E74" s="12" t="s">
        <v>234</v>
      </c>
      <c r="F74" s="30" t="s">
        <v>264</v>
      </c>
      <c r="G74" s="27" t="s">
        <v>230</v>
      </c>
      <c r="H74" s="5">
        <f t="shared" si="4"/>
        <v>-3500</v>
      </c>
      <c r="I74" s="22">
        <f t="shared" si="2"/>
        <v>1.8867924528301887</v>
      </c>
      <c r="K74" t="s">
        <v>244</v>
      </c>
      <c r="L74">
        <v>2</v>
      </c>
      <c r="M74" s="2">
        <v>530</v>
      </c>
    </row>
    <row r="75" spans="2:13" ht="12.75">
      <c r="B75" s="287">
        <v>2500</v>
      </c>
      <c r="C75" s="12" t="s">
        <v>265</v>
      </c>
      <c r="D75" s="12" t="s">
        <v>261</v>
      </c>
      <c r="E75" s="12" t="s">
        <v>234</v>
      </c>
      <c r="F75" s="30" t="s">
        <v>264</v>
      </c>
      <c r="G75" s="27" t="s">
        <v>230</v>
      </c>
      <c r="H75" s="5">
        <f t="shared" si="4"/>
        <v>-6000</v>
      </c>
      <c r="I75" s="22">
        <f t="shared" si="2"/>
        <v>4.716981132075472</v>
      </c>
      <c r="K75" t="s">
        <v>244</v>
      </c>
      <c r="L75">
        <v>2</v>
      </c>
      <c r="M75" s="2">
        <v>530</v>
      </c>
    </row>
    <row r="76" spans="2:13" ht="12.75">
      <c r="B76" s="287">
        <v>800</v>
      </c>
      <c r="C76" s="12" t="s">
        <v>266</v>
      </c>
      <c r="D76" s="12" t="s">
        <v>261</v>
      </c>
      <c r="E76" s="12" t="s">
        <v>234</v>
      </c>
      <c r="F76" s="30" t="s">
        <v>264</v>
      </c>
      <c r="G76" s="27" t="s">
        <v>232</v>
      </c>
      <c r="H76" s="5">
        <f t="shared" si="4"/>
        <v>-6800</v>
      </c>
      <c r="I76" s="22">
        <f t="shared" si="2"/>
        <v>1.509433962264151</v>
      </c>
      <c r="K76" t="s">
        <v>244</v>
      </c>
      <c r="L76">
        <v>2</v>
      </c>
      <c r="M76" s="2">
        <v>530</v>
      </c>
    </row>
    <row r="77" spans="2:13" ht="12.75">
      <c r="B77" s="287">
        <v>2500</v>
      </c>
      <c r="C77" s="12" t="s">
        <v>267</v>
      </c>
      <c r="D77" s="12" t="s">
        <v>261</v>
      </c>
      <c r="E77" s="12" t="s">
        <v>234</v>
      </c>
      <c r="F77" s="30" t="s">
        <v>264</v>
      </c>
      <c r="G77" s="27" t="s">
        <v>259</v>
      </c>
      <c r="H77" s="5">
        <f t="shared" si="4"/>
        <v>-9300</v>
      </c>
      <c r="I77" s="22">
        <f t="shared" si="2"/>
        <v>4.716981132075472</v>
      </c>
      <c r="K77" t="s">
        <v>244</v>
      </c>
      <c r="L77">
        <v>2</v>
      </c>
      <c r="M77" s="2">
        <v>530</v>
      </c>
    </row>
    <row r="78" spans="2:13" ht="12.75">
      <c r="B78" s="287">
        <v>1200</v>
      </c>
      <c r="C78" s="12" t="s">
        <v>268</v>
      </c>
      <c r="D78" s="12" t="s">
        <v>261</v>
      </c>
      <c r="E78" s="12" t="s">
        <v>234</v>
      </c>
      <c r="F78" s="30" t="s">
        <v>264</v>
      </c>
      <c r="G78" s="27" t="s">
        <v>259</v>
      </c>
      <c r="H78" s="5">
        <f t="shared" si="4"/>
        <v>-10500</v>
      </c>
      <c r="I78" s="22">
        <f t="shared" si="2"/>
        <v>2.2641509433962264</v>
      </c>
      <c r="K78" t="s">
        <v>244</v>
      </c>
      <c r="L78">
        <v>2</v>
      </c>
      <c r="M78" s="2">
        <v>530</v>
      </c>
    </row>
    <row r="79" spans="2:13" ht="12.75">
      <c r="B79" s="287">
        <v>2500</v>
      </c>
      <c r="C79" s="12" t="s">
        <v>269</v>
      </c>
      <c r="D79" s="12" t="s">
        <v>261</v>
      </c>
      <c r="E79" s="12" t="s">
        <v>234</v>
      </c>
      <c r="F79" s="30" t="s">
        <v>270</v>
      </c>
      <c r="G79" s="27" t="s">
        <v>259</v>
      </c>
      <c r="H79" s="5">
        <f t="shared" si="4"/>
        <v>-13000</v>
      </c>
      <c r="I79" s="22">
        <f t="shared" si="2"/>
        <v>4.716981132075472</v>
      </c>
      <c r="K79" t="s">
        <v>244</v>
      </c>
      <c r="L79">
        <v>2</v>
      </c>
      <c r="M79" s="2">
        <v>530</v>
      </c>
    </row>
    <row r="80" spans="2:13" ht="12.75">
      <c r="B80" s="367">
        <v>5000</v>
      </c>
      <c r="C80" s="1" t="s">
        <v>271</v>
      </c>
      <c r="D80" s="12" t="s">
        <v>10</v>
      </c>
      <c r="E80" s="1" t="s">
        <v>234</v>
      </c>
      <c r="F80" s="454" t="s">
        <v>272</v>
      </c>
      <c r="G80" s="454" t="s">
        <v>230</v>
      </c>
      <c r="H80" s="5">
        <f t="shared" si="4"/>
        <v>-18000</v>
      </c>
      <c r="I80" s="22">
        <f t="shared" si="2"/>
        <v>9.433962264150944</v>
      </c>
      <c r="K80" t="s">
        <v>250</v>
      </c>
      <c r="L80">
        <v>2</v>
      </c>
      <c r="M80" s="2">
        <v>530</v>
      </c>
    </row>
    <row r="81" spans="2:13" ht="12.75">
      <c r="B81" s="367">
        <v>5000</v>
      </c>
      <c r="C81" s="1" t="s">
        <v>273</v>
      </c>
      <c r="D81" s="12" t="s">
        <v>10</v>
      </c>
      <c r="E81" s="1" t="s">
        <v>234</v>
      </c>
      <c r="F81" s="454" t="s">
        <v>274</v>
      </c>
      <c r="G81" s="27" t="s">
        <v>232</v>
      </c>
      <c r="H81" s="5">
        <f t="shared" si="4"/>
        <v>-23000</v>
      </c>
      <c r="I81" s="22">
        <f t="shared" si="2"/>
        <v>9.433962264150944</v>
      </c>
      <c r="K81" t="s">
        <v>250</v>
      </c>
      <c r="L81">
        <v>2</v>
      </c>
      <c r="M81" s="2">
        <v>530</v>
      </c>
    </row>
    <row r="82" spans="2:13" ht="12.75">
      <c r="B82" s="367">
        <v>5000</v>
      </c>
      <c r="C82" s="1" t="s">
        <v>271</v>
      </c>
      <c r="D82" s="12" t="s">
        <v>10</v>
      </c>
      <c r="E82" s="1" t="s">
        <v>234</v>
      </c>
      <c r="F82" s="454" t="s">
        <v>275</v>
      </c>
      <c r="G82" s="454" t="s">
        <v>230</v>
      </c>
      <c r="H82" s="5">
        <f t="shared" si="4"/>
        <v>-28000</v>
      </c>
      <c r="I82" s="22">
        <f t="shared" si="2"/>
        <v>9.433962264150944</v>
      </c>
      <c r="K82" t="s">
        <v>248</v>
      </c>
      <c r="L82">
        <v>2</v>
      </c>
      <c r="M82" s="2">
        <v>530</v>
      </c>
    </row>
    <row r="83" spans="2:13" ht="12.75">
      <c r="B83" s="367">
        <v>2000</v>
      </c>
      <c r="C83" s="12" t="s">
        <v>276</v>
      </c>
      <c r="D83" s="12" t="s">
        <v>10</v>
      </c>
      <c r="E83" s="1" t="s">
        <v>234</v>
      </c>
      <c r="F83" s="454" t="s">
        <v>277</v>
      </c>
      <c r="G83" s="27" t="s">
        <v>232</v>
      </c>
      <c r="H83" s="5">
        <f t="shared" si="4"/>
        <v>-30000</v>
      </c>
      <c r="I83" s="22">
        <f t="shared" si="2"/>
        <v>3.7735849056603774</v>
      </c>
      <c r="K83" t="s">
        <v>248</v>
      </c>
      <c r="L83">
        <v>2</v>
      </c>
      <c r="M83" s="2">
        <v>530</v>
      </c>
    </row>
    <row r="84" spans="2:13" ht="12.75">
      <c r="B84" s="367">
        <v>5000</v>
      </c>
      <c r="C84" s="1" t="s">
        <v>273</v>
      </c>
      <c r="D84" s="12" t="s">
        <v>10</v>
      </c>
      <c r="E84" s="1" t="s">
        <v>234</v>
      </c>
      <c r="F84" s="454" t="s">
        <v>278</v>
      </c>
      <c r="G84" s="27" t="s">
        <v>232</v>
      </c>
      <c r="H84" s="5">
        <f t="shared" si="4"/>
        <v>-35000</v>
      </c>
      <c r="I84" s="22">
        <f t="shared" si="2"/>
        <v>9.433962264150944</v>
      </c>
      <c r="K84" t="s">
        <v>248</v>
      </c>
      <c r="L84">
        <v>2</v>
      </c>
      <c r="M84" s="2">
        <v>530</v>
      </c>
    </row>
    <row r="85" spans="1:13" s="85" customFormat="1" ht="12.75">
      <c r="A85" s="11"/>
      <c r="B85" s="294">
        <f>SUM(B73:B84)</f>
        <v>35000</v>
      </c>
      <c r="C85" s="11" t="s">
        <v>239</v>
      </c>
      <c r="D85" s="11"/>
      <c r="E85" s="11"/>
      <c r="F85" s="18"/>
      <c r="G85" s="18"/>
      <c r="H85" s="83">
        <v>0</v>
      </c>
      <c r="I85" s="84">
        <f aca="true" t="shared" si="5" ref="I85:I148">+B85/M85</f>
        <v>66.0377358490566</v>
      </c>
      <c r="M85" s="2">
        <v>530</v>
      </c>
    </row>
    <row r="86" spans="2:13" ht="12.75">
      <c r="B86" s="367"/>
      <c r="H86" s="5">
        <f aca="true" t="shared" si="6" ref="H86:H94">H85-B86</f>
        <v>0</v>
      </c>
      <c r="I86" s="22">
        <f t="shared" si="5"/>
        <v>0</v>
      </c>
      <c r="M86" s="2">
        <v>530</v>
      </c>
    </row>
    <row r="87" spans="2:13" ht="12.75">
      <c r="B87" s="367"/>
      <c r="H87" s="5">
        <f t="shared" si="6"/>
        <v>0</v>
      </c>
      <c r="I87" s="22">
        <f t="shared" si="5"/>
        <v>0</v>
      </c>
      <c r="M87" s="2">
        <v>530</v>
      </c>
    </row>
    <row r="88" spans="2:13" ht="12.75">
      <c r="B88" s="287">
        <v>700</v>
      </c>
      <c r="C88" s="12" t="s">
        <v>240</v>
      </c>
      <c r="D88" s="12" t="s">
        <v>261</v>
      </c>
      <c r="E88" s="12" t="s">
        <v>86</v>
      </c>
      <c r="F88" s="30" t="s">
        <v>264</v>
      </c>
      <c r="G88" s="27" t="s">
        <v>230</v>
      </c>
      <c r="H88" s="5">
        <f t="shared" si="6"/>
        <v>-700</v>
      </c>
      <c r="I88" s="22">
        <f t="shared" si="5"/>
        <v>1.320754716981132</v>
      </c>
      <c r="K88" t="s">
        <v>244</v>
      </c>
      <c r="L88">
        <v>2</v>
      </c>
      <c r="M88" s="2">
        <v>530</v>
      </c>
    </row>
    <row r="89" spans="2:13" ht="12.75">
      <c r="B89" s="287">
        <v>1000</v>
      </c>
      <c r="C89" s="12" t="s">
        <v>240</v>
      </c>
      <c r="D89" s="12" t="s">
        <v>261</v>
      </c>
      <c r="E89" s="12" t="s">
        <v>86</v>
      </c>
      <c r="F89" s="30" t="s">
        <v>264</v>
      </c>
      <c r="G89" s="27" t="s">
        <v>232</v>
      </c>
      <c r="H89" s="5">
        <f t="shared" si="6"/>
        <v>-1700</v>
      </c>
      <c r="I89" s="22">
        <f t="shared" si="5"/>
        <v>1.8867924528301887</v>
      </c>
      <c r="K89" t="s">
        <v>244</v>
      </c>
      <c r="L89">
        <v>2</v>
      </c>
      <c r="M89" s="2">
        <v>530</v>
      </c>
    </row>
    <row r="90" spans="2:13" ht="12.75">
      <c r="B90" s="287">
        <v>500</v>
      </c>
      <c r="C90" s="12" t="s">
        <v>240</v>
      </c>
      <c r="D90" s="12" t="s">
        <v>261</v>
      </c>
      <c r="E90" s="12" t="s">
        <v>86</v>
      </c>
      <c r="F90" s="30" t="s">
        <v>264</v>
      </c>
      <c r="G90" s="27" t="s">
        <v>259</v>
      </c>
      <c r="H90" s="5">
        <f t="shared" si="6"/>
        <v>-2200</v>
      </c>
      <c r="I90" s="22">
        <f t="shared" si="5"/>
        <v>0.9433962264150944</v>
      </c>
      <c r="K90" t="s">
        <v>244</v>
      </c>
      <c r="L90">
        <v>2</v>
      </c>
      <c r="M90" s="2">
        <v>530</v>
      </c>
    </row>
    <row r="91" spans="1:13" ht="12.75">
      <c r="A91" s="75"/>
      <c r="B91" s="367">
        <v>1400</v>
      </c>
      <c r="C91" s="75" t="s">
        <v>240</v>
      </c>
      <c r="D91" s="12" t="s">
        <v>10</v>
      </c>
      <c r="E91" s="75" t="s">
        <v>86</v>
      </c>
      <c r="F91" s="454" t="s">
        <v>279</v>
      </c>
      <c r="G91" s="454" t="s">
        <v>230</v>
      </c>
      <c r="H91" s="5">
        <f t="shared" si="6"/>
        <v>-3600</v>
      </c>
      <c r="I91" s="22">
        <f t="shared" si="5"/>
        <v>2.641509433962264</v>
      </c>
      <c r="J91" s="81"/>
      <c r="K91" s="81" t="s">
        <v>250</v>
      </c>
      <c r="L91">
        <v>2</v>
      </c>
      <c r="M91" s="2">
        <v>530</v>
      </c>
    </row>
    <row r="92" spans="1:13" s="40" customFormat="1" ht="12.75">
      <c r="A92" s="33"/>
      <c r="B92" s="287">
        <v>1200</v>
      </c>
      <c r="C92" s="33" t="s">
        <v>240</v>
      </c>
      <c r="D92" s="12" t="s">
        <v>10</v>
      </c>
      <c r="E92" s="33" t="s">
        <v>86</v>
      </c>
      <c r="F92" s="454" t="s">
        <v>279</v>
      </c>
      <c r="G92" s="27" t="s">
        <v>232</v>
      </c>
      <c r="H92" s="5">
        <f t="shared" si="6"/>
        <v>-4800</v>
      </c>
      <c r="I92" s="22">
        <f t="shared" si="5"/>
        <v>2.2641509433962264</v>
      </c>
      <c r="J92" s="103"/>
      <c r="K92" s="103" t="s">
        <v>250</v>
      </c>
      <c r="L92">
        <v>2</v>
      </c>
      <c r="M92" s="2">
        <v>530</v>
      </c>
    </row>
    <row r="93" spans="1:13" ht="12.75">
      <c r="A93" s="75"/>
      <c r="B93" s="367">
        <v>1400</v>
      </c>
      <c r="C93" s="75" t="s">
        <v>240</v>
      </c>
      <c r="D93" s="12" t="s">
        <v>10</v>
      </c>
      <c r="E93" s="75" t="s">
        <v>86</v>
      </c>
      <c r="F93" s="454" t="s">
        <v>277</v>
      </c>
      <c r="G93" s="454" t="s">
        <v>230</v>
      </c>
      <c r="H93" s="5">
        <f t="shared" si="6"/>
        <v>-6200</v>
      </c>
      <c r="I93" s="22">
        <f t="shared" si="5"/>
        <v>2.641509433962264</v>
      </c>
      <c r="J93" s="81"/>
      <c r="K93" s="81" t="s">
        <v>248</v>
      </c>
      <c r="L93">
        <v>2</v>
      </c>
      <c r="M93" s="2">
        <v>530</v>
      </c>
    </row>
    <row r="94" spans="1:13" s="40" customFormat="1" ht="12.75">
      <c r="A94" s="33"/>
      <c r="B94" s="287">
        <v>1200</v>
      </c>
      <c r="C94" s="33" t="s">
        <v>240</v>
      </c>
      <c r="D94" s="12" t="s">
        <v>10</v>
      </c>
      <c r="E94" s="33" t="s">
        <v>86</v>
      </c>
      <c r="F94" s="454" t="s">
        <v>277</v>
      </c>
      <c r="G94" s="27" t="s">
        <v>232</v>
      </c>
      <c r="H94" s="5">
        <f t="shared" si="6"/>
        <v>-7400</v>
      </c>
      <c r="I94" s="22">
        <f t="shared" si="5"/>
        <v>2.2641509433962264</v>
      </c>
      <c r="J94" s="103"/>
      <c r="K94" s="103" t="s">
        <v>248</v>
      </c>
      <c r="L94">
        <v>2</v>
      </c>
      <c r="M94" s="2">
        <v>530</v>
      </c>
    </row>
    <row r="95" spans="1:13" s="85" customFormat="1" ht="12.75">
      <c r="A95" s="11"/>
      <c r="B95" s="294">
        <f>SUM(B88:B94)</f>
        <v>7400</v>
      </c>
      <c r="C95" s="11"/>
      <c r="D95" s="11"/>
      <c r="E95" s="11" t="s">
        <v>86</v>
      </c>
      <c r="F95" s="18"/>
      <c r="G95" s="18"/>
      <c r="H95" s="83">
        <v>0</v>
      </c>
      <c r="I95" s="84">
        <f t="shared" si="5"/>
        <v>13.962264150943396</v>
      </c>
      <c r="M95" s="2">
        <v>530</v>
      </c>
    </row>
    <row r="96" spans="2:13" ht="12.75">
      <c r="B96" s="367"/>
      <c r="H96" s="5">
        <f>H95-B96</f>
        <v>0</v>
      </c>
      <c r="I96" s="22">
        <f t="shared" si="5"/>
        <v>0</v>
      </c>
      <c r="M96" s="2">
        <v>530</v>
      </c>
    </row>
    <row r="97" spans="2:13" ht="12.75">
      <c r="B97" s="367"/>
      <c r="H97" s="5">
        <f>H96-B97</f>
        <v>0</v>
      </c>
      <c r="I97" s="22">
        <f t="shared" si="5"/>
        <v>0</v>
      </c>
      <c r="M97" s="2">
        <v>530</v>
      </c>
    </row>
    <row r="98" spans="1:13" ht="12.75">
      <c r="A98" s="12"/>
      <c r="B98" s="287">
        <v>5000</v>
      </c>
      <c r="C98" s="12" t="s">
        <v>29</v>
      </c>
      <c r="D98" s="12" t="s">
        <v>261</v>
      </c>
      <c r="E98" s="12" t="s">
        <v>234</v>
      </c>
      <c r="F98" s="30" t="s">
        <v>280</v>
      </c>
      <c r="G98" s="27" t="s">
        <v>230</v>
      </c>
      <c r="H98" s="5">
        <f>H97-B98</f>
        <v>-5000</v>
      </c>
      <c r="I98" s="22">
        <f t="shared" si="5"/>
        <v>9.433962264150944</v>
      </c>
      <c r="K98" t="s">
        <v>244</v>
      </c>
      <c r="L98">
        <v>2</v>
      </c>
      <c r="M98" s="2">
        <v>530</v>
      </c>
    </row>
    <row r="99" spans="1:13" ht="12.75">
      <c r="A99" s="75"/>
      <c r="B99" s="367">
        <v>5000</v>
      </c>
      <c r="C99" s="75" t="s">
        <v>29</v>
      </c>
      <c r="D99" s="12" t="s">
        <v>10</v>
      </c>
      <c r="E99" s="75" t="s">
        <v>234</v>
      </c>
      <c r="F99" s="454" t="s">
        <v>281</v>
      </c>
      <c r="G99" s="454" t="s">
        <v>230</v>
      </c>
      <c r="H99" s="5">
        <f>H98-B99</f>
        <v>-10000</v>
      </c>
      <c r="I99" s="22">
        <f t="shared" si="5"/>
        <v>9.433962264150944</v>
      </c>
      <c r="J99" s="81"/>
      <c r="K99" s="81" t="s">
        <v>250</v>
      </c>
      <c r="L99">
        <v>2</v>
      </c>
      <c r="M99" s="2">
        <v>530</v>
      </c>
    </row>
    <row r="100" spans="1:13" ht="12.75">
      <c r="A100" s="75"/>
      <c r="B100" s="367">
        <v>5000</v>
      </c>
      <c r="C100" s="75" t="s">
        <v>29</v>
      </c>
      <c r="D100" s="12" t="s">
        <v>10</v>
      </c>
      <c r="E100" s="75" t="s">
        <v>234</v>
      </c>
      <c r="F100" s="454" t="s">
        <v>282</v>
      </c>
      <c r="G100" s="454" t="s">
        <v>230</v>
      </c>
      <c r="H100" s="5">
        <f>H99-B100</f>
        <v>-15000</v>
      </c>
      <c r="I100" s="22">
        <f t="shared" si="5"/>
        <v>9.433962264150944</v>
      </c>
      <c r="J100" s="81"/>
      <c r="K100" s="81" t="s">
        <v>248</v>
      </c>
      <c r="L100">
        <v>2</v>
      </c>
      <c r="M100" s="2">
        <v>530</v>
      </c>
    </row>
    <row r="101" spans="1:13" s="85" customFormat="1" ht="12.75">
      <c r="A101" s="11"/>
      <c r="B101" s="294">
        <f>SUM(B98:B100)</f>
        <v>15000</v>
      </c>
      <c r="C101" s="104" t="s">
        <v>29</v>
      </c>
      <c r="D101" s="11"/>
      <c r="E101" s="11"/>
      <c r="F101" s="18"/>
      <c r="G101" s="18"/>
      <c r="H101" s="83">
        <v>0</v>
      </c>
      <c r="I101" s="84">
        <f t="shared" si="5"/>
        <v>28.30188679245283</v>
      </c>
      <c r="M101" s="2">
        <v>530</v>
      </c>
    </row>
    <row r="102" spans="2:13" ht="12.75">
      <c r="B102" s="367"/>
      <c r="H102" s="5">
        <f aca="true" t="shared" si="7" ref="H102:H110">H101-B102</f>
        <v>0</v>
      </c>
      <c r="I102" s="22">
        <f t="shared" si="5"/>
        <v>0</v>
      </c>
      <c r="M102" s="2">
        <v>530</v>
      </c>
    </row>
    <row r="103" spans="2:13" ht="12.75">
      <c r="B103" s="455"/>
      <c r="H103" s="5">
        <f t="shared" si="7"/>
        <v>0</v>
      </c>
      <c r="I103" s="22">
        <f t="shared" si="5"/>
        <v>0</v>
      </c>
      <c r="M103" s="2">
        <v>530</v>
      </c>
    </row>
    <row r="104" spans="2:13" ht="12.75">
      <c r="B104" s="287">
        <v>2000</v>
      </c>
      <c r="C104" s="12" t="s">
        <v>30</v>
      </c>
      <c r="D104" s="12" t="s">
        <v>261</v>
      </c>
      <c r="E104" s="12" t="s">
        <v>234</v>
      </c>
      <c r="F104" s="30" t="s">
        <v>264</v>
      </c>
      <c r="G104" s="27" t="s">
        <v>230</v>
      </c>
      <c r="H104" s="5">
        <f t="shared" si="7"/>
        <v>-2000</v>
      </c>
      <c r="I104" s="22">
        <f t="shared" si="5"/>
        <v>3.7735849056603774</v>
      </c>
      <c r="K104" t="s">
        <v>244</v>
      </c>
      <c r="L104">
        <v>2</v>
      </c>
      <c r="M104" s="2">
        <v>530</v>
      </c>
    </row>
    <row r="105" spans="2:13" ht="12.75">
      <c r="B105" s="287">
        <v>2000</v>
      </c>
      <c r="C105" s="12" t="s">
        <v>30</v>
      </c>
      <c r="D105" s="12" t="s">
        <v>261</v>
      </c>
      <c r="E105" s="12" t="s">
        <v>234</v>
      </c>
      <c r="F105" s="30" t="s">
        <v>264</v>
      </c>
      <c r="G105" s="27" t="s">
        <v>232</v>
      </c>
      <c r="H105" s="5">
        <f t="shared" si="7"/>
        <v>-4000</v>
      </c>
      <c r="I105" s="22">
        <f t="shared" si="5"/>
        <v>3.7735849056603774</v>
      </c>
      <c r="K105" t="s">
        <v>244</v>
      </c>
      <c r="L105">
        <v>2</v>
      </c>
      <c r="M105" s="2">
        <v>530</v>
      </c>
    </row>
    <row r="106" spans="2:13" ht="12.75">
      <c r="B106" s="287">
        <v>2000</v>
      </c>
      <c r="C106" s="12" t="s">
        <v>30</v>
      </c>
      <c r="D106" s="12" t="s">
        <v>261</v>
      </c>
      <c r="E106" s="12" t="s">
        <v>234</v>
      </c>
      <c r="F106" s="30" t="s">
        <v>264</v>
      </c>
      <c r="G106" s="27" t="s">
        <v>259</v>
      </c>
      <c r="H106" s="5">
        <f t="shared" si="7"/>
        <v>-6000</v>
      </c>
      <c r="I106" s="22">
        <f t="shared" si="5"/>
        <v>3.7735849056603774</v>
      </c>
      <c r="K106" t="s">
        <v>244</v>
      </c>
      <c r="L106">
        <v>2</v>
      </c>
      <c r="M106" s="2">
        <v>530</v>
      </c>
    </row>
    <row r="107" spans="1:13" ht="12.75">
      <c r="A107" s="33"/>
      <c r="B107" s="367">
        <v>2000</v>
      </c>
      <c r="C107" s="75" t="s">
        <v>30</v>
      </c>
      <c r="D107" s="12" t="s">
        <v>10</v>
      </c>
      <c r="E107" s="75" t="s">
        <v>234</v>
      </c>
      <c r="F107" s="454" t="s">
        <v>279</v>
      </c>
      <c r="G107" s="454" t="s">
        <v>230</v>
      </c>
      <c r="H107" s="5">
        <f t="shared" si="7"/>
        <v>-8000</v>
      </c>
      <c r="I107" s="22">
        <f t="shared" si="5"/>
        <v>3.7735849056603774</v>
      </c>
      <c r="J107" s="81"/>
      <c r="K107" s="81" t="s">
        <v>250</v>
      </c>
      <c r="L107">
        <v>2</v>
      </c>
      <c r="M107" s="2">
        <v>530</v>
      </c>
    </row>
    <row r="108" spans="1:13" s="15" customFormat="1" ht="12.75">
      <c r="A108" s="33"/>
      <c r="B108" s="287">
        <v>2000</v>
      </c>
      <c r="C108" s="33" t="s">
        <v>30</v>
      </c>
      <c r="D108" s="12" t="s">
        <v>10</v>
      </c>
      <c r="E108" s="33" t="s">
        <v>234</v>
      </c>
      <c r="F108" s="454" t="s">
        <v>279</v>
      </c>
      <c r="G108" s="27" t="s">
        <v>232</v>
      </c>
      <c r="H108" s="5">
        <f t="shared" si="7"/>
        <v>-10000</v>
      </c>
      <c r="I108" s="22">
        <f t="shared" si="5"/>
        <v>3.7735849056603774</v>
      </c>
      <c r="J108" s="103"/>
      <c r="K108" s="103" t="s">
        <v>250</v>
      </c>
      <c r="L108">
        <v>2</v>
      </c>
      <c r="M108" s="2">
        <v>530</v>
      </c>
    </row>
    <row r="109" spans="1:13" ht="12.75">
      <c r="A109" s="33"/>
      <c r="B109" s="367">
        <v>2000</v>
      </c>
      <c r="C109" s="75" t="s">
        <v>30</v>
      </c>
      <c r="D109" s="12" t="s">
        <v>10</v>
      </c>
      <c r="E109" s="75" t="s">
        <v>234</v>
      </c>
      <c r="F109" s="454" t="s">
        <v>277</v>
      </c>
      <c r="G109" s="454" t="s">
        <v>230</v>
      </c>
      <c r="H109" s="5">
        <f t="shared" si="7"/>
        <v>-12000</v>
      </c>
      <c r="I109" s="22">
        <f t="shared" si="5"/>
        <v>3.7735849056603774</v>
      </c>
      <c r="J109" s="81"/>
      <c r="K109" s="81" t="s">
        <v>248</v>
      </c>
      <c r="L109">
        <v>2</v>
      </c>
      <c r="M109" s="2">
        <v>530</v>
      </c>
    </row>
    <row r="110" spans="1:13" s="15" customFormat="1" ht="12.75">
      <c r="A110" s="33"/>
      <c r="B110" s="287">
        <v>2000</v>
      </c>
      <c r="C110" s="33" t="s">
        <v>30</v>
      </c>
      <c r="D110" s="12" t="s">
        <v>10</v>
      </c>
      <c r="E110" s="33" t="s">
        <v>234</v>
      </c>
      <c r="F110" s="454" t="s">
        <v>277</v>
      </c>
      <c r="G110" s="27" t="s">
        <v>232</v>
      </c>
      <c r="H110" s="5">
        <f t="shared" si="7"/>
        <v>-14000</v>
      </c>
      <c r="I110" s="22">
        <f t="shared" si="5"/>
        <v>3.7735849056603774</v>
      </c>
      <c r="J110" s="103"/>
      <c r="K110" s="103" t="s">
        <v>248</v>
      </c>
      <c r="L110">
        <v>2</v>
      </c>
      <c r="M110" s="2">
        <v>530</v>
      </c>
    </row>
    <row r="111" spans="1:13" s="85" customFormat="1" ht="12.75">
      <c r="A111" s="11"/>
      <c r="B111" s="294">
        <f>SUM(B104:B110)</f>
        <v>14000</v>
      </c>
      <c r="C111" s="11" t="s">
        <v>30</v>
      </c>
      <c r="D111" s="11"/>
      <c r="E111" s="11"/>
      <c r="F111" s="18"/>
      <c r="G111" s="18"/>
      <c r="H111" s="83">
        <v>0</v>
      </c>
      <c r="I111" s="84">
        <f t="shared" si="5"/>
        <v>26.41509433962264</v>
      </c>
      <c r="M111" s="2">
        <v>530</v>
      </c>
    </row>
    <row r="112" spans="8:13" ht="12.75">
      <c r="H112" s="5">
        <f>H111-B112</f>
        <v>0</v>
      </c>
      <c r="I112" s="22">
        <f t="shared" si="5"/>
        <v>0</v>
      </c>
      <c r="M112" s="2">
        <v>530</v>
      </c>
    </row>
    <row r="113" spans="8:13" ht="12.75">
      <c r="H113" s="5">
        <f>H112-B113</f>
        <v>0</v>
      </c>
      <c r="I113" s="22">
        <f t="shared" si="5"/>
        <v>0</v>
      </c>
      <c r="M113" s="2">
        <v>530</v>
      </c>
    </row>
    <row r="114" spans="2:13" ht="12.75">
      <c r="B114" s="456">
        <v>1000</v>
      </c>
      <c r="C114" s="12" t="s">
        <v>242</v>
      </c>
      <c r="D114" s="12" t="s">
        <v>261</v>
      </c>
      <c r="E114" s="12" t="s">
        <v>283</v>
      </c>
      <c r="F114" s="30" t="s">
        <v>264</v>
      </c>
      <c r="G114" s="27" t="s">
        <v>230</v>
      </c>
      <c r="H114" s="5">
        <f>H113-B114</f>
        <v>-1000</v>
      </c>
      <c r="I114" s="22">
        <f t="shared" si="5"/>
        <v>1.8867924528301887</v>
      </c>
      <c r="K114" t="s">
        <v>244</v>
      </c>
      <c r="L114">
        <v>2</v>
      </c>
      <c r="M114" s="2">
        <v>530</v>
      </c>
    </row>
    <row r="115" spans="2:13" ht="12.75">
      <c r="B115" s="456">
        <v>1000</v>
      </c>
      <c r="C115" s="12" t="s">
        <v>242</v>
      </c>
      <c r="D115" s="12" t="s">
        <v>261</v>
      </c>
      <c r="E115" s="12" t="s">
        <v>283</v>
      </c>
      <c r="F115" s="30" t="s">
        <v>264</v>
      </c>
      <c r="G115" s="27" t="s">
        <v>232</v>
      </c>
      <c r="H115" s="5">
        <f>H114-B115</f>
        <v>-2000</v>
      </c>
      <c r="I115" s="22">
        <f t="shared" si="5"/>
        <v>1.8867924528301887</v>
      </c>
      <c r="K115" t="s">
        <v>244</v>
      </c>
      <c r="L115">
        <v>2</v>
      </c>
      <c r="M115" s="2">
        <v>530</v>
      </c>
    </row>
    <row r="116" spans="1:13" ht="12.75">
      <c r="A116" s="12"/>
      <c r="B116" s="456">
        <v>500</v>
      </c>
      <c r="C116" s="12" t="s">
        <v>242</v>
      </c>
      <c r="D116" s="12" t="s">
        <v>261</v>
      </c>
      <c r="E116" s="12" t="s">
        <v>283</v>
      </c>
      <c r="F116" s="30" t="s">
        <v>264</v>
      </c>
      <c r="G116" s="27" t="s">
        <v>259</v>
      </c>
      <c r="H116" s="5">
        <f>H115-B116</f>
        <v>-2500</v>
      </c>
      <c r="I116" s="22">
        <f t="shared" si="5"/>
        <v>0.9433962264150944</v>
      </c>
      <c r="K116" t="s">
        <v>244</v>
      </c>
      <c r="L116">
        <v>2</v>
      </c>
      <c r="M116" s="2">
        <v>530</v>
      </c>
    </row>
    <row r="117" spans="1:13" s="85" customFormat="1" ht="12.75">
      <c r="A117" s="11"/>
      <c r="B117" s="457">
        <f>SUM(B114:B116)</f>
        <v>2500</v>
      </c>
      <c r="C117" s="11"/>
      <c r="D117" s="11"/>
      <c r="E117" s="11" t="s">
        <v>283</v>
      </c>
      <c r="F117" s="18"/>
      <c r="G117" s="18"/>
      <c r="H117" s="83">
        <v>0</v>
      </c>
      <c r="I117" s="84">
        <f t="shared" si="5"/>
        <v>4.716981132075472</v>
      </c>
      <c r="M117" s="2">
        <v>530</v>
      </c>
    </row>
    <row r="118" spans="2:13" ht="12.75">
      <c r="B118" s="6"/>
      <c r="H118" s="5">
        <f>H117-B118</f>
        <v>0</v>
      </c>
      <c r="I118" s="22">
        <f t="shared" si="5"/>
        <v>0</v>
      </c>
      <c r="M118" s="2">
        <v>530</v>
      </c>
    </row>
    <row r="119" spans="2:13" ht="12.75">
      <c r="B119" s="6"/>
      <c r="H119" s="5">
        <f>H118-B119</f>
        <v>0</v>
      </c>
      <c r="I119" s="22">
        <f t="shared" si="5"/>
        <v>0</v>
      </c>
      <c r="M119" s="2">
        <v>530</v>
      </c>
    </row>
    <row r="120" spans="8:13" ht="12.75">
      <c r="H120" s="5">
        <f>H119-B120</f>
        <v>0</v>
      </c>
      <c r="I120" s="22">
        <f t="shared" si="5"/>
        <v>0</v>
      </c>
      <c r="M120" s="2">
        <v>530</v>
      </c>
    </row>
    <row r="121" spans="2:13" ht="12.75">
      <c r="B121" s="7"/>
      <c r="H121" s="5">
        <f>H120-B121</f>
        <v>0</v>
      </c>
      <c r="I121" s="22">
        <f t="shared" si="5"/>
        <v>0</v>
      </c>
      <c r="M121" s="2">
        <v>530</v>
      </c>
    </row>
    <row r="122" spans="1:13" s="102" customFormat="1" ht="12.75">
      <c r="A122" s="97"/>
      <c r="B122" s="98">
        <f>+B128+B140+B147+B153+B160</f>
        <v>57450</v>
      </c>
      <c r="C122" s="97" t="s">
        <v>36</v>
      </c>
      <c r="D122" s="97" t="s">
        <v>120</v>
      </c>
      <c r="E122" s="97" t="s">
        <v>24</v>
      </c>
      <c r="F122" s="99" t="s">
        <v>37</v>
      </c>
      <c r="G122" s="99" t="s">
        <v>38</v>
      </c>
      <c r="H122" s="98"/>
      <c r="I122" s="101">
        <f t="shared" si="5"/>
        <v>108.39622641509433</v>
      </c>
      <c r="M122" s="2">
        <v>530</v>
      </c>
    </row>
    <row r="123" spans="2:13" ht="12.75">
      <c r="B123" s="7"/>
      <c r="H123" s="5">
        <f>H122-B123</f>
        <v>0</v>
      </c>
      <c r="I123" s="22">
        <f t="shared" si="5"/>
        <v>0</v>
      </c>
      <c r="M123" s="2">
        <v>530</v>
      </c>
    </row>
    <row r="124" spans="2:13" ht="12.75">
      <c r="B124" s="287">
        <v>2500</v>
      </c>
      <c r="C124" s="1" t="s">
        <v>28</v>
      </c>
      <c r="D124" s="12" t="s">
        <v>10</v>
      </c>
      <c r="E124" s="12" t="s">
        <v>284</v>
      </c>
      <c r="F124" s="27" t="s">
        <v>285</v>
      </c>
      <c r="G124" s="31" t="s">
        <v>230</v>
      </c>
      <c r="H124" s="5">
        <f>H123-B124</f>
        <v>-2500</v>
      </c>
      <c r="I124" s="22">
        <f t="shared" si="5"/>
        <v>4.716981132075472</v>
      </c>
      <c r="K124" t="s">
        <v>28</v>
      </c>
      <c r="L124">
        <v>3</v>
      </c>
      <c r="M124" s="2">
        <v>530</v>
      </c>
    </row>
    <row r="125" spans="2:13" ht="12.75">
      <c r="B125" s="367">
        <v>2500</v>
      </c>
      <c r="C125" s="1" t="s">
        <v>28</v>
      </c>
      <c r="D125" s="12" t="s">
        <v>10</v>
      </c>
      <c r="E125" s="1" t="s">
        <v>284</v>
      </c>
      <c r="F125" s="27" t="s">
        <v>286</v>
      </c>
      <c r="G125" s="27" t="s">
        <v>232</v>
      </c>
      <c r="H125" s="5">
        <f>H124-B125</f>
        <v>-5000</v>
      </c>
      <c r="I125" s="22">
        <f t="shared" si="5"/>
        <v>4.716981132075472</v>
      </c>
      <c r="K125" t="s">
        <v>28</v>
      </c>
      <c r="L125">
        <v>3</v>
      </c>
      <c r="M125" s="2">
        <v>530</v>
      </c>
    </row>
    <row r="126" spans="2:13" ht="12.75">
      <c r="B126" s="367">
        <v>2500</v>
      </c>
      <c r="C126" s="1" t="s">
        <v>28</v>
      </c>
      <c r="D126" s="12" t="s">
        <v>10</v>
      </c>
      <c r="E126" s="1" t="s">
        <v>284</v>
      </c>
      <c r="F126" s="27" t="s">
        <v>287</v>
      </c>
      <c r="G126" s="27" t="s">
        <v>259</v>
      </c>
      <c r="H126" s="5">
        <f>H125-B126</f>
        <v>-7500</v>
      </c>
      <c r="I126" s="22">
        <f t="shared" si="5"/>
        <v>4.716981132075472</v>
      </c>
      <c r="K126" t="s">
        <v>28</v>
      </c>
      <c r="L126">
        <v>3</v>
      </c>
      <c r="M126" s="2">
        <v>530</v>
      </c>
    </row>
    <row r="127" spans="2:13" ht="12.75">
      <c r="B127" s="367">
        <v>2500</v>
      </c>
      <c r="C127" s="1" t="s">
        <v>28</v>
      </c>
      <c r="D127" s="12" t="s">
        <v>10</v>
      </c>
      <c r="E127" s="1" t="s">
        <v>284</v>
      </c>
      <c r="F127" s="27" t="s">
        <v>288</v>
      </c>
      <c r="G127" s="36" t="s">
        <v>289</v>
      </c>
      <c r="H127" s="5">
        <f>H126-B127</f>
        <v>-10000</v>
      </c>
      <c r="I127" s="22">
        <f t="shared" si="5"/>
        <v>4.716981132075472</v>
      </c>
      <c r="K127" t="s">
        <v>28</v>
      </c>
      <c r="L127">
        <v>3</v>
      </c>
      <c r="M127" s="2">
        <v>530</v>
      </c>
    </row>
    <row r="128" spans="1:13" s="85" customFormat="1" ht="12.75">
      <c r="A128" s="11"/>
      <c r="B128" s="294">
        <f>SUM(B124:B127)</f>
        <v>10000</v>
      </c>
      <c r="C128" s="11"/>
      <c r="D128" s="11"/>
      <c r="E128" s="11"/>
      <c r="F128" s="18"/>
      <c r="G128" s="18"/>
      <c r="H128" s="83">
        <v>0</v>
      </c>
      <c r="I128" s="84">
        <f t="shared" si="5"/>
        <v>18.867924528301888</v>
      </c>
      <c r="M128" s="2">
        <v>530</v>
      </c>
    </row>
    <row r="129" spans="2:13" ht="12.75">
      <c r="B129" s="367"/>
      <c r="H129" s="5">
        <f aca="true" t="shared" si="8" ref="H129:H135">H128-B129</f>
        <v>0</v>
      </c>
      <c r="I129" s="22">
        <f t="shared" si="5"/>
        <v>0</v>
      </c>
      <c r="M129" s="2">
        <v>530</v>
      </c>
    </row>
    <row r="130" spans="2:13" ht="12.75">
      <c r="B130" s="367"/>
      <c r="H130" s="5">
        <f t="shared" si="8"/>
        <v>0</v>
      </c>
      <c r="I130" s="22">
        <f t="shared" si="5"/>
        <v>0</v>
      </c>
      <c r="M130" s="2">
        <v>530</v>
      </c>
    </row>
    <row r="131" spans="2:13" ht="12.75">
      <c r="B131" s="367">
        <v>2500</v>
      </c>
      <c r="C131" s="1" t="s">
        <v>290</v>
      </c>
      <c r="D131" s="1" t="s">
        <v>261</v>
      </c>
      <c r="E131" s="1" t="s">
        <v>234</v>
      </c>
      <c r="F131" s="27" t="s">
        <v>291</v>
      </c>
      <c r="G131" s="27" t="s">
        <v>230</v>
      </c>
      <c r="H131" s="5">
        <f t="shared" si="8"/>
        <v>-2500</v>
      </c>
      <c r="I131" s="22">
        <f t="shared" si="5"/>
        <v>4.716981132075472</v>
      </c>
      <c r="K131" t="s">
        <v>284</v>
      </c>
      <c r="L131">
        <v>3</v>
      </c>
      <c r="M131" s="2">
        <v>530</v>
      </c>
    </row>
    <row r="132" spans="2:13" ht="12.75">
      <c r="B132" s="367">
        <v>500</v>
      </c>
      <c r="C132" s="12" t="s">
        <v>292</v>
      </c>
      <c r="D132" s="1" t="s">
        <v>261</v>
      </c>
      <c r="E132" s="1" t="s">
        <v>234</v>
      </c>
      <c r="F132" s="27" t="s">
        <v>293</v>
      </c>
      <c r="G132" s="27" t="s">
        <v>232</v>
      </c>
      <c r="H132" s="5">
        <f t="shared" si="8"/>
        <v>-3000</v>
      </c>
      <c r="I132" s="22">
        <f t="shared" si="5"/>
        <v>0.9433962264150944</v>
      </c>
      <c r="K132" t="s">
        <v>284</v>
      </c>
      <c r="L132">
        <v>3</v>
      </c>
      <c r="M132" s="2">
        <v>530</v>
      </c>
    </row>
    <row r="133" spans="2:13" ht="12.75">
      <c r="B133" s="367">
        <v>3500</v>
      </c>
      <c r="C133" s="12" t="s">
        <v>294</v>
      </c>
      <c r="D133" s="1" t="s">
        <v>261</v>
      </c>
      <c r="E133" s="1" t="s">
        <v>234</v>
      </c>
      <c r="F133" s="27" t="s">
        <v>293</v>
      </c>
      <c r="G133" s="27" t="s">
        <v>232</v>
      </c>
      <c r="H133" s="5">
        <f t="shared" si="8"/>
        <v>-6500</v>
      </c>
      <c r="I133" s="22">
        <f t="shared" si="5"/>
        <v>6.60377358490566</v>
      </c>
      <c r="K133" t="s">
        <v>284</v>
      </c>
      <c r="L133">
        <v>3</v>
      </c>
      <c r="M133" s="2">
        <v>530</v>
      </c>
    </row>
    <row r="134" spans="1:13" ht="12.75">
      <c r="A134" s="12"/>
      <c r="B134" s="367">
        <v>3500</v>
      </c>
      <c r="C134" s="12" t="s">
        <v>295</v>
      </c>
      <c r="D134" s="1" t="s">
        <v>261</v>
      </c>
      <c r="E134" s="1" t="s">
        <v>234</v>
      </c>
      <c r="F134" s="27" t="s">
        <v>293</v>
      </c>
      <c r="G134" s="27" t="s">
        <v>232</v>
      </c>
      <c r="H134" s="5">
        <f t="shared" si="8"/>
        <v>-10000</v>
      </c>
      <c r="I134" s="22">
        <f t="shared" si="5"/>
        <v>6.60377358490566</v>
      </c>
      <c r="K134" t="s">
        <v>284</v>
      </c>
      <c r="L134">
        <v>3</v>
      </c>
      <c r="M134" s="2">
        <v>530</v>
      </c>
    </row>
    <row r="135" spans="2:13" ht="12.75">
      <c r="B135" s="367">
        <v>3500</v>
      </c>
      <c r="C135" s="12" t="s">
        <v>294</v>
      </c>
      <c r="D135" s="1" t="s">
        <v>261</v>
      </c>
      <c r="E135" s="1" t="s">
        <v>234</v>
      </c>
      <c r="F135" s="27" t="s">
        <v>293</v>
      </c>
      <c r="G135" s="27" t="s">
        <v>259</v>
      </c>
      <c r="H135" s="5">
        <f t="shared" si="8"/>
        <v>-13500</v>
      </c>
      <c r="I135" s="22">
        <f t="shared" si="5"/>
        <v>6.60377358490566</v>
      </c>
      <c r="K135" t="s">
        <v>284</v>
      </c>
      <c r="L135">
        <v>3</v>
      </c>
      <c r="M135" s="2">
        <v>530</v>
      </c>
    </row>
    <row r="136" spans="2:13" ht="12.75">
      <c r="B136" s="367">
        <v>2500</v>
      </c>
      <c r="C136" s="12" t="s">
        <v>296</v>
      </c>
      <c r="D136" s="1" t="s">
        <v>261</v>
      </c>
      <c r="E136" s="1" t="s">
        <v>234</v>
      </c>
      <c r="F136" s="27" t="s">
        <v>293</v>
      </c>
      <c r="G136" s="27" t="s">
        <v>259</v>
      </c>
      <c r="H136" s="5">
        <f>H134-B136</f>
        <v>-12500</v>
      </c>
      <c r="I136" s="22">
        <f t="shared" si="5"/>
        <v>4.716981132075472</v>
      </c>
      <c r="K136" t="s">
        <v>284</v>
      </c>
      <c r="L136">
        <v>3</v>
      </c>
      <c r="M136" s="2">
        <v>530</v>
      </c>
    </row>
    <row r="137" spans="2:13" ht="12.75">
      <c r="B137" s="367">
        <v>3500</v>
      </c>
      <c r="C137" s="12" t="s">
        <v>295</v>
      </c>
      <c r="D137" s="1" t="s">
        <v>261</v>
      </c>
      <c r="E137" s="1" t="s">
        <v>234</v>
      </c>
      <c r="F137" s="27" t="s">
        <v>293</v>
      </c>
      <c r="G137" s="27" t="s">
        <v>259</v>
      </c>
      <c r="H137" s="5">
        <f>H135-B137</f>
        <v>-17000</v>
      </c>
      <c r="I137" s="22">
        <f t="shared" si="5"/>
        <v>6.60377358490566</v>
      </c>
      <c r="K137" t="s">
        <v>284</v>
      </c>
      <c r="L137">
        <v>3</v>
      </c>
      <c r="M137" s="2">
        <v>530</v>
      </c>
    </row>
    <row r="138" spans="2:13" ht="12.75">
      <c r="B138" s="367">
        <v>500</v>
      </c>
      <c r="C138" s="12" t="s">
        <v>297</v>
      </c>
      <c r="D138" s="1" t="s">
        <v>261</v>
      </c>
      <c r="E138" s="1" t="s">
        <v>234</v>
      </c>
      <c r="F138" s="27" t="s">
        <v>293</v>
      </c>
      <c r="G138" s="27" t="s">
        <v>289</v>
      </c>
      <c r="H138" s="5">
        <f>H137-B138</f>
        <v>-17500</v>
      </c>
      <c r="I138" s="22">
        <f t="shared" si="5"/>
        <v>0.9433962264150944</v>
      </c>
      <c r="K138" t="s">
        <v>284</v>
      </c>
      <c r="L138">
        <v>3</v>
      </c>
      <c r="M138" s="2">
        <v>530</v>
      </c>
    </row>
    <row r="139" spans="2:13" ht="12.75">
      <c r="B139" s="367">
        <v>3500</v>
      </c>
      <c r="C139" s="1" t="s">
        <v>298</v>
      </c>
      <c r="D139" s="1" t="s">
        <v>261</v>
      </c>
      <c r="E139" s="1" t="s">
        <v>234</v>
      </c>
      <c r="F139" s="27" t="s">
        <v>299</v>
      </c>
      <c r="G139" s="27" t="s">
        <v>289</v>
      </c>
      <c r="H139" s="5">
        <f>H138-B139</f>
        <v>-21000</v>
      </c>
      <c r="I139" s="22">
        <f t="shared" si="5"/>
        <v>6.60377358490566</v>
      </c>
      <c r="K139" t="s">
        <v>284</v>
      </c>
      <c r="L139">
        <v>3</v>
      </c>
      <c r="M139" s="2">
        <v>530</v>
      </c>
    </row>
    <row r="140" spans="1:13" s="85" customFormat="1" ht="12.75">
      <c r="A140" s="11"/>
      <c r="B140" s="294">
        <f>SUM(B131:B139)</f>
        <v>23500</v>
      </c>
      <c r="C140" s="11" t="s">
        <v>239</v>
      </c>
      <c r="D140" s="11"/>
      <c r="E140" s="11"/>
      <c r="F140" s="18"/>
      <c r="G140" s="18"/>
      <c r="H140" s="83">
        <v>0</v>
      </c>
      <c r="I140" s="84">
        <f t="shared" si="5"/>
        <v>44.339622641509436</v>
      </c>
      <c r="M140" s="2">
        <v>530</v>
      </c>
    </row>
    <row r="141" spans="2:13" ht="12.75">
      <c r="B141" s="455"/>
      <c r="H141" s="5">
        <f aca="true" t="shared" si="9" ref="H141:H146">H140-B141</f>
        <v>0</v>
      </c>
      <c r="I141" s="22">
        <f t="shared" si="5"/>
        <v>0</v>
      </c>
      <c r="M141" s="2">
        <v>530</v>
      </c>
    </row>
    <row r="142" spans="2:13" ht="12.75">
      <c r="B142" s="455"/>
      <c r="H142" s="5">
        <f t="shared" si="9"/>
        <v>0</v>
      </c>
      <c r="I142" s="22">
        <f t="shared" si="5"/>
        <v>0</v>
      </c>
      <c r="M142" s="2">
        <v>530</v>
      </c>
    </row>
    <row r="143" spans="2:13" ht="12.75">
      <c r="B143" s="455">
        <v>600</v>
      </c>
      <c r="C143" s="1" t="s">
        <v>240</v>
      </c>
      <c r="D143" s="1" t="s">
        <v>261</v>
      </c>
      <c r="E143" s="1" t="s">
        <v>86</v>
      </c>
      <c r="F143" s="27" t="s">
        <v>293</v>
      </c>
      <c r="G143" s="27" t="s">
        <v>230</v>
      </c>
      <c r="H143" s="5">
        <f t="shared" si="9"/>
        <v>-600</v>
      </c>
      <c r="I143" s="22">
        <f t="shared" si="5"/>
        <v>1.1320754716981132</v>
      </c>
      <c r="K143" t="s">
        <v>284</v>
      </c>
      <c r="L143">
        <v>3</v>
      </c>
      <c r="M143" s="2">
        <v>530</v>
      </c>
    </row>
    <row r="144" spans="2:13" ht="12.75">
      <c r="B144" s="367">
        <v>1350</v>
      </c>
      <c r="C144" s="1" t="s">
        <v>240</v>
      </c>
      <c r="D144" s="1" t="s">
        <v>261</v>
      </c>
      <c r="E144" s="1" t="s">
        <v>86</v>
      </c>
      <c r="F144" s="27" t="s">
        <v>293</v>
      </c>
      <c r="G144" s="27" t="s">
        <v>232</v>
      </c>
      <c r="H144" s="5">
        <f t="shared" si="9"/>
        <v>-1950</v>
      </c>
      <c r="I144" s="22">
        <f t="shared" si="5"/>
        <v>2.547169811320755</v>
      </c>
      <c r="K144" t="s">
        <v>284</v>
      </c>
      <c r="L144">
        <v>3</v>
      </c>
      <c r="M144" s="2">
        <v>530</v>
      </c>
    </row>
    <row r="145" spans="2:13" ht="12.75">
      <c r="B145" s="367">
        <v>500</v>
      </c>
      <c r="C145" s="1" t="s">
        <v>240</v>
      </c>
      <c r="D145" s="1" t="s">
        <v>261</v>
      </c>
      <c r="E145" s="1" t="s">
        <v>86</v>
      </c>
      <c r="F145" s="27" t="s">
        <v>293</v>
      </c>
      <c r="G145" s="27" t="s">
        <v>259</v>
      </c>
      <c r="H145" s="5">
        <f t="shared" si="9"/>
        <v>-2450</v>
      </c>
      <c r="I145" s="22">
        <f t="shared" si="5"/>
        <v>0.9433962264150944</v>
      </c>
      <c r="K145" t="s">
        <v>284</v>
      </c>
      <c r="L145">
        <v>3</v>
      </c>
      <c r="M145" s="2">
        <v>530</v>
      </c>
    </row>
    <row r="146" spans="2:13" ht="12.75">
      <c r="B146" s="367">
        <v>500</v>
      </c>
      <c r="C146" s="1" t="s">
        <v>240</v>
      </c>
      <c r="D146" s="1" t="s">
        <v>261</v>
      </c>
      <c r="E146" s="1" t="s">
        <v>86</v>
      </c>
      <c r="F146" s="27" t="s">
        <v>293</v>
      </c>
      <c r="G146" s="27" t="s">
        <v>289</v>
      </c>
      <c r="H146" s="5">
        <f t="shared" si="9"/>
        <v>-2950</v>
      </c>
      <c r="I146" s="22">
        <f t="shared" si="5"/>
        <v>0.9433962264150944</v>
      </c>
      <c r="K146" t="s">
        <v>284</v>
      </c>
      <c r="L146">
        <v>3</v>
      </c>
      <c r="M146" s="2">
        <v>530</v>
      </c>
    </row>
    <row r="147" spans="1:13" s="85" customFormat="1" ht="12.75">
      <c r="A147" s="11"/>
      <c r="B147" s="294">
        <f>SUM(B143:B146)</f>
        <v>2950</v>
      </c>
      <c r="C147" s="11"/>
      <c r="D147" s="11"/>
      <c r="E147" s="11" t="s">
        <v>86</v>
      </c>
      <c r="F147" s="18"/>
      <c r="G147" s="18"/>
      <c r="H147" s="83">
        <v>0</v>
      </c>
      <c r="I147" s="84">
        <f t="shared" si="5"/>
        <v>5.566037735849057</v>
      </c>
      <c r="M147" s="2">
        <v>530</v>
      </c>
    </row>
    <row r="148" spans="2:13" ht="12.75">
      <c r="B148" s="367"/>
      <c r="H148" s="5">
        <f>H147-B148</f>
        <v>0</v>
      </c>
      <c r="I148" s="22">
        <f t="shared" si="5"/>
        <v>0</v>
      </c>
      <c r="M148" s="2">
        <v>530</v>
      </c>
    </row>
    <row r="149" spans="2:13" ht="12.75">
      <c r="B149" s="367"/>
      <c r="H149" s="5">
        <f>H148-B149</f>
        <v>0</v>
      </c>
      <c r="I149" s="22">
        <f aca="true" t="shared" si="10" ref="I149:I212">+B149/M149</f>
        <v>0</v>
      </c>
      <c r="M149" s="2">
        <v>530</v>
      </c>
    </row>
    <row r="150" spans="2:13" ht="12.75">
      <c r="B150" s="367">
        <v>5000</v>
      </c>
      <c r="C150" s="1" t="s">
        <v>29</v>
      </c>
      <c r="D150" s="1" t="s">
        <v>261</v>
      </c>
      <c r="E150" s="1" t="s">
        <v>234</v>
      </c>
      <c r="F150" s="27" t="s">
        <v>300</v>
      </c>
      <c r="G150" s="27" t="s">
        <v>230</v>
      </c>
      <c r="H150" s="5">
        <f>H149-B150</f>
        <v>-5000</v>
      </c>
      <c r="I150" s="22">
        <f t="shared" si="10"/>
        <v>9.433962264150944</v>
      </c>
      <c r="K150" t="s">
        <v>284</v>
      </c>
      <c r="L150">
        <v>3</v>
      </c>
      <c r="M150" s="2">
        <v>530</v>
      </c>
    </row>
    <row r="151" spans="2:13" ht="12.75">
      <c r="B151" s="367">
        <v>4000</v>
      </c>
      <c r="C151" s="1" t="s">
        <v>29</v>
      </c>
      <c r="D151" s="1" t="s">
        <v>261</v>
      </c>
      <c r="E151" s="1" t="s">
        <v>234</v>
      </c>
      <c r="F151" s="27" t="s">
        <v>301</v>
      </c>
      <c r="G151" s="27" t="s">
        <v>232</v>
      </c>
      <c r="H151" s="5">
        <f>H150-B151</f>
        <v>-9000</v>
      </c>
      <c r="I151" s="22">
        <f t="shared" si="10"/>
        <v>7.547169811320755</v>
      </c>
      <c r="K151" t="s">
        <v>284</v>
      </c>
      <c r="L151">
        <v>3</v>
      </c>
      <c r="M151" s="2">
        <v>530</v>
      </c>
    </row>
    <row r="152" spans="2:13" ht="12.75">
      <c r="B152" s="367">
        <v>4000</v>
      </c>
      <c r="C152" s="1" t="s">
        <v>29</v>
      </c>
      <c r="D152" s="1" t="s">
        <v>261</v>
      </c>
      <c r="E152" s="1" t="s">
        <v>234</v>
      </c>
      <c r="F152" s="27" t="s">
        <v>301</v>
      </c>
      <c r="G152" s="27" t="s">
        <v>259</v>
      </c>
      <c r="H152" s="5">
        <f>H151-B152</f>
        <v>-13000</v>
      </c>
      <c r="I152" s="22">
        <f t="shared" si="10"/>
        <v>7.547169811320755</v>
      </c>
      <c r="K152" t="s">
        <v>284</v>
      </c>
      <c r="L152">
        <v>3</v>
      </c>
      <c r="M152" s="2">
        <v>530</v>
      </c>
    </row>
    <row r="153" spans="1:13" s="85" customFormat="1" ht="12.75">
      <c r="A153" s="11"/>
      <c r="B153" s="294">
        <f>SUM(B150:B152)</f>
        <v>13000</v>
      </c>
      <c r="C153" s="11" t="s">
        <v>29</v>
      </c>
      <c r="D153" s="11"/>
      <c r="E153" s="11"/>
      <c r="F153" s="18"/>
      <c r="G153" s="18"/>
      <c r="H153" s="83">
        <v>0</v>
      </c>
      <c r="I153" s="84">
        <f t="shared" si="10"/>
        <v>24.528301886792452</v>
      </c>
      <c r="M153" s="2">
        <v>530</v>
      </c>
    </row>
    <row r="154" spans="2:13" ht="12.75">
      <c r="B154" s="367"/>
      <c r="H154" s="5">
        <f aca="true" t="shared" si="11" ref="H154:H159">H153-B154</f>
        <v>0</v>
      </c>
      <c r="I154" s="22">
        <f t="shared" si="10"/>
        <v>0</v>
      </c>
      <c r="M154" s="2">
        <v>530</v>
      </c>
    </row>
    <row r="155" spans="2:13" ht="12.75">
      <c r="B155" s="367"/>
      <c r="H155" s="5">
        <f t="shared" si="11"/>
        <v>0</v>
      </c>
      <c r="I155" s="22">
        <f t="shared" si="10"/>
        <v>0</v>
      </c>
      <c r="M155" s="2">
        <v>530</v>
      </c>
    </row>
    <row r="156" spans="2:13" ht="12.75">
      <c r="B156" s="367">
        <v>2000</v>
      </c>
      <c r="C156" s="1" t="s">
        <v>30</v>
      </c>
      <c r="D156" s="1" t="s">
        <v>261</v>
      </c>
      <c r="E156" s="1" t="s">
        <v>234</v>
      </c>
      <c r="F156" s="27" t="s">
        <v>293</v>
      </c>
      <c r="G156" s="27" t="s">
        <v>230</v>
      </c>
      <c r="H156" s="5">
        <f t="shared" si="11"/>
        <v>-2000</v>
      </c>
      <c r="I156" s="22">
        <f t="shared" si="10"/>
        <v>3.7735849056603774</v>
      </c>
      <c r="K156" t="s">
        <v>284</v>
      </c>
      <c r="L156">
        <v>3</v>
      </c>
      <c r="M156" s="2">
        <v>530</v>
      </c>
    </row>
    <row r="157" spans="2:13" ht="12.75">
      <c r="B157" s="367">
        <v>2000</v>
      </c>
      <c r="C157" s="1" t="s">
        <v>30</v>
      </c>
      <c r="D157" s="1" t="s">
        <v>261</v>
      </c>
      <c r="E157" s="1" t="s">
        <v>234</v>
      </c>
      <c r="F157" s="27" t="s">
        <v>293</v>
      </c>
      <c r="G157" s="27" t="s">
        <v>232</v>
      </c>
      <c r="H157" s="5">
        <f t="shared" si="11"/>
        <v>-4000</v>
      </c>
      <c r="I157" s="22">
        <f t="shared" si="10"/>
        <v>3.7735849056603774</v>
      </c>
      <c r="K157" t="s">
        <v>284</v>
      </c>
      <c r="L157">
        <v>3</v>
      </c>
      <c r="M157" s="2">
        <v>530</v>
      </c>
    </row>
    <row r="158" spans="2:13" ht="12.75">
      <c r="B158" s="367">
        <v>2000</v>
      </c>
      <c r="C158" s="1" t="s">
        <v>30</v>
      </c>
      <c r="D158" s="1" t="s">
        <v>261</v>
      </c>
      <c r="E158" s="1" t="s">
        <v>234</v>
      </c>
      <c r="F158" s="27" t="s">
        <v>293</v>
      </c>
      <c r="G158" s="27" t="s">
        <v>259</v>
      </c>
      <c r="H158" s="5">
        <f t="shared" si="11"/>
        <v>-6000</v>
      </c>
      <c r="I158" s="22">
        <f t="shared" si="10"/>
        <v>3.7735849056603774</v>
      </c>
      <c r="K158" t="s">
        <v>284</v>
      </c>
      <c r="L158">
        <v>3</v>
      </c>
      <c r="M158" s="2">
        <v>530</v>
      </c>
    </row>
    <row r="159" spans="2:13" ht="12.75">
      <c r="B159" s="367">
        <v>2000</v>
      </c>
      <c r="C159" s="1" t="s">
        <v>30</v>
      </c>
      <c r="D159" s="1" t="s">
        <v>261</v>
      </c>
      <c r="E159" s="1" t="s">
        <v>234</v>
      </c>
      <c r="F159" s="27" t="s">
        <v>293</v>
      </c>
      <c r="G159" s="27" t="s">
        <v>289</v>
      </c>
      <c r="H159" s="5">
        <f t="shared" si="11"/>
        <v>-8000</v>
      </c>
      <c r="I159" s="22">
        <f t="shared" si="10"/>
        <v>3.7735849056603774</v>
      </c>
      <c r="K159" t="s">
        <v>284</v>
      </c>
      <c r="L159">
        <v>3</v>
      </c>
      <c r="M159" s="2">
        <v>530</v>
      </c>
    </row>
    <row r="160" spans="1:13" s="85" customFormat="1" ht="12.75">
      <c r="A160" s="11"/>
      <c r="B160" s="294">
        <f>SUM(B156:B159)</f>
        <v>8000</v>
      </c>
      <c r="C160" s="11" t="s">
        <v>30</v>
      </c>
      <c r="D160" s="11"/>
      <c r="E160" s="11"/>
      <c r="F160" s="18"/>
      <c r="G160" s="18"/>
      <c r="H160" s="83">
        <v>0</v>
      </c>
      <c r="I160" s="84">
        <f t="shared" si="10"/>
        <v>15.09433962264151</v>
      </c>
      <c r="M160" s="2">
        <v>530</v>
      </c>
    </row>
    <row r="161" spans="2:13" ht="12.75">
      <c r="B161" s="367"/>
      <c r="H161" s="5">
        <f>H160-B161</f>
        <v>0</v>
      </c>
      <c r="I161" s="22">
        <f t="shared" si="10"/>
        <v>0</v>
      </c>
      <c r="M161" s="2">
        <v>530</v>
      </c>
    </row>
    <row r="162" spans="2:13" ht="12.75">
      <c r="B162" s="367"/>
      <c r="H162" s="5">
        <f>H161-B162</f>
        <v>0</v>
      </c>
      <c r="I162" s="22">
        <f t="shared" si="10"/>
        <v>0</v>
      </c>
      <c r="M162" s="2">
        <v>530</v>
      </c>
    </row>
    <row r="163" spans="2:13" ht="12.75">
      <c r="B163" s="367"/>
      <c r="H163" s="5">
        <f>H162-B163</f>
        <v>0</v>
      </c>
      <c r="I163" s="22">
        <f t="shared" si="10"/>
        <v>0</v>
      </c>
      <c r="M163" s="2">
        <v>530</v>
      </c>
    </row>
    <row r="164" spans="2:13" ht="12.75">
      <c r="B164" s="367"/>
      <c r="H164" s="5">
        <f>H163-B164</f>
        <v>0</v>
      </c>
      <c r="I164" s="22">
        <f t="shared" si="10"/>
        <v>0</v>
      </c>
      <c r="M164" s="2">
        <v>530</v>
      </c>
    </row>
    <row r="165" spans="1:13" s="102" customFormat="1" ht="12.75">
      <c r="A165" s="97"/>
      <c r="B165" s="399">
        <f>+B175+B193+B202+B210+B218+B225</f>
        <v>106000</v>
      </c>
      <c r="C165" s="97" t="s">
        <v>39</v>
      </c>
      <c r="D165" s="97" t="s">
        <v>165</v>
      </c>
      <c r="E165" s="97" t="s">
        <v>40</v>
      </c>
      <c r="F165" s="99" t="s">
        <v>41</v>
      </c>
      <c r="G165" s="100" t="s">
        <v>42</v>
      </c>
      <c r="H165" s="98"/>
      <c r="I165" s="101">
        <f t="shared" si="10"/>
        <v>200</v>
      </c>
      <c r="M165" s="2">
        <v>530</v>
      </c>
    </row>
    <row r="166" spans="2:13" ht="12.75">
      <c r="B166" s="367"/>
      <c r="H166" s="5">
        <f aca="true" t="shared" si="12" ref="H166:H174">H165-B166</f>
        <v>0</v>
      </c>
      <c r="I166" s="22">
        <f t="shared" si="10"/>
        <v>0</v>
      </c>
      <c r="M166" s="2">
        <v>530</v>
      </c>
    </row>
    <row r="167" spans="2:13" ht="12.75">
      <c r="B167" s="367">
        <v>2500</v>
      </c>
      <c r="C167" s="1" t="s">
        <v>28</v>
      </c>
      <c r="D167" s="12" t="s">
        <v>10</v>
      </c>
      <c r="E167" s="1" t="s">
        <v>228</v>
      </c>
      <c r="F167" s="27" t="s">
        <v>302</v>
      </c>
      <c r="G167" s="27" t="s">
        <v>259</v>
      </c>
      <c r="H167" s="5">
        <f t="shared" si="12"/>
        <v>-2500</v>
      </c>
      <c r="I167" s="22">
        <f t="shared" si="10"/>
        <v>4.716981132075472</v>
      </c>
      <c r="K167" t="s">
        <v>28</v>
      </c>
      <c r="L167">
        <v>4</v>
      </c>
      <c r="M167" s="2">
        <v>530</v>
      </c>
    </row>
    <row r="168" spans="2:13" ht="12.75">
      <c r="B168" s="367">
        <v>2500</v>
      </c>
      <c r="C168" s="1" t="s">
        <v>28</v>
      </c>
      <c r="D168" s="12" t="s">
        <v>10</v>
      </c>
      <c r="E168" s="1" t="s">
        <v>228</v>
      </c>
      <c r="F168" s="27" t="s">
        <v>303</v>
      </c>
      <c r="G168" s="36" t="s">
        <v>289</v>
      </c>
      <c r="H168" s="5">
        <f t="shared" si="12"/>
        <v>-5000</v>
      </c>
      <c r="I168" s="22">
        <f t="shared" si="10"/>
        <v>4.716981132075472</v>
      </c>
      <c r="K168" t="s">
        <v>28</v>
      </c>
      <c r="L168">
        <v>4</v>
      </c>
      <c r="M168" s="2">
        <v>530</v>
      </c>
    </row>
    <row r="169" spans="2:13" ht="12.75">
      <c r="B169" s="367">
        <v>2500</v>
      </c>
      <c r="C169" s="1" t="s">
        <v>28</v>
      </c>
      <c r="D169" s="1" t="s">
        <v>10</v>
      </c>
      <c r="E169" s="1" t="s">
        <v>228</v>
      </c>
      <c r="F169" s="27" t="s">
        <v>304</v>
      </c>
      <c r="G169" s="27" t="s">
        <v>43</v>
      </c>
      <c r="H169" s="5">
        <f t="shared" si="12"/>
        <v>-7500</v>
      </c>
      <c r="I169" s="22">
        <f t="shared" si="10"/>
        <v>4.716981132075472</v>
      </c>
      <c r="K169" t="s">
        <v>28</v>
      </c>
      <c r="L169">
        <v>4</v>
      </c>
      <c r="M169" s="2">
        <v>530</v>
      </c>
    </row>
    <row r="170" spans="2:13" ht="12.75">
      <c r="B170" s="367">
        <v>2500</v>
      </c>
      <c r="C170" s="1" t="s">
        <v>28</v>
      </c>
      <c r="D170" s="1" t="s">
        <v>10</v>
      </c>
      <c r="E170" s="1" t="s">
        <v>228</v>
      </c>
      <c r="F170" s="27" t="s">
        <v>305</v>
      </c>
      <c r="G170" s="27" t="s">
        <v>306</v>
      </c>
      <c r="H170" s="5">
        <f t="shared" si="12"/>
        <v>-10000</v>
      </c>
      <c r="I170" s="22">
        <f t="shared" si="10"/>
        <v>4.716981132075472</v>
      </c>
      <c r="K170" t="s">
        <v>28</v>
      </c>
      <c r="L170">
        <v>4</v>
      </c>
      <c r="M170" s="2">
        <v>530</v>
      </c>
    </row>
    <row r="171" spans="2:13" ht="12.75">
      <c r="B171" s="367">
        <v>3000</v>
      </c>
      <c r="C171" s="1" t="s">
        <v>28</v>
      </c>
      <c r="D171" s="1" t="s">
        <v>10</v>
      </c>
      <c r="E171" s="1" t="s">
        <v>246</v>
      </c>
      <c r="F171" s="65" t="s">
        <v>307</v>
      </c>
      <c r="G171" s="27" t="s">
        <v>306</v>
      </c>
      <c r="H171" s="5">
        <f t="shared" si="12"/>
        <v>-13000</v>
      </c>
      <c r="I171" s="22">
        <f t="shared" si="10"/>
        <v>5.660377358490566</v>
      </c>
      <c r="K171" t="s">
        <v>28</v>
      </c>
      <c r="L171">
        <v>4</v>
      </c>
      <c r="M171" s="2">
        <v>530</v>
      </c>
    </row>
    <row r="172" spans="2:13" ht="12.75">
      <c r="B172" s="367">
        <v>3000</v>
      </c>
      <c r="C172" s="1" t="s">
        <v>28</v>
      </c>
      <c r="D172" s="1" t="s">
        <v>10</v>
      </c>
      <c r="E172" s="1" t="s">
        <v>246</v>
      </c>
      <c r="F172" s="65" t="s">
        <v>308</v>
      </c>
      <c r="G172" s="27" t="s">
        <v>44</v>
      </c>
      <c r="H172" s="5">
        <f t="shared" si="12"/>
        <v>-16000</v>
      </c>
      <c r="I172" s="22">
        <f t="shared" si="10"/>
        <v>5.660377358490566</v>
      </c>
      <c r="K172" t="s">
        <v>28</v>
      </c>
      <c r="L172">
        <v>4</v>
      </c>
      <c r="M172" s="2">
        <v>530</v>
      </c>
    </row>
    <row r="173" spans="2:13" ht="12.75">
      <c r="B173" s="367">
        <v>2500</v>
      </c>
      <c r="C173" s="1" t="s">
        <v>28</v>
      </c>
      <c r="D173" s="1" t="s">
        <v>10</v>
      </c>
      <c r="E173" s="1" t="s">
        <v>228</v>
      </c>
      <c r="F173" s="27" t="s">
        <v>309</v>
      </c>
      <c r="G173" s="27" t="s">
        <v>44</v>
      </c>
      <c r="H173" s="5">
        <f t="shared" si="12"/>
        <v>-18500</v>
      </c>
      <c r="I173" s="22">
        <f t="shared" si="10"/>
        <v>4.716981132075472</v>
      </c>
      <c r="K173" t="s">
        <v>28</v>
      </c>
      <c r="L173">
        <v>4</v>
      </c>
      <c r="M173" s="2">
        <v>530</v>
      </c>
    </row>
    <row r="174" spans="2:13" ht="12.75">
      <c r="B174" s="455">
        <v>2500</v>
      </c>
      <c r="C174" s="1" t="s">
        <v>28</v>
      </c>
      <c r="D174" s="1" t="s">
        <v>10</v>
      </c>
      <c r="E174" s="1" t="s">
        <v>228</v>
      </c>
      <c r="F174" s="27" t="s">
        <v>310</v>
      </c>
      <c r="G174" s="27" t="s">
        <v>311</v>
      </c>
      <c r="H174" s="5">
        <f t="shared" si="12"/>
        <v>-21000</v>
      </c>
      <c r="I174" s="22">
        <f t="shared" si="10"/>
        <v>4.716981132075472</v>
      </c>
      <c r="K174" t="s">
        <v>28</v>
      </c>
      <c r="L174">
        <v>4</v>
      </c>
      <c r="M174" s="2">
        <v>530</v>
      </c>
    </row>
    <row r="175" spans="1:13" s="85" customFormat="1" ht="12.75">
      <c r="A175" s="11"/>
      <c r="B175" s="294">
        <f>SUM(B167:B174)</f>
        <v>21000</v>
      </c>
      <c r="C175" s="11" t="s">
        <v>28</v>
      </c>
      <c r="D175" s="11"/>
      <c r="E175" s="11"/>
      <c r="F175" s="18"/>
      <c r="G175" s="18"/>
      <c r="H175" s="83">
        <v>0</v>
      </c>
      <c r="I175" s="84">
        <f t="shared" si="10"/>
        <v>39.62264150943396</v>
      </c>
      <c r="M175" s="2">
        <v>530</v>
      </c>
    </row>
    <row r="176" spans="2:13" ht="12.75">
      <c r="B176" s="367"/>
      <c r="H176" s="5">
        <f aca="true" t="shared" si="13" ref="H176:H192">H175-B176</f>
        <v>0</v>
      </c>
      <c r="I176" s="22">
        <f t="shared" si="10"/>
        <v>0</v>
      </c>
      <c r="M176" s="2">
        <v>530</v>
      </c>
    </row>
    <row r="177" spans="2:13" ht="12.75">
      <c r="B177" s="367"/>
      <c r="H177" s="5">
        <f t="shared" si="13"/>
        <v>0</v>
      </c>
      <c r="I177" s="22">
        <f t="shared" si="10"/>
        <v>0</v>
      </c>
      <c r="M177" s="2">
        <v>530</v>
      </c>
    </row>
    <row r="178" spans="2:14" ht="12.75">
      <c r="B178" s="367">
        <v>5000</v>
      </c>
      <c r="C178" s="458" t="s">
        <v>312</v>
      </c>
      <c r="D178" s="12" t="s">
        <v>10</v>
      </c>
      <c r="E178" s="1" t="s">
        <v>234</v>
      </c>
      <c r="F178" s="27" t="s">
        <v>313</v>
      </c>
      <c r="G178" s="27" t="s">
        <v>232</v>
      </c>
      <c r="H178" s="5">
        <f t="shared" si="13"/>
        <v>-5000</v>
      </c>
      <c r="I178" s="22">
        <f t="shared" si="10"/>
        <v>9.433962264150944</v>
      </c>
      <c r="J178" s="459"/>
      <c r="K178" t="s">
        <v>228</v>
      </c>
      <c r="L178">
        <v>4</v>
      </c>
      <c r="M178" s="2">
        <v>530</v>
      </c>
      <c r="N178" s="460"/>
    </row>
    <row r="179" spans="2:13" ht="12.75">
      <c r="B179" s="367">
        <v>3000</v>
      </c>
      <c r="C179" s="12" t="s">
        <v>314</v>
      </c>
      <c r="D179" s="12" t="s">
        <v>10</v>
      </c>
      <c r="E179" s="1" t="s">
        <v>234</v>
      </c>
      <c r="F179" s="27" t="s">
        <v>313</v>
      </c>
      <c r="G179" s="27" t="s">
        <v>259</v>
      </c>
      <c r="H179" s="5">
        <f t="shared" si="13"/>
        <v>-8000</v>
      </c>
      <c r="I179" s="22">
        <f t="shared" si="10"/>
        <v>5.660377358490566</v>
      </c>
      <c r="K179" t="s">
        <v>228</v>
      </c>
      <c r="L179">
        <v>4</v>
      </c>
      <c r="M179" s="2">
        <v>530</v>
      </c>
    </row>
    <row r="180" spans="2:13" ht="12.75">
      <c r="B180" s="367">
        <v>3000</v>
      </c>
      <c r="C180" s="12" t="s">
        <v>315</v>
      </c>
      <c r="D180" s="12" t="s">
        <v>10</v>
      </c>
      <c r="E180" s="1" t="s">
        <v>234</v>
      </c>
      <c r="F180" s="27" t="s">
        <v>313</v>
      </c>
      <c r="G180" s="27" t="s">
        <v>259</v>
      </c>
      <c r="H180" s="5">
        <f t="shared" si="13"/>
        <v>-11000</v>
      </c>
      <c r="I180" s="22">
        <f t="shared" si="10"/>
        <v>5.660377358490566</v>
      </c>
      <c r="K180" t="s">
        <v>228</v>
      </c>
      <c r="L180">
        <v>4</v>
      </c>
      <c r="M180" s="2">
        <v>530</v>
      </c>
    </row>
    <row r="181" spans="2:13" ht="12.75">
      <c r="B181" s="367">
        <v>2000</v>
      </c>
      <c r="C181" s="12" t="s">
        <v>316</v>
      </c>
      <c r="D181" s="12" t="s">
        <v>10</v>
      </c>
      <c r="E181" s="1" t="s">
        <v>234</v>
      </c>
      <c r="F181" s="27" t="s">
        <v>313</v>
      </c>
      <c r="G181" s="27" t="s">
        <v>289</v>
      </c>
      <c r="H181" s="5">
        <f t="shared" si="13"/>
        <v>-13000</v>
      </c>
      <c r="I181" s="22">
        <f t="shared" si="10"/>
        <v>3.7735849056603774</v>
      </c>
      <c r="K181" t="s">
        <v>228</v>
      </c>
      <c r="L181">
        <v>4</v>
      </c>
      <c r="M181" s="2">
        <v>530</v>
      </c>
    </row>
    <row r="182" spans="2:13" ht="12.75">
      <c r="B182" s="367">
        <v>2000</v>
      </c>
      <c r="C182" s="12" t="s">
        <v>317</v>
      </c>
      <c r="D182" s="12" t="s">
        <v>10</v>
      </c>
      <c r="E182" s="1" t="s">
        <v>234</v>
      </c>
      <c r="F182" s="27" t="s">
        <v>313</v>
      </c>
      <c r="G182" s="27" t="s">
        <v>289</v>
      </c>
      <c r="H182" s="5">
        <f t="shared" si="13"/>
        <v>-15000</v>
      </c>
      <c r="I182" s="22">
        <f t="shared" si="10"/>
        <v>3.7735849056603774</v>
      </c>
      <c r="K182" t="s">
        <v>228</v>
      </c>
      <c r="L182">
        <v>4</v>
      </c>
      <c r="M182" s="2">
        <v>530</v>
      </c>
    </row>
    <row r="183" spans="1:13" s="15" customFormat="1" ht="12.75">
      <c r="A183" s="12"/>
      <c r="B183" s="287">
        <v>6000</v>
      </c>
      <c r="C183" s="12" t="s">
        <v>318</v>
      </c>
      <c r="D183" s="12" t="s">
        <v>10</v>
      </c>
      <c r="E183" s="12" t="s">
        <v>234</v>
      </c>
      <c r="F183" s="30" t="s">
        <v>319</v>
      </c>
      <c r="G183" s="30" t="s">
        <v>289</v>
      </c>
      <c r="H183" s="29">
        <f t="shared" si="13"/>
        <v>-21000</v>
      </c>
      <c r="I183" s="53">
        <f t="shared" si="10"/>
        <v>11.320754716981131</v>
      </c>
      <c r="K183" s="15" t="s">
        <v>228</v>
      </c>
      <c r="L183" s="15">
        <v>4</v>
      </c>
      <c r="M183" s="2">
        <v>530</v>
      </c>
    </row>
    <row r="184" spans="2:13" ht="12.75">
      <c r="B184" s="367">
        <v>2500</v>
      </c>
      <c r="C184" s="12" t="s">
        <v>320</v>
      </c>
      <c r="D184" s="12" t="s">
        <v>10</v>
      </c>
      <c r="E184" s="1" t="s">
        <v>234</v>
      </c>
      <c r="F184" s="27" t="s">
        <v>313</v>
      </c>
      <c r="G184" s="27" t="s">
        <v>321</v>
      </c>
      <c r="H184" s="5">
        <f t="shared" si="13"/>
        <v>-23500</v>
      </c>
      <c r="I184" s="22">
        <f t="shared" si="10"/>
        <v>4.716981132075472</v>
      </c>
      <c r="J184" s="15"/>
      <c r="K184" t="s">
        <v>228</v>
      </c>
      <c r="L184">
        <v>4</v>
      </c>
      <c r="M184" s="2">
        <v>530</v>
      </c>
    </row>
    <row r="185" spans="2:13" ht="12.75">
      <c r="B185" s="367">
        <v>2500</v>
      </c>
      <c r="C185" s="12" t="s">
        <v>322</v>
      </c>
      <c r="D185" s="12" t="s">
        <v>10</v>
      </c>
      <c r="E185" s="1" t="s">
        <v>234</v>
      </c>
      <c r="F185" s="27" t="s">
        <v>313</v>
      </c>
      <c r="G185" s="27" t="s">
        <v>321</v>
      </c>
      <c r="H185" s="5">
        <f t="shared" si="13"/>
        <v>-26000</v>
      </c>
      <c r="I185" s="22">
        <f t="shared" si="10"/>
        <v>4.716981132075472</v>
      </c>
      <c r="J185" s="15"/>
      <c r="K185" t="s">
        <v>228</v>
      </c>
      <c r="L185">
        <v>4</v>
      </c>
      <c r="M185" s="2">
        <v>530</v>
      </c>
    </row>
    <row r="186" spans="2:13" ht="12.75">
      <c r="B186" s="367">
        <v>3000</v>
      </c>
      <c r="C186" s="12" t="s">
        <v>323</v>
      </c>
      <c r="D186" s="12" t="s">
        <v>10</v>
      </c>
      <c r="E186" s="1" t="s">
        <v>234</v>
      </c>
      <c r="F186" s="27" t="s">
        <v>313</v>
      </c>
      <c r="G186" s="27" t="s">
        <v>43</v>
      </c>
      <c r="H186" s="5">
        <f t="shared" si="13"/>
        <v>-29000</v>
      </c>
      <c r="I186" s="22">
        <f t="shared" si="10"/>
        <v>5.660377358490566</v>
      </c>
      <c r="J186" s="15"/>
      <c r="K186" t="s">
        <v>228</v>
      </c>
      <c r="L186">
        <v>4</v>
      </c>
      <c r="M186" s="2">
        <v>530</v>
      </c>
    </row>
    <row r="187" spans="2:13" ht="12.75">
      <c r="B187" s="367">
        <v>3000</v>
      </c>
      <c r="C187" s="12" t="s">
        <v>324</v>
      </c>
      <c r="D187" s="12" t="s">
        <v>10</v>
      </c>
      <c r="E187" s="1" t="s">
        <v>234</v>
      </c>
      <c r="F187" s="27" t="s">
        <v>313</v>
      </c>
      <c r="G187" s="27" t="s">
        <v>43</v>
      </c>
      <c r="H187" s="5">
        <f t="shared" si="13"/>
        <v>-32000</v>
      </c>
      <c r="I187" s="22">
        <f t="shared" si="10"/>
        <v>5.660377358490566</v>
      </c>
      <c r="J187" s="15"/>
      <c r="K187" t="s">
        <v>228</v>
      </c>
      <c r="L187">
        <v>4</v>
      </c>
      <c r="M187" s="2">
        <v>530</v>
      </c>
    </row>
    <row r="188" spans="2:13" ht="12.75">
      <c r="B188" s="367">
        <v>1000</v>
      </c>
      <c r="C188" s="12" t="s">
        <v>325</v>
      </c>
      <c r="D188" s="12" t="s">
        <v>10</v>
      </c>
      <c r="E188" s="1" t="s">
        <v>234</v>
      </c>
      <c r="F188" s="27" t="s">
        <v>313</v>
      </c>
      <c r="G188" s="27" t="s">
        <v>43</v>
      </c>
      <c r="H188" s="5">
        <f t="shared" si="13"/>
        <v>-33000</v>
      </c>
      <c r="I188" s="22">
        <f t="shared" si="10"/>
        <v>1.8867924528301887</v>
      </c>
      <c r="J188" s="15"/>
      <c r="K188" t="s">
        <v>228</v>
      </c>
      <c r="L188">
        <v>4</v>
      </c>
      <c r="M188" s="2">
        <v>530</v>
      </c>
    </row>
    <row r="189" spans="2:13" ht="12.75">
      <c r="B189" s="367">
        <v>1000</v>
      </c>
      <c r="C189" s="12" t="s">
        <v>326</v>
      </c>
      <c r="D189" s="12" t="s">
        <v>10</v>
      </c>
      <c r="E189" s="1" t="s">
        <v>234</v>
      </c>
      <c r="F189" s="27" t="s">
        <v>313</v>
      </c>
      <c r="G189" s="27" t="s">
        <v>43</v>
      </c>
      <c r="H189" s="5">
        <f t="shared" si="13"/>
        <v>-34000</v>
      </c>
      <c r="I189" s="22">
        <f t="shared" si="10"/>
        <v>1.8867924528301887</v>
      </c>
      <c r="J189" s="15"/>
      <c r="K189" t="s">
        <v>228</v>
      </c>
      <c r="L189">
        <v>4</v>
      </c>
      <c r="M189" s="2">
        <v>530</v>
      </c>
    </row>
    <row r="190" spans="2:13" ht="12.75">
      <c r="B190" s="367">
        <v>3000</v>
      </c>
      <c r="C190" s="12" t="s">
        <v>323</v>
      </c>
      <c r="D190" s="12" t="s">
        <v>10</v>
      </c>
      <c r="E190" s="1" t="s">
        <v>234</v>
      </c>
      <c r="F190" s="27" t="s">
        <v>313</v>
      </c>
      <c r="G190" s="27" t="s">
        <v>306</v>
      </c>
      <c r="H190" s="5">
        <f t="shared" si="13"/>
        <v>-37000</v>
      </c>
      <c r="I190" s="22">
        <f t="shared" si="10"/>
        <v>5.660377358490566</v>
      </c>
      <c r="J190" s="15"/>
      <c r="K190" t="s">
        <v>228</v>
      </c>
      <c r="L190">
        <v>4</v>
      </c>
      <c r="M190" s="2">
        <v>530</v>
      </c>
    </row>
    <row r="191" spans="2:13" ht="12.75">
      <c r="B191" s="367">
        <v>3000</v>
      </c>
      <c r="C191" s="12" t="s">
        <v>324</v>
      </c>
      <c r="D191" s="12" t="s">
        <v>10</v>
      </c>
      <c r="E191" s="1" t="s">
        <v>234</v>
      </c>
      <c r="F191" s="27" t="s">
        <v>313</v>
      </c>
      <c r="G191" s="27" t="s">
        <v>306</v>
      </c>
      <c r="H191" s="5">
        <f t="shared" si="13"/>
        <v>-40000</v>
      </c>
      <c r="I191" s="22">
        <f t="shared" si="10"/>
        <v>5.660377358490566</v>
      </c>
      <c r="J191" s="15"/>
      <c r="K191" t="s">
        <v>228</v>
      </c>
      <c r="L191">
        <v>4</v>
      </c>
      <c r="M191" s="2">
        <v>530</v>
      </c>
    </row>
    <row r="192" spans="2:13" ht="12.75">
      <c r="B192" s="367">
        <v>10000</v>
      </c>
      <c r="C192" s="1" t="s">
        <v>327</v>
      </c>
      <c r="D192" s="12" t="s">
        <v>10</v>
      </c>
      <c r="E192" s="1" t="s">
        <v>234</v>
      </c>
      <c r="F192" s="27" t="s">
        <v>328</v>
      </c>
      <c r="G192" s="27" t="s">
        <v>306</v>
      </c>
      <c r="H192" s="5">
        <f t="shared" si="13"/>
        <v>-50000</v>
      </c>
      <c r="I192" s="22">
        <f t="shared" si="10"/>
        <v>18.867924528301888</v>
      </c>
      <c r="K192" t="s">
        <v>228</v>
      </c>
      <c r="L192">
        <v>4</v>
      </c>
      <c r="M192" s="2">
        <v>530</v>
      </c>
    </row>
    <row r="193" spans="1:13" s="463" customFormat="1" ht="12.75">
      <c r="A193" s="461"/>
      <c r="B193" s="371">
        <f>SUM(B178:B192)</f>
        <v>50000</v>
      </c>
      <c r="C193" s="86" t="s">
        <v>239</v>
      </c>
      <c r="D193" s="461"/>
      <c r="E193" s="461"/>
      <c r="F193" s="462"/>
      <c r="G193" s="462"/>
      <c r="H193" s="83">
        <v>0</v>
      </c>
      <c r="I193" s="84">
        <f t="shared" si="10"/>
        <v>94.33962264150944</v>
      </c>
      <c r="M193" s="2">
        <v>530</v>
      </c>
    </row>
    <row r="194" spans="2:13" ht="12.75">
      <c r="B194" s="367"/>
      <c r="D194" s="12"/>
      <c r="H194" s="5">
        <f aca="true" t="shared" si="14" ref="H194:H201">H193-B194</f>
        <v>0</v>
      </c>
      <c r="I194" s="22">
        <f t="shared" si="10"/>
        <v>0</v>
      </c>
      <c r="M194" s="2">
        <v>530</v>
      </c>
    </row>
    <row r="195" spans="2:13" ht="12.75">
      <c r="B195" s="367"/>
      <c r="D195" s="12"/>
      <c r="H195" s="5">
        <f t="shared" si="14"/>
        <v>0</v>
      </c>
      <c r="I195" s="22">
        <f t="shared" si="10"/>
        <v>0</v>
      </c>
      <c r="M195" s="2">
        <v>530</v>
      </c>
    </row>
    <row r="196" spans="2:13" ht="12.75">
      <c r="B196" s="367">
        <v>500</v>
      </c>
      <c r="C196" s="75" t="s">
        <v>240</v>
      </c>
      <c r="D196" s="33" t="s">
        <v>10</v>
      </c>
      <c r="E196" s="75" t="s">
        <v>86</v>
      </c>
      <c r="F196" s="27" t="s">
        <v>313</v>
      </c>
      <c r="G196" s="453" t="s">
        <v>259</v>
      </c>
      <c r="H196" s="5">
        <f t="shared" si="14"/>
        <v>-500</v>
      </c>
      <c r="I196" s="22">
        <f t="shared" si="10"/>
        <v>0.9433962264150944</v>
      </c>
      <c r="K196" t="s">
        <v>228</v>
      </c>
      <c r="L196">
        <v>4</v>
      </c>
      <c r="M196" s="2">
        <v>530</v>
      </c>
    </row>
    <row r="197" spans="2:13" ht="12.75">
      <c r="B197" s="367">
        <v>500</v>
      </c>
      <c r="C197" s="75" t="s">
        <v>240</v>
      </c>
      <c r="D197" s="33" t="s">
        <v>10</v>
      </c>
      <c r="E197" s="75" t="s">
        <v>86</v>
      </c>
      <c r="F197" s="27" t="s">
        <v>313</v>
      </c>
      <c r="G197" s="453" t="s">
        <v>289</v>
      </c>
      <c r="H197" s="5">
        <f t="shared" si="14"/>
        <v>-1000</v>
      </c>
      <c r="I197" s="22">
        <f t="shared" si="10"/>
        <v>0.9433962264150944</v>
      </c>
      <c r="K197" t="s">
        <v>228</v>
      </c>
      <c r="L197">
        <v>4</v>
      </c>
      <c r="M197" s="2">
        <v>530</v>
      </c>
    </row>
    <row r="198" spans="2:13" ht="12.75">
      <c r="B198" s="367">
        <v>500</v>
      </c>
      <c r="C198" s="75" t="s">
        <v>240</v>
      </c>
      <c r="D198" s="33" t="s">
        <v>10</v>
      </c>
      <c r="E198" s="75" t="s">
        <v>86</v>
      </c>
      <c r="F198" s="27" t="s">
        <v>313</v>
      </c>
      <c r="G198" s="453" t="s">
        <v>321</v>
      </c>
      <c r="H198" s="5">
        <f t="shared" si="14"/>
        <v>-1500</v>
      </c>
      <c r="I198" s="22">
        <f t="shared" si="10"/>
        <v>0.9433962264150944</v>
      </c>
      <c r="K198" t="s">
        <v>228</v>
      </c>
      <c r="L198">
        <v>4</v>
      </c>
      <c r="M198" s="2">
        <v>530</v>
      </c>
    </row>
    <row r="199" spans="2:13" ht="12.75">
      <c r="B199" s="367">
        <v>500</v>
      </c>
      <c r="C199" s="75" t="s">
        <v>240</v>
      </c>
      <c r="D199" s="33" t="s">
        <v>10</v>
      </c>
      <c r="E199" s="75" t="s">
        <v>86</v>
      </c>
      <c r="F199" s="27" t="s">
        <v>313</v>
      </c>
      <c r="G199" s="453" t="s">
        <v>43</v>
      </c>
      <c r="H199" s="5">
        <f t="shared" si="14"/>
        <v>-2000</v>
      </c>
      <c r="I199" s="22">
        <f t="shared" si="10"/>
        <v>0.9433962264150944</v>
      </c>
      <c r="K199" t="s">
        <v>228</v>
      </c>
      <c r="L199">
        <v>4</v>
      </c>
      <c r="M199" s="2">
        <v>530</v>
      </c>
    </row>
    <row r="200" spans="2:13" ht="12.75">
      <c r="B200" s="367">
        <v>500</v>
      </c>
      <c r="C200" s="75" t="s">
        <v>240</v>
      </c>
      <c r="D200" s="33" t="s">
        <v>10</v>
      </c>
      <c r="E200" s="75" t="s">
        <v>86</v>
      </c>
      <c r="F200" s="27" t="s">
        <v>313</v>
      </c>
      <c r="G200" s="453" t="s">
        <v>306</v>
      </c>
      <c r="H200" s="5">
        <f t="shared" si="14"/>
        <v>-2500</v>
      </c>
      <c r="I200" s="22">
        <f t="shared" si="10"/>
        <v>0.9433962264150944</v>
      </c>
      <c r="K200" t="s">
        <v>228</v>
      </c>
      <c r="L200">
        <v>4</v>
      </c>
      <c r="M200" s="2">
        <v>530</v>
      </c>
    </row>
    <row r="201" spans="2:13" ht="12.75">
      <c r="B201" s="367">
        <v>500</v>
      </c>
      <c r="C201" s="75" t="s">
        <v>240</v>
      </c>
      <c r="D201" s="33" t="s">
        <v>10</v>
      </c>
      <c r="E201" s="75" t="s">
        <v>86</v>
      </c>
      <c r="F201" s="27" t="s">
        <v>313</v>
      </c>
      <c r="G201" s="453" t="s">
        <v>44</v>
      </c>
      <c r="H201" s="5">
        <f t="shared" si="14"/>
        <v>-3000</v>
      </c>
      <c r="I201" s="22">
        <f t="shared" si="10"/>
        <v>0.9433962264150944</v>
      </c>
      <c r="K201" t="s">
        <v>228</v>
      </c>
      <c r="L201">
        <v>4</v>
      </c>
      <c r="M201" s="2">
        <v>530</v>
      </c>
    </row>
    <row r="202" spans="1:13" s="95" customFormat="1" ht="12.75">
      <c r="A202" s="92"/>
      <c r="B202" s="371">
        <f>SUM(B196:B201)</f>
        <v>3000</v>
      </c>
      <c r="C202" s="92"/>
      <c r="D202" s="92"/>
      <c r="E202" s="92" t="s">
        <v>86</v>
      </c>
      <c r="F202" s="94"/>
      <c r="G202" s="94"/>
      <c r="H202" s="93">
        <v>0</v>
      </c>
      <c r="I202" s="105">
        <f t="shared" si="10"/>
        <v>5.660377358490566</v>
      </c>
      <c r="M202" s="2">
        <v>530</v>
      </c>
    </row>
    <row r="203" spans="2:13" ht="12.75">
      <c r="B203" s="367"/>
      <c r="D203" s="12"/>
      <c r="H203" s="5">
        <f aca="true" t="shared" si="15" ref="H203:H209">H202-B203</f>
        <v>0</v>
      </c>
      <c r="I203" s="22">
        <f t="shared" si="10"/>
        <v>0</v>
      </c>
      <c r="M203" s="2">
        <v>530</v>
      </c>
    </row>
    <row r="204" spans="2:13" ht="12.75">
      <c r="B204" s="367"/>
      <c r="D204" s="12"/>
      <c r="H204" s="5">
        <f t="shared" si="15"/>
        <v>0</v>
      </c>
      <c r="I204" s="22">
        <f t="shared" si="10"/>
        <v>0</v>
      </c>
      <c r="M204" s="2">
        <v>530</v>
      </c>
    </row>
    <row r="205" spans="2:13" ht="12.75">
      <c r="B205" s="367">
        <v>3000</v>
      </c>
      <c r="C205" s="1" t="s">
        <v>29</v>
      </c>
      <c r="D205" s="12" t="s">
        <v>10</v>
      </c>
      <c r="E205" s="1" t="s">
        <v>234</v>
      </c>
      <c r="F205" s="27" t="s">
        <v>313</v>
      </c>
      <c r="G205" s="27" t="s">
        <v>232</v>
      </c>
      <c r="H205" s="5">
        <f t="shared" si="15"/>
        <v>-3000</v>
      </c>
      <c r="I205" s="22">
        <f t="shared" si="10"/>
        <v>5.660377358490566</v>
      </c>
      <c r="K205" t="s">
        <v>329</v>
      </c>
      <c r="L205">
        <v>4</v>
      </c>
      <c r="M205" s="2">
        <v>530</v>
      </c>
    </row>
    <row r="206" spans="2:13" ht="12.75">
      <c r="B206" s="367">
        <v>3000</v>
      </c>
      <c r="C206" s="1" t="s">
        <v>29</v>
      </c>
      <c r="D206" s="12" t="s">
        <v>10</v>
      </c>
      <c r="E206" s="1" t="s">
        <v>234</v>
      </c>
      <c r="F206" s="27" t="s">
        <v>313</v>
      </c>
      <c r="G206" s="27" t="s">
        <v>259</v>
      </c>
      <c r="H206" s="5">
        <f t="shared" si="15"/>
        <v>-6000</v>
      </c>
      <c r="I206" s="22">
        <f t="shared" si="10"/>
        <v>5.660377358490566</v>
      </c>
      <c r="K206" t="s">
        <v>329</v>
      </c>
      <c r="L206">
        <v>4</v>
      </c>
      <c r="M206" s="2">
        <v>530</v>
      </c>
    </row>
    <row r="207" spans="1:13" ht="12.75">
      <c r="A207" s="12"/>
      <c r="B207" s="367">
        <v>4000</v>
      </c>
      <c r="C207" s="1" t="s">
        <v>29</v>
      </c>
      <c r="D207" s="12" t="s">
        <v>10</v>
      </c>
      <c r="E207" s="1" t="s">
        <v>234</v>
      </c>
      <c r="F207" s="27" t="s">
        <v>330</v>
      </c>
      <c r="G207" s="27" t="s">
        <v>289</v>
      </c>
      <c r="H207" s="5">
        <f t="shared" si="15"/>
        <v>-10000</v>
      </c>
      <c r="I207" s="22">
        <f t="shared" si="10"/>
        <v>7.547169811320755</v>
      </c>
      <c r="K207" t="s">
        <v>329</v>
      </c>
      <c r="L207">
        <v>4</v>
      </c>
      <c r="M207" s="2">
        <v>530</v>
      </c>
    </row>
    <row r="208" spans="2:13" ht="12.75">
      <c r="B208" s="367">
        <v>4000</v>
      </c>
      <c r="C208" s="1" t="s">
        <v>29</v>
      </c>
      <c r="D208" s="12" t="s">
        <v>10</v>
      </c>
      <c r="E208" s="1" t="s">
        <v>234</v>
      </c>
      <c r="F208" s="27" t="s">
        <v>330</v>
      </c>
      <c r="G208" s="27" t="s">
        <v>321</v>
      </c>
      <c r="H208" s="5">
        <f t="shared" si="15"/>
        <v>-14000</v>
      </c>
      <c r="I208" s="22">
        <f t="shared" si="10"/>
        <v>7.547169811320755</v>
      </c>
      <c r="K208" t="s">
        <v>329</v>
      </c>
      <c r="L208">
        <v>4</v>
      </c>
      <c r="M208" s="2">
        <v>530</v>
      </c>
    </row>
    <row r="209" spans="2:13" ht="12.75">
      <c r="B209" s="367">
        <v>4000</v>
      </c>
      <c r="C209" s="1" t="s">
        <v>29</v>
      </c>
      <c r="D209" s="12" t="s">
        <v>10</v>
      </c>
      <c r="E209" s="1" t="s">
        <v>234</v>
      </c>
      <c r="F209" s="27" t="s">
        <v>330</v>
      </c>
      <c r="G209" s="27" t="s">
        <v>43</v>
      </c>
      <c r="H209" s="5">
        <f t="shared" si="15"/>
        <v>-18000</v>
      </c>
      <c r="I209" s="22">
        <f t="shared" si="10"/>
        <v>7.547169811320755</v>
      </c>
      <c r="K209" t="s">
        <v>329</v>
      </c>
      <c r="L209">
        <v>4</v>
      </c>
      <c r="M209" s="2">
        <v>530</v>
      </c>
    </row>
    <row r="210" spans="1:13" s="85" customFormat="1" ht="12.75">
      <c r="A210" s="11"/>
      <c r="B210" s="294">
        <f>SUM(B205:B209)</f>
        <v>18000</v>
      </c>
      <c r="C210" s="11" t="s">
        <v>29</v>
      </c>
      <c r="D210" s="11"/>
      <c r="E210" s="11"/>
      <c r="F210" s="18"/>
      <c r="G210" s="18"/>
      <c r="H210" s="83">
        <v>0</v>
      </c>
      <c r="I210" s="84">
        <f t="shared" si="10"/>
        <v>33.9622641509434</v>
      </c>
      <c r="M210" s="2">
        <v>530</v>
      </c>
    </row>
    <row r="211" spans="2:13" ht="12.75">
      <c r="B211" s="367"/>
      <c r="D211" s="12"/>
      <c r="H211" s="5">
        <f aca="true" t="shared" si="16" ref="H211:H217">H210-B211</f>
        <v>0</v>
      </c>
      <c r="I211" s="22">
        <f t="shared" si="10"/>
        <v>0</v>
      </c>
      <c r="M211" s="2">
        <v>530</v>
      </c>
    </row>
    <row r="212" spans="2:13" ht="12.75">
      <c r="B212" s="367"/>
      <c r="D212" s="12"/>
      <c r="H212" s="5">
        <f t="shared" si="16"/>
        <v>0</v>
      </c>
      <c r="I212" s="22">
        <f t="shared" si="10"/>
        <v>0</v>
      </c>
      <c r="M212" s="2">
        <v>530</v>
      </c>
    </row>
    <row r="213" spans="2:13" ht="12.75">
      <c r="B213" s="367">
        <v>2000</v>
      </c>
      <c r="C213" s="75" t="s">
        <v>30</v>
      </c>
      <c r="D213" s="33" t="s">
        <v>10</v>
      </c>
      <c r="E213" s="75" t="s">
        <v>234</v>
      </c>
      <c r="F213" s="27" t="s">
        <v>313</v>
      </c>
      <c r="G213" s="453" t="s">
        <v>259</v>
      </c>
      <c r="H213" s="5">
        <f t="shared" si="16"/>
        <v>-2000</v>
      </c>
      <c r="I213" s="22">
        <f aca="true" t="shared" si="17" ref="I213:I276">+B213/M213</f>
        <v>3.7735849056603774</v>
      </c>
      <c r="K213" t="s">
        <v>228</v>
      </c>
      <c r="L213">
        <v>4</v>
      </c>
      <c r="M213" s="2">
        <v>530</v>
      </c>
    </row>
    <row r="214" spans="2:13" ht="12.75">
      <c r="B214" s="367">
        <v>2000</v>
      </c>
      <c r="C214" s="75" t="s">
        <v>30</v>
      </c>
      <c r="D214" s="33" t="s">
        <v>10</v>
      </c>
      <c r="E214" s="75" t="s">
        <v>234</v>
      </c>
      <c r="F214" s="27" t="s">
        <v>313</v>
      </c>
      <c r="G214" s="453" t="s">
        <v>289</v>
      </c>
      <c r="H214" s="5">
        <f t="shared" si="16"/>
        <v>-4000</v>
      </c>
      <c r="I214" s="22">
        <f t="shared" si="17"/>
        <v>3.7735849056603774</v>
      </c>
      <c r="K214" t="s">
        <v>228</v>
      </c>
      <c r="L214">
        <v>4</v>
      </c>
      <c r="M214" s="2">
        <v>530</v>
      </c>
    </row>
    <row r="215" spans="2:13" ht="12.75">
      <c r="B215" s="367">
        <v>2000</v>
      </c>
      <c r="C215" s="75" t="s">
        <v>30</v>
      </c>
      <c r="D215" s="33" t="s">
        <v>10</v>
      </c>
      <c r="E215" s="75" t="s">
        <v>234</v>
      </c>
      <c r="F215" s="27" t="s">
        <v>313</v>
      </c>
      <c r="G215" s="453" t="s">
        <v>321</v>
      </c>
      <c r="H215" s="5">
        <f t="shared" si="16"/>
        <v>-6000</v>
      </c>
      <c r="I215" s="22">
        <f t="shared" si="17"/>
        <v>3.7735849056603774</v>
      </c>
      <c r="K215" t="s">
        <v>228</v>
      </c>
      <c r="L215">
        <v>4</v>
      </c>
      <c r="M215" s="2">
        <v>530</v>
      </c>
    </row>
    <row r="216" spans="2:13" ht="12.75">
      <c r="B216" s="367">
        <v>2000</v>
      </c>
      <c r="C216" s="75" t="s">
        <v>30</v>
      </c>
      <c r="D216" s="33" t="s">
        <v>10</v>
      </c>
      <c r="E216" s="75" t="s">
        <v>234</v>
      </c>
      <c r="F216" s="27" t="s">
        <v>313</v>
      </c>
      <c r="G216" s="453" t="s">
        <v>43</v>
      </c>
      <c r="H216" s="5">
        <f t="shared" si="16"/>
        <v>-8000</v>
      </c>
      <c r="I216" s="22">
        <f t="shared" si="17"/>
        <v>3.7735849056603774</v>
      </c>
      <c r="K216" t="s">
        <v>228</v>
      </c>
      <c r="L216">
        <v>4</v>
      </c>
      <c r="M216" s="2">
        <v>530</v>
      </c>
    </row>
    <row r="217" spans="2:13" ht="12.75">
      <c r="B217" s="367">
        <v>2000</v>
      </c>
      <c r="C217" s="75" t="s">
        <v>30</v>
      </c>
      <c r="D217" s="33" t="s">
        <v>10</v>
      </c>
      <c r="E217" s="75" t="s">
        <v>234</v>
      </c>
      <c r="F217" s="27" t="s">
        <v>313</v>
      </c>
      <c r="G217" s="453" t="s">
        <v>306</v>
      </c>
      <c r="H217" s="5">
        <f t="shared" si="16"/>
        <v>-10000</v>
      </c>
      <c r="I217" s="22">
        <f t="shared" si="17"/>
        <v>3.7735849056603774</v>
      </c>
      <c r="K217" t="s">
        <v>228</v>
      </c>
      <c r="L217">
        <v>4</v>
      </c>
      <c r="M217" s="2">
        <v>530</v>
      </c>
    </row>
    <row r="218" spans="1:13" s="95" customFormat="1" ht="12.75">
      <c r="A218" s="92"/>
      <c r="B218" s="371">
        <f>SUM(B213:B217)</f>
        <v>10000</v>
      </c>
      <c r="C218" s="92" t="s">
        <v>30</v>
      </c>
      <c r="D218" s="86"/>
      <c r="E218" s="86"/>
      <c r="F218" s="88"/>
      <c r="G218" s="94"/>
      <c r="H218" s="93">
        <v>0</v>
      </c>
      <c r="I218" s="105">
        <f t="shared" si="17"/>
        <v>18.867924528301888</v>
      </c>
      <c r="M218" s="2">
        <v>530</v>
      </c>
    </row>
    <row r="219" spans="8:13" ht="12.75">
      <c r="H219" s="5">
        <f aca="true" t="shared" si="18" ref="H219:H224">H218-B219</f>
        <v>0</v>
      </c>
      <c r="I219" s="22">
        <f t="shared" si="17"/>
        <v>0</v>
      </c>
      <c r="M219" s="2">
        <v>530</v>
      </c>
    </row>
    <row r="220" spans="2:13" ht="12.75">
      <c r="B220" s="464"/>
      <c r="H220" s="5">
        <f t="shared" si="18"/>
        <v>0</v>
      </c>
      <c r="I220" s="22">
        <f t="shared" si="17"/>
        <v>0</v>
      </c>
      <c r="M220" s="2">
        <v>530</v>
      </c>
    </row>
    <row r="221" spans="1:13" ht="12.75">
      <c r="A221" s="12"/>
      <c r="B221" s="402">
        <v>1000</v>
      </c>
      <c r="C221" s="75" t="s">
        <v>242</v>
      </c>
      <c r="D221" s="1" t="s">
        <v>10</v>
      </c>
      <c r="E221" s="1" t="s">
        <v>283</v>
      </c>
      <c r="F221" s="27" t="s">
        <v>313</v>
      </c>
      <c r="G221" s="27" t="s">
        <v>289</v>
      </c>
      <c r="H221" s="5">
        <f t="shared" si="18"/>
        <v>-1000</v>
      </c>
      <c r="I221" s="22">
        <f t="shared" si="17"/>
        <v>1.8867924528301887</v>
      </c>
      <c r="K221" t="s">
        <v>228</v>
      </c>
      <c r="L221">
        <v>4</v>
      </c>
      <c r="M221" s="2">
        <v>530</v>
      </c>
    </row>
    <row r="222" spans="2:13" ht="12.75">
      <c r="B222" s="465">
        <v>1000</v>
      </c>
      <c r="C222" s="75" t="s">
        <v>242</v>
      </c>
      <c r="D222" s="1" t="s">
        <v>10</v>
      </c>
      <c r="E222" s="1" t="s">
        <v>283</v>
      </c>
      <c r="F222" s="27" t="s">
        <v>313</v>
      </c>
      <c r="G222" s="27" t="s">
        <v>321</v>
      </c>
      <c r="H222" s="5">
        <f t="shared" si="18"/>
        <v>-2000</v>
      </c>
      <c r="I222" s="22">
        <f t="shared" si="17"/>
        <v>1.8867924528301887</v>
      </c>
      <c r="K222" t="s">
        <v>228</v>
      </c>
      <c r="L222">
        <v>4</v>
      </c>
      <c r="M222" s="2">
        <v>530</v>
      </c>
    </row>
    <row r="223" spans="2:13" ht="12.75">
      <c r="B223" s="402">
        <v>1000</v>
      </c>
      <c r="C223" s="75" t="s">
        <v>242</v>
      </c>
      <c r="D223" s="1" t="s">
        <v>10</v>
      </c>
      <c r="E223" s="1" t="s">
        <v>283</v>
      </c>
      <c r="F223" s="27" t="s">
        <v>313</v>
      </c>
      <c r="G223" s="27" t="s">
        <v>43</v>
      </c>
      <c r="H223" s="5">
        <f t="shared" si="18"/>
        <v>-3000</v>
      </c>
      <c r="I223" s="22">
        <f t="shared" si="17"/>
        <v>1.8867924528301887</v>
      </c>
      <c r="K223" t="s">
        <v>228</v>
      </c>
      <c r="L223">
        <v>4</v>
      </c>
      <c r="M223" s="2">
        <v>530</v>
      </c>
    </row>
    <row r="224" spans="2:13" ht="12.75">
      <c r="B224" s="402">
        <v>1000</v>
      </c>
      <c r="C224" s="75" t="s">
        <v>242</v>
      </c>
      <c r="D224" s="1" t="s">
        <v>10</v>
      </c>
      <c r="E224" s="1" t="s">
        <v>283</v>
      </c>
      <c r="F224" s="27" t="s">
        <v>313</v>
      </c>
      <c r="G224" s="27" t="s">
        <v>306</v>
      </c>
      <c r="H224" s="5">
        <f t="shared" si="18"/>
        <v>-4000</v>
      </c>
      <c r="I224" s="22">
        <f t="shared" si="17"/>
        <v>1.8867924528301887</v>
      </c>
      <c r="K224" t="s">
        <v>228</v>
      </c>
      <c r="L224">
        <v>4</v>
      </c>
      <c r="M224" s="2">
        <v>530</v>
      </c>
    </row>
    <row r="225" spans="1:13" s="85" customFormat="1" ht="12.75">
      <c r="A225" s="11"/>
      <c r="B225" s="403">
        <f>SUM(B221:B224)</f>
        <v>4000</v>
      </c>
      <c r="C225" s="11"/>
      <c r="D225" s="11"/>
      <c r="E225" s="11" t="s">
        <v>283</v>
      </c>
      <c r="F225" s="18"/>
      <c r="G225" s="18"/>
      <c r="H225" s="83">
        <v>0</v>
      </c>
      <c r="I225" s="84">
        <f t="shared" si="17"/>
        <v>7.547169811320755</v>
      </c>
      <c r="M225" s="2">
        <v>530</v>
      </c>
    </row>
    <row r="226" spans="8:13" ht="12.75">
      <c r="H226" s="5">
        <f>H225-B226</f>
        <v>0</v>
      </c>
      <c r="I226" s="22">
        <f t="shared" si="17"/>
        <v>0</v>
      </c>
      <c r="M226" s="2">
        <v>530</v>
      </c>
    </row>
    <row r="227" spans="8:13" ht="12.75">
      <c r="H227" s="5">
        <f>H226-B227</f>
        <v>0</v>
      </c>
      <c r="I227" s="22">
        <f t="shared" si="17"/>
        <v>0</v>
      </c>
      <c r="M227" s="2">
        <v>530</v>
      </c>
    </row>
    <row r="228" spans="8:13" ht="12.75">
      <c r="H228" s="5">
        <f>H227-B228</f>
        <v>0</v>
      </c>
      <c r="I228" s="22">
        <f t="shared" si="17"/>
        <v>0</v>
      </c>
      <c r="M228" s="2">
        <v>530</v>
      </c>
    </row>
    <row r="229" spans="8:13" ht="12.75">
      <c r="H229" s="5">
        <f>H228-B229</f>
        <v>0</v>
      </c>
      <c r="I229" s="22">
        <f t="shared" si="17"/>
        <v>0</v>
      </c>
      <c r="M229" s="2">
        <v>530</v>
      </c>
    </row>
    <row r="230" spans="1:13" s="102" customFormat="1" ht="12.75">
      <c r="A230" s="97"/>
      <c r="B230" s="98">
        <f>+B234+B239+B246+B251</f>
        <v>19500</v>
      </c>
      <c r="C230" s="97" t="s">
        <v>45</v>
      </c>
      <c r="D230" s="97" t="s">
        <v>48</v>
      </c>
      <c r="E230" s="97" t="s">
        <v>46</v>
      </c>
      <c r="F230" s="99" t="s">
        <v>47</v>
      </c>
      <c r="G230" s="99" t="s">
        <v>63</v>
      </c>
      <c r="H230" s="98"/>
      <c r="I230" s="101">
        <f t="shared" si="17"/>
        <v>36.79245283018868</v>
      </c>
      <c r="M230" s="2">
        <v>530</v>
      </c>
    </row>
    <row r="231" spans="8:13" ht="12.75">
      <c r="H231" s="5">
        <f>H230-B231</f>
        <v>0</v>
      </c>
      <c r="I231" s="22">
        <f t="shared" si="17"/>
        <v>0</v>
      </c>
      <c r="M231" s="2">
        <v>530</v>
      </c>
    </row>
    <row r="232" spans="2:13" ht="12.75">
      <c r="B232" s="367">
        <v>2500</v>
      </c>
      <c r="C232" s="1" t="s">
        <v>28</v>
      </c>
      <c r="D232" s="12" t="s">
        <v>10</v>
      </c>
      <c r="E232" s="1" t="s">
        <v>244</v>
      </c>
      <c r="F232" s="27" t="s">
        <v>331</v>
      </c>
      <c r="G232" s="27" t="s">
        <v>321</v>
      </c>
      <c r="H232" s="5">
        <f>H231-B232</f>
        <v>-2500</v>
      </c>
      <c r="I232" s="22">
        <f t="shared" si="17"/>
        <v>4.716981132075472</v>
      </c>
      <c r="K232" t="s">
        <v>28</v>
      </c>
      <c r="L232">
        <v>5</v>
      </c>
      <c r="M232" s="2">
        <v>530</v>
      </c>
    </row>
    <row r="233" spans="2:13" ht="12.75">
      <c r="B233" s="367">
        <v>2500</v>
      </c>
      <c r="C233" s="1" t="s">
        <v>28</v>
      </c>
      <c r="D233" s="1" t="s">
        <v>10</v>
      </c>
      <c r="E233" s="1" t="s">
        <v>244</v>
      </c>
      <c r="F233" s="27" t="s">
        <v>332</v>
      </c>
      <c r="G233" s="27" t="s">
        <v>43</v>
      </c>
      <c r="H233" s="5">
        <f>H232-B233</f>
        <v>-5000</v>
      </c>
      <c r="I233" s="22">
        <f t="shared" si="17"/>
        <v>4.716981132075472</v>
      </c>
      <c r="K233" t="s">
        <v>28</v>
      </c>
      <c r="L233">
        <v>5</v>
      </c>
      <c r="M233" s="2">
        <v>530</v>
      </c>
    </row>
    <row r="234" spans="1:13" s="85" customFormat="1" ht="12.75">
      <c r="A234" s="11"/>
      <c r="B234" s="294">
        <f>SUM(B232:B233)</f>
        <v>5000</v>
      </c>
      <c r="C234" s="11" t="s">
        <v>28</v>
      </c>
      <c r="D234" s="11"/>
      <c r="E234" s="11"/>
      <c r="F234" s="18"/>
      <c r="G234" s="18"/>
      <c r="H234" s="83">
        <v>0</v>
      </c>
      <c r="I234" s="84">
        <f t="shared" si="17"/>
        <v>9.433962264150944</v>
      </c>
      <c r="M234" s="2">
        <v>530</v>
      </c>
    </row>
    <row r="235" spans="2:13" ht="12.75">
      <c r="B235" s="367"/>
      <c r="H235" s="5">
        <f>H234-B235</f>
        <v>0</v>
      </c>
      <c r="I235" s="22">
        <f t="shared" si="17"/>
        <v>0</v>
      </c>
      <c r="M235" s="2">
        <v>530</v>
      </c>
    </row>
    <row r="236" spans="2:13" ht="12.75">
      <c r="B236" s="367"/>
      <c r="H236" s="5">
        <f>H235-B236</f>
        <v>0</v>
      </c>
      <c r="I236" s="22">
        <f t="shared" si="17"/>
        <v>0</v>
      </c>
      <c r="M236" s="2">
        <v>530</v>
      </c>
    </row>
    <row r="237" spans="2:13" ht="12.75">
      <c r="B237" s="287">
        <v>3000</v>
      </c>
      <c r="C237" s="12" t="s">
        <v>333</v>
      </c>
      <c r="D237" s="12" t="s">
        <v>261</v>
      </c>
      <c r="E237" s="12" t="s">
        <v>234</v>
      </c>
      <c r="F237" s="30" t="s">
        <v>334</v>
      </c>
      <c r="G237" s="27" t="s">
        <v>321</v>
      </c>
      <c r="H237" s="5">
        <f>H236-B237</f>
        <v>-3000</v>
      </c>
      <c r="I237" s="22">
        <f t="shared" si="17"/>
        <v>5.660377358490566</v>
      </c>
      <c r="K237" t="s">
        <v>244</v>
      </c>
      <c r="L237">
        <v>5</v>
      </c>
      <c r="M237" s="2">
        <v>530</v>
      </c>
    </row>
    <row r="238" spans="2:13" ht="12.75">
      <c r="B238" s="287">
        <v>3000</v>
      </c>
      <c r="C238" s="12" t="s">
        <v>335</v>
      </c>
      <c r="D238" s="12" t="s">
        <v>261</v>
      </c>
      <c r="E238" s="12" t="s">
        <v>234</v>
      </c>
      <c r="F238" s="30" t="s">
        <v>336</v>
      </c>
      <c r="G238" s="27" t="s">
        <v>43</v>
      </c>
      <c r="H238" s="5">
        <f>H237-B238</f>
        <v>-6000</v>
      </c>
      <c r="I238" s="22">
        <f t="shared" si="17"/>
        <v>5.660377358490566</v>
      </c>
      <c r="K238" t="s">
        <v>244</v>
      </c>
      <c r="L238">
        <v>5</v>
      </c>
      <c r="M238" s="2">
        <v>530</v>
      </c>
    </row>
    <row r="239" spans="1:13" s="85" customFormat="1" ht="12.75">
      <c r="A239" s="11"/>
      <c r="B239" s="294">
        <f>SUM(B237:B238)</f>
        <v>6000</v>
      </c>
      <c r="C239" s="11" t="s">
        <v>239</v>
      </c>
      <c r="D239" s="11"/>
      <c r="E239" s="11"/>
      <c r="F239" s="18"/>
      <c r="G239" s="18"/>
      <c r="H239" s="83">
        <v>0</v>
      </c>
      <c r="I239" s="84">
        <f t="shared" si="17"/>
        <v>11.320754716981131</v>
      </c>
      <c r="M239" s="2">
        <v>530</v>
      </c>
    </row>
    <row r="240" spans="2:13" ht="12.75">
      <c r="B240" s="287"/>
      <c r="C240" s="12"/>
      <c r="D240" s="12"/>
      <c r="E240" s="12"/>
      <c r="F240" s="30"/>
      <c r="H240" s="5">
        <f aca="true" t="shared" si="19" ref="H240:H245">H239-B240</f>
        <v>0</v>
      </c>
      <c r="I240" s="22">
        <f t="shared" si="17"/>
        <v>0</v>
      </c>
      <c r="M240" s="2">
        <v>530</v>
      </c>
    </row>
    <row r="241" spans="2:13" ht="12.75">
      <c r="B241" s="287"/>
      <c r="C241" s="12"/>
      <c r="D241" s="12"/>
      <c r="E241" s="12"/>
      <c r="F241" s="30"/>
      <c r="H241" s="5">
        <f t="shared" si="19"/>
        <v>0</v>
      </c>
      <c r="I241" s="22">
        <f t="shared" si="17"/>
        <v>0</v>
      </c>
      <c r="M241" s="2">
        <v>530</v>
      </c>
    </row>
    <row r="242" spans="2:13" ht="12.75">
      <c r="B242" s="287">
        <v>1100</v>
      </c>
      <c r="C242" s="12" t="s">
        <v>240</v>
      </c>
      <c r="D242" s="12" t="s">
        <v>261</v>
      </c>
      <c r="E242" s="12" t="s">
        <v>86</v>
      </c>
      <c r="F242" s="30" t="s">
        <v>337</v>
      </c>
      <c r="G242" s="27" t="s">
        <v>321</v>
      </c>
      <c r="H242" s="5">
        <f t="shared" si="19"/>
        <v>-1100</v>
      </c>
      <c r="I242" s="22">
        <f t="shared" si="17"/>
        <v>2.0754716981132075</v>
      </c>
      <c r="K242" t="s">
        <v>244</v>
      </c>
      <c r="L242">
        <v>5</v>
      </c>
      <c r="M242" s="2">
        <v>530</v>
      </c>
    </row>
    <row r="243" spans="2:13" ht="12.75">
      <c r="B243" s="287">
        <v>1000</v>
      </c>
      <c r="C243" s="12" t="s">
        <v>240</v>
      </c>
      <c r="D243" s="12" t="s">
        <v>261</v>
      </c>
      <c r="E243" s="12" t="s">
        <v>86</v>
      </c>
      <c r="F243" s="30" t="s">
        <v>337</v>
      </c>
      <c r="G243" s="27" t="s">
        <v>43</v>
      </c>
      <c r="H243" s="5">
        <f t="shared" si="19"/>
        <v>-2100</v>
      </c>
      <c r="I243" s="22">
        <f t="shared" si="17"/>
        <v>1.8867924528301887</v>
      </c>
      <c r="K243" t="s">
        <v>244</v>
      </c>
      <c r="L243">
        <v>5</v>
      </c>
      <c r="M243" s="2">
        <v>530</v>
      </c>
    </row>
    <row r="244" spans="2:13" ht="12.75">
      <c r="B244" s="287">
        <v>1500</v>
      </c>
      <c r="C244" s="12" t="s">
        <v>240</v>
      </c>
      <c r="D244" s="12" t="s">
        <v>261</v>
      </c>
      <c r="E244" s="12" t="s">
        <v>86</v>
      </c>
      <c r="F244" s="30" t="s">
        <v>337</v>
      </c>
      <c r="G244" s="27" t="s">
        <v>43</v>
      </c>
      <c r="H244" s="5">
        <f t="shared" si="19"/>
        <v>-3600</v>
      </c>
      <c r="I244" s="22">
        <f t="shared" si="17"/>
        <v>2.830188679245283</v>
      </c>
      <c r="K244" t="s">
        <v>244</v>
      </c>
      <c r="L244">
        <v>5</v>
      </c>
      <c r="M244" s="2">
        <v>530</v>
      </c>
    </row>
    <row r="245" spans="2:13" ht="12.75">
      <c r="B245" s="287">
        <v>900</v>
      </c>
      <c r="C245" s="12" t="s">
        <v>240</v>
      </c>
      <c r="D245" s="12" t="s">
        <v>261</v>
      </c>
      <c r="E245" s="12" t="s">
        <v>86</v>
      </c>
      <c r="F245" s="30" t="s">
        <v>337</v>
      </c>
      <c r="G245" s="27" t="s">
        <v>43</v>
      </c>
      <c r="H245" s="5">
        <f t="shared" si="19"/>
        <v>-4500</v>
      </c>
      <c r="I245" s="22">
        <f t="shared" si="17"/>
        <v>1.6981132075471699</v>
      </c>
      <c r="K245" t="s">
        <v>244</v>
      </c>
      <c r="L245">
        <v>5</v>
      </c>
      <c r="M245" s="2">
        <v>530</v>
      </c>
    </row>
    <row r="246" spans="1:13" s="85" customFormat="1" ht="12.75">
      <c r="A246" s="11"/>
      <c r="B246" s="294">
        <f>SUM(B242:B245)</f>
        <v>4500</v>
      </c>
      <c r="C246" s="11"/>
      <c r="D246" s="11"/>
      <c r="E246" s="11" t="s">
        <v>86</v>
      </c>
      <c r="F246" s="18"/>
      <c r="G246" s="18"/>
      <c r="H246" s="83">
        <v>0</v>
      </c>
      <c r="I246" s="84">
        <f t="shared" si="17"/>
        <v>8.49056603773585</v>
      </c>
      <c r="M246" s="2">
        <v>530</v>
      </c>
    </row>
    <row r="247" spans="1:13" ht="12.75">
      <c r="A247" s="12"/>
      <c r="B247" s="287"/>
      <c r="C247" s="12"/>
      <c r="D247" s="12"/>
      <c r="E247" s="12"/>
      <c r="F247" s="30"/>
      <c r="H247" s="5">
        <f>H246-B247</f>
        <v>0</v>
      </c>
      <c r="I247" s="22">
        <f t="shared" si="17"/>
        <v>0</v>
      </c>
      <c r="M247" s="2">
        <v>530</v>
      </c>
    </row>
    <row r="248" spans="2:13" ht="12.75">
      <c r="B248" s="287"/>
      <c r="C248" s="12"/>
      <c r="D248" s="12"/>
      <c r="E248" s="12"/>
      <c r="F248" s="30"/>
      <c r="H248" s="5">
        <f>H247-B248</f>
        <v>0</v>
      </c>
      <c r="I248" s="22">
        <f t="shared" si="17"/>
        <v>0</v>
      </c>
      <c r="M248" s="2">
        <v>530</v>
      </c>
    </row>
    <row r="249" spans="2:13" ht="12.75">
      <c r="B249" s="287">
        <v>2000</v>
      </c>
      <c r="C249" s="12" t="s">
        <v>30</v>
      </c>
      <c r="D249" s="12" t="s">
        <v>261</v>
      </c>
      <c r="E249" s="12" t="s">
        <v>234</v>
      </c>
      <c r="F249" s="30" t="s">
        <v>337</v>
      </c>
      <c r="G249" s="27" t="s">
        <v>321</v>
      </c>
      <c r="H249" s="5">
        <f>H248-B249</f>
        <v>-2000</v>
      </c>
      <c r="I249" s="22">
        <f t="shared" si="17"/>
        <v>3.7735849056603774</v>
      </c>
      <c r="K249" t="s">
        <v>244</v>
      </c>
      <c r="L249">
        <v>5</v>
      </c>
      <c r="M249" s="2">
        <v>530</v>
      </c>
    </row>
    <row r="250" spans="2:13" ht="12.75">
      <c r="B250" s="287">
        <v>2000</v>
      </c>
      <c r="C250" s="12" t="s">
        <v>30</v>
      </c>
      <c r="D250" s="12" t="s">
        <v>261</v>
      </c>
      <c r="E250" s="12" t="s">
        <v>234</v>
      </c>
      <c r="F250" s="30" t="s">
        <v>337</v>
      </c>
      <c r="G250" s="27" t="s">
        <v>43</v>
      </c>
      <c r="H250" s="5">
        <f>H249-B250</f>
        <v>-4000</v>
      </c>
      <c r="I250" s="22">
        <f t="shared" si="17"/>
        <v>3.7735849056603774</v>
      </c>
      <c r="K250" t="s">
        <v>244</v>
      </c>
      <c r="L250">
        <v>5</v>
      </c>
      <c r="M250" s="2">
        <v>530</v>
      </c>
    </row>
    <row r="251" spans="1:13" s="85" customFormat="1" ht="12.75">
      <c r="A251" s="11"/>
      <c r="B251" s="294">
        <f>SUM(B249:B250)</f>
        <v>4000</v>
      </c>
      <c r="C251" s="11" t="s">
        <v>30</v>
      </c>
      <c r="D251" s="11"/>
      <c r="E251" s="11"/>
      <c r="F251" s="18"/>
      <c r="G251" s="18"/>
      <c r="H251" s="83">
        <v>0</v>
      </c>
      <c r="I251" s="84">
        <f t="shared" si="17"/>
        <v>7.547169811320755</v>
      </c>
      <c r="M251" s="2">
        <v>530</v>
      </c>
    </row>
    <row r="252" spans="2:13" ht="12.75">
      <c r="B252" s="287"/>
      <c r="C252" s="12"/>
      <c r="D252" s="12"/>
      <c r="E252" s="12"/>
      <c r="F252" s="30"/>
      <c r="H252" s="5">
        <f>H251-B252</f>
        <v>0</v>
      </c>
      <c r="I252" s="22">
        <f t="shared" si="17"/>
        <v>0</v>
      </c>
      <c r="M252" s="2">
        <v>530</v>
      </c>
    </row>
    <row r="253" spans="2:13" ht="12.75">
      <c r="B253" s="367"/>
      <c r="H253" s="5">
        <f>H252-B253</f>
        <v>0</v>
      </c>
      <c r="I253" s="22">
        <f t="shared" si="17"/>
        <v>0</v>
      </c>
      <c r="M253" s="2">
        <v>530</v>
      </c>
    </row>
    <row r="254" spans="2:13" ht="12.75">
      <c r="B254" s="367"/>
      <c r="H254" s="5">
        <f>H253-B254</f>
        <v>0</v>
      </c>
      <c r="I254" s="22">
        <f t="shared" si="17"/>
        <v>0</v>
      </c>
      <c r="M254" s="2">
        <v>530</v>
      </c>
    </row>
    <row r="255" spans="2:13" ht="12.75">
      <c r="B255" s="367"/>
      <c r="H255" s="5">
        <f>H254-B255</f>
        <v>0</v>
      </c>
      <c r="I255" s="22">
        <f t="shared" si="17"/>
        <v>0</v>
      </c>
      <c r="M255" s="2">
        <v>530</v>
      </c>
    </row>
    <row r="256" spans="1:13" s="102" customFormat="1" ht="12.75">
      <c r="A256" s="97"/>
      <c r="B256" s="399">
        <f>+B262+B269+B276+B282+B289</f>
        <v>47800</v>
      </c>
      <c r="C256" s="97" t="s">
        <v>49</v>
      </c>
      <c r="D256" s="97" t="s">
        <v>52</v>
      </c>
      <c r="E256" s="97" t="s">
        <v>21</v>
      </c>
      <c r="F256" s="99" t="s">
        <v>50</v>
      </c>
      <c r="G256" s="99" t="s">
        <v>51</v>
      </c>
      <c r="H256" s="98"/>
      <c r="I256" s="101">
        <f t="shared" si="17"/>
        <v>90.18867924528301</v>
      </c>
      <c r="M256" s="2">
        <v>530</v>
      </c>
    </row>
    <row r="257" spans="2:13" ht="12.75">
      <c r="B257" s="367"/>
      <c r="H257" s="5">
        <f>H256-B257</f>
        <v>0</v>
      </c>
      <c r="I257" s="22">
        <f t="shared" si="17"/>
        <v>0</v>
      </c>
      <c r="M257" s="2">
        <v>530</v>
      </c>
    </row>
    <row r="258" spans="2:13" ht="12.75">
      <c r="B258" s="367">
        <v>2500</v>
      </c>
      <c r="C258" s="1" t="s">
        <v>28</v>
      </c>
      <c r="D258" s="1" t="s">
        <v>10</v>
      </c>
      <c r="E258" s="1" t="s">
        <v>284</v>
      </c>
      <c r="F258" s="27" t="s">
        <v>338</v>
      </c>
      <c r="G258" s="27" t="s">
        <v>306</v>
      </c>
      <c r="H258" s="5">
        <f>H257-B258</f>
        <v>-2500</v>
      </c>
      <c r="I258" s="22">
        <f t="shared" si="17"/>
        <v>4.716981132075472</v>
      </c>
      <c r="K258" t="s">
        <v>28</v>
      </c>
      <c r="L258">
        <v>6</v>
      </c>
      <c r="M258" s="2">
        <v>530</v>
      </c>
    </row>
    <row r="259" spans="2:13" ht="12.75">
      <c r="B259" s="367">
        <v>2500</v>
      </c>
      <c r="C259" s="1" t="s">
        <v>28</v>
      </c>
      <c r="D259" s="1" t="s">
        <v>10</v>
      </c>
      <c r="E259" s="1" t="s">
        <v>284</v>
      </c>
      <c r="F259" s="27" t="s">
        <v>339</v>
      </c>
      <c r="G259" s="27" t="s">
        <v>44</v>
      </c>
      <c r="H259" s="5">
        <f>H258-B259</f>
        <v>-5000</v>
      </c>
      <c r="I259" s="22">
        <f t="shared" si="17"/>
        <v>4.716981132075472</v>
      </c>
      <c r="K259" t="s">
        <v>28</v>
      </c>
      <c r="L259">
        <v>6</v>
      </c>
      <c r="M259" s="2">
        <v>530</v>
      </c>
    </row>
    <row r="260" spans="2:13" ht="12.75">
      <c r="B260" s="455">
        <v>2500</v>
      </c>
      <c r="C260" s="1" t="s">
        <v>28</v>
      </c>
      <c r="D260" s="1" t="s">
        <v>10</v>
      </c>
      <c r="E260" s="1" t="s">
        <v>284</v>
      </c>
      <c r="F260" s="27" t="s">
        <v>340</v>
      </c>
      <c r="G260" s="27" t="s">
        <v>311</v>
      </c>
      <c r="H260" s="5">
        <f>H259-B260</f>
        <v>-7500</v>
      </c>
      <c r="I260" s="22">
        <f t="shared" si="17"/>
        <v>4.716981132075472</v>
      </c>
      <c r="K260" t="s">
        <v>28</v>
      </c>
      <c r="L260">
        <v>6</v>
      </c>
      <c r="M260" s="2">
        <v>530</v>
      </c>
    </row>
    <row r="261" spans="2:13" ht="12.75">
      <c r="B261" s="367">
        <v>2500</v>
      </c>
      <c r="C261" s="1" t="s">
        <v>28</v>
      </c>
      <c r="D261" s="1" t="s">
        <v>10</v>
      </c>
      <c r="E261" s="1" t="s">
        <v>284</v>
      </c>
      <c r="F261" s="27" t="s">
        <v>341</v>
      </c>
      <c r="G261" s="27" t="s">
        <v>342</v>
      </c>
      <c r="H261" s="5">
        <f>H260-B261</f>
        <v>-10000</v>
      </c>
      <c r="I261" s="22">
        <f t="shared" si="17"/>
        <v>4.716981132075472</v>
      </c>
      <c r="K261" t="s">
        <v>28</v>
      </c>
      <c r="L261">
        <v>6</v>
      </c>
      <c r="M261" s="2">
        <v>530</v>
      </c>
    </row>
    <row r="262" spans="1:13" s="85" customFormat="1" ht="12.75">
      <c r="A262" s="11"/>
      <c r="B262" s="294">
        <f>SUM(B258:B261)</f>
        <v>10000</v>
      </c>
      <c r="C262" s="11" t="s">
        <v>28</v>
      </c>
      <c r="D262" s="11"/>
      <c r="E262" s="11"/>
      <c r="F262" s="18"/>
      <c r="G262" s="18"/>
      <c r="H262" s="83">
        <v>0</v>
      </c>
      <c r="I262" s="84">
        <f t="shared" si="17"/>
        <v>18.867924528301888</v>
      </c>
      <c r="M262" s="2">
        <v>530</v>
      </c>
    </row>
    <row r="263" spans="2:13" ht="12.75">
      <c r="B263" s="367"/>
      <c r="H263" s="5">
        <f aca="true" t="shared" si="20" ref="H263:H268">H262-B263</f>
        <v>0</v>
      </c>
      <c r="I263" s="22">
        <f t="shared" si="17"/>
        <v>0</v>
      </c>
      <c r="M263" s="2">
        <v>530</v>
      </c>
    </row>
    <row r="264" spans="2:13" ht="12.75">
      <c r="B264" s="367"/>
      <c r="H264" s="5">
        <f t="shared" si="20"/>
        <v>0</v>
      </c>
      <c r="I264" s="22">
        <f t="shared" si="17"/>
        <v>0</v>
      </c>
      <c r="M264" s="2">
        <v>530</v>
      </c>
    </row>
    <row r="265" spans="2:13" ht="12.75">
      <c r="B265" s="367">
        <v>3000</v>
      </c>
      <c r="C265" s="1" t="s">
        <v>343</v>
      </c>
      <c r="D265" s="1" t="s">
        <v>261</v>
      </c>
      <c r="E265" s="1" t="s">
        <v>234</v>
      </c>
      <c r="F265" s="27" t="s">
        <v>344</v>
      </c>
      <c r="G265" s="27" t="s">
        <v>306</v>
      </c>
      <c r="H265" s="5">
        <f t="shared" si="20"/>
        <v>-3000</v>
      </c>
      <c r="I265" s="22">
        <f t="shared" si="17"/>
        <v>5.660377358490566</v>
      </c>
      <c r="K265" t="s">
        <v>284</v>
      </c>
      <c r="L265">
        <v>6</v>
      </c>
      <c r="M265" s="2">
        <v>530</v>
      </c>
    </row>
    <row r="266" spans="2:13" ht="12.75">
      <c r="B266" s="367">
        <v>4000</v>
      </c>
      <c r="C266" s="12" t="s">
        <v>345</v>
      </c>
      <c r="D266" s="1" t="s">
        <v>261</v>
      </c>
      <c r="E266" s="1" t="s">
        <v>234</v>
      </c>
      <c r="F266" s="27" t="s">
        <v>346</v>
      </c>
      <c r="G266" s="27" t="s">
        <v>44</v>
      </c>
      <c r="H266" s="5">
        <f t="shared" si="20"/>
        <v>-7000</v>
      </c>
      <c r="I266" s="22">
        <f t="shared" si="17"/>
        <v>7.547169811320755</v>
      </c>
      <c r="K266" t="s">
        <v>284</v>
      </c>
      <c r="L266">
        <v>6</v>
      </c>
      <c r="M266" s="2">
        <v>530</v>
      </c>
    </row>
    <row r="267" spans="2:13" ht="12.75">
      <c r="B267" s="367">
        <v>5000</v>
      </c>
      <c r="C267" s="12" t="s">
        <v>347</v>
      </c>
      <c r="D267" s="1" t="s">
        <v>261</v>
      </c>
      <c r="E267" s="1" t="s">
        <v>234</v>
      </c>
      <c r="F267" s="27" t="s">
        <v>346</v>
      </c>
      <c r="G267" s="27" t="s">
        <v>342</v>
      </c>
      <c r="H267" s="5">
        <f t="shared" si="20"/>
        <v>-12000</v>
      </c>
      <c r="I267" s="22">
        <f t="shared" si="17"/>
        <v>9.433962264150944</v>
      </c>
      <c r="K267" t="s">
        <v>284</v>
      </c>
      <c r="L267">
        <v>6</v>
      </c>
      <c r="M267" s="2">
        <v>530</v>
      </c>
    </row>
    <row r="268" spans="2:13" ht="12.75">
      <c r="B268" s="367">
        <v>3000</v>
      </c>
      <c r="C268" s="1" t="s">
        <v>348</v>
      </c>
      <c r="D268" s="1" t="s">
        <v>261</v>
      </c>
      <c r="E268" s="1" t="s">
        <v>234</v>
      </c>
      <c r="F268" s="27" t="s">
        <v>349</v>
      </c>
      <c r="G268" s="27" t="s">
        <v>342</v>
      </c>
      <c r="H268" s="5">
        <f t="shared" si="20"/>
        <v>-15000</v>
      </c>
      <c r="I268" s="22">
        <f t="shared" si="17"/>
        <v>5.660377358490566</v>
      </c>
      <c r="K268" t="s">
        <v>284</v>
      </c>
      <c r="L268">
        <v>6</v>
      </c>
      <c r="M268" s="2">
        <v>530</v>
      </c>
    </row>
    <row r="269" spans="1:13" s="85" customFormat="1" ht="12.75">
      <c r="A269" s="11"/>
      <c r="B269" s="294">
        <f>SUM(B265:B268)</f>
        <v>15000</v>
      </c>
      <c r="C269" s="11" t="s">
        <v>239</v>
      </c>
      <c r="D269" s="11"/>
      <c r="E269" s="11"/>
      <c r="F269" s="18"/>
      <c r="G269" s="18"/>
      <c r="H269" s="83">
        <v>0</v>
      </c>
      <c r="I269" s="84">
        <f t="shared" si="17"/>
        <v>28.30188679245283</v>
      </c>
      <c r="M269" s="2">
        <v>530</v>
      </c>
    </row>
    <row r="270" spans="2:13" ht="12.75">
      <c r="B270" s="455"/>
      <c r="H270" s="5">
        <f aca="true" t="shared" si="21" ref="H270:H275">H269-B270</f>
        <v>0</v>
      </c>
      <c r="I270" s="22">
        <f t="shared" si="17"/>
        <v>0</v>
      </c>
      <c r="M270" s="2">
        <v>530</v>
      </c>
    </row>
    <row r="271" spans="2:13" ht="12.75">
      <c r="B271" s="455"/>
      <c r="H271" s="5">
        <f t="shared" si="21"/>
        <v>0</v>
      </c>
      <c r="I271" s="22">
        <f t="shared" si="17"/>
        <v>0</v>
      </c>
      <c r="M271" s="2">
        <v>530</v>
      </c>
    </row>
    <row r="272" spans="2:13" ht="12.75">
      <c r="B272" s="455">
        <v>1000</v>
      </c>
      <c r="C272" s="1" t="s">
        <v>240</v>
      </c>
      <c r="D272" s="1" t="s">
        <v>261</v>
      </c>
      <c r="E272" s="1" t="s">
        <v>86</v>
      </c>
      <c r="F272" s="27" t="s">
        <v>346</v>
      </c>
      <c r="G272" s="27" t="s">
        <v>306</v>
      </c>
      <c r="H272" s="5">
        <f t="shared" si="21"/>
        <v>-1000</v>
      </c>
      <c r="I272" s="22">
        <f t="shared" si="17"/>
        <v>1.8867924528301887</v>
      </c>
      <c r="K272" t="s">
        <v>284</v>
      </c>
      <c r="L272">
        <v>6</v>
      </c>
      <c r="M272" s="2">
        <v>530</v>
      </c>
    </row>
    <row r="273" spans="2:13" ht="12.75">
      <c r="B273" s="367">
        <v>1300</v>
      </c>
      <c r="C273" s="1" t="s">
        <v>240</v>
      </c>
      <c r="D273" s="1" t="s">
        <v>261</v>
      </c>
      <c r="E273" s="1" t="s">
        <v>86</v>
      </c>
      <c r="F273" s="27" t="s">
        <v>346</v>
      </c>
      <c r="G273" s="27" t="s">
        <v>44</v>
      </c>
      <c r="H273" s="5">
        <f t="shared" si="21"/>
        <v>-2300</v>
      </c>
      <c r="I273" s="22">
        <f t="shared" si="17"/>
        <v>2.452830188679245</v>
      </c>
      <c r="K273" t="s">
        <v>284</v>
      </c>
      <c r="L273">
        <v>6</v>
      </c>
      <c r="M273" s="2">
        <v>530</v>
      </c>
    </row>
    <row r="274" spans="2:13" ht="12.75">
      <c r="B274" s="367">
        <v>1500</v>
      </c>
      <c r="C274" s="12" t="s">
        <v>240</v>
      </c>
      <c r="D274" s="1" t="s">
        <v>261</v>
      </c>
      <c r="E274" s="1" t="s">
        <v>86</v>
      </c>
      <c r="F274" s="27" t="s">
        <v>346</v>
      </c>
      <c r="G274" s="27" t="s">
        <v>311</v>
      </c>
      <c r="H274" s="5">
        <f t="shared" si="21"/>
        <v>-3800</v>
      </c>
      <c r="I274" s="22">
        <f t="shared" si="17"/>
        <v>2.830188679245283</v>
      </c>
      <c r="J274" s="29"/>
      <c r="K274" t="s">
        <v>284</v>
      </c>
      <c r="L274">
        <v>6</v>
      </c>
      <c r="M274" s="2">
        <v>530</v>
      </c>
    </row>
    <row r="275" spans="2:13" ht="12.75">
      <c r="B275" s="367">
        <v>1000</v>
      </c>
      <c r="C275" s="1" t="s">
        <v>240</v>
      </c>
      <c r="D275" s="1" t="s">
        <v>261</v>
      </c>
      <c r="E275" s="1" t="s">
        <v>86</v>
      </c>
      <c r="F275" s="27" t="s">
        <v>346</v>
      </c>
      <c r="G275" s="27" t="s">
        <v>342</v>
      </c>
      <c r="H275" s="5">
        <f t="shared" si="21"/>
        <v>-4800</v>
      </c>
      <c r="I275" s="22">
        <f t="shared" si="17"/>
        <v>1.8867924528301887</v>
      </c>
      <c r="K275" t="s">
        <v>284</v>
      </c>
      <c r="L275">
        <v>6</v>
      </c>
      <c r="M275" s="2">
        <v>530</v>
      </c>
    </row>
    <row r="276" spans="1:13" s="85" customFormat="1" ht="12.75">
      <c r="A276" s="11"/>
      <c r="B276" s="294">
        <f>SUM(B272:B275)</f>
        <v>4800</v>
      </c>
      <c r="C276" s="11"/>
      <c r="D276" s="11"/>
      <c r="E276" s="11" t="s">
        <v>86</v>
      </c>
      <c r="F276" s="18"/>
      <c r="G276" s="18"/>
      <c r="H276" s="83">
        <v>0</v>
      </c>
      <c r="I276" s="84">
        <f t="shared" si="17"/>
        <v>9.056603773584905</v>
      </c>
      <c r="M276" s="2">
        <v>530</v>
      </c>
    </row>
    <row r="277" spans="2:13" ht="12.75">
      <c r="B277" s="367"/>
      <c r="H277" s="5">
        <f>H276-B277</f>
        <v>0</v>
      </c>
      <c r="I277" s="22">
        <f aca="true" t="shared" si="22" ref="I277:I340">+B277/M277</f>
        <v>0</v>
      </c>
      <c r="M277" s="2">
        <v>530</v>
      </c>
    </row>
    <row r="278" spans="2:13" ht="12.75">
      <c r="B278" s="367"/>
      <c r="H278" s="5">
        <f>H277-B278</f>
        <v>0</v>
      </c>
      <c r="I278" s="22">
        <f t="shared" si="22"/>
        <v>0</v>
      </c>
      <c r="M278" s="2">
        <v>530</v>
      </c>
    </row>
    <row r="279" spans="2:13" ht="12.75">
      <c r="B279" s="367">
        <v>4000</v>
      </c>
      <c r="C279" s="1" t="s">
        <v>29</v>
      </c>
      <c r="D279" s="1" t="s">
        <v>261</v>
      </c>
      <c r="E279" s="1" t="s">
        <v>234</v>
      </c>
      <c r="F279" s="27" t="s">
        <v>350</v>
      </c>
      <c r="G279" s="27" t="s">
        <v>306</v>
      </c>
      <c r="H279" s="5">
        <f>H278-B279</f>
        <v>-4000</v>
      </c>
      <c r="I279" s="22">
        <f t="shared" si="22"/>
        <v>7.547169811320755</v>
      </c>
      <c r="K279" t="s">
        <v>284</v>
      </c>
      <c r="L279">
        <v>6</v>
      </c>
      <c r="M279" s="2">
        <v>530</v>
      </c>
    </row>
    <row r="280" spans="1:13" ht="12.75">
      <c r="A280" s="12"/>
      <c r="B280" s="367">
        <v>3000</v>
      </c>
      <c r="C280" s="1" t="s">
        <v>29</v>
      </c>
      <c r="D280" s="1" t="s">
        <v>261</v>
      </c>
      <c r="E280" s="1" t="s">
        <v>234</v>
      </c>
      <c r="F280" s="27" t="s">
        <v>346</v>
      </c>
      <c r="G280" s="27" t="s">
        <v>44</v>
      </c>
      <c r="H280" s="5">
        <f>H279-B280</f>
        <v>-7000</v>
      </c>
      <c r="I280" s="22">
        <f t="shared" si="22"/>
        <v>5.660377358490566</v>
      </c>
      <c r="K280" t="s">
        <v>284</v>
      </c>
      <c r="L280">
        <v>6</v>
      </c>
      <c r="M280" s="2">
        <v>530</v>
      </c>
    </row>
    <row r="281" spans="2:13" ht="12.75">
      <c r="B281" s="367">
        <v>3000</v>
      </c>
      <c r="C281" s="1" t="s">
        <v>29</v>
      </c>
      <c r="D281" s="1" t="s">
        <v>261</v>
      </c>
      <c r="E281" s="1" t="s">
        <v>234</v>
      </c>
      <c r="F281" s="27" t="s">
        <v>346</v>
      </c>
      <c r="G281" s="27" t="s">
        <v>311</v>
      </c>
      <c r="H281" s="5">
        <f>H280-B281</f>
        <v>-10000</v>
      </c>
      <c r="I281" s="22">
        <f t="shared" si="22"/>
        <v>5.660377358490566</v>
      </c>
      <c r="K281" t="s">
        <v>284</v>
      </c>
      <c r="L281">
        <v>6</v>
      </c>
      <c r="M281" s="2">
        <v>530</v>
      </c>
    </row>
    <row r="282" spans="1:13" s="85" customFormat="1" ht="12.75">
      <c r="A282" s="11"/>
      <c r="B282" s="294">
        <f>SUM(B279:B281)</f>
        <v>10000</v>
      </c>
      <c r="C282" s="11" t="s">
        <v>29</v>
      </c>
      <c r="D282" s="11"/>
      <c r="E282" s="11"/>
      <c r="F282" s="18"/>
      <c r="G282" s="18"/>
      <c r="H282" s="83">
        <v>0</v>
      </c>
      <c r="I282" s="84">
        <f t="shared" si="22"/>
        <v>18.867924528301888</v>
      </c>
      <c r="M282" s="2">
        <v>530</v>
      </c>
    </row>
    <row r="283" spans="2:13" ht="12.75">
      <c r="B283" s="367"/>
      <c r="H283" s="5">
        <f aca="true" t="shared" si="23" ref="H283:H288">H282-B283</f>
        <v>0</v>
      </c>
      <c r="I283" s="22">
        <f t="shared" si="22"/>
        <v>0</v>
      </c>
      <c r="M283" s="2">
        <v>530</v>
      </c>
    </row>
    <row r="284" spans="2:13" ht="12.75">
      <c r="B284" s="367"/>
      <c r="H284" s="5">
        <f t="shared" si="23"/>
        <v>0</v>
      </c>
      <c r="I284" s="22">
        <f t="shared" si="22"/>
        <v>0</v>
      </c>
      <c r="M284" s="2">
        <v>530</v>
      </c>
    </row>
    <row r="285" spans="2:13" ht="12.75">
      <c r="B285" s="367">
        <v>2000</v>
      </c>
      <c r="C285" s="1" t="s">
        <v>30</v>
      </c>
      <c r="D285" s="1" t="s">
        <v>261</v>
      </c>
      <c r="E285" s="1" t="s">
        <v>234</v>
      </c>
      <c r="F285" s="27" t="s">
        <v>346</v>
      </c>
      <c r="G285" s="27" t="s">
        <v>306</v>
      </c>
      <c r="H285" s="5">
        <f t="shared" si="23"/>
        <v>-2000</v>
      </c>
      <c r="I285" s="22">
        <f t="shared" si="22"/>
        <v>3.7735849056603774</v>
      </c>
      <c r="K285" t="s">
        <v>284</v>
      </c>
      <c r="L285">
        <v>6</v>
      </c>
      <c r="M285" s="2">
        <v>530</v>
      </c>
    </row>
    <row r="286" spans="2:13" ht="12.75">
      <c r="B286" s="367">
        <v>2000</v>
      </c>
      <c r="C286" s="1" t="s">
        <v>30</v>
      </c>
      <c r="D286" s="1" t="s">
        <v>261</v>
      </c>
      <c r="E286" s="1" t="s">
        <v>234</v>
      </c>
      <c r="F286" s="27" t="s">
        <v>346</v>
      </c>
      <c r="G286" s="27" t="s">
        <v>44</v>
      </c>
      <c r="H286" s="5">
        <f t="shared" si="23"/>
        <v>-4000</v>
      </c>
      <c r="I286" s="22">
        <f t="shared" si="22"/>
        <v>3.7735849056603774</v>
      </c>
      <c r="K286" t="s">
        <v>284</v>
      </c>
      <c r="L286">
        <v>6</v>
      </c>
      <c r="M286" s="2">
        <v>530</v>
      </c>
    </row>
    <row r="287" spans="2:13" ht="12.75">
      <c r="B287" s="367">
        <v>2000</v>
      </c>
      <c r="C287" s="1" t="s">
        <v>30</v>
      </c>
      <c r="D287" s="1" t="s">
        <v>261</v>
      </c>
      <c r="E287" s="1" t="s">
        <v>234</v>
      </c>
      <c r="F287" s="27" t="s">
        <v>346</v>
      </c>
      <c r="G287" s="27" t="s">
        <v>311</v>
      </c>
      <c r="H287" s="5">
        <f t="shared" si="23"/>
        <v>-6000</v>
      </c>
      <c r="I287" s="22">
        <f t="shared" si="22"/>
        <v>3.7735849056603774</v>
      </c>
      <c r="K287" t="s">
        <v>284</v>
      </c>
      <c r="L287">
        <v>6</v>
      </c>
      <c r="M287" s="2">
        <v>530</v>
      </c>
    </row>
    <row r="288" spans="2:13" ht="12.75">
      <c r="B288" s="367">
        <v>2000</v>
      </c>
      <c r="C288" s="1" t="s">
        <v>30</v>
      </c>
      <c r="D288" s="1" t="s">
        <v>261</v>
      </c>
      <c r="E288" s="1" t="s">
        <v>234</v>
      </c>
      <c r="F288" s="27" t="s">
        <v>346</v>
      </c>
      <c r="G288" s="27" t="s">
        <v>342</v>
      </c>
      <c r="H288" s="5">
        <f t="shared" si="23"/>
        <v>-8000</v>
      </c>
      <c r="I288" s="22">
        <f t="shared" si="22"/>
        <v>3.7735849056603774</v>
      </c>
      <c r="K288" t="s">
        <v>284</v>
      </c>
      <c r="L288">
        <v>6</v>
      </c>
      <c r="M288" s="2">
        <v>530</v>
      </c>
    </row>
    <row r="289" spans="1:13" s="85" customFormat="1" ht="12.75">
      <c r="A289" s="11"/>
      <c r="B289" s="294">
        <f>SUM(B285:B288)</f>
        <v>8000</v>
      </c>
      <c r="C289" s="11" t="s">
        <v>30</v>
      </c>
      <c r="D289" s="11"/>
      <c r="E289" s="11"/>
      <c r="F289" s="18"/>
      <c r="G289" s="18"/>
      <c r="H289" s="83">
        <v>0</v>
      </c>
      <c r="I289" s="84">
        <f t="shared" si="22"/>
        <v>15.09433962264151</v>
      </c>
      <c r="M289" s="2">
        <v>530</v>
      </c>
    </row>
    <row r="290" spans="2:13" ht="12.75">
      <c r="B290" s="367"/>
      <c r="H290" s="5">
        <f>H289-B290</f>
        <v>0</v>
      </c>
      <c r="I290" s="22">
        <f t="shared" si="22"/>
        <v>0</v>
      </c>
      <c r="M290" s="2">
        <v>530</v>
      </c>
    </row>
    <row r="291" spans="2:13" ht="12.75">
      <c r="B291" s="367"/>
      <c r="H291" s="5">
        <f>H290-B291</f>
        <v>0</v>
      </c>
      <c r="I291" s="22">
        <f t="shared" si="22"/>
        <v>0</v>
      </c>
      <c r="M291" s="2">
        <v>530</v>
      </c>
    </row>
    <row r="292" spans="2:13" ht="12.75">
      <c r="B292" s="367"/>
      <c r="H292" s="5">
        <f>H291-B292</f>
        <v>0</v>
      </c>
      <c r="I292" s="22">
        <f t="shared" si="22"/>
        <v>0</v>
      </c>
      <c r="M292" s="2">
        <v>530</v>
      </c>
    </row>
    <row r="293" spans="2:13" ht="12.75">
      <c r="B293" s="367"/>
      <c r="H293" s="5">
        <f>H292-B293</f>
        <v>0</v>
      </c>
      <c r="I293" s="22">
        <f t="shared" si="22"/>
        <v>0</v>
      </c>
      <c r="M293" s="2">
        <v>530</v>
      </c>
    </row>
    <row r="294" spans="1:13" s="102" customFormat="1" ht="12.75">
      <c r="A294" s="97"/>
      <c r="B294" s="399">
        <f>+B300+B309+B315+B320+B329+B335</f>
        <v>47200</v>
      </c>
      <c r="C294" s="97" t="s">
        <v>53</v>
      </c>
      <c r="D294" s="97" t="s">
        <v>55</v>
      </c>
      <c r="E294" s="97" t="s">
        <v>21</v>
      </c>
      <c r="F294" s="99" t="s">
        <v>54</v>
      </c>
      <c r="G294" s="99" t="s">
        <v>42</v>
      </c>
      <c r="H294" s="83"/>
      <c r="I294" s="84">
        <f t="shared" si="22"/>
        <v>89.05660377358491</v>
      </c>
      <c r="M294" s="2">
        <v>530</v>
      </c>
    </row>
    <row r="295" spans="2:13" ht="12.75">
      <c r="B295" s="367"/>
      <c r="H295" s="5">
        <f>H294-B295</f>
        <v>0</v>
      </c>
      <c r="I295" s="22">
        <f t="shared" si="22"/>
        <v>0</v>
      </c>
      <c r="M295" s="2">
        <v>530</v>
      </c>
    </row>
    <row r="296" spans="2:13" ht="12.75">
      <c r="B296" s="367">
        <v>2500</v>
      </c>
      <c r="C296" s="1" t="s">
        <v>28</v>
      </c>
      <c r="D296" s="1" t="s">
        <v>10</v>
      </c>
      <c r="E296" s="1" t="s">
        <v>248</v>
      </c>
      <c r="F296" s="27" t="s">
        <v>351</v>
      </c>
      <c r="G296" s="27" t="s">
        <v>306</v>
      </c>
      <c r="H296" s="5">
        <f>H295-B296</f>
        <v>-2500</v>
      </c>
      <c r="I296" s="22">
        <f t="shared" si="22"/>
        <v>4.716981132075472</v>
      </c>
      <c r="K296" t="s">
        <v>28</v>
      </c>
      <c r="L296">
        <v>7</v>
      </c>
      <c r="M296" s="2">
        <v>530</v>
      </c>
    </row>
    <row r="297" spans="2:13" ht="12.75">
      <c r="B297" s="367">
        <v>2500</v>
      </c>
      <c r="C297" s="1" t="s">
        <v>28</v>
      </c>
      <c r="D297" s="1" t="s">
        <v>10</v>
      </c>
      <c r="E297" s="1" t="s">
        <v>248</v>
      </c>
      <c r="F297" s="27" t="s">
        <v>352</v>
      </c>
      <c r="G297" s="27" t="s">
        <v>306</v>
      </c>
      <c r="H297" s="5">
        <f>H296-B297</f>
        <v>-5000</v>
      </c>
      <c r="I297" s="22">
        <f t="shared" si="22"/>
        <v>4.716981132075472</v>
      </c>
      <c r="K297" t="s">
        <v>28</v>
      </c>
      <c r="L297">
        <v>7</v>
      </c>
      <c r="M297" s="2">
        <v>530</v>
      </c>
    </row>
    <row r="298" spans="2:13" ht="12.75">
      <c r="B298" s="367">
        <v>2500</v>
      </c>
      <c r="C298" s="1" t="s">
        <v>28</v>
      </c>
      <c r="D298" s="1" t="s">
        <v>10</v>
      </c>
      <c r="E298" s="1" t="s">
        <v>248</v>
      </c>
      <c r="F298" s="27" t="s">
        <v>353</v>
      </c>
      <c r="G298" s="27" t="s">
        <v>44</v>
      </c>
      <c r="H298" s="5">
        <f>H297-B298</f>
        <v>-7500</v>
      </c>
      <c r="I298" s="22">
        <f t="shared" si="22"/>
        <v>4.716981132075472</v>
      </c>
      <c r="K298" t="s">
        <v>28</v>
      </c>
      <c r="L298">
        <v>7</v>
      </c>
      <c r="M298" s="2">
        <v>530</v>
      </c>
    </row>
    <row r="299" spans="2:13" ht="12.75">
      <c r="B299" s="455">
        <v>2500</v>
      </c>
      <c r="C299" s="1" t="s">
        <v>28</v>
      </c>
      <c r="D299" s="1" t="s">
        <v>10</v>
      </c>
      <c r="E299" s="1" t="s">
        <v>248</v>
      </c>
      <c r="F299" s="27" t="s">
        <v>354</v>
      </c>
      <c r="G299" s="27" t="s">
        <v>311</v>
      </c>
      <c r="H299" s="5">
        <f>H298-B299</f>
        <v>-10000</v>
      </c>
      <c r="I299" s="22">
        <f t="shared" si="22"/>
        <v>4.716981132075472</v>
      </c>
      <c r="K299" t="s">
        <v>28</v>
      </c>
      <c r="L299">
        <v>7</v>
      </c>
      <c r="M299" s="2">
        <v>530</v>
      </c>
    </row>
    <row r="300" spans="1:13" s="85" customFormat="1" ht="12.75">
      <c r="A300" s="11"/>
      <c r="B300" s="294">
        <f>SUM(B296:B299)</f>
        <v>10000</v>
      </c>
      <c r="C300" s="11" t="s">
        <v>28</v>
      </c>
      <c r="D300" s="11"/>
      <c r="E300" s="11"/>
      <c r="F300" s="18"/>
      <c r="G300" s="18"/>
      <c r="H300" s="83">
        <v>0</v>
      </c>
      <c r="I300" s="84">
        <f t="shared" si="22"/>
        <v>18.867924528301888</v>
      </c>
      <c r="M300" s="2">
        <v>530</v>
      </c>
    </row>
    <row r="301" spans="2:13" ht="12.75">
      <c r="B301" s="367"/>
      <c r="H301" s="5">
        <f aca="true" t="shared" si="24" ref="H301:H308">H300-B301</f>
        <v>0</v>
      </c>
      <c r="I301" s="22">
        <f t="shared" si="22"/>
        <v>0</v>
      </c>
      <c r="M301" s="2">
        <v>530</v>
      </c>
    </row>
    <row r="302" spans="2:13" ht="12.75">
      <c r="B302" s="367"/>
      <c r="H302" s="5">
        <f t="shared" si="24"/>
        <v>0</v>
      </c>
      <c r="I302" s="22">
        <f t="shared" si="22"/>
        <v>0</v>
      </c>
      <c r="M302" s="2">
        <v>530</v>
      </c>
    </row>
    <row r="303" spans="2:13" ht="12.75">
      <c r="B303" s="367">
        <v>2500</v>
      </c>
      <c r="C303" s="1" t="s">
        <v>355</v>
      </c>
      <c r="D303" s="12" t="s">
        <v>10</v>
      </c>
      <c r="E303" s="1" t="s">
        <v>234</v>
      </c>
      <c r="F303" s="454" t="s">
        <v>356</v>
      </c>
      <c r="G303" s="454" t="s">
        <v>306</v>
      </c>
      <c r="H303" s="5">
        <f t="shared" si="24"/>
        <v>-2500</v>
      </c>
      <c r="I303" s="22">
        <f t="shared" si="22"/>
        <v>4.716981132075472</v>
      </c>
      <c r="K303" t="s">
        <v>248</v>
      </c>
      <c r="L303">
        <v>7</v>
      </c>
      <c r="M303" s="2">
        <v>530</v>
      </c>
    </row>
    <row r="304" spans="2:13" ht="12.75">
      <c r="B304" s="367">
        <v>3000</v>
      </c>
      <c r="C304" s="12" t="s">
        <v>357</v>
      </c>
      <c r="D304" s="12" t="s">
        <v>10</v>
      </c>
      <c r="E304" s="1" t="s">
        <v>234</v>
      </c>
      <c r="F304" s="454" t="s">
        <v>358</v>
      </c>
      <c r="G304" s="27" t="s">
        <v>306</v>
      </c>
      <c r="H304" s="5">
        <f t="shared" si="24"/>
        <v>-5500</v>
      </c>
      <c r="I304" s="22">
        <f t="shared" si="22"/>
        <v>5.660377358490566</v>
      </c>
      <c r="K304" t="s">
        <v>248</v>
      </c>
      <c r="L304">
        <v>7</v>
      </c>
      <c r="M304" s="2">
        <v>530</v>
      </c>
    </row>
    <row r="305" spans="2:13" ht="12.75">
      <c r="B305" s="367">
        <v>2500</v>
      </c>
      <c r="C305" s="12" t="s">
        <v>359</v>
      </c>
      <c r="D305" s="12" t="s">
        <v>10</v>
      </c>
      <c r="E305" s="1" t="s">
        <v>234</v>
      </c>
      <c r="F305" s="454" t="s">
        <v>360</v>
      </c>
      <c r="G305" s="27" t="s">
        <v>306</v>
      </c>
      <c r="H305" s="5">
        <f t="shared" si="24"/>
        <v>-8000</v>
      </c>
      <c r="I305" s="22">
        <f t="shared" si="22"/>
        <v>4.716981132075472</v>
      </c>
      <c r="K305" t="s">
        <v>248</v>
      </c>
      <c r="L305">
        <v>7</v>
      </c>
      <c r="M305" s="2">
        <v>530</v>
      </c>
    </row>
    <row r="306" spans="2:13" ht="12.75">
      <c r="B306" s="367">
        <v>4000</v>
      </c>
      <c r="C306" s="12" t="s">
        <v>361</v>
      </c>
      <c r="D306" s="12" t="s">
        <v>10</v>
      </c>
      <c r="E306" s="1" t="s">
        <v>234</v>
      </c>
      <c r="F306" s="454" t="s">
        <v>358</v>
      </c>
      <c r="G306" s="27" t="s">
        <v>44</v>
      </c>
      <c r="H306" s="5">
        <f t="shared" si="24"/>
        <v>-12000</v>
      </c>
      <c r="I306" s="22">
        <f t="shared" si="22"/>
        <v>7.547169811320755</v>
      </c>
      <c r="K306" t="s">
        <v>248</v>
      </c>
      <c r="L306">
        <v>7</v>
      </c>
      <c r="M306" s="2">
        <v>530</v>
      </c>
    </row>
    <row r="307" spans="2:13" ht="12.75">
      <c r="B307" s="367">
        <v>2500</v>
      </c>
      <c r="C307" s="1" t="s">
        <v>362</v>
      </c>
      <c r="D307" s="12" t="s">
        <v>10</v>
      </c>
      <c r="E307" s="1" t="s">
        <v>234</v>
      </c>
      <c r="F307" s="454" t="s">
        <v>363</v>
      </c>
      <c r="G307" s="27" t="s">
        <v>311</v>
      </c>
      <c r="H307" s="5">
        <f t="shared" si="24"/>
        <v>-14500</v>
      </c>
      <c r="I307" s="22">
        <f t="shared" si="22"/>
        <v>4.716981132075472</v>
      </c>
      <c r="K307" t="s">
        <v>248</v>
      </c>
      <c r="L307">
        <v>7</v>
      </c>
      <c r="M307" s="2">
        <v>530</v>
      </c>
    </row>
    <row r="308" spans="2:13" ht="12.75">
      <c r="B308" s="367">
        <v>2500</v>
      </c>
      <c r="C308" s="1" t="s">
        <v>364</v>
      </c>
      <c r="D308" s="12" t="s">
        <v>10</v>
      </c>
      <c r="E308" s="1" t="s">
        <v>234</v>
      </c>
      <c r="F308" s="454" t="s">
        <v>365</v>
      </c>
      <c r="G308" s="27" t="s">
        <v>311</v>
      </c>
      <c r="H308" s="5">
        <f t="shared" si="24"/>
        <v>-17000</v>
      </c>
      <c r="I308" s="22">
        <f t="shared" si="22"/>
        <v>4.716981132075472</v>
      </c>
      <c r="K308" t="s">
        <v>248</v>
      </c>
      <c r="L308">
        <v>7</v>
      </c>
      <c r="M308" s="2">
        <v>530</v>
      </c>
    </row>
    <row r="309" spans="1:13" s="85" customFormat="1" ht="12.75">
      <c r="A309" s="11"/>
      <c r="B309" s="294">
        <f>SUM(B303:B308)</f>
        <v>17000</v>
      </c>
      <c r="C309" s="11" t="s">
        <v>239</v>
      </c>
      <c r="D309" s="11"/>
      <c r="E309" s="11"/>
      <c r="F309" s="18"/>
      <c r="G309" s="18"/>
      <c r="H309" s="83">
        <v>0</v>
      </c>
      <c r="I309" s="466">
        <f t="shared" si="22"/>
        <v>32.075471698113205</v>
      </c>
      <c r="M309" s="2">
        <v>530</v>
      </c>
    </row>
    <row r="310" spans="2:13" ht="12.75">
      <c r="B310" s="367"/>
      <c r="D310" s="12"/>
      <c r="H310" s="5">
        <f>H309-B310</f>
        <v>0</v>
      </c>
      <c r="I310" s="467">
        <f t="shared" si="22"/>
        <v>0</v>
      </c>
      <c r="M310" s="2">
        <v>530</v>
      </c>
    </row>
    <row r="311" spans="2:13" ht="12.75">
      <c r="B311" s="367"/>
      <c r="D311" s="12"/>
      <c r="H311" s="5">
        <f>H310-B311</f>
        <v>0</v>
      </c>
      <c r="I311" s="467">
        <f t="shared" si="22"/>
        <v>0</v>
      </c>
      <c r="M311" s="2">
        <v>530</v>
      </c>
    </row>
    <row r="312" spans="1:13" ht="12.75">
      <c r="A312" s="75"/>
      <c r="B312" s="367">
        <v>1200</v>
      </c>
      <c r="C312" s="75" t="s">
        <v>240</v>
      </c>
      <c r="D312" s="12" t="s">
        <v>10</v>
      </c>
      <c r="E312" s="75" t="s">
        <v>86</v>
      </c>
      <c r="F312" s="454" t="s">
        <v>358</v>
      </c>
      <c r="G312" s="454" t="s">
        <v>306</v>
      </c>
      <c r="H312" s="5">
        <f>H311-B312</f>
        <v>-1200</v>
      </c>
      <c r="I312" s="467">
        <f t="shared" si="22"/>
        <v>2.2641509433962264</v>
      </c>
      <c r="J312" s="81"/>
      <c r="K312" s="81" t="s">
        <v>248</v>
      </c>
      <c r="L312">
        <v>7</v>
      </c>
      <c r="M312" s="2">
        <v>530</v>
      </c>
    </row>
    <row r="313" spans="1:13" s="40" customFormat="1" ht="12.75">
      <c r="A313" s="33"/>
      <c r="B313" s="287">
        <v>1400</v>
      </c>
      <c r="C313" s="33" t="s">
        <v>240</v>
      </c>
      <c r="D313" s="12" t="s">
        <v>10</v>
      </c>
      <c r="E313" s="33" t="s">
        <v>86</v>
      </c>
      <c r="F313" s="454" t="s">
        <v>358</v>
      </c>
      <c r="G313" s="27" t="s">
        <v>44</v>
      </c>
      <c r="H313" s="5">
        <f>H312-B313</f>
        <v>-2600</v>
      </c>
      <c r="I313" s="467">
        <f t="shared" si="22"/>
        <v>2.641509433962264</v>
      </c>
      <c r="J313" s="103"/>
      <c r="K313" s="103" t="s">
        <v>248</v>
      </c>
      <c r="L313">
        <v>7</v>
      </c>
      <c r="M313" s="2">
        <v>530</v>
      </c>
    </row>
    <row r="314" spans="1:13" s="40" customFormat="1" ht="12.75">
      <c r="A314" s="33"/>
      <c r="B314" s="287">
        <v>1600</v>
      </c>
      <c r="C314" s="33" t="s">
        <v>240</v>
      </c>
      <c r="D314" s="12" t="s">
        <v>10</v>
      </c>
      <c r="E314" s="33" t="s">
        <v>86</v>
      </c>
      <c r="F314" s="454" t="s">
        <v>358</v>
      </c>
      <c r="G314" s="27" t="s">
        <v>311</v>
      </c>
      <c r="H314" s="5">
        <f>H313-B314</f>
        <v>-4200</v>
      </c>
      <c r="I314" s="467">
        <f t="shared" si="22"/>
        <v>3.018867924528302</v>
      </c>
      <c r="J314" s="103"/>
      <c r="K314" s="103" t="s">
        <v>248</v>
      </c>
      <c r="L314">
        <v>7</v>
      </c>
      <c r="M314" s="2">
        <v>530</v>
      </c>
    </row>
    <row r="315" spans="1:13" s="85" customFormat="1" ht="12.75">
      <c r="A315" s="104"/>
      <c r="B315" s="294">
        <f>SUM(B312:B314)</f>
        <v>4200</v>
      </c>
      <c r="C315" s="104"/>
      <c r="D315" s="104"/>
      <c r="E315" s="104" t="s">
        <v>86</v>
      </c>
      <c r="F315" s="96"/>
      <c r="G315" s="96"/>
      <c r="H315" s="83">
        <v>0</v>
      </c>
      <c r="I315" s="466">
        <f t="shared" si="22"/>
        <v>7.9245283018867925</v>
      </c>
      <c r="J315" s="106"/>
      <c r="K315" s="106"/>
      <c r="L315" s="106"/>
      <c r="M315" s="2">
        <v>530</v>
      </c>
    </row>
    <row r="316" spans="1:13" ht="12.75">
      <c r="A316" s="75"/>
      <c r="B316" s="367"/>
      <c r="C316" s="75"/>
      <c r="D316" s="33"/>
      <c r="E316" s="75"/>
      <c r="F316" s="453"/>
      <c r="G316" s="453"/>
      <c r="H316" s="5">
        <f>H315-B316</f>
        <v>0</v>
      </c>
      <c r="I316" s="467">
        <f t="shared" si="22"/>
        <v>0</v>
      </c>
      <c r="J316" s="81"/>
      <c r="K316" s="81"/>
      <c r="L316" s="81"/>
      <c r="M316" s="2">
        <v>530</v>
      </c>
    </row>
    <row r="317" spans="1:13" ht="12.75">
      <c r="A317" s="75"/>
      <c r="B317" s="367"/>
      <c r="C317" s="75"/>
      <c r="D317" s="33"/>
      <c r="E317" s="75"/>
      <c r="F317" s="453"/>
      <c r="G317" s="453"/>
      <c r="H317" s="5">
        <f>H316-B317</f>
        <v>0</v>
      </c>
      <c r="I317" s="467">
        <f t="shared" si="22"/>
        <v>0</v>
      </c>
      <c r="J317" s="81"/>
      <c r="K317" s="81"/>
      <c r="L317" s="81"/>
      <c r="M317" s="2">
        <v>530</v>
      </c>
    </row>
    <row r="318" spans="1:13" ht="12.75">
      <c r="A318" s="33"/>
      <c r="B318" s="367">
        <v>3000</v>
      </c>
      <c r="C318" s="75" t="s">
        <v>29</v>
      </c>
      <c r="D318" s="12" t="s">
        <v>10</v>
      </c>
      <c r="E318" s="75" t="s">
        <v>234</v>
      </c>
      <c r="F318" s="454" t="s">
        <v>366</v>
      </c>
      <c r="G318" s="454" t="s">
        <v>306</v>
      </c>
      <c r="H318" s="5">
        <f>H317-B318</f>
        <v>-3000</v>
      </c>
      <c r="I318" s="467">
        <f t="shared" si="22"/>
        <v>5.660377358490566</v>
      </c>
      <c r="J318" s="81"/>
      <c r="K318" s="81" t="s">
        <v>248</v>
      </c>
      <c r="L318">
        <v>7</v>
      </c>
      <c r="M318" s="2">
        <v>530</v>
      </c>
    </row>
    <row r="319" spans="1:13" ht="12.75">
      <c r="A319" s="75"/>
      <c r="B319" s="367">
        <v>3000</v>
      </c>
      <c r="C319" s="75" t="s">
        <v>29</v>
      </c>
      <c r="D319" s="12" t="s">
        <v>10</v>
      </c>
      <c r="E319" s="75" t="s">
        <v>234</v>
      </c>
      <c r="F319" s="454" t="s">
        <v>366</v>
      </c>
      <c r="G319" s="454" t="s">
        <v>44</v>
      </c>
      <c r="H319" s="5">
        <f>H318-B319</f>
        <v>-6000</v>
      </c>
      <c r="I319" s="467">
        <f t="shared" si="22"/>
        <v>5.660377358490566</v>
      </c>
      <c r="J319" s="81"/>
      <c r="K319" s="81" t="s">
        <v>248</v>
      </c>
      <c r="L319">
        <v>7</v>
      </c>
      <c r="M319" s="2">
        <v>530</v>
      </c>
    </row>
    <row r="320" spans="1:13" s="85" customFormat="1" ht="12.75">
      <c r="A320" s="104"/>
      <c r="B320" s="294">
        <f>SUM(B318:B319)</f>
        <v>6000</v>
      </c>
      <c r="C320" s="104" t="s">
        <v>29</v>
      </c>
      <c r="D320" s="104"/>
      <c r="E320" s="104"/>
      <c r="F320" s="96"/>
      <c r="G320" s="96"/>
      <c r="H320" s="83">
        <v>0</v>
      </c>
      <c r="I320" s="466">
        <f t="shared" si="22"/>
        <v>11.320754716981131</v>
      </c>
      <c r="J320" s="106"/>
      <c r="K320" s="106"/>
      <c r="L320" s="106"/>
      <c r="M320" s="2">
        <v>530</v>
      </c>
    </row>
    <row r="321" spans="1:13" ht="12.75">
      <c r="A321" s="75"/>
      <c r="B321" s="367"/>
      <c r="C321" s="75"/>
      <c r="D321" s="33"/>
      <c r="E321" s="75"/>
      <c r="F321" s="453"/>
      <c r="G321" s="453"/>
      <c r="H321" s="5">
        <f aca="true" t="shared" si="25" ref="H321:H328">H320-B321</f>
        <v>0</v>
      </c>
      <c r="I321" s="467">
        <f t="shared" si="22"/>
        <v>0</v>
      </c>
      <c r="J321" s="81"/>
      <c r="K321" s="81"/>
      <c r="L321" s="81"/>
      <c r="M321" s="2">
        <v>530</v>
      </c>
    </row>
    <row r="322" spans="1:13" ht="12.75">
      <c r="A322" s="75"/>
      <c r="B322" s="367"/>
      <c r="C322" s="75"/>
      <c r="D322" s="33"/>
      <c r="E322" s="75"/>
      <c r="F322" s="453"/>
      <c r="G322" s="453"/>
      <c r="H322" s="5">
        <f t="shared" si="25"/>
        <v>0</v>
      </c>
      <c r="I322" s="467">
        <f t="shared" si="22"/>
        <v>0</v>
      </c>
      <c r="J322" s="81"/>
      <c r="K322" s="81"/>
      <c r="L322" s="81"/>
      <c r="M322" s="2">
        <v>530</v>
      </c>
    </row>
    <row r="323" spans="1:13" ht="12.75">
      <c r="A323" s="75"/>
      <c r="B323" s="367">
        <v>2000</v>
      </c>
      <c r="C323" s="75" t="s">
        <v>30</v>
      </c>
      <c r="D323" s="12" t="s">
        <v>10</v>
      </c>
      <c r="E323" s="75" t="s">
        <v>234</v>
      </c>
      <c r="F323" s="454" t="s">
        <v>358</v>
      </c>
      <c r="G323" s="454" t="s">
        <v>306</v>
      </c>
      <c r="H323" s="5">
        <f t="shared" si="25"/>
        <v>-2000</v>
      </c>
      <c r="I323" s="467">
        <f t="shared" si="22"/>
        <v>3.7735849056603774</v>
      </c>
      <c r="J323" s="81"/>
      <c r="K323" s="81" t="s">
        <v>248</v>
      </c>
      <c r="L323">
        <v>7</v>
      </c>
      <c r="M323" s="2">
        <v>530</v>
      </c>
    </row>
    <row r="324" spans="1:13" ht="12.75">
      <c r="A324" s="75"/>
      <c r="B324" s="367">
        <v>500</v>
      </c>
      <c r="C324" s="75" t="s">
        <v>30</v>
      </c>
      <c r="D324" s="12" t="s">
        <v>10</v>
      </c>
      <c r="E324" s="75" t="s">
        <v>234</v>
      </c>
      <c r="F324" s="454" t="s">
        <v>358</v>
      </c>
      <c r="G324" s="454" t="s">
        <v>306</v>
      </c>
      <c r="H324" s="5">
        <f t="shared" si="25"/>
        <v>-2500</v>
      </c>
      <c r="I324" s="467">
        <f t="shared" si="22"/>
        <v>0.9433962264150944</v>
      </c>
      <c r="J324" s="81"/>
      <c r="K324" s="81" t="s">
        <v>248</v>
      </c>
      <c r="L324">
        <v>7</v>
      </c>
      <c r="M324" s="2">
        <v>530</v>
      </c>
    </row>
    <row r="325" spans="1:13" ht="12.75">
      <c r="A325" s="75"/>
      <c r="B325" s="367">
        <v>2000</v>
      </c>
      <c r="C325" s="75" t="s">
        <v>30</v>
      </c>
      <c r="D325" s="12" t="s">
        <v>10</v>
      </c>
      <c r="E325" s="75" t="s">
        <v>234</v>
      </c>
      <c r="F325" s="454" t="s">
        <v>358</v>
      </c>
      <c r="G325" s="454" t="s">
        <v>44</v>
      </c>
      <c r="H325" s="5">
        <f t="shared" si="25"/>
        <v>-4500</v>
      </c>
      <c r="I325" s="467">
        <f t="shared" si="22"/>
        <v>3.7735849056603774</v>
      </c>
      <c r="J325" s="81"/>
      <c r="K325" s="81" t="s">
        <v>248</v>
      </c>
      <c r="L325">
        <v>7</v>
      </c>
      <c r="M325" s="2">
        <v>530</v>
      </c>
    </row>
    <row r="326" spans="1:13" ht="12.75">
      <c r="A326" s="75"/>
      <c r="B326" s="367">
        <v>500</v>
      </c>
      <c r="C326" s="75" t="s">
        <v>30</v>
      </c>
      <c r="D326" s="12" t="s">
        <v>10</v>
      </c>
      <c r="E326" s="75" t="s">
        <v>234</v>
      </c>
      <c r="F326" s="454" t="s">
        <v>358</v>
      </c>
      <c r="G326" s="454" t="s">
        <v>44</v>
      </c>
      <c r="H326" s="5">
        <f t="shared" si="25"/>
        <v>-5000</v>
      </c>
      <c r="I326" s="467">
        <f t="shared" si="22"/>
        <v>0.9433962264150944</v>
      </c>
      <c r="J326" s="81"/>
      <c r="K326" s="81" t="s">
        <v>248</v>
      </c>
      <c r="L326">
        <v>7</v>
      </c>
      <c r="M326" s="2">
        <v>530</v>
      </c>
    </row>
    <row r="327" spans="1:13" s="15" customFormat="1" ht="12.75">
      <c r="A327" s="33"/>
      <c r="B327" s="287">
        <v>2000</v>
      </c>
      <c r="C327" s="33" t="s">
        <v>30</v>
      </c>
      <c r="D327" s="12" t="s">
        <v>10</v>
      </c>
      <c r="E327" s="33" t="s">
        <v>234</v>
      </c>
      <c r="F327" s="454" t="s">
        <v>358</v>
      </c>
      <c r="G327" s="27" t="s">
        <v>311</v>
      </c>
      <c r="H327" s="5">
        <f t="shared" si="25"/>
        <v>-7000</v>
      </c>
      <c r="I327" s="467">
        <f t="shared" si="22"/>
        <v>3.7735849056603774</v>
      </c>
      <c r="J327" s="103"/>
      <c r="K327" s="103" t="s">
        <v>248</v>
      </c>
      <c r="L327">
        <v>7</v>
      </c>
      <c r="M327" s="2">
        <v>530</v>
      </c>
    </row>
    <row r="328" spans="1:13" s="15" customFormat="1" ht="12.75">
      <c r="A328" s="33"/>
      <c r="B328" s="287">
        <v>500</v>
      </c>
      <c r="C328" s="75" t="s">
        <v>30</v>
      </c>
      <c r="D328" s="12" t="s">
        <v>10</v>
      </c>
      <c r="E328" s="33" t="s">
        <v>234</v>
      </c>
      <c r="F328" s="454" t="s">
        <v>358</v>
      </c>
      <c r="G328" s="27" t="s">
        <v>311</v>
      </c>
      <c r="H328" s="5">
        <f t="shared" si="25"/>
        <v>-7500</v>
      </c>
      <c r="I328" s="467">
        <f t="shared" si="22"/>
        <v>0.9433962264150944</v>
      </c>
      <c r="J328" s="103"/>
      <c r="K328" s="103" t="s">
        <v>248</v>
      </c>
      <c r="L328">
        <v>7</v>
      </c>
      <c r="M328" s="2">
        <v>530</v>
      </c>
    </row>
    <row r="329" spans="1:13" s="85" customFormat="1" ht="12.75">
      <c r="A329" s="104"/>
      <c r="B329" s="294">
        <f>SUM(B323:B328)</f>
        <v>7500</v>
      </c>
      <c r="C329" s="104" t="s">
        <v>30</v>
      </c>
      <c r="D329" s="104"/>
      <c r="E329" s="104"/>
      <c r="F329" s="96"/>
      <c r="G329" s="96"/>
      <c r="H329" s="83">
        <v>0</v>
      </c>
      <c r="I329" s="466">
        <f t="shared" si="22"/>
        <v>14.150943396226415</v>
      </c>
      <c r="J329" s="106"/>
      <c r="K329" s="106"/>
      <c r="L329" s="106"/>
      <c r="M329" s="2">
        <v>530</v>
      </c>
    </row>
    <row r="330" spans="8:13" ht="12.75">
      <c r="H330" s="5">
        <f>H329-B330</f>
        <v>0</v>
      </c>
      <c r="I330" s="467">
        <f t="shared" si="22"/>
        <v>0</v>
      </c>
      <c r="M330" s="2">
        <v>530</v>
      </c>
    </row>
    <row r="331" spans="2:13" ht="12.75">
      <c r="B331" s="7"/>
      <c r="H331" s="5">
        <f>H330-B331</f>
        <v>0</v>
      </c>
      <c r="I331" s="467">
        <f t="shared" si="22"/>
        <v>0</v>
      </c>
      <c r="M331" s="2">
        <v>530</v>
      </c>
    </row>
    <row r="332" spans="1:13" ht="12.75">
      <c r="A332" s="12"/>
      <c r="B332" s="402">
        <v>1000</v>
      </c>
      <c r="C332" s="1" t="s">
        <v>242</v>
      </c>
      <c r="D332" s="12" t="s">
        <v>10</v>
      </c>
      <c r="E332" s="33" t="s">
        <v>283</v>
      </c>
      <c r="F332" s="454" t="s">
        <v>358</v>
      </c>
      <c r="G332" s="27" t="s">
        <v>306</v>
      </c>
      <c r="H332" s="5">
        <f>H331-B332</f>
        <v>-1000</v>
      </c>
      <c r="I332" s="467">
        <f t="shared" si="22"/>
        <v>1.8867924528301887</v>
      </c>
      <c r="K332" t="s">
        <v>248</v>
      </c>
      <c r="L332">
        <v>7</v>
      </c>
      <c r="M332" s="2">
        <v>530</v>
      </c>
    </row>
    <row r="333" spans="2:13" ht="12.75">
      <c r="B333" s="402">
        <v>1000</v>
      </c>
      <c r="C333" s="1" t="s">
        <v>242</v>
      </c>
      <c r="D333" s="12" t="s">
        <v>10</v>
      </c>
      <c r="E333" s="33" t="s">
        <v>283</v>
      </c>
      <c r="F333" s="454" t="s">
        <v>358</v>
      </c>
      <c r="G333" s="27" t="s">
        <v>44</v>
      </c>
      <c r="H333" s="5">
        <f>H332-B333</f>
        <v>-2000</v>
      </c>
      <c r="I333" s="467">
        <f t="shared" si="22"/>
        <v>1.8867924528301887</v>
      </c>
      <c r="K333" t="s">
        <v>248</v>
      </c>
      <c r="L333">
        <v>7</v>
      </c>
      <c r="M333" s="2">
        <v>530</v>
      </c>
    </row>
    <row r="334" spans="2:13" ht="12.75">
      <c r="B334" s="402">
        <v>500</v>
      </c>
      <c r="C334" s="1" t="s">
        <v>242</v>
      </c>
      <c r="D334" s="12" t="s">
        <v>10</v>
      </c>
      <c r="E334" s="33" t="s">
        <v>283</v>
      </c>
      <c r="F334" s="454" t="s">
        <v>358</v>
      </c>
      <c r="G334" s="27" t="s">
        <v>311</v>
      </c>
      <c r="H334" s="5">
        <f>H333-B334</f>
        <v>-2500</v>
      </c>
      <c r="I334" s="467">
        <f t="shared" si="22"/>
        <v>0.9433962264150944</v>
      </c>
      <c r="K334" t="s">
        <v>248</v>
      </c>
      <c r="L334">
        <v>7</v>
      </c>
      <c r="M334" s="2">
        <v>530</v>
      </c>
    </row>
    <row r="335" spans="1:13" s="85" customFormat="1" ht="12.75">
      <c r="A335" s="11"/>
      <c r="B335" s="403">
        <f>SUM(B332:B334)</f>
        <v>2500</v>
      </c>
      <c r="C335" s="11"/>
      <c r="D335" s="11"/>
      <c r="E335" s="11" t="s">
        <v>283</v>
      </c>
      <c r="F335" s="18"/>
      <c r="G335" s="18"/>
      <c r="H335" s="83"/>
      <c r="I335" s="466">
        <f t="shared" si="22"/>
        <v>4.716981132075472</v>
      </c>
      <c r="M335" s="2">
        <v>530</v>
      </c>
    </row>
    <row r="336" spans="4:13" ht="12.75">
      <c r="D336" s="12"/>
      <c r="H336" s="5">
        <f>H335-B336</f>
        <v>0</v>
      </c>
      <c r="I336" s="467">
        <f t="shared" si="22"/>
        <v>0</v>
      </c>
      <c r="M336" s="2">
        <v>530</v>
      </c>
    </row>
    <row r="337" spans="8:13" ht="12.75">
      <c r="H337" s="5">
        <f>H336-B337</f>
        <v>0</v>
      </c>
      <c r="I337" s="22">
        <f t="shared" si="22"/>
        <v>0</v>
      </c>
      <c r="M337" s="2">
        <v>530</v>
      </c>
    </row>
    <row r="338" spans="8:13" ht="12.75">
      <c r="H338" s="5">
        <f>H337-B338</f>
        <v>0</v>
      </c>
      <c r="I338" s="22">
        <f t="shared" si="22"/>
        <v>0</v>
      </c>
      <c r="M338" s="2">
        <v>530</v>
      </c>
    </row>
    <row r="339" spans="8:13" ht="12.75">
      <c r="H339" s="5">
        <f>H338-B339</f>
        <v>0</v>
      </c>
      <c r="I339" s="22">
        <f t="shared" si="22"/>
        <v>0</v>
      </c>
      <c r="M339" s="2">
        <v>530</v>
      </c>
    </row>
    <row r="340" spans="1:13" s="102" customFormat="1" ht="12.75">
      <c r="A340" s="97"/>
      <c r="B340" s="98">
        <f>+B345+B352+B358+B363+B369+B374</f>
        <v>36800</v>
      </c>
      <c r="C340" s="97" t="s">
        <v>56</v>
      </c>
      <c r="D340" s="97" t="s">
        <v>55</v>
      </c>
      <c r="E340" s="97" t="s">
        <v>32</v>
      </c>
      <c r="F340" s="99" t="s">
        <v>57</v>
      </c>
      <c r="G340" s="99" t="s">
        <v>42</v>
      </c>
      <c r="H340" s="98"/>
      <c r="I340" s="101">
        <f t="shared" si="22"/>
        <v>69.43396226415095</v>
      </c>
      <c r="M340" s="2">
        <v>530</v>
      </c>
    </row>
    <row r="341" spans="8:13" ht="12.75">
      <c r="H341" s="5">
        <f>H340-B341</f>
        <v>0</v>
      </c>
      <c r="I341" s="22">
        <f aca="true" t="shared" si="26" ref="I341:I404">+B341/M341</f>
        <v>0</v>
      </c>
      <c r="M341" s="2">
        <v>530</v>
      </c>
    </row>
    <row r="342" spans="2:13" ht="12.75">
      <c r="B342" s="367">
        <v>2500</v>
      </c>
      <c r="C342" s="1" t="s">
        <v>28</v>
      </c>
      <c r="D342" s="1" t="s">
        <v>10</v>
      </c>
      <c r="E342" s="1" t="s">
        <v>367</v>
      </c>
      <c r="F342" s="27" t="s">
        <v>368</v>
      </c>
      <c r="G342" s="27" t="s">
        <v>306</v>
      </c>
      <c r="H342" s="5">
        <f>H341-B342</f>
        <v>-2500</v>
      </c>
      <c r="I342" s="22">
        <f t="shared" si="26"/>
        <v>4.716981132075472</v>
      </c>
      <c r="K342" t="s">
        <v>28</v>
      </c>
      <c r="L342">
        <v>8</v>
      </c>
      <c r="M342" s="2">
        <v>530</v>
      </c>
    </row>
    <row r="343" spans="2:13" ht="12.75">
      <c r="B343" s="367">
        <v>2500</v>
      </c>
      <c r="C343" s="1" t="s">
        <v>28</v>
      </c>
      <c r="D343" s="1" t="s">
        <v>10</v>
      </c>
      <c r="E343" s="1" t="s">
        <v>367</v>
      </c>
      <c r="F343" s="27" t="s">
        <v>369</v>
      </c>
      <c r="G343" s="27" t="s">
        <v>44</v>
      </c>
      <c r="H343" s="5">
        <f>H342-B343</f>
        <v>-5000</v>
      </c>
      <c r="I343" s="22">
        <f t="shared" si="26"/>
        <v>4.716981132075472</v>
      </c>
      <c r="K343" t="s">
        <v>28</v>
      </c>
      <c r="L343">
        <v>8</v>
      </c>
      <c r="M343" s="2">
        <v>530</v>
      </c>
    </row>
    <row r="344" spans="2:13" ht="12.75">
      <c r="B344" s="455">
        <v>2500</v>
      </c>
      <c r="C344" s="1" t="s">
        <v>28</v>
      </c>
      <c r="D344" s="1" t="s">
        <v>10</v>
      </c>
      <c r="E344" s="1" t="s">
        <v>367</v>
      </c>
      <c r="F344" s="27" t="s">
        <v>370</v>
      </c>
      <c r="G344" s="27" t="s">
        <v>311</v>
      </c>
      <c r="H344" s="5">
        <f>H343-B344</f>
        <v>-7500</v>
      </c>
      <c r="I344" s="22">
        <f t="shared" si="26"/>
        <v>4.716981132075472</v>
      </c>
      <c r="K344" t="s">
        <v>28</v>
      </c>
      <c r="L344">
        <v>8</v>
      </c>
      <c r="M344" s="2">
        <v>530</v>
      </c>
    </row>
    <row r="345" spans="1:13" s="85" customFormat="1" ht="12.75">
      <c r="A345" s="11"/>
      <c r="B345" s="294">
        <f>SUM(B342:B344)</f>
        <v>7500</v>
      </c>
      <c r="C345" s="11" t="s">
        <v>28</v>
      </c>
      <c r="D345" s="11"/>
      <c r="E345" s="11"/>
      <c r="F345" s="18"/>
      <c r="G345" s="18"/>
      <c r="H345" s="83">
        <v>0</v>
      </c>
      <c r="I345" s="84">
        <f t="shared" si="26"/>
        <v>14.150943396226415</v>
      </c>
      <c r="M345" s="2">
        <v>530</v>
      </c>
    </row>
    <row r="346" spans="2:13" ht="12.75">
      <c r="B346" s="367"/>
      <c r="H346" s="5">
        <f aca="true" t="shared" si="27" ref="H346:H351">H345-B346</f>
        <v>0</v>
      </c>
      <c r="I346" s="22">
        <f t="shared" si="26"/>
        <v>0</v>
      </c>
      <c r="M346" s="2">
        <v>530</v>
      </c>
    </row>
    <row r="347" spans="2:13" ht="12.75">
      <c r="B347" s="367"/>
      <c r="H347" s="5">
        <f t="shared" si="27"/>
        <v>0</v>
      </c>
      <c r="I347" s="22">
        <f t="shared" si="26"/>
        <v>0</v>
      </c>
      <c r="M347" s="2">
        <v>530</v>
      </c>
    </row>
    <row r="348" spans="2:13" ht="12.75">
      <c r="B348" s="367">
        <v>2500</v>
      </c>
      <c r="C348" s="1" t="s">
        <v>371</v>
      </c>
      <c r="D348" s="1" t="s">
        <v>261</v>
      </c>
      <c r="E348" s="1" t="s">
        <v>234</v>
      </c>
      <c r="F348" s="27" t="s">
        <v>372</v>
      </c>
      <c r="G348" s="27" t="s">
        <v>306</v>
      </c>
      <c r="H348" s="5">
        <f t="shared" si="27"/>
        <v>-2500</v>
      </c>
      <c r="I348" s="22">
        <f t="shared" si="26"/>
        <v>4.716981132075472</v>
      </c>
      <c r="K348" t="s">
        <v>367</v>
      </c>
      <c r="L348">
        <v>8</v>
      </c>
      <c r="M348" s="2">
        <v>530</v>
      </c>
    </row>
    <row r="349" spans="2:13" ht="12.75">
      <c r="B349" s="367">
        <v>1500</v>
      </c>
      <c r="C349" s="12" t="s">
        <v>373</v>
      </c>
      <c r="D349" s="1" t="s">
        <v>261</v>
      </c>
      <c r="E349" s="1" t="s">
        <v>234</v>
      </c>
      <c r="F349" s="27" t="s">
        <v>374</v>
      </c>
      <c r="G349" s="27" t="s">
        <v>44</v>
      </c>
      <c r="H349" s="5">
        <f t="shared" si="27"/>
        <v>-4000</v>
      </c>
      <c r="I349" s="22">
        <f t="shared" si="26"/>
        <v>2.830188679245283</v>
      </c>
      <c r="K349" t="s">
        <v>367</v>
      </c>
      <c r="L349">
        <v>8</v>
      </c>
      <c r="M349" s="2">
        <v>530</v>
      </c>
    </row>
    <row r="350" spans="2:13" ht="12.75">
      <c r="B350" s="367">
        <v>1500</v>
      </c>
      <c r="C350" s="12" t="s">
        <v>375</v>
      </c>
      <c r="D350" s="1" t="s">
        <v>261</v>
      </c>
      <c r="E350" s="1" t="s">
        <v>234</v>
      </c>
      <c r="F350" s="27" t="s">
        <v>374</v>
      </c>
      <c r="G350" s="27" t="s">
        <v>44</v>
      </c>
      <c r="H350" s="5">
        <f t="shared" si="27"/>
        <v>-5500</v>
      </c>
      <c r="I350" s="22">
        <f t="shared" si="26"/>
        <v>2.830188679245283</v>
      </c>
      <c r="K350" t="s">
        <v>367</v>
      </c>
      <c r="L350">
        <v>8</v>
      </c>
      <c r="M350" s="2">
        <v>530</v>
      </c>
    </row>
    <row r="351" spans="2:13" ht="12.75">
      <c r="B351" s="367">
        <v>2500</v>
      </c>
      <c r="C351" s="1" t="s">
        <v>269</v>
      </c>
      <c r="D351" s="1" t="s">
        <v>261</v>
      </c>
      <c r="E351" s="1" t="s">
        <v>234</v>
      </c>
      <c r="F351" s="27" t="s">
        <v>376</v>
      </c>
      <c r="G351" s="27" t="s">
        <v>377</v>
      </c>
      <c r="H351" s="5">
        <f t="shared" si="27"/>
        <v>-8000</v>
      </c>
      <c r="I351" s="22">
        <f t="shared" si="26"/>
        <v>4.716981132075472</v>
      </c>
      <c r="K351" t="s">
        <v>367</v>
      </c>
      <c r="L351">
        <v>8</v>
      </c>
      <c r="M351" s="2">
        <v>530</v>
      </c>
    </row>
    <row r="352" spans="1:13" s="85" customFormat="1" ht="12.75">
      <c r="A352" s="11"/>
      <c r="B352" s="294">
        <f>SUM(B348:B351)</f>
        <v>8000</v>
      </c>
      <c r="C352" s="11" t="s">
        <v>239</v>
      </c>
      <c r="D352" s="11"/>
      <c r="E352" s="11"/>
      <c r="F352" s="18"/>
      <c r="G352" s="18"/>
      <c r="H352" s="83">
        <v>0</v>
      </c>
      <c r="I352" s="84">
        <f t="shared" si="26"/>
        <v>15.09433962264151</v>
      </c>
      <c r="M352" s="2">
        <v>530</v>
      </c>
    </row>
    <row r="353" spans="2:13" ht="12.75">
      <c r="B353" s="367"/>
      <c r="D353" s="12"/>
      <c r="H353" s="5">
        <f>H352-B353</f>
        <v>0</v>
      </c>
      <c r="I353" s="22">
        <f t="shared" si="26"/>
        <v>0</v>
      </c>
      <c r="M353" s="2">
        <v>530</v>
      </c>
    </row>
    <row r="354" spans="1:13" s="40" customFormat="1" ht="12.75">
      <c r="A354" s="39"/>
      <c r="B354" s="468"/>
      <c r="C354" s="41"/>
      <c r="D354" s="35"/>
      <c r="E354" s="39"/>
      <c r="F354" s="36"/>
      <c r="G354" s="36"/>
      <c r="H354" s="5">
        <f>H353-B354</f>
        <v>0</v>
      </c>
      <c r="I354" s="22">
        <f t="shared" si="26"/>
        <v>0</v>
      </c>
      <c r="M354" s="2">
        <v>530</v>
      </c>
    </row>
    <row r="355" spans="2:13" ht="12.75">
      <c r="B355" s="367">
        <v>1500</v>
      </c>
      <c r="C355" s="1" t="s">
        <v>240</v>
      </c>
      <c r="D355" s="1" t="s">
        <v>261</v>
      </c>
      <c r="E355" s="1" t="s">
        <v>86</v>
      </c>
      <c r="F355" s="27" t="s">
        <v>374</v>
      </c>
      <c r="G355" s="27" t="s">
        <v>306</v>
      </c>
      <c r="H355" s="5">
        <f>H354-B355</f>
        <v>-1500</v>
      </c>
      <c r="I355" s="22">
        <f t="shared" si="26"/>
        <v>2.830188679245283</v>
      </c>
      <c r="K355" t="s">
        <v>367</v>
      </c>
      <c r="L355">
        <v>8</v>
      </c>
      <c r="M355" s="2">
        <v>530</v>
      </c>
    </row>
    <row r="356" spans="2:13" ht="12.75">
      <c r="B356" s="367">
        <v>1000</v>
      </c>
      <c r="C356" s="1" t="s">
        <v>240</v>
      </c>
      <c r="D356" s="1" t="s">
        <v>261</v>
      </c>
      <c r="E356" s="1" t="s">
        <v>86</v>
      </c>
      <c r="F356" s="27" t="s">
        <v>374</v>
      </c>
      <c r="G356" s="27" t="s">
        <v>44</v>
      </c>
      <c r="H356" s="5">
        <f>H355-B356</f>
        <v>-2500</v>
      </c>
      <c r="I356" s="22">
        <f t="shared" si="26"/>
        <v>1.8867924528301887</v>
      </c>
      <c r="K356" t="s">
        <v>367</v>
      </c>
      <c r="L356">
        <v>8</v>
      </c>
      <c r="M356" s="2">
        <v>530</v>
      </c>
    </row>
    <row r="357" spans="2:13" ht="12.75">
      <c r="B357" s="367">
        <v>1300</v>
      </c>
      <c r="C357" s="1" t="s">
        <v>240</v>
      </c>
      <c r="D357" s="1" t="s">
        <v>261</v>
      </c>
      <c r="E357" s="1" t="s">
        <v>86</v>
      </c>
      <c r="F357" s="27" t="s">
        <v>374</v>
      </c>
      <c r="G357" s="27" t="s">
        <v>311</v>
      </c>
      <c r="H357" s="5">
        <f>H356-B357</f>
        <v>-3800</v>
      </c>
      <c r="I357" s="22">
        <f t="shared" si="26"/>
        <v>2.452830188679245</v>
      </c>
      <c r="K357" t="s">
        <v>367</v>
      </c>
      <c r="L357">
        <v>8</v>
      </c>
      <c r="M357" s="2">
        <v>530</v>
      </c>
    </row>
    <row r="358" spans="1:13" s="85" customFormat="1" ht="12.75">
      <c r="A358" s="11"/>
      <c r="B358" s="294">
        <f>SUM(B355:B357)</f>
        <v>3800</v>
      </c>
      <c r="C358" s="11"/>
      <c r="D358" s="11"/>
      <c r="E358" s="11" t="s">
        <v>86</v>
      </c>
      <c r="F358" s="18"/>
      <c r="G358" s="18"/>
      <c r="H358" s="83">
        <v>0</v>
      </c>
      <c r="I358" s="84">
        <f t="shared" si="26"/>
        <v>7.169811320754717</v>
      </c>
      <c r="M358" s="2">
        <v>530</v>
      </c>
    </row>
    <row r="359" spans="2:13" ht="12.75">
      <c r="B359" s="367"/>
      <c r="H359" s="5">
        <f>H358-B359</f>
        <v>0</v>
      </c>
      <c r="I359" s="22">
        <f t="shared" si="26"/>
        <v>0</v>
      </c>
      <c r="M359" s="2">
        <v>530</v>
      </c>
    </row>
    <row r="360" spans="2:13" ht="12.75">
      <c r="B360" s="367"/>
      <c r="H360" s="5">
        <f>H359-B360</f>
        <v>0</v>
      </c>
      <c r="I360" s="22">
        <f t="shared" si="26"/>
        <v>0</v>
      </c>
      <c r="M360" s="2">
        <v>530</v>
      </c>
    </row>
    <row r="361" spans="2:13" ht="12.75">
      <c r="B361" s="367">
        <v>5000</v>
      </c>
      <c r="C361" s="1" t="s">
        <v>29</v>
      </c>
      <c r="D361" s="1" t="s">
        <v>261</v>
      </c>
      <c r="E361" s="1" t="s">
        <v>234</v>
      </c>
      <c r="F361" s="27" t="s">
        <v>378</v>
      </c>
      <c r="G361" s="27" t="s">
        <v>306</v>
      </c>
      <c r="H361" s="5">
        <f>H360-B361</f>
        <v>-5000</v>
      </c>
      <c r="I361" s="22">
        <f t="shared" si="26"/>
        <v>9.433962264150944</v>
      </c>
      <c r="K361" t="s">
        <v>367</v>
      </c>
      <c r="L361">
        <v>8</v>
      </c>
      <c r="M361" s="2">
        <v>530</v>
      </c>
    </row>
    <row r="362" spans="2:13" ht="12.75">
      <c r="B362" s="367">
        <v>5000</v>
      </c>
      <c r="C362" s="1" t="s">
        <v>29</v>
      </c>
      <c r="D362" s="1" t="s">
        <v>261</v>
      </c>
      <c r="E362" s="1" t="s">
        <v>234</v>
      </c>
      <c r="F362" s="27" t="s">
        <v>378</v>
      </c>
      <c r="G362" s="27" t="s">
        <v>44</v>
      </c>
      <c r="H362" s="5">
        <f>H361-B362</f>
        <v>-10000</v>
      </c>
      <c r="I362" s="22">
        <f t="shared" si="26"/>
        <v>9.433962264150944</v>
      </c>
      <c r="K362" t="s">
        <v>367</v>
      </c>
      <c r="L362">
        <v>8</v>
      </c>
      <c r="M362" s="2">
        <v>530</v>
      </c>
    </row>
    <row r="363" spans="1:13" s="85" customFormat="1" ht="12.75">
      <c r="A363" s="11"/>
      <c r="B363" s="294">
        <f>SUM(B361:B362)</f>
        <v>10000</v>
      </c>
      <c r="C363" s="11" t="s">
        <v>29</v>
      </c>
      <c r="D363" s="11"/>
      <c r="E363" s="11"/>
      <c r="F363" s="18"/>
      <c r="G363" s="18"/>
      <c r="H363" s="83">
        <v>0</v>
      </c>
      <c r="I363" s="84">
        <f t="shared" si="26"/>
        <v>18.867924528301888</v>
      </c>
      <c r="M363" s="2">
        <v>530</v>
      </c>
    </row>
    <row r="364" spans="2:13" ht="12.75">
      <c r="B364" s="367"/>
      <c r="H364" s="5">
        <f>H363-B364</f>
        <v>0</v>
      </c>
      <c r="I364" s="22">
        <f t="shared" si="26"/>
        <v>0</v>
      </c>
      <c r="M364" s="2">
        <v>530</v>
      </c>
    </row>
    <row r="365" spans="2:13" ht="12.75">
      <c r="B365" s="367"/>
      <c r="H365" s="5">
        <f>H364-B365</f>
        <v>0</v>
      </c>
      <c r="I365" s="22">
        <f t="shared" si="26"/>
        <v>0</v>
      </c>
      <c r="M365" s="2">
        <v>530</v>
      </c>
    </row>
    <row r="366" spans="2:13" ht="12.75">
      <c r="B366" s="367">
        <v>2000</v>
      </c>
      <c r="C366" s="1" t="s">
        <v>30</v>
      </c>
      <c r="D366" s="1" t="s">
        <v>261</v>
      </c>
      <c r="E366" s="1" t="s">
        <v>234</v>
      </c>
      <c r="F366" s="27" t="s">
        <v>374</v>
      </c>
      <c r="G366" s="27" t="s">
        <v>306</v>
      </c>
      <c r="H366" s="5">
        <f>H365-B366</f>
        <v>-2000</v>
      </c>
      <c r="I366" s="22">
        <f t="shared" si="26"/>
        <v>3.7735849056603774</v>
      </c>
      <c r="K366" t="s">
        <v>367</v>
      </c>
      <c r="L366">
        <v>8</v>
      </c>
      <c r="M366" s="2">
        <v>530</v>
      </c>
    </row>
    <row r="367" spans="2:13" ht="12.75">
      <c r="B367" s="367">
        <v>2000</v>
      </c>
      <c r="C367" s="1" t="s">
        <v>30</v>
      </c>
      <c r="D367" s="1" t="s">
        <v>261</v>
      </c>
      <c r="E367" s="1" t="s">
        <v>234</v>
      </c>
      <c r="F367" s="27" t="s">
        <v>374</v>
      </c>
      <c r="G367" s="27" t="s">
        <v>44</v>
      </c>
      <c r="H367" s="5">
        <f>H366-B367</f>
        <v>-4000</v>
      </c>
      <c r="I367" s="22">
        <f t="shared" si="26"/>
        <v>3.7735849056603774</v>
      </c>
      <c r="K367" t="s">
        <v>367</v>
      </c>
      <c r="L367">
        <v>8</v>
      </c>
      <c r="M367" s="2">
        <v>530</v>
      </c>
    </row>
    <row r="368" spans="2:13" ht="12.75">
      <c r="B368" s="367">
        <v>2000</v>
      </c>
      <c r="C368" s="1" t="s">
        <v>30</v>
      </c>
      <c r="D368" s="1" t="s">
        <v>261</v>
      </c>
      <c r="E368" s="1" t="s">
        <v>234</v>
      </c>
      <c r="F368" s="27" t="s">
        <v>374</v>
      </c>
      <c r="G368" s="27" t="s">
        <v>311</v>
      </c>
      <c r="H368" s="5">
        <f>H367-B368</f>
        <v>-6000</v>
      </c>
      <c r="I368" s="22">
        <f t="shared" si="26"/>
        <v>3.7735849056603774</v>
      </c>
      <c r="K368" t="s">
        <v>367</v>
      </c>
      <c r="L368">
        <v>8</v>
      </c>
      <c r="M368" s="2">
        <v>530</v>
      </c>
    </row>
    <row r="369" spans="1:13" s="85" customFormat="1" ht="12.75">
      <c r="A369" s="11"/>
      <c r="B369" s="294">
        <f>SUM(B366:B368)</f>
        <v>6000</v>
      </c>
      <c r="C369" s="11" t="s">
        <v>30</v>
      </c>
      <c r="D369" s="11"/>
      <c r="E369" s="11"/>
      <c r="F369" s="18"/>
      <c r="G369" s="18"/>
      <c r="H369" s="83">
        <v>0</v>
      </c>
      <c r="I369" s="84">
        <f t="shared" si="26"/>
        <v>11.320754716981131</v>
      </c>
      <c r="M369" s="2">
        <v>530</v>
      </c>
    </row>
    <row r="370" spans="2:13" ht="12.75">
      <c r="B370" s="38"/>
      <c r="H370" s="5">
        <f>H369-B370</f>
        <v>0</v>
      </c>
      <c r="I370" s="22">
        <f t="shared" si="26"/>
        <v>0</v>
      </c>
      <c r="M370" s="2">
        <v>530</v>
      </c>
    </row>
    <row r="371" spans="2:13" ht="12.75">
      <c r="B371" s="38"/>
      <c r="H371" s="5">
        <f>H370-B371</f>
        <v>0</v>
      </c>
      <c r="I371" s="22">
        <f t="shared" si="26"/>
        <v>0</v>
      </c>
      <c r="M371" s="2">
        <v>530</v>
      </c>
    </row>
    <row r="372" spans="2:13" ht="12.75">
      <c r="B372" s="364">
        <v>1000</v>
      </c>
      <c r="C372" s="1" t="s">
        <v>242</v>
      </c>
      <c r="D372" s="1" t="s">
        <v>261</v>
      </c>
      <c r="E372" s="1" t="s">
        <v>283</v>
      </c>
      <c r="F372" s="27" t="s">
        <v>374</v>
      </c>
      <c r="G372" s="27" t="s">
        <v>306</v>
      </c>
      <c r="H372" s="5">
        <f>H371-B372</f>
        <v>-1000</v>
      </c>
      <c r="I372" s="22">
        <f t="shared" si="26"/>
        <v>1.8867924528301887</v>
      </c>
      <c r="K372" t="s">
        <v>367</v>
      </c>
      <c r="L372">
        <v>8</v>
      </c>
      <c r="M372" s="2">
        <v>530</v>
      </c>
    </row>
    <row r="373" spans="2:13" ht="12.75">
      <c r="B373" s="364">
        <v>500</v>
      </c>
      <c r="C373" s="12" t="s">
        <v>242</v>
      </c>
      <c r="D373" s="1" t="s">
        <v>261</v>
      </c>
      <c r="E373" s="1" t="s">
        <v>283</v>
      </c>
      <c r="F373" s="27" t="s">
        <v>374</v>
      </c>
      <c r="G373" s="27" t="s">
        <v>44</v>
      </c>
      <c r="H373" s="5">
        <f>H372-B373</f>
        <v>-1500</v>
      </c>
      <c r="I373" s="22">
        <f t="shared" si="26"/>
        <v>0.9433962264150944</v>
      </c>
      <c r="K373" t="s">
        <v>367</v>
      </c>
      <c r="L373">
        <v>8</v>
      </c>
      <c r="M373" s="2">
        <v>530</v>
      </c>
    </row>
    <row r="374" spans="1:13" s="85" customFormat="1" ht="12.75">
      <c r="A374" s="11"/>
      <c r="B374" s="366">
        <f>SUM(B372:B373)</f>
        <v>1500</v>
      </c>
      <c r="C374" s="11"/>
      <c r="D374" s="11"/>
      <c r="E374" s="11" t="s">
        <v>283</v>
      </c>
      <c r="F374" s="18"/>
      <c r="G374" s="18"/>
      <c r="H374" s="83">
        <v>0</v>
      </c>
      <c r="I374" s="84">
        <f t="shared" si="26"/>
        <v>2.830188679245283</v>
      </c>
      <c r="M374" s="2">
        <v>530</v>
      </c>
    </row>
    <row r="375" spans="2:13" ht="12.75">
      <c r="B375" s="38"/>
      <c r="H375" s="5">
        <f>H374-B375</f>
        <v>0</v>
      </c>
      <c r="I375" s="22">
        <f t="shared" si="26"/>
        <v>0</v>
      </c>
      <c r="M375" s="2">
        <v>530</v>
      </c>
    </row>
    <row r="376" spans="2:13" ht="12.75">
      <c r="B376" s="38"/>
      <c r="H376" s="5">
        <f>H375-B376</f>
        <v>0</v>
      </c>
      <c r="I376" s="22">
        <f t="shared" si="26"/>
        <v>0</v>
      </c>
      <c r="M376" s="2">
        <v>530</v>
      </c>
    </row>
    <row r="377" spans="8:13" ht="12.75">
      <c r="H377" s="5">
        <f>H376-B377</f>
        <v>0</v>
      </c>
      <c r="I377" s="22">
        <f t="shared" si="26"/>
        <v>0</v>
      </c>
      <c r="M377" s="2">
        <v>530</v>
      </c>
    </row>
    <row r="378" spans="8:13" ht="12.75">
      <c r="H378" s="5">
        <f>H377-B378</f>
        <v>0</v>
      </c>
      <c r="I378" s="22">
        <f t="shared" si="26"/>
        <v>0</v>
      </c>
      <c r="M378" s="2">
        <v>530</v>
      </c>
    </row>
    <row r="379" spans="1:13" s="102" customFormat="1" ht="12.75">
      <c r="A379" s="97"/>
      <c r="B379" s="98">
        <f>+B384+B389+B396+B402+B409+B415</f>
        <v>42200</v>
      </c>
      <c r="C379" s="97" t="s">
        <v>58</v>
      </c>
      <c r="D379" s="97" t="s">
        <v>60</v>
      </c>
      <c r="E379" s="97" t="s">
        <v>32</v>
      </c>
      <c r="F379" s="99" t="s">
        <v>59</v>
      </c>
      <c r="G379" s="99" t="s">
        <v>42</v>
      </c>
      <c r="H379" s="98"/>
      <c r="I379" s="101">
        <f t="shared" si="26"/>
        <v>79.62264150943396</v>
      </c>
      <c r="M379" s="2">
        <v>530</v>
      </c>
    </row>
    <row r="380" spans="8:13" ht="12.75">
      <c r="H380" s="5">
        <f>H379-B380</f>
        <v>0</v>
      </c>
      <c r="I380" s="22">
        <f t="shared" si="26"/>
        <v>0</v>
      </c>
      <c r="M380" s="2">
        <v>530</v>
      </c>
    </row>
    <row r="381" spans="2:13" ht="12.75">
      <c r="B381" s="455">
        <v>2500</v>
      </c>
      <c r="C381" s="1" t="s">
        <v>28</v>
      </c>
      <c r="D381" s="1" t="s">
        <v>10</v>
      </c>
      <c r="E381" s="1" t="s">
        <v>244</v>
      </c>
      <c r="F381" s="27" t="s">
        <v>379</v>
      </c>
      <c r="G381" s="27" t="s">
        <v>311</v>
      </c>
      <c r="H381" s="5">
        <f>H380-B381</f>
        <v>-2500</v>
      </c>
      <c r="I381" s="22">
        <f t="shared" si="26"/>
        <v>4.716981132075472</v>
      </c>
      <c r="K381" t="s">
        <v>28</v>
      </c>
      <c r="L381">
        <v>9</v>
      </c>
      <c r="M381" s="2">
        <v>530</v>
      </c>
    </row>
    <row r="382" spans="2:13" ht="12.75">
      <c r="B382" s="367">
        <v>2500</v>
      </c>
      <c r="C382" s="1" t="s">
        <v>28</v>
      </c>
      <c r="D382" s="1" t="s">
        <v>10</v>
      </c>
      <c r="E382" s="1" t="s">
        <v>244</v>
      </c>
      <c r="F382" s="27" t="s">
        <v>380</v>
      </c>
      <c r="G382" s="27" t="s">
        <v>342</v>
      </c>
      <c r="H382" s="5">
        <f>H381-B382</f>
        <v>-5000</v>
      </c>
      <c r="I382" s="22">
        <f t="shared" si="26"/>
        <v>4.716981132075472</v>
      </c>
      <c r="K382" t="s">
        <v>28</v>
      </c>
      <c r="L382">
        <v>9</v>
      </c>
      <c r="M382" s="2">
        <v>530</v>
      </c>
    </row>
    <row r="383" spans="2:13" ht="12.75">
      <c r="B383" s="367">
        <v>2500</v>
      </c>
      <c r="C383" s="1" t="s">
        <v>28</v>
      </c>
      <c r="D383" s="1" t="s">
        <v>10</v>
      </c>
      <c r="E383" s="1" t="s">
        <v>244</v>
      </c>
      <c r="F383" s="27" t="s">
        <v>381</v>
      </c>
      <c r="G383" s="27" t="s">
        <v>382</v>
      </c>
      <c r="H383" s="5">
        <f>H382-B383</f>
        <v>-7500</v>
      </c>
      <c r="I383" s="22">
        <f t="shared" si="26"/>
        <v>4.716981132075472</v>
      </c>
      <c r="K383" t="s">
        <v>28</v>
      </c>
      <c r="L383">
        <v>9</v>
      </c>
      <c r="M383" s="2">
        <v>530</v>
      </c>
    </row>
    <row r="384" spans="1:13" s="85" customFormat="1" ht="12.75">
      <c r="A384" s="11"/>
      <c r="B384" s="294">
        <f>SUM(B381:B383)</f>
        <v>7500</v>
      </c>
      <c r="C384" s="11" t="s">
        <v>28</v>
      </c>
      <c r="D384" s="11"/>
      <c r="E384" s="11"/>
      <c r="F384" s="18"/>
      <c r="G384" s="18"/>
      <c r="H384" s="83">
        <v>0</v>
      </c>
      <c r="I384" s="84">
        <f t="shared" si="26"/>
        <v>14.150943396226415</v>
      </c>
      <c r="M384" s="2">
        <v>530</v>
      </c>
    </row>
    <row r="385" spans="2:13" ht="12.75">
      <c r="B385" s="367"/>
      <c r="H385" s="5">
        <f>H384-B385</f>
        <v>0</v>
      </c>
      <c r="I385" s="22">
        <f t="shared" si="26"/>
        <v>0</v>
      </c>
      <c r="M385" s="2">
        <v>530</v>
      </c>
    </row>
    <row r="386" spans="2:13" ht="12.75">
      <c r="B386" s="367"/>
      <c r="H386" s="5">
        <f>H385-B386</f>
        <v>0</v>
      </c>
      <c r="I386" s="22">
        <f t="shared" si="26"/>
        <v>0</v>
      </c>
      <c r="M386" s="2">
        <v>530</v>
      </c>
    </row>
    <row r="387" spans="2:13" ht="12.75">
      <c r="B387" s="287">
        <v>5000</v>
      </c>
      <c r="C387" s="12" t="s">
        <v>260</v>
      </c>
      <c r="D387" s="12" t="s">
        <v>261</v>
      </c>
      <c r="E387" s="12" t="s">
        <v>234</v>
      </c>
      <c r="F387" s="30" t="s">
        <v>383</v>
      </c>
      <c r="G387" s="27" t="s">
        <v>311</v>
      </c>
      <c r="H387" s="5">
        <f>H386-B387</f>
        <v>-5000</v>
      </c>
      <c r="I387" s="22">
        <f t="shared" si="26"/>
        <v>9.433962264150944</v>
      </c>
      <c r="K387" t="s">
        <v>244</v>
      </c>
      <c r="L387">
        <v>9</v>
      </c>
      <c r="M387" s="2">
        <v>530</v>
      </c>
    </row>
    <row r="388" spans="2:13" ht="12.75">
      <c r="B388" s="287">
        <v>5000</v>
      </c>
      <c r="C388" s="12" t="s">
        <v>384</v>
      </c>
      <c r="D388" s="12" t="s">
        <v>261</v>
      </c>
      <c r="E388" s="12" t="s">
        <v>234</v>
      </c>
      <c r="F388" s="30" t="s">
        <v>385</v>
      </c>
      <c r="G388" s="27" t="s">
        <v>386</v>
      </c>
      <c r="H388" s="5">
        <f>H387-B388</f>
        <v>-10000</v>
      </c>
      <c r="I388" s="22">
        <f t="shared" si="26"/>
        <v>9.433962264150944</v>
      </c>
      <c r="K388" t="s">
        <v>244</v>
      </c>
      <c r="L388">
        <v>9</v>
      </c>
      <c r="M388" s="2">
        <v>530</v>
      </c>
    </row>
    <row r="389" spans="1:13" s="85" customFormat="1" ht="12.75">
      <c r="A389" s="11"/>
      <c r="B389" s="294">
        <f>SUM(B387:B388)</f>
        <v>10000</v>
      </c>
      <c r="C389" s="11" t="s">
        <v>239</v>
      </c>
      <c r="D389" s="11"/>
      <c r="E389" s="11"/>
      <c r="F389" s="18"/>
      <c r="G389" s="18"/>
      <c r="H389" s="83">
        <v>0</v>
      </c>
      <c r="I389" s="84">
        <f t="shared" si="26"/>
        <v>18.867924528301888</v>
      </c>
      <c r="M389" s="2">
        <v>530</v>
      </c>
    </row>
    <row r="390" spans="2:13" ht="12.75">
      <c r="B390" s="287"/>
      <c r="C390" s="12"/>
      <c r="D390" s="12"/>
      <c r="E390" s="12"/>
      <c r="F390" s="30"/>
      <c r="H390" s="5">
        <f aca="true" t="shared" si="28" ref="H390:H395">H389-B390</f>
        <v>0</v>
      </c>
      <c r="I390" s="22">
        <f t="shared" si="26"/>
        <v>0</v>
      </c>
      <c r="M390" s="2">
        <v>530</v>
      </c>
    </row>
    <row r="391" spans="2:13" ht="12.75">
      <c r="B391" s="287"/>
      <c r="C391" s="12"/>
      <c r="D391" s="12"/>
      <c r="E391" s="12"/>
      <c r="F391" s="30"/>
      <c r="H391" s="5">
        <f t="shared" si="28"/>
        <v>0</v>
      </c>
      <c r="I391" s="22">
        <f t="shared" si="26"/>
        <v>0</v>
      </c>
      <c r="M391" s="2">
        <v>530</v>
      </c>
    </row>
    <row r="392" spans="2:13" ht="12.75">
      <c r="B392" s="287">
        <v>1000</v>
      </c>
      <c r="C392" s="12" t="s">
        <v>240</v>
      </c>
      <c r="D392" s="12" t="s">
        <v>261</v>
      </c>
      <c r="E392" s="12" t="s">
        <v>86</v>
      </c>
      <c r="F392" s="30" t="s">
        <v>387</v>
      </c>
      <c r="G392" s="27" t="s">
        <v>311</v>
      </c>
      <c r="H392" s="5">
        <f t="shared" si="28"/>
        <v>-1000</v>
      </c>
      <c r="I392" s="22">
        <f t="shared" si="26"/>
        <v>1.8867924528301887</v>
      </c>
      <c r="K392" t="s">
        <v>244</v>
      </c>
      <c r="L392">
        <v>9</v>
      </c>
      <c r="M392" s="2">
        <v>530</v>
      </c>
    </row>
    <row r="393" spans="2:13" ht="12.75">
      <c r="B393" s="287">
        <v>1300</v>
      </c>
      <c r="C393" s="12" t="s">
        <v>240</v>
      </c>
      <c r="D393" s="12" t="s">
        <v>261</v>
      </c>
      <c r="E393" s="12" t="s">
        <v>86</v>
      </c>
      <c r="F393" s="30" t="s">
        <v>387</v>
      </c>
      <c r="G393" s="27" t="s">
        <v>342</v>
      </c>
      <c r="H393" s="5">
        <f t="shared" si="28"/>
        <v>-2300</v>
      </c>
      <c r="I393" s="22">
        <f t="shared" si="26"/>
        <v>2.452830188679245</v>
      </c>
      <c r="K393" t="s">
        <v>244</v>
      </c>
      <c r="L393">
        <v>9</v>
      </c>
      <c r="M393" s="2">
        <v>530</v>
      </c>
    </row>
    <row r="394" spans="2:13" ht="12.75">
      <c r="B394" s="287">
        <v>1400</v>
      </c>
      <c r="C394" s="12" t="s">
        <v>240</v>
      </c>
      <c r="D394" s="12" t="s">
        <v>261</v>
      </c>
      <c r="E394" s="12" t="s">
        <v>86</v>
      </c>
      <c r="F394" s="30" t="s">
        <v>387</v>
      </c>
      <c r="G394" s="27" t="s">
        <v>382</v>
      </c>
      <c r="H394" s="5">
        <f t="shared" si="28"/>
        <v>-3700</v>
      </c>
      <c r="I394" s="22">
        <f t="shared" si="26"/>
        <v>2.641509433962264</v>
      </c>
      <c r="K394" t="s">
        <v>244</v>
      </c>
      <c r="L394">
        <v>9</v>
      </c>
      <c r="M394" s="2">
        <v>530</v>
      </c>
    </row>
    <row r="395" spans="2:13" ht="12.75">
      <c r="B395" s="287">
        <v>1000</v>
      </c>
      <c r="C395" s="12" t="s">
        <v>240</v>
      </c>
      <c r="D395" s="12" t="s">
        <v>261</v>
      </c>
      <c r="E395" s="12" t="s">
        <v>86</v>
      </c>
      <c r="F395" s="30" t="s">
        <v>387</v>
      </c>
      <c r="G395" s="27" t="s">
        <v>386</v>
      </c>
      <c r="H395" s="5">
        <f t="shared" si="28"/>
        <v>-4700</v>
      </c>
      <c r="I395" s="22">
        <f t="shared" si="26"/>
        <v>1.8867924528301887</v>
      </c>
      <c r="K395" t="s">
        <v>244</v>
      </c>
      <c r="L395">
        <v>9</v>
      </c>
      <c r="M395" s="2">
        <v>530</v>
      </c>
    </row>
    <row r="396" spans="1:13" s="85" customFormat="1" ht="12.75">
      <c r="A396" s="11"/>
      <c r="B396" s="294">
        <f>SUM(B392:B395)</f>
        <v>4700</v>
      </c>
      <c r="C396" s="11"/>
      <c r="D396" s="11"/>
      <c r="E396" s="11" t="s">
        <v>86</v>
      </c>
      <c r="F396" s="18"/>
      <c r="G396" s="18"/>
      <c r="H396" s="83">
        <v>0</v>
      </c>
      <c r="I396" s="84">
        <f t="shared" si="26"/>
        <v>8.867924528301886</v>
      </c>
      <c r="M396" s="2">
        <v>530</v>
      </c>
    </row>
    <row r="397" spans="2:13" ht="12.75">
      <c r="B397" s="287"/>
      <c r="C397" s="12"/>
      <c r="D397" s="12"/>
      <c r="E397" s="12"/>
      <c r="F397" s="30"/>
      <c r="H397" s="5">
        <f>H396-B397</f>
        <v>0</v>
      </c>
      <c r="I397" s="22">
        <f t="shared" si="26"/>
        <v>0</v>
      </c>
      <c r="M397" s="2">
        <v>530</v>
      </c>
    </row>
    <row r="398" spans="2:13" ht="12.75">
      <c r="B398" s="287"/>
      <c r="C398" s="12"/>
      <c r="D398" s="12"/>
      <c r="E398" s="12"/>
      <c r="F398" s="30"/>
      <c r="H398" s="5">
        <f>H397-B398</f>
        <v>0</v>
      </c>
      <c r="I398" s="22">
        <f t="shared" si="26"/>
        <v>0</v>
      </c>
      <c r="M398" s="2">
        <v>530</v>
      </c>
    </row>
    <row r="399" spans="1:13" ht="12.75">
      <c r="A399" s="12"/>
      <c r="B399" s="287">
        <v>3000</v>
      </c>
      <c r="C399" s="12" t="s">
        <v>29</v>
      </c>
      <c r="D399" s="12" t="s">
        <v>261</v>
      </c>
      <c r="E399" s="12" t="s">
        <v>234</v>
      </c>
      <c r="F399" s="30" t="s">
        <v>388</v>
      </c>
      <c r="G399" s="27" t="s">
        <v>311</v>
      </c>
      <c r="H399" s="5">
        <f>H398-B399</f>
        <v>-3000</v>
      </c>
      <c r="I399" s="22">
        <f t="shared" si="26"/>
        <v>5.660377358490566</v>
      </c>
      <c r="K399" t="s">
        <v>244</v>
      </c>
      <c r="L399">
        <v>9</v>
      </c>
      <c r="M399" s="2">
        <v>530</v>
      </c>
    </row>
    <row r="400" spans="2:13" ht="12.75">
      <c r="B400" s="287">
        <v>3000</v>
      </c>
      <c r="C400" s="12" t="s">
        <v>29</v>
      </c>
      <c r="D400" s="12" t="s">
        <v>261</v>
      </c>
      <c r="E400" s="12" t="s">
        <v>234</v>
      </c>
      <c r="F400" s="30" t="s">
        <v>388</v>
      </c>
      <c r="G400" s="27" t="s">
        <v>342</v>
      </c>
      <c r="H400" s="5">
        <f>H399-B400</f>
        <v>-6000</v>
      </c>
      <c r="I400" s="22">
        <f t="shared" si="26"/>
        <v>5.660377358490566</v>
      </c>
      <c r="K400" t="s">
        <v>244</v>
      </c>
      <c r="L400">
        <v>9</v>
      </c>
      <c r="M400" s="2">
        <v>530</v>
      </c>
    </row>
    <row r="401" spans="2:13" ht="12.75">
      <c r="B401" s="287">
        <v>3000</v>
      </c>
      <c r="C401" s="12" t="s">
        <v>29</v>
      </c>
      <c r="D401" s="12" t="s">
        <v>261</v>
      </c>
      <c r="E401" s="12" t="s">
        <v>234</v>
      </c>
      <c r="F401" s="30" t="s">
        <v>388</v>
      </c>
      <c r="G401" s="27" t="s">
        <v>382</v>
      </c>
      <c r="H401" s="5">
        <f>H400-B401</f>
        <v>-9000</v>
      </c>
      <c r="I401" s="22">
        <f t="shared" si="26"/>
        <v>5.660377358490566</v>
      </c>
      <c r="K401" t="s">
        <v>244</v>
      </c>
      <c r="L401">
        <v>9</v>
      </c>
      <c r="M401" s="2">
        <v>530</v>
      </c>
    </row>
    <row r="402" spans="1:13" s="85" customFormat="1" ht="12.75">
      <c r="A402" s="11"/>
      <c r="B402" s="294">
        <f>SUM(B399:B401)</f>
        <v>9000</v>
      </c>
      <c r="C402" s="11" t="s">
        <v>29</v>
      </c>
      <c r="D402" s="11"/>
      <c r="E402" s="11"/>
      <c r="F402" s="18"/>
      <c r="G402" s="18"/>
      <c r="H402" s="83">
        <v>0</v>
      </c>
      <c r="I402" s="84">
        <f t="shared" si="26"/>
        <v>16.9811320754717</v>
      </c>
      <c r="M402" s="2">
        <v>530</v>
      </c>
    </row>
    <row r="403" spans="2:13" ht="12.75">
      <c r="B403" s="287"/>
      <c r="C403" s="12"/>
      <c r="D403" s="12"/>
      <c r="E403" s="12"/>
      <c r="F403" s="30"/>
      <c r="H403" s="5">
        <f aca="true" t="shared" si="29" ref="H403:H408">H402-B403</f>
        <v>0</v>
      </c>
      <c r="I403" s="22">
        <f t="shared" si="26"/>
        <v>0</v>
      </c>
      <c r="M403" s="2">
        <v>530</v>
      </c>
    </row>
    <row r="404" spans="2:13" ht="12.75">
      <c r="B404" s="287"/>
      <c r="C404" s="12"/>
      <c r="D404" s="12"/>
      <c r="E404" s="12"/>
      <c r="F404" s="30"/>
      <c r="H404" s="5">
        <f t="shared" si="29"/>
        <v>0</v>
      </c>
      <c r="I404" s="22">
        <f t="shared" si="26"/>
        <v>0</v>
      </c>
      <c r="M404" s="2">
        <v>530</v>
      </c>
    </row>
    <row r="405" spans="2:13" ht="12.75">
      <c r="B405" s="287">
        <v>2000</v>
      </c>
      <c r="C405" s="12" t="s">
        <v>30</v>
      </c>
      <c r="D405" s="12" t="s">
        <v>261</v>
      </c>
      <c r="E405" s="12" t="s">
        <v>234</v>
      </c>
      <c r="F405" s="30" t="s">
        <v>387</v>
      </c>
      <c r="G405" s="27" t="s">
        <v>311</v>
      </c>
      <c r="H405" s="5">
        <f t="shared" si="29"/>
        <v>-2000</v>
      </c>
      <c r="I405" s="22">
        <f aca="true" t="shared" si="30" ref="I405:I468">+B405/M405</f>
        <v>3.7735849056603774</v>
      </c>
      <c r="K405" t="s">
        <v>244</v>
      </c>
      <c r="L405">
        <v>9</v>
      </c>
      <c r="M405" s="2">
        <v>530</v>
      </c>
    </row>
    <row r="406" spans="2:13" ht="12.75">
      <c r="B406" s="287">
        <v>2000</v>
      </c>
      <c r="C406" s="12" t="s">
        <v>30</v>
      </c>
      <c r="D406" s="12" t="s">
        <v>261</v>
      </c>
      <c r="E406" s="12" t="s">
        <v>234</v>
      </c>
      <c r="F406" s="30" t="s">
        <v>387</v>
      </c>
      <c r="G406" s="27" t="s">
        <v>342</v>
      </c>
      <c r="H406" s="5">
        <f t="shared" si="29"/>
        <v>-4000</v>
      </c>
      <c r="I406" s="22">
        <f t="shared" si="30"/>
        <v>3.7735849056603774</v>
      </c>
      <c r="K406" t="s">
        <v>244</v>
      </c>
      <c r="L406">
        <v>9</v>
      </c>
      <c r="M406" s="2">
        <v>530</v>
      </c>
    </row>
    <row r="407" spans="2:13" ht="12.75">
      <c r="B407" s="287">
        <v>2000</v>
      </c>
      <c r="C407" s="12" t="s">
        <v>30</v>
      </c>
      <c r="D407" s="12" t="s">
        <v>261</v>
      </c>
      <c r="E407" s="12" t="s">
        <v>234</v>
      </c>
      <c r="F407" s="30" t="s">
        <v>387</v>
      </c>
      <c r="G407" s="27" t="s">
        <v>382</v>
      </c>
      <c r="H407" s="5">
        <f t="shared" si="29"/>
        <v>-6000</v>
      </c>
      <c r="I407" s="22">
        <f t="shared" si="30"/>
        <v>3.7735849056603774</v>
      </c>
      <c r="K407" t="s">
        <v>244</v>
      </c>
      <c r="L407">
        <v>9</v>
      </c>
      <c r="M407" s="2">
        <v>530</v>
      </c>
    </row>
    <row r="408" spans="2:13" ht="12.75">
      <c r="B408" s="287">
        <v>2000</v>
      </c>
      <c r="C408" s="12" t="s">
        <v>30</v>
      </c>
      <c r="D408" s="12" t="s">
        <v>261</v>
      </c>
      <c r="E408" s="12" t="s">
        <v>234</v>
      </c>
      <c r="F408" s="30" t="s">
        <v>387</v>
      </c>
      <c r="G408" s="27" t="s">
        <v>386</v>
      </c>
      <c r="H408" s="5">
        <f t="shared" si="29"/>
        <v>-8000</v>
      </c>
      <c r="I408" s="22">
        <f t="shared" si="30"/>
        <v>3.7735849056603774</v>
      </c>
      <c r="K408" t="s">
        <v>244</v>
      </c>
      <c r="L408">
        <v>9</v>
      </c>
      <c r="M408" s="2">
        <v>530</v>
      </c>
    </row>
    <row r="409" spans="1:13" s="85" customFormat="1" ht="12.75">
      <c r="A409" s="11"/>
      <c r="B409" s="294">
        <f>SUM(B405:B408)</f>
        <v>8000</v>
      </c>
      <c r="C409" s="11" t="s">
        <v>30</v>
      </c>
      <c r="D409" s="11"/>
      <c r="E409" s="11"/>
      <c r="F409" s="18"/>
      <c r="G409" s="18"/>
      <c r="H409" s="83">
        <v>0</v>
      </c>
      <c r="I409" s="84">
        <f t="shared" si="30"/>
        <v>15.09433962264151</v>
      </c>
      <c r="M409" s="2">
        <v>530</v>
      </c>
    </row>
    <row r="410" spans="2:13" ht="12.75">
      <c r="B410" s="29"/>
      <c r="C410" s="12"/>
      <c r="D410" s="12"/>
      <c r="E410" s="12"/>
      <c r="F410" s="30"/>
      <c r="H410" s="5">
        <f>H409-B410</f>
        <v>0</v>
      </c>
      <c r="I410" s="22">
        <f t="shared" si="30"/>
        <v>0</v>
      </c>
      <c r="M410" s="2">
        <v>530</v>
      </c>
    </row>
    <row r="411" spans="2:13" ht="12.75">
      <c r="B411" s="29"/>
      <c r="C411" s="12"/>
      <c r="D411" s="12"/>
      <c r="E411" s="12"/>
      <c r="F411" s="30"/>
      <c r="H411" s="5">
        <f>H410-B411</f>
        <v>0</v>
      </c>
      <c r="I411" s="22">
        <f t="shared" si="30"/>
        <v>0</v>
      </c>
      <c r="M411" s="2">
        <v>530</v>
      </c>
    </row>
    <row r="412" spans="2:13" ht="12.75">
      <c r="B412" s="456">
        <v>1000</v>
      </c>
      <c r="C412" s="12" t="s">
        <v>242</v>
      </c>
      <c r="D412" s="12" t="s">
        <v>261</v>
      </c>
      <c r="E412" s="12" t="s">
        <v>283</v>
      </c>
      <c r="F412" s="30" t="s">
        <v>387</v>
      </c>
      <c r="G412" s="27" t="s">
        <v>311</v>
      </c>
      <c r="H412" s="5">
        <f>H411-B412</f>
        <v>-1000</v>
      </c>
      <c r="I412" s="22">
        <f t="shared" si="30"/>
        <v>1.8867924528301887</v>
      </c>
      <c r="K412" t="s">
        <v>244</v>
      </c>
      <c r="L412">
        <v>9</v>
      </c>
      <c r="M412" s="2">
        <v>530</v>
      </c>
    </row>
    <row r="413" spans="2:13" ht="12.75">
      <c r="B413" s="456">
        <v>1000</v>
      </c>
      <c r="C413" s="12" t="s">
        <v>242</v>
      </c>
      <c r="D413" s="12" t="s">
        <v>261</v>
      </c>
      <c r="E413" s="12" t="s">
        <v>283</v>
      </c>
      <c r="F413" s="30" t="s">
        <v>387</v>
      </c>
      <c r="G413" s="27" t="s">
        <v>342</v>
      </c>
      <c r="H413" s="5">
        <f>H412-B413</f>
        <v>-2000</v>
      </c>
      <c r="I413" s="22">
        <f t="shared" si="30"/>
        <v>1.8867924528301887</v>
      </c>
      <c r="K413" t="s">
        <v>244</v>
      </c>
      <c r="L413">
        <v>9</v>
      </c>
      <c r="M413" s="2">
        <v>530</v>
      </c>
    </row>
    <row r="414" spans="2:13" ht="12.75">
      <c r="B414" s="456">
        <v>1000</v>
      </c>
      <c r="C414" s="12" t="s">
        <v>242</v>
      </c>
      <c r="D414" s="12" t="s">
        <v>261</v>
      </c>
      <c r="E414" s="12" t="s">
        <v>283</v>
      </c>
      <c r="F414" s="30" t="s">
        <v>387</v>
      </c>
      <c r="G414" s="27" t="s">
        <v>382</v>
      </c>
      <c r="H414" s="5">
        <f>H413-B414</f>
        <v>-3000</v>
      </c>
      <c r="I414" s="22">
        <f t="shared" si="30"/>
        <v>1.8867924528301887</v>
      </c>
      <c r="K414" t="s">
        <v>244</v>
      </c>
      <c r="L414">
        <v>9</v>
      </c>
      <c r="M414" s="2">
        <v>530</v>
      </c>
    </row>
    <row r="415" spans="1:13" s="85" customFormat="1" ht="12.75">
      <c r="A415" s="11"/>
      <c r="B415" s="403">
        <f>SUM(B412:B414)</f>
        <v>3000</v>
      </c>
      <c r="C415" s="11"/>
      <c r="D415" s="11"/>
      <c r="E415" s="11" t="s">
        <v>283</v>
      </c>
      <c r="F415" s="18"/>
      <c r="G415" s="18"/>
      <c r="H415" s="83">
        <v>0</v>
      </c>
      <c r="I415" s="84">
        <f t="shared" si="30"/>
        <v>5.660377358490566</v>
      </c>
      <c r="M415" s="2">
        <v>530</v>
      </c>
    </row>
    <row r="416" spans="8:13" ht="12.75">
      <c r="H416" s="5">
        <f>H415-B416</f>
        <v>0</v>
      </c>
      <c r="I416" s="22">
        <f t="shared" si="30"/>
        <v>0</v>
      </c>
      <c r="M416" s="2">
        <v>530</v>
      </c>
    </row>
    <row r="417" spans="8:13" ht="12.75">
      <c r="H417" s="5">
        <f>H416-B417</f>
        <v>0</v>
      </c>
      <c r="I417" s="22">
        <f t="shared" si="30"/>
        <v>0</v>
      </c>
      <c r="M417" s="2">
        <v>530</v>
      </c>
    </row>
    <row r="418" spans="8:13" ht="12.75">
      <c r="H418" s="5">
        <f>H417-B418</f>
        <v>0</v>
      </c>
      <c r="I418" s="22">
        <f t="shared" si="30"/>
        <v>0</v>
      </c>
      <c r="M418" s="2">
        <v>530</v>
      </c>
    </row>
    <row r="419" spans="8:13" ht="12.75">
      <c r="H419" s="5">
        <f>H418-B419</f>
        <v>0</v>
      </c>
      <c r="I419" s="22">
        <f t="shared" si="30"/>
        <v>0</v>
      </c>
      <c r="M419" s="2">
        <v>530</v>
      </c>
    </row>
    <row r="420" spans="1:13" s="102" customFormat="1" ht="12.75">
      <c r="A420" s="97"/>
      <c r="B420" s="98">
        <f>+B427+B436+B444+B450+B457+B464</f>
        <v>56200</v>
      </c>
      <c r="C420" s="97" t="s">
        <v>61</v>
      </c>
      <c r="D420" s="97" t="s">
        <v>166</v>
      </c>
      <c r="E420" s="97" t="s">
        <v>21</v>
      </c>
      <c r="F420" s="99" t="s">
        <v>62</v>
      </c>
      <c r="G420" s="99" t="s">
        <v>63</v>
      </c>
      <c r="H420" s="98"/>
      <c r="I420" s="101">
        <f t="shared" si="30"/>
        <v>106.0377358490566</v>
      </c>
      <c r="M420" s="2">
        <v>530</v>
      </c>
    </row>
    <row r="421" spans="8:13" ht="12.75">
      <c r="H421" s="5">
        <f aca="true" t="shared" si="31" ref="H421:H426">H420-B421</f>
        <v>0</v>
      </c>
      <c r="I421" s="22">
        <f t="shared" si="30"/>
        <v>0</v>
      </c>
      <c r="M421" s="2">
        <v>530</v>
      </c>
    </row>
    <row r="422" spans="2:13" ht="12.75">
      <c r="B422" s="367">
        <v>2500</v>
      </c>
      <c r="C422" s="1" t="s">
        <v>28</v>
      </c>
      <c r="D422" s="1" t="s">
        <v>10</v>
      </c>
      <c r="E422" s="1" t="s">
        <v>228</v>
      </c>
      <c r="F422" s="65" t="s">
        <v>389</v>
      </c>
      <c r="G422" s="27" t="s">
        <v>342</v>
      </c>
      <c r="H422" s="5">
        <f t="shared" si="31"/>
        <v>-2500</v>
      </c>
      <c r="I422" s="22">
        <f t="shared" si="30"/>
        <v>4.716981132075472</v>
      </c>
      <c r="K422" t="s">
        <v>28</v>
      </c>
      <c r="L422">
        <v>10</v>
      </c>
      <c r="M422" s="2">
        <v>530</v>
      </c>
    </row>
    <row r="423" spans="2:13" ht="12.75">
      <c r="B423" s="367">
        <v>2500</v>
      </c>
      <c r="C423" s="1" t="s">
        <v>28</v>
      </c>
      <c r="D423" s="1" t="s">
        <v>10</v>
      </c>
      <c r="E423" s="1" t="s">
        <v>228</v>
      </c>
      <c r="F423" s="65" t="s">
        <v>390</v>
      </c>
      <c r="G423" s="27" t="s">
        <v>382</v>
      </c>
      <c r="H423" s="5">
        <f t="shared" si="31"/>
        <v>-5000</v>
      </c>
      <c r="I423" s="22">
        <f t="shared" si="30"/>
        <v>4.716981132075472</v>
      </c>
      <c r="K423" t="s">
        <v>28</v>
      </c>
      <c r="L423">
        <v>10</v>
      </c>
      <c r="M423" s="2">
        <v>530</v>
      </c>
    </row>
    <row r="424" spans="2:13" ht="12.75">
      <c r="B424" s="367">
        <v>2500</v>
      </c>
      <c r="C424" s="1" t="s">
        <v>28</v>
      </c>
      <c r="D424" s="1" t="s">
        <v>10</v>
      </c>
      <c r="E424" s="1" t="s">
        <v>228</v>
      </c>
      <c r="F424" s="65" t="s">
        <v>391</v>
      </c>
      <c r="G424" s="27" t="s">
        <v>392</v>
      </c>
      <c r="H424" s="5">
        <f t="shared" si="31"/>
        <v>-7500</v>
      </c>
      <c r="I424" s="22">
        <f t="shared" si="30"/>
        <v>4.716981132075472</v>
      </c>
      <c r="K424" t="s">
        <v>28</v>
      </c>
      <c r="L424">
        <v>10</v>
      </c>
      <c r="M424" s="2">
        <v>530</v>
      </c>
    </row>
    <row r="425" spans="2:13" ht="12.75">
      <c r="B425" s="367">
        <v>2500</v>
      </c>
      <c r="C425" s="1" t="s">
        <v>28</v>
      </c>
      <c r="D425" s="1" t="s">
        <v>10</v>
      </c>
      <c r="E425" s="1" t="s">
        <v>248</v>
      </c>
      <c r="F425" s="65" t="s">
        <v>393</v>
      </c>
      <c r="G425" s="27" t="s">
        <v>392</v>
      </c>
      <c r="H425" s="5">
        <f t="shared" si="31"/>
        <v>-10000</v>
      </c>
      <c r="I425" s="22">
        <f t="shared" si="30"/>
        <v>4.716981132075472</v>
      </c>
      <c r="K425" t="s">
        <v>28</v>
      </c>
      <c r="L425">
        <v>10</v>
      </c>
      <c r="M425" s="2">
        <v>530</v>
      </c>
    </row>
    <row r="426" spans="2:13" ht="12.75">
      <c r="B426" s="367">
        <v>2500</v>
      </c>
      <c r="C426" s="1" t="s">
        <v>28</v>
      </c>
      <c r="D426" s="1" t="s">
        <v>10</v>
      </c>
      <c r="E426" s="1" t="s">
        <v>228</v>
      </c>
      <c r="F426" s="65" t="s">
        <v>394</v>
      </c>
      <c r="G426" s="27" t="s">
        <v>395</v>
      </c>
      <c r="H426" s="5">
        <f t="shared" si="31"/>
        <v>-12500</v>
      </c>
      <c r="I426" s="22">
        <f t="shared" si="30"/>
        <v>4.716981132075472</v>
      </c>
      <c r="K426" t="s">
        <v>28</v>
      </c>
      <c r="L426">
        <v>10</v>
      </c>
      <c r="M426" s="2">
        <v>530</v>
      </c>
    </row>
    <row r="427" spans="1:13" s="85" customFormat="1" ht="12.75">
      <c r="A427" s="11"/>
      <c r="B427" s="294">
        <f>SUM(B422:B426)</f>
        <v>12500</v>
      </c>
      <c r="C427" s="11" t="s">
        <v>28</v>
      </c>
      <c r="D427" s="11"/>
      <c r="E427" s="11"/>
      <c r="F427" s="18"/>
      <c r="G427" s="18"/>
      <c r="H427" s="83">
        <v>0</v>
      </c>
      <c r="I427" s="84">
        <f t="shared" si="30"/>
        <v>23.58490566037736</v>
      </c>
      <c r="M427" s="2">
        <v>530</v>
      </c>
    </row>
    <row r="428" spans="2:13" ht="12.75">
      <c r="B428" s="367"/>
      <c r="H428" s="5">
        <f aca="true" t="shared" si="32" ref="H428:H435">H427-B428</f>
        <v>0</v>
      </c>
      <c r="I428" s="22">
        <f t="shared" si="30"/>
        <v>0</v>
      </c>
      <c r="M428" s="2">
        <v>530</v>
      </c>
    </row>
    <row r="429" spans="2:13" ht="12.75">
      <c r="B429" s="367"/>
      <c r="H429" s="5">
        <f t="shared" si="32"/>
        <v>0</v>
      </c>
      <c r="I429" s="22">
        <f t="shared" si="30"/>
        <v>0</v>
      </c>
      <c r="M429" s="2">
        <v>530</v>
      </c>
    </row>
    <row r="430" spans="2:13" ht="12.75">
      <c r="B430" s="367">
        <v>1500</v>
      </c>
      <c r="C430" s="1" t="s">
        <v>396</v>
      </c>
      <c r="D430" s="1" t="s">
        <v>10</v>
      </c>
      <c r="E430" s="1" t="s">
        <v>234</v>
      </c>
      <c r="F430" s="27" t="s">
        <v>397</v>
      </c>
      <c r="G430" s="27" t="s">
        <v>342</v>
      </c>
      <c r="H430" s="5">
        <f t="shared" si="32"/>
        <v>-1500</v>
      </c>
      <c r="I430" s="22">
        <f t="shared" si="30"/>
        <v>2.830188679245283</v>
      </c>
      <c r="K430" t="s">
        <v>228</v>
      </c>
      <c r="L430">
        <v>10</v>
      </c>
      <c r="M430" s="2">
        <v>530</v>
      </c>
    </row>
    <row r="431" spans="2:13" ht="12.75">
      <c r="B431" s="367">
        <v>2000</v>
      </c>
      <c r="C431" s="12" t="s">
        <v>398</v>
      </c>
      <c r="D431" s="1" t="s">
        <v>10</v>
      </c>
      <c r="E431" s="1" t="s">
        <v>234</v>
      </c>
      <c r="F431" s="27" t="s">
        <v>399</v>
      </c>
      <c r="G431" s="27" t="s">
        <v>382</v>
      </c>
      <c r="H431" s="5">
        <f t="shared" si="32"/>
        <v>-3500</v>
      </c>
      <c r="I431" s="22">
        <f t="shared" si="30"/>
        <v>3.7735849056603774</v>
      </c>
      <c r="K431" t="s">
        <v>228</v>
      </c>
      <c r="L431">
        <v>10</v>
      </c>
      <c r="M431" s="2">
        <v>530</v>
      </c>
    </row>
    <row r="432" spans="2:13" ht="12.75">
      <c r="B432" s="367">
        <v>2000</v>
      </c>
      <c r="C432" s="12" t="s">
        <v>400</v>
      </c>
      <c r="D432" s="1" t="s">
        <v>10</v>
      </c>
      <c r="E432" s="1" t="s">
        <v>234</v>
      </c>
      <c r="F432" s="27" t="s">
        <v>399</v>
      </c>
      <c r="G432" s="27" t="s">
        <v>382</v>
      </c>
      <c r="H432" s="5">
        <f t="shared" si="32"/>
        <v>-5500</v>
      </c>
      <c r="I432" s="22">
        <f t="shared" si="30"/>
        <v>3.7735849056603774</v>
      </c>
      <c r="K432" t="s">
        <v>228</v>
      </c>
      <c r="L432">
        <v>10</v>
      </c>
      <c r="M432" s="2">
        <v>530</v>
      </c>
    </row>
    <row r="433" spans="2:13" ht="12.75">
      <c r="B433" s="367">
        <v>2000</v>
      </c>
      <c r="C433" s="12" t="s">
        <v>401</v>
      </c>
      <c r="D433" s="1" t="s">
        <v>10</v>
      </c>
      <c r="E433" s="1" t="s">
        <v>234</v>
      </c>
      <c r="F433" s="27" t="s">
        <v>399</v>
      </c>
      <c r="G433" s="27" t="s">
        <v>386</v>
      </c>
      <c r="H433" s="5">
        <f t="shared" si="32"/>
        <v>-7500</v>
      </c>
      <c r="I433" s="22">
        <f t="shared" si="30"/>
        <v>3.7735849056603774</v>
      </c>
      <c r="K433" t="s">
        <v>228</v>
      </c>
      <c r="L433">
        <v>10</v>
      </c>
      <c r="M433" s="2">
        <v>530</v>
      </c>
    </row>
    <row r="434" spans="2:13" ht="12.75">
      <c r="B434" s="367">
        <v>2000</v>
      </c>
      <c r="C434" s="12" t="s">
        <v>402</v>
      </c>
      <c r="D434" s="1" t="s">
        <v>10</v>
      </c>
      <c r="E434" s="1" t="s">
        <v>234</v>
      </c>
      <c r="F434" s="27" t="s">
        <v>399</v>
      </c>
      <c r="G434" s="27" t="s">
        <v>386</v>
      </c>
      <c r="H434" s="5">
        <f t="shared" si="32"/>
        <v>-9500</v>
      </c>
      <c r="I434" s="22">
        <f t="shared" si="30"/>
        <v>3.7735849056603774</v>
      </c>
      <c r="K434" t="s">
        <v>228</v>
      </c>
      <c r="L434">
        <v>10</v>
      </c>
      <c r="M434" s="2">
        <v>530</v>
      </c>
    </row>
    <row r="435" spans="2:13" ht="12.75">
      <c r="B435" s="367">
        <v>1500</v>
      </c>
      <c r="C435" s="1" t="s">
        <v>403</v>
      </c>
      <c r="D435" s="1" t="s">
        <v>10</v>
      </c>
      <c r="E435" s="1" t="s">
        <v>234</v>
      </c>
      <c r="F435" s="27" t="s">
        <v>404</v>
      </c>
      <c r="G435" s="27" t="s">
        <v>392</v>
      </c>
      <c r="H435" s="5">
        <f t="shared" si="32"/>
        <v>-11000</v>
      </c>
      <c r="I435" s="22">
        <f t="shared" si="30"/>
        <v>2.830188679245283</v>
      </c>
      <c r="K435" t="s">
        <v>228</v>
      </c>
      <c r="L435">
        <v>10</v>
      </c>
      <c r="M435" s="2">
        <v>530</v>
      </c>
    </row>
    <row r="436" spans="1:13" s="85" customFormat="1" ht="12.75">
      <c r="A436" s="11"/>
      <c r="B436" s="294">
        <f>SUM(B430:B435)</f>
        <v>11000</v>
      </c>
      <c r="C436" s="11" t="s">
        <v>239</v>
      </c>
      <c r="D436" s="11"/>
      <c r="E436" s="11"/>
      <c r="F436" s="18"/>
      <c r="G436" s="18"/>
      <c r="H436" s="83">
        <v>0</v>
      </c>
      <c r="I436" s="84">
        <f t="shared" si="30"/>
        <v>20.754716981132077</v>
      </c>
      <c r="M436" s="2">
        <v>530</v>
      </c>
    </row>
    <row r="437" spans="2:13" ht="12.75">
      <c r="B437" s="367"/>
      <c r="H437" s="5">
        <f aca="true" t="shared" si="33" ref="H437:H443">H436-B437</f>
        <v>0</v>
      </c>
      <c r="I437" s="22">
        <f t="shared" si="30"/>
        <v>0</v>
      </c>
      <c r="M437" s="2">
        <v>530</v>
      </c>
    </row>
    <row r="438" spans="2:13" ht="12.75">
      <c r="B438" s="455"/>
      <c r="H438" s="5">
        <f t="shared" si="33"/>
        <v>0</v>
      </c>
      <c r="I438" s="22">
        <f t="shared" si="30"/>
        <v>0</v>
      </c>
      <c r="M438" s="2">
        <v>530</v>
      </c>
    </row>
    <row r="439" spans="2:13" ht="12.75">
      <c r="B439" s="455">
        <v>1600</v>
      </c>
      <c r="C439" s="1" t="s">
        <v>240</v>
      </c>
      <c r="D439" s="1" t="s">
        <v>10</v>
      </c>
      <c r="E439" s="1" t="s">
        <v>86</v>
      </c>
      <c r="F439" s="27" t="s">
        <v>399</v>
      </c>
      <c r="G439" s="27" t="s">
        <v>311</v>
      </c>
      <c r="H439" s="5">
        <f t="shared" si="33"/>
        <v>-1600</v>
      </c>
      <c r="I439" s="22">
        <f t="shared" si="30"/>
        <v>3.018867924528302</v>
      </c>
      <c r="K439" t="s">
        <v>228</v>
      </c>
      <c r="L439">
        <v>10</v>
      </c>
      <c r="M439" s="2">
        <v>530</v>
      </c>
    </row>
    <row r="440" spans="2:13" ht="12.75">
      <c r="B440" s="455">
        <v>1300</v>
      </c>
      <c r="C440" s="1" t="s">
        <v>240</v>
      </c>
      <c r="D440" s="1" t="s">
        <v>10</v>
      </c>
      <c r="E440" s="1" t="s">
        <v>86</v>
      </c>
      <c r="F440" s="27" t="s">
        <v>399</v>
      </c>
      <c r="G440" s="27" t="s">
        <v>342</v>
      </c>
      <c r="H440" s="5">
        <f t="shared" si="33"/>
        <v>-2900</v>
      </c>
      <c r="I440" s="22">
        <f t="shared" si="30"/>
        <v>2.452830188679245</v>
      </c>
      <c r="K440" t="s">
        <v>228</v>
      </c>
      <c r="L440">
        <v>10</v>
      </c>
      <c r="M440" s="2">
        <v>530</v>
      </c>
    </row>
    <row r="441" spans="2:13" ht="12.75">
      <c r="B441" s="367">
        <v>1300</v>
      </c>
      <c r="C441" s="1" t="s">
        <v>240</v>
      </c>
      <c r="D441" s="1" t="s">
        <v>10</v>
      </c>
      <c r="E441" s="1" t="s">
        <v>86</v>
      </c>
      <c r="F441" s="27" t="s">
        <v>399</v>
      </c>
      <c r="G441" s="27" t="s">
        <v>382</v>
      </c>
      <c r="H441" s="5">
        <f t="shared" si="33"/>
        <v>-4200</v>
      </c>
      <c r="I441" s="22">
        <f t="shared" si="30"/>
        <v>2.452830188679245</v>
      </c>
      <c r="K441" t="s">
        <v>228</v>
      </c>
      <c r="L441">
        <v>10</v>
      </c>
      <c r="M441" s="2">
        <v>530</v>
      </c>
    </row>
    <row r="442" spans="2:13" ht="12.75">
      <c r="B442" s="367">
        <v>1000</v>
      </c>
      <c r="C442" s="1" t="s">
        <v>240</v>
      </c>
      <c r="D442" s="1" t="s">
        <v>10</v>
      </c>
      <c r="E442" s="1" t="s">
        <v>86</v>
      </c>
      <c r="F442" s="27" t="s">
        <v>399</v>
      </c>
      <c r="G442" s="27" t="s">
        <v>386</v>
      </c>
      <c r="H442" s="5">
        <f t="shared" si="33"/>
        <v>-5200</v>
      </c>
      <c r="I442" s="22">
        <f t="shared" si="30"/>
        <v>1.8867924528301887</v>
      </c>
      <c r="K442" t="s">
        <v>228</v>
      </c>
      <c r="L442">
        <v>10</v>
      </c>
      <c r="M442" s="2">
        <v>530</v>
      </c>
    </row>
    <row r="443" spans="2:13" ht="12.75">
      <c r="B443" s="367">
        <v>1500</v>
      </c>
      <c r="C443" s="1" t="s">
        <v>240</v>
      </c>
      <c r="D443" s="1" t="s">
        <v>10</v>
      </c>
      <c r="E443" s="1" t="s">
        <v>86</v>
      </c>
      <c r="F443" s="27" t="s">
        <v>399</v>
      </c>
      <c r="G443" s="27" t="s">
        <v>392</v>
      </c>
      <c r="H443" s="5">
        <f t="shared" si="33"/>
        <v>-6700</v>
      </c>
      <c r="I443" s="22">
        <f t="shared" si="30"/>
        <v>2.830188679245283</v>
      </c>
      <c r="K443" t="s">
        <v>228</v>
      </c>
      <c r="L443">
        <v>10</v>
      </c>
      <c r="M443" s="2">
        <v>530</v>
      </c>
    </row>
    <row r="444" spans="1:13" s="85" customFormat="1" ht="12.75">
      <c r="A444" s="11"/>
      <c r="B444" s="294">
        <f>SUM(B439:B443)</f>
        <v>6700</v>
      </c>
      <c r="C444" s="11"/>
      <c r="D444" s="11"/>
      <c r="E444" s="11" t="s">
        <v>86</v>
      </c>
      <c r="F444" s="18"/>
      <c r="G444" s="18"/>
      <c r="H444" s="83">
        <v>0</v>
      </c>
      <c r="I444" s="84">
        <f t="shared" si="30"/>
        <v>12.641509433962264</v>
      </c>
      <c r="M444" s="2">
        <v>530</v>
      </c>
    </row>
    <row r="445" spans="2:13" ht="12.75">
      <c r="B445" s="367"/>
      <c r="H445" s="5">
        <f>H444-B445</f>
        <v>0</v>
      </c>
      <c r="I445" s="22">
        <f t="shared" si="30"/>
        <v>0</v>
      </c>
      <c r="M445" s="2">
        <v>530</v>
      </c>
    </row>
    <row r="446" spans="2:13" ht="12.75">
      <c r="B446" s="367"/>
      <c r="H446" s="5">
        <f>H445-B446</f>
        <v>0</v>
      </c>
      <c r="I446" s="22">
        <f t="shared" si="30"/>
        <v>0</v>
      </c>
      <c r="M446" s="2">
        <v>530</v>
      </c>
    </row>
    <row r="447" spans="2:13" ht="12.75">
      <c r="B447" s="367">
        <v>5000</v>
      </c>
      <c r="C447" s="1" t="s">
        <v>29</v>
      </c>
      <c r="D447" s="1" t="s">
        <v>10</v>
      </c>
      <c r="E447" s="1" t="s">
        <v>234</v>
      </c>
      <c r="F447" s="27" t="s">
        <v>405</v>
      </c>
      <c r="G447" s="27" t="s">
        <v>342</v>
      </c>
      <c r="H447" s="5">
        <f>H446-B447</f>
        <v>-5000</v>
      </c>
      <c r="I447" s="22">
        <f t="shared" si="30"/>
        <v>9.433962264150944</v>
      </c>
      <c r="K447" t="s">
        <v>228</v>
      </c>
      <c r="L447">
        <v>10</v>
      </c>
      <c r="M447" s="2">
        <v>530</v>
      </c>
    </row>
    <row r="448" spans="2:13" ht="12.75">
      <c r="B448" s="367">
        <v>5000</v>
      </c>
      <c r="C448" s="1" t="s">
        <v>29</v>
      </c>
      <c r="D448" s="1" t="s">
        <v>10</v>
      </c>
      <c r="E448" s="1" t="s">
        <v>234</v>
      </c>
      <c r="F448" s="27" t="s">
        <v>405</v>
      </c>
      <c r="G448" s="27" t="s">
        <v>382</v>
      </c>
      <c r="H448" s="5">
        <f>H447-B448</f>
        <v>-10000</v>
      </c>
      <c r="I448" s="22">
        <f t="shared" si="30"/>
        <v>9.433962264150944</v>
      </c>
      <c r="K448" t="s">
        <v>228</v>
      </c>
      <c r="L448">
        <v>10</v>
      </c>
      <c r="M448" s="2">
        <v>530</v>
      </c>
    </row>
    <row r="449" spans="2:13" ht="12.75">
      <c r="B449" s="367">
        <v>5000</v>
      </c>
      <c r="C449" s="1" t="s">
        <v>29</v>
      </c>
      <c r="D449" s="1" t="s">
        <v>10</v>
      </c>
      <c r="E449" s="1" t="s">
        <v>234</v>
      </c>
      <c r="F449" s="27" t="s">
        <v>405</v>
      </c>
      <c r="G449" s="27" t="s">
        <v>386</v>
      </c>
      <c r="H449" s="5">
        <f>H448-B449</f>
        <v>-15000</v>
      </c>
      <c r="I449" s="22">
        <f t="shared" si="30"/>
        <v>9.433962264150944</v>
      </c>
      <c r="K449" t="s">
        <v>228</v>
      </c>
      <c r="L449">
        <v>10</v>
      </c>
      <c r="M449" s="2">
        <v>530</v>
      </c>
    </row>
    <row r="450" spans="1:13" s="85" customFormat="1" ht="12.75">
      <c r="A450" s="11"/>
      <c r="B450" s="294">
        <f>SUM(B447:B449)</f>
        <v>15000</v>
      </c>
      <c r="C450" s="11" t="s">
        <v>29</v>
      </c>
      <c r="D450" s="11"/>
      <c r="E450" s="11"/>
      <c r="F450" s="18"/>
      <c r="G450" s="18"/>
      <c r="H450" s="83">
        <v>0</v>
      </c>
      <c r="I450" s="84">
        <f t="shared" si="30"/>
        <v>28.30188679245283</v>
      </c>
      <c r="M450" s="2">
        <v>530</v>
      </c>
    </row>
    <row r="451" spans="2:13" ht="12.75">
      <c r="B451" s="367"/>
      <c r="H451" s="5">
        <f aca="true" t="shared" si="34" ref="H451:H456">H450-B451</f>
        <v>0</v>
      </c>
      <c r="I451" s="22">
        <f t="shared" si="30"/>
        <v>0</v>
      </c>
      <c r="M451" s="2">
        <v>530</v>
      </c>
    </row>
    <row r="452" spans="2:13" ht="12.75">
      <c r="B452" s="367"/>
      <c r="H452" s="5">
        <f t="shared" si="34"/>
        <v>0</v>
      </c>
      <c r="I452" s="22">
        <f t="shared" si="30"/>
        <v>0</v>
      </c>
      <c r="M452" s="2">
        <v>530</v>
      </c>
    </row>
    <row r="453" spans="2:13" ht="12.75">
      <c r="B453" s="367">
        <v>2000</v>
      </c>
      <c r="C453" s="1" t="s">
        <v>30</v>
      </c>
      <c r="D453" s="1" t="s">
        <v>10</v>
      </c>
      <c r="E453" s="1" t="s">
        <v>234</v>
      </c>
      <c r="F453" s="27" t="s">
        <v>399</v>
      </c>
      <c r="G453" s="27" t="s">
        <v>342</v>
      </c>
      <c r="H453" s="5">
        <f t="shared" si="34"/>
        <v>-2000</v>
      </c>
      <c r="I453" s="22">
        <f t="shared" si="30"/>
        <v>3.7735849056603774</v>
      </c>
      <c r="K453" t="s">
        <v>228</v>
      </c>
      <c r="L453">
        <v>10</v>
      </c>
      <c r="M453" s="2">
        <v>530</v>
      </c>
    </row>
    <row r="454" spans="2:13" ht="12.75">
      <c r="B454" s="367">
        <v>2000</v>
      </c>
      <c r="C454" s="1" t="s">
        <v>30</v>
      </c>
      <c r="D454" s="1" t="s">
        <v>10</v>
      </c>
      <c r="E454" s="1" t="s">
        <v>234</v>
      </c>
      <c r="F454" s="27" t="s">
        <v>399</v>
      </c>
      <c r="G454" s="27" t="s">
        <v>382</v>
      </c>
      <c r="H454" s="5">
        <f t="shared" si="34"/>
        <v>-4000</v>
      </c>
      <c r="I454" s="22">
        <f t="shared" si="30"/>
        <v>3.7735849056603774</v>
      </c>
      <c r="K454" t="s">
        <v>228</v>
      </c>
      <c r="L454">
        <v>10</v>
      </c>
      <c r="M454" s="2">
        <v>530</v>
      </c>
    </row>
    <row r="455" spans="2:13" ht="12.75">
      <c r="B455" s="367">
        <v>2000</v>
      </c>
      <c r="C455" s="1" t="s">
        <v>30</v>
      </c>
      <c r="D455" s="1" t="s">
        <v>10</v>
      </c>
      <c r="E455" s="1" t="s">
        <v>234</v>
      </c>
      <c r="F455" s="27" t="s">
        <v>399</v>
      </c>
      <c r="G455" s="27" t="s">
        <v>386</v>
      </c>
      <c r="H455" s="5">
        <f t="shared" si="34"/>
        <v>-6000</v>
      </c>
      <c r="I455" s="22">
        <f t="shared" si="30"/>
        <v>3.7735849056603774</v>
      </c>
      <c r="K455" t="s">
        <v>228</v>
      </c>
      <c r="L455">
        <v>10</v>
      </c>
      <c r="M455" s="2">
        <v>530</v>
      </c>
    </row>
    <row r="456" spans="2:13" ht="12.75">
      <c r="B456" s="367">
        <v>2000</v>
      </c>
      <c r="C456" s="1" t="s">
        <v>30</v>
      </c>
      <c r="D456" s="1" t="s">
        <v>10</v>
      </c>
      <c r="E456" s="1" t="s">
        <v>234</v>
      </c>
      <c r="F456" s="27" t="s">
        <v>399</v>
      </c>
      <c r="G456" s="27" t="s">
        <v>392</v>
      </c>
      <c r="H456" s="5">
        <f t="shared" si="34"/>
        <v>-8000</v>
      </c>
      <c r="I456" s="22">
        <f t="shared" si="30"/>
        <v>3.7735849056603774</v>
      </c>
      <c r="K456" t="s">
        <v>228</v>
      </c>
      <c r="L456">
        <v>10</v>
      </c>
      <c r="M456" s="2">
        <v>530</v>
      </c>
    </row>
    <row r="457" spans="1:13" s="85" customFormat="1" ht="12.75">
      <c r="A457" s="11"/>
      <c r="B457" s="294">
        <f>SUM(B453:B456)</f>
        <v>8000</v>
      </c>
      <c r="C457" s="11" t="s">
        <v>30</v>
      </c>
      <c r="D457" s="11"/>
      <c r="E457" s="11"/>
      <c r="F457" s="18"/>
      <c r="G457" s="18"/>
      <c r="H457" s="83">
        <v>0</v>
      </c>
      <c r="I457" s="84">
        <f t="shared" si="30"/>
        <v>15.09433962264151</v>
      </c>
      <c r="M457" s="2">
        <v>530</v>
      </c>
    </row>
    <row r="458" spans="8:13" ht="12.75">
      <c r="H458" s="5">
        <f aca="true" t="shared" si="35" ref="H458:H463">H457-B458</f>
        <v>0</v>
      </c>
      <c r="I458" s="22">
        <f t="shared" si="30"/>
        <v>0</v>
      </c>
      <c r="M458" s="2">
        <v>530</v>
      </c>
    </row>
    <row r="459" spans="8:13" ht="12.75">
      <c r="H459" s="5">
        <f t="shared" si="35"/>
        <v>0</v>
      </c>
      <c r="I459" s="22">
        <f t="shared" si="30"/>
        <v>0</v>
      </c>
      <c r="M459" s="2">
        <v>530</v>
      </c>
    </row>
    <row r="460" spans="1:13" ht="12.75">
      <c r="A460" s="12"/>
      <c r="B460" s="402">
        <v>500</v>
      </c>
      <c r="C460" s="1" t="s">
        <v>242</v>
      </c>
      <c r="D460" s="1" t="s">
        <v>10</v>
      </c>
      <c r="E460" s="1" t="s">
        <v>283</v>
      </c>
      <c r="F460" s="27" t="s">
        <v>399</v>
      </c>
      <c r="G460" s="27" t="s">
        <v>342</v>
      </c>
      <c r="H460" s="5">
        <f t="shared" si="35"/>
        <v>-500</v>
      </c>
      <c r="I460" s="22">
        <f t="shared" si="30"/>
        <v>0.9433962264150944</v>
      </c>
      <c r="K460" t="s">
        <v>228</v>
      </c>
      <c r="L460">
        <v>10</v>
      </c>
      <c r="M460" s="2">
        <v>530</v>
      </c>
    </row>
    <row r="461" spans="2:13" ht="12.75">
      <c r="B461" s="402">
        <v>1000</v>
      </c>
      <c r="C461" s="1" t="s">
        <v>242</v>
      </c>
      <c r="D461" s="1" t="s">
        <v>10</v>
      </c>
      <c r="E461" s="1" t="s">
        <v>283</v>
      </c>
      <c r="F461" s="27" t="s">
        <v>399</v>
      </c>
      <c r="G461" s="27" t="s">
        <v>382</v>
      </c>
      <c r="H461" s="5">
        <f t="shared" si="35"/>
        <v>-1500</v>
      </c>
      <c r="I461" s="22">
        <f t="shared" si="30"/>
        <v>1.8867924528301887</v>
      </c>
      <c r="K461" t="s">
        <v>228</v>
      </c>
      <c r="L461">
        <v>10</v>
      </c>
      <c r="M461" s="2">
        <v>530</v>
      </c>
    </row>
    <row r="462" spans="2:13" ht="12.75">
      <c r="B462" s="402">
        <v>1000</v>
      </c>
      <c r="C462" s="1" t="s">
        <v>242</v>
      </c>
      <c r="D462" s="1" t="s">
        <v>10</v>
      </c>
      <c r="E462" s="1" t="s">
        <v>283</v>
      </c>
      <c r="F462" s="27" t="s">
        <v>399</v>
      </c>
      <c r="G462" s="27" t="s">
        <v>386</v>
      </c>
      <c r="H462" s="5">
        <f t="shared" si="35"/>
        <v>-2500</v>
      </c>
      <c r="I462" s="22">
        <f t="shared" si="30"/>
        <v>1.8867924528301887</v>
      </c>
      <c r="K462" t="s">
        <v>228</v>
      </c>
      <c r="L462">
        <v>10</v>
      </c>
      <c r="M462" s="2">
        <v>530</v>
      </c>
    </row>
    <row r="463" spans="2:13" ht="12.75">
      <c r="B463" s="402">
        <v>500</v>
      </c>
      <c r="C463" s="1" t="s">
        <v>242</v>
      </c>
      <c r="D463" s="1" t="s">
        <v>10</v>
      </c>
      <c r="E463" s="1" t="s">
        <v>283</v>
      </c>
      <c r="F463" s="27" t="s">
        <v>399</v>
      </c>
      <c r="G463" s="27" t="s">
        <v>392</v>
      </c>
      <c r="H463" s="5">
        <f t="shared" si="35"/>
        <v>-3000</v>
      </c>
      <c r="I463" s="22">
        <f t="shared" si="30"/>
        <v>0.9433962264150944</v>
      </c>
      <c r="K463" t="s">
        <v>228</v>
      </c>
      <c r="L463">
        <v>10</v>
      </c>
      <c r="M463" s="2">
        <v>530</v>
      </c>
    </row>
    <row r="464" spans="1:13" s="85" customFormat="1" ht="12.75">
      <c r="A464" s="11"/>
      <c r="B464" s="403">
        <f>SUM(B460:B463)</f>
        <v>3000</v>
      </c>
      <c r="C464" s="11"/>
      <c r="D464" s="11"/>
      <c r="E464" s="11"/>
      <c r="F464" s="18"/>
      <c r="G464" s="18"/>
      <c r="H464" s="83">
        <v>0</v>
      </c>
      <c r="I464" s="84">
        <f t="shared" si="30"/>
        <v>5.660377358490566</v>
      </c>
      <c r="M464" s="2">
        <v>530</v>
      </c>
    </row>
    <row r="465" spans="8:13" ht="12.75">
      <c r="H465" s="5">
        <f>H464-B465</f>
        <v>0</v>
      </c>
      <c r="I465" s="22">
        <f t="shared" si="30"/>
        <v>0</v>
      </c>
      <c r="M465" s="2">
        <v>530</v>
      </c>
    </row>
    <row r="466" spans="8:13" ht="12.75">
      <c r="H466" s="5">
        <f>H465-B466</f>
        <v>0</v>
      </c>
      <c r="I466" s="22">
        <f t="shared" si="30"/>
        <v>0</v>
      </c>
      <c r="M466" s="2">
        <v>530</v>
      </c>
    </row>
    <row r="467" spans="8:13" ht="12.75">
      <c r="H467" s="5">
        <f>H466-B467</f>
        <v>0</v>
      </c>
      <c r="I467" s="22">
        <f t="shared" si="30"/>
        <v>0</v>
      </c>
      <c r="M467" s="2">
        <v>530</v>
      </c>
    </row>
    <row r="468" spans="8:13" ht="12.75">
      <c r="H468" s="5">
        <f>H467-B468</f>
        <v>0</v>
      </c>
      <c r="I468" s="22">
        <f t="shared" si="30"/>
        <v>0</v>
      </c>
      <c r="M468" s="2">
        <v>530</v>
      </c>
    </row>
    <row r="469" spans="1:13" s="102" customFormat="1" ht="12.75">
      <c r="A469" s="97"/>
      <c r="B469" s="98">
        <f>+B473+B478+B483</f>
        <v>8800</v>
      </c>
      <c r="C469" s="97" t="s">
        <v>64</v>
      </c>
      <c r="D469" s="97" t="s">
        <v>68</v>
      </c>
      <c r="E469" s="97" t="s">
        <v>65</v>
      </c>
      <c r="F469" s="99" t="s">
        <v>66</v>
      </c>
      <c r="G469" s="99" t="s">
        <v>67</v>
      </c>
      <c r="H469" s="98"/>
      <c r="I469" s="101">
        <f aca="true" t="shared" si="36" ref="I469:I532">+B469/M469</f>
        <v>16.60377358490566</v>
      </c>
      <c r="M469" s="2">
        <v>530</v>
      </c>
    </row>
    <row r="470" spans="4:13" ht="12.75">
      <c r="D470" s="12"/>
      <c r="H470" s="5">
        <f>H469-B470</f>
        <v>0</v>
      </c>
      <c r="I470" s="22">
        <f t="shared" si="36"/>
        <v>0</v>
      </c>
      <c r="M470" s="2">
        <v>530</v>
      </c>
    </row>
    <row r="471" spans="2:13" ht="12.75">
      <c r="B471" s="367">
        <v>2500</v>
      </c>
      <c r="C471" s="1" t="s">
        <v>28</v>
      </c>
      <c r="D471" s="1" t="s">
        <v>10</v>
      </c>
      <c r="E471" s="1" t="s">
        <v>367</v>
      </c>
      <c r="F471" s="27" t="s">
        <v>406</v>
      </c>
      <c r="G471" s="27" t="s">
        <v>382</v>
      </c>
      <c r="H471" s="5">
        <f>H470-B471</f>
        <v>-2500</v>
      </c>
      <c r="I471" s="22">
        <f t="shared" si="36"/>
        <v>4.716981132075472</v>
      </c>
      <c r="K471" t="s">
        <v>28</v>
      </c>
      <c r="L471">
        <v>11</v>
      </c>
      <c r="M471" s="2">
        <v>530</v>
      </c>
    </row>
    <row r="472" spans="2:13" ht="12.75">
      <c r="B472" s="367">
        <v>2500</v>
      </c>
      <c r="C472" s="1" t="s">
        <v>28</v>
      </c>
      <c r="D472" s="1" t="s">
        <v>10</v>
      </c>
      <c r="E472" s="1" t="s">
        <v>367</v>
      </c>
      <c r="F472" s="27" t="s">
        <v>407</v>
      </c>
      <c r="G472" s="27" t="s">
        <v>386</v>
      </c>
      <c r="H472" s="5">
        <f>H471-B472</f>
        <v>-5000</v>
      </c>
      <c r="I472" s="22">
        <f t="shared" si="36"/>
        <v>4.716981132075472</v>
      </c>
      <c r="K472" t="s">
        <v>28</v>
      </c>
      <c r="L472">
        <v>11</v>
      </c>
      <c r="M472" s="2">
        <v>530</v>
      </c>
    </row>
    <row r="473" spans="1:13" s="85" customFormat="1" ht="12.75">
      <c r="A473" s="11"/>
      <c r="B473" s="294">
        <f>SUM(B471:B472)</f>
        <v>5000</v>
      </c>
      <c r="C473" s="11" t="s">
        <v>28</v>
      </c>
      <c r="D473" s="11"/>
      <c r="E473" s="469"/>
      <c r="F473" s="18"/>
      <c r="G473" s="470"/>
      <c r="H473" s="83">
        <v>0</v>
      </c>
      <c r="I473" s="84">
        <f t="shared" si="36"/>
        <v>9.433962264150944</v>
      </c>
      <c r="M473" s="2">
        <v>530</v>
      </c>
    </row>
    <row r="474" spans="2:13" ht="12.75">
      <c r="B474" s="287"/>
      <c r="C474" s="12"/>
      <c r="D474" s="12"/>
      <c r="E474" s="12"/>
      <c r="G474" s="30"/>
      <c r="H474" s="5">
        <f>H473-B474</f>
        <v>0</v>
      </c>
      <c r="I474" s="22">
        <f t="shared" si="36"/>
        <v>0</v>
      </c>
      <c r="M474" s="2">
        <v>530</v>
      </c>
    </row>
    <row r="475" spans="1:13" s="15" customFormat="1" ht="12.75">
      <c r="A475" s="12"/>
      <c r="B475" s="287"/>
      <c r="C475" s="12"/>
      <c r="D475" s="12"/>
      <c r="E475" s="12"/>
      <c r="F475" s="27"/>
      <c r="G475" s="30"/>
      <c r="H475" s="5">
        <f>H474-B475</f>
        <v>0</v>
      </c>
      <c r="I475" s="22">
        <f t="shared" si="36"/>
        <v>0</v>
      </c>
      <c r="M475" s="2">
        <v>530</v>
      </c>
    </row>
    <row r="476" spans="2:13" ht="15" customHeight="1">
      <c r="B476" s="367">
        <v>1500</v>
      </c>
      <c r="C476" s="1" t="s">
        <v>240</v>
      </c>
      <c r="D476" s="1" t="s">
        <v>261</v>
      </c>
      <c r="E476" s="1" t="s">
        <v>86</v>
      </c>
      <c r="F476" s="27" t="s">
        <v>408</v>
      </c>
      <c r="G476" s="27" t="s">
        <v>382</v>
      </c>
      <c r="H476" s="5">
        <f>H475-B476</f>
        <v>-1500</v>
      </c>
      <c r="I476" s="22">
        <f t="shared" si="36"/>
        <v>2.830188679245283</v>
      </c>
      <c r="K476" t="s">
        <v>367</v>
      </c>
      <c r="L476">
        <v>11</v>
      </c>
      <c r="M476" s="2">
        <v>530</v>
      </c>
    </row>
    <row r="477" spans="2:13" ht="15" customHeight="1">
      <c r="B477" s="367">
        <v>1300</v>
      </c>
      <c r="C477" s="1" t="s">
        <v>240</v>
      </c>
      <c r="D477" s="1" t="s">
        <v>261</v>
      </c>
      <c r="E477" s="1" t="s">
        <v>86</v>
      </c>
      <c r="F477" s="27" t="s">
        <v>408</v>
      </c>
      <c r="G477" s="27" t="s">
        <v>386</v>
      </c>
      <c r="H477" s="5">
        <f>H476-B477</f>
        <v>-2800</v>
      </c>
      <c r="I477" s="22">
        <f t="shared" si="36"/>
        <v>2.452830188679245</v>
      </c>
      <c r="K477" t="s">
        <v>367</v>
      </c>
      <c r="L477">
        <v>11</v>
      </c>
      <c r="M477" s="2">
        <v>530</v>
      </c>
    </row>
    <row r="478" spans="1:13" s="85" customFormat="1" ht="15" customHeight="1">
      <c r="A478" s="11"/>
      <c r="B478" s="294">
        <f>SUM(B476:B477)</f>
        <v>2800</v>
      </c>
      <c r="C478" s="11"/>
      <c r="D478" s="11"/>
      <c r="E478" s="11" t="s">
        <v>86</v>
      </c>
      <c r="F478" s="18"/>
      <c r="G478" s="18"/>
      <c r="H478" s="83">
        <v>0</v>
      </c>
      <c r="I478" s="84">
        <f t="shared" si="36"/>
        <v>5.283018867924528</v>
      </c>
      <c r="M478" s="2">
        <v>530</v>
      </c>
    </row>
    <row r="479" spans="2:13" ht="15" customHeight="1">
      <c r="B479" s="38"/>
      <c r="H479" s="5">
        <f>H478-B479</f>
        <v>0</v>
      </c>
      <c r="I479" s="22">
        <f t="shared" si="36"/>
        <v>0</v>
      </c>
      <c r="M479" s="2">
        <v>530</v>
      </c>
    </row>
    <row r="480" spans="4:13" ht="12.75">
      <c r="D480" s="12"/>
      <c r="H480" s="5">
        <f>H479-B480</f>
        <v>0</v>
      </c>
      <c r="I480" s="22">
        <f t="shared" si="36"/>
        <v>0</v>
      </c>
      <c r="M480" s="2">
        <v>530</v>
      </c>
    </row>
    <row r="481" spans="1:13" ht="12.75">
      <c r="A481" s="12"/>
      <c r="B481" s="364">
        <v>500</v>
      </c>
      <c r="C481" s="1" t="s">
        <v>242</v>
      </c>
      <c r="D481" s="1" t="s">
        <v>261</v>
      </c>
      <c r="E481" s="1" t="s">
        <v>283</v>
      </c>
      <c r="F481" s="27" t="s">
        <v>408</v>
      </c>
      <c r="G481" s="27" t="s">
        <v>382</v>
      </c>
      <c r="H481" s="5">
        <f>H480-B481</f>
        <v>-500</v>
      </c>
      <c r="I481" s="22">
        <f t="shared" si="36"/>
        <v>0.9433962264150944</v>
      </c>
      <c r="K481" t="s">
        <v>367</v>
      </c>
      <c r="L481">
        <v>11</v>
      </c>
      <c r="M481" s="2">
        <v>530</v>
      </c>
    </row>
    <row r="482" spans="2:13" ht="12.75">
      <c r="B482" s="364">
        <v>500</v>
      </c>
      <c r="C482" s="1" t="s">
        <v>242</v>
      </c>
      <c r="D482" s="1" t="s">
        <v>261</v>
      </c>
      <c r="E482" s="1" t="s">
        <v>283</v>
      </c>
      <c r="F482" s="27" t="s">
        <v>408</v>
      </c>
      <c r="G482" s="27" t="s">
        <v>386</v>
      </c>
      <c r="H482" s="5">
        <f>H481-B482</f>
        <v>-1000</v>
      </c>
      <c r="I482" s="22">
        <f t="shared" si="36"/>
        <v>0.9433962264150944</v>
      </c>
      <c r="K482" t="s">
        <v>367</v>
      </c>
      <c r="L482">
        <v>11</v>
      </c>
      <c r="M482" s="2">
        <v>530</v>
      </c>
    </row>
    <row r="483" spans="1:13" s="85" customFormat="1" ht="12.75">
      <c r="A483" s="11"/>
      <c r="B483" s="366">
        <f>SUM(B481:B482)</f>
        <v>1000</v>
      </c>
      <c r="C483" s="11"/>
      <c r="D483" s="11"/>
      <c r="E483" s="11" t="s">
        <v>283</v>
      </c>
      <c r="F483" s="18"/>
      <c r="G483" s="18"/>
      <c r="H483" s="83">
        <v>0</v>
      </c>
      <c r="I483" s="84">
        <f t="shared" si="36"/>
        <v>1.8867924528301887</v>
      </c>
      <c r="M483" s="2">
        <v>530</v>
      </c>
    </row>
    <row r="484" spans="4:13" ht="12.75">
      <c r="D484" s="12"/>
      <c r="H484" s="5">
        <f>H483-B484</f>
        <v>0</v>
      </c>
      <c r="I484" s="22">
        <f t="shared" si="36"/>
        <v>0</v>
      </c>
      <c r="M484" s="2">
        <v>530</v>
      </c>
    </row>
    <row r="485" spans="4:13" ht="12.75">
      <c r="D485" s="12"/>
      <c r="H485" s="5">
        <f>H484-B485</f>
        <v>0</v>
      </c>
      <c r="I485" s="22">
        <f t="shared" si="36"/>
        <v>0</v>
      </c>
      <c r="M485" s="2">
        <v>530</v>
      </c>
    </row>
    <row r="486" spans="4:13" ht="12.75">
      <c r="D486" s="12"/>
      <c r="H486" s="5">
        <f>H485-B486</f>
        <v>0</v>
      </c>
      <c r="I486" s="22">
        <f t="shared" si="36"/>
        <v>0</v>
      </c>
      <c r="M486" s="2">
        <v>530</v>
      </c>
    </row>
    <row r="487" spans="4:13" ht="12.75">
      <c r="D487" s="12"/>
      <c r="H487" s="5">
        <f>H486-B487</f>
        <v>0</v>
      </c>
      <c r="I487" s="22">
        <f t="shared" si="36"/>
        <v>0</v>
      </c>
      <c r="M487" s="2">
        <v>530</v>
      </c>
    </row>
    <row r="488" spans="1:13" s="102" customFormat="1" ht="12.75">
      <c r="A488" s="97"/>
      <c r="B488" s="98">
        <f>+B493+B500+B505+B510+B514</f>
        <v>17500</v>
      </c>
      <c r="C488" s="97" t="s">
        <v>69</v>
      </c>
      <c r="D488" s="97" t="s">
        <v>71</v>
      </c>
      <c r="E488" s="97" t="s">
        <v>65</v>
      </c>
      <c r="F488" s="99" t="s">
        <v>70</v>
      </c>
      <c r="G488" s="99" t="s">
        <v>67</v>
      </c>
      <c r="H488" s="98"/>
      <c r="I488" s="101">
        <f t="shared" si="36"/>
        <v>33.0188679245283</v>
      </c>
      <c r="M488" s="2">
        <v>530</v>
      </c>
    </row>
    <row r="489" spans="4:13" ht="12.75">
      <c r="D489" s="12"/>
      <c r="H489" s="5">
        <f>H488-B489</f>
        <v>0</v>
      </c>
      <c r="I489" s="22">
        <f t="shared" si="36"/>
        <v>0</v>
      </c>
      <c r="M489" s="2">
        <v>530</v>
      </c>
    </row>
    <row r="490" spans="2:13" ht="12.75">
      <c r="B490" s="367">
        <v>2500</v>
      </c>
      <c r="C490" s="1" t="s">
        <v>28</v>
      </c>
      <c r="D490" s="1" t="s">
        <v>10</v>
      </c>
      <c r="E490" s="1" t="s">
        <v>367</v>
      </c>
      <c r="F490" s="27" t="s">
        <v>409</v>
      </c>
      <c r="G490" s="27" t="s">
        <v>392</v>
      </c>
      <c r="H490" s="5">
        <f>H489-B490</f>
        <v>-2500</v>
      </c>
      <c r="I490" s="22">
        <f t="shared" si="36"/>
        <v>4.716981132075472</v>
      </c>
      <c r="K490" t="s">
        <v>28</v>
      </c>
      <c r="L490">
        <v>12</v>
      </c>
      <c r="M490" s="2">
        <v>530</v>
      </c>
    </row>
    <row r="491" spans="2:13" ht="12.75">
      <c r="B491" s="367">
        <v>2500</v>
      </c>
      <c r="C491" s="1" t="s">
        <v>28</v>
      </c>
      <c r="D491" s="1" t="s">
        <v>10</v>
      </c>
      <c r="E491" s="1" t="s">
        <v>367</v>
      </c>
      <c r="F491" s="27" t="s">
        <v>410</v>
      </c>
      <c r="G491" s="27" t="s">
        <v>395</v>
      </c>
      <c r="H491" s="5">
        <f>H490-B491</f>
        <v>-5000</v>
      </c>
      <c r="I491" s="22">
        <f t="shared" si="36"/>
        <v>4.716981132075472</v>
      </c>
      <c r="K491" t="s">
        <v>28</v>
      </c>
      <c r="L491">
        <v>12</v>
      </c>
      <c r="M491" s="2">
        <v>530</v>
      </c>
    </row>
    <row r="492" spans="2:13" ht="12.75">
      <c r="B492" s="367">
        <v>2500</v>
      </c>
      <c r="C492" s="1" t="s">
        <v>28</v>
      </c>
      <c r="D492" s="1" t="s">
        <v>10</v>
      </c>
      <c r="E492" s="1" t="s">
        <v>367</v>
      </c>
      <c r="F492" s="27" t="s">
        <v>411</v>
      </c>
      <c r="G492" s="27" t="s">
        <v>395</v>
      </c>
      <c r="H492" s="5">
        <f>H491-B492</f>
        <v>-7500</v>
      </c>
      <c r="I492" s="22">
        <f t="shared" si="36"/>
        <v>4.716981132075472</v>
      </c>
      <c r="K492" t="s">
        <v>28</v>
      </c>
      <c r="L492">
        <v>12</v>
      </c>
      <c r="M492" s="2">
        <v>530</v>
      </c>
    </row>
    <row r="493" spans="1:13" s="85" customFormat="1" ht="12.75">
      <c r="A493" s="11"/>
      <c r="B493" s="294">
        <f>SUM(B490:B492)</f>
        <v>7500</v>
      </c>
      <c r="C493" s="11" t="s">
        <v>28</v>
      </c>
      <c r="D493" s="11"/>
      <c r="E493" s="11"/>
      <c r="F493" s="18"/>
      <c r="G493" s="18"/>
      <c r="H493" s="83">
        <v>0</v>
      </c>
      <c r="I493" s="84">
        <f t="shared" si="36"/>
        <v>14.150943396226415</v>
      </c>
      <c r="M493" s="2">
        <v>530</v>
      </c>
    </row>
    <row r="494" spans="2:13" ht="12.75">
      <c r="B494" s="367"/>
      <c r="D494" s="12"/>
      <c r="H494" s="5">
        <f aca="true" t="shared" si="37" ref="H494:H499">H493-B494</f>
        <v>0</v>
      </c>
      <c r="I494" s="22">
        <f t="shared" si="36"/>
        <v>0</v>
      </c>
      <c r="M494" s="2">
        <v>530</v>
      </c>
    </row>
    <row r="495" spans="2:13" ht="12.75">
      <c r="B495" s="367"/>
      <c r="D495" s="12"/>
      <c r="H495" s="5">
        <f t="shared" si="37"/>
        <v>0</v>
      </c>
      <c r="I495" s="22">
        <f t="shared" si="36"/>
        <v>0</v>
      </c>
      <c r="M495" s="2">
        <v>530</v>
      </c>
    </row>
    <row r="496" spans="2:13" ht="12.75">
      <c r="B496" s="367">
        <v>500</v>
      </c>
      <c r="C496" s="1" t="s">
        <v>412</v>
      </c>
      <c r="D496" s="1" t="s">
        <v>261</v>
      </c>
      <c r="E496" s="1" t="s">
        <v>234</v>
      </c>
      <c r="F496" s="27" t="s">
        <v>413</v>
      </c>
      <c r="G496" s="27" t="s">
        <v>392</v>
      </c>
      <c r="H496" s="5">
        <f t="shared" si="37"/>
        <v>-500</v>
      </c>
      <c r="I496" s="22">
        <f t="shared" si="36"/>
        <v>0.9433962264150944</v>
      </c>
      <c r="K496" t="s">
        <v>367</v>
      </c>
      <c r="L496">
        <v>12</v>
      </c>
      <c r="M496" s="2">
        <v>530</v>
      </c>
    </row>
    <row r="497" spans="2:13" ht="12.75">
      <c r="B497" s="367">
        <v>500</v>
      </c>
      <c r="C497" s="1" t="s">
        <v>414</v>
      </c>
      <c r="D497" s="1" t="s">
        <v>261</v>
      </c>
      <c r="E497" s="1" t="s">
        <v>234</v>
      </c>
      <c r="F497" s="27" t="s">
        <v>413</v>
      </c>
      <c r="G497" s="27" t="s">
        <v>392</v>
      </c>
      <c r="H497" s="5">
        <f t="shared" si="37"/>
        <v>-1000</v>
      </c>
      <c r="I497" s="22">
        <f t="shared" si="36"/>
        <v>0.9433962264150944</v>
      </c>
      <c r="K497" t="s">
        <v>367</v>
      </c>
      <c r="L497">
        <v>12</v>
      </c>
      <c r="M497" s="2">
        <v>530</v>
      </c>
    </row>
    <row r="498" spans="2:13" ht="12.75">
      <c r="B498" s="367">
        <v>500</v>
      </c>
      <c r="C498" s="1" t="s">
        <v>412</v>
      </c>
      <c r="D498" s="1" t="s">
        <v>261</v>
      </c>
      <c r="E498" s="1" t="s">
        <v>234</v>
      </c>
      <c r="F498" s="27" t="s">
        <v>413</v>
      </c>
      <c r="G498" s="27" t="s">
        <v>392</v>
      </c>
      <c r="H498" s="5">
        <f t="shared" si="37"/>
        <v>-1500</v>
      </c>
      <c r="I498" s="22">
        <f t="shared" si="36"/>
        <v>0.9433962264150944</v>
      </c>
      <c r="K498" t="s">
        <v>367</v>
      </c>
      <c r="L498">
        <v>12</v>
      </c>
      <c r="M498" s="2">
        <v>530</v>
      </c>
    </row>
    <row r="499" spans="2:13" ht="12.75">
      <c r="B499" s="367">
        <v>500</v>
      </c>
      <c r="C499" s="1" t="s">
        <v>414</v>
      </c>
      <c r="D499" s="1" t="s">
        <v>261</v>
      </c>
      <c r="E499" s="1" t="s">
        <v>234</v>
      </c>
      <c r="F499" s="27" t="s">
        <v>413</v>
      </c>
      <c r="G499" s="27" t="s">
        <v>392</v>
      </c>
      <c r="H499" s="5">
        <f t="shared" si="37"/>
        <v>-2000</v>
      </c>
      <c r="I499" s="22">
        <f t="shared" si="36"/>
        <v>0.9433962264150944</v>
      </c>
      <c r="K499" t="s">
        <v>367</v>
      </c>
      <c r="L499">
        <v>12</v>
      </c>
      <c r="M499" s="2">
        <v>530</v>
      </c>
    </row>
    <row r="500" spans="1:13" s="85" customFormat="1" ht="12.75">
      <c r="A500" s="11"/>
      <c r="B500" s="294">
        <f>SUM(B496:B499)</f>
        <v>2000</v>
      </c>
      <c r="C500" s="11" t="s">
        <v>239</v>
      </c>
      <c r="D500" s="11"/>
      <c r="E500" s="11"/>
      <c r="F500" s="18"/>
      <c r="G500" s="18"/>
      <c r="H500" s="83">
        <v>0</v>
      </c>
      <c r="I500" s="84">
        <f t="shared" si="36"/>
        <v>3.7735849056603774</v>
      </c>
      <c r="M500" s="2">
        <v>530</v>
      </c>
    </row>
    <row r="501" spans="2:13" ht="12.75">
      <c r="B501" s="367"/>
      <c r="D501" s="12"/>
      <c r="H501" s="5">
        <f>H500-B501</f>
        <v>0</v>
      </c>
      <c r="I501" s="22">
        <f t="shared" si="36"/>
        <v>0</v>
      </c>
      <c r="M501" s="2">
        <v>530</v>
      </c>
    </row>
    <row r="502" spans="1:13" s="40" customFormat="1" ht="12.75">
      <c r="A502" s="39"/>
      <c r="B502" s="468"/>
      <c r="C502" s="41"/>
      <c r="D502" s="35"/>
      <c r="E502" s="39"/>
      <c r="F502" s="36"/>
      <c r="G502" s="36"/>
      <c r="H502" s="5">
        <f>H501-B502</f>
        <v>0</v>
      </c>
      <c r="I502" s="22">
        <f t="shared" si="36"/>
        <v>0</v>
      </c>
      <c r="M502" s="2">
        <v>530</v>
      </c>
    </row>
    <row r="503" spans="2:13" ht="12.75">
      <c r="B503" s="367">
        <v>1500</v>
      </c>
      <c r="C503" s="1" t="s">
        <v>240</v>
      </c>
      <c r="D503" s="1" t="s">
        <v>261</v>
      </c>
      <c r="E503" s="1" t="s">
        <v>86</v>
      </c>
      <c r="F503" s="27" t="s">
        <v>413</v>
      </c>
      <c r="G503" s="27" t="s">
        <v>392</v>
      </c>
      <c r="H503" s="5">
        <f>H502-B503</f>
        <v>-1500</v>
      </c>
      <c r="I503" s="22">
        <f t="shared" si="36"/>
        <v>2.830188679245283</v>
      </c>
      <c r="K503" t="s">
        <v>367</v>
      </c>
      <c r="L503">
        <v>12</v>
      </c>
      <c r="M503" s="2">
        <v>530</v>
      </c>
    </row>
    <row r="504" spans="2:13" ht="12.75">
      <c r="B504" s="367">
        <v>1500</v>
      </c>
      <c r="C504" s="1" t="s">
        <v>240</v>
      </c>
      <c r="D504" s="1" t="s">
        <v>261</v>
      </c>
      <c r="E504" s="1" t="s">
        <v>86</v>
      </c>
      <c r="F504" s="27" t="s">
        <v>413</v>
      </c>
      <c r="G504" s="27" t="s">
        <v>392</v>
      </c>
      <c r="H504" s="5">
        <f>H503-B504</f>
        <v>-3000</v>
      </c>
      <c r="I504" s="22">
        <f t="shared" si="36"/>
        <v>2.830188679245283</v>
      </c>
      <c r="K504" t="s">
        <v>367</v>
      </c>
      <c r="L504">
        <v>12</v>
      </c>
      <c r="M504" s="2">
        <v>530</v>
      </c>
    </row>
    <row r="505" spans="1:13" s="85" customFormat="1" ht="12.75">
      <c r="A505" s="11"/>
      <c r="B505" s="294">
        <f>SUM(B503:B504)</f>
        <v>3000</v>
      </c>
      <c r="C505" s="11"/>
      <c r="D505" s="11"/>
      <c r="E505" s="11" t="s">
        <v>86</v>
      </c>
      <c r="F505" s="18"/>
      <c r="G505" s="18"/>
      <c r="H505" s="83">
        <v>0</v>
      </c>
      <c r="I505" s="84">
        <f t="shared" si="36"/>
        <v>5.660377358490566</v>
      </c>
      <c r="M505" s="2">
        <v>530</v>
      </c>
    </row>
    <row r="506" spans="2:13" ht="12.75">
      <c r="B506" s="367"/>
      <c r="H506" s="5">
        <f>H505-B506</f>
        <v>0</v>
      </c>
      <c r="I506" s="22">
        <f t="shared" si="36"/>
        <v>0</v>
      </c>
      <c r="M506" s="2">
        <v>530</v>
      </c>
    </row>
    <row r="507" spans="2:13" ht="12.75">
      <c r="B507" s="367"/>
      <c r="H507" s="5">
        <f>H506-B507</f>
        <v>0</v>
      </c>
      <c r="I507" s="22">
        <f t="shared" si="36"/>
        <v>0</v>
      </c>
      <c r="M507" s="2">
        <v>530</v>
      </c>
    </row>
    <row r="508" spans="2:13" ht="12.75">
      <c r="B508" s="367">
        <v>2000</v>
      </c>
      <c r="C508" s="1" t="s">
        <v>30</v>
      </c>
      <c r="D508" s="1" t="s">
        <v>261</v>
      </c>
      <c r="E508" s="1" t="s">
        <v>234</v>
      </c>
      <c r="F508" s="27" t="s">
        <v>413</v>
      </c>
      <c r="G508" s="27" t="s">
        <v>392</v>
      </c>
      <c r="H508" s="5">
        <f>H507-B508</f>
        <v>-2000</v>
      </c>
      <c r="I508" s="22">
        <f t="shared" si="36"/>
        <v>3.7735849056603774</v>
      </c>
      <c r="K508" t="s">
        <v>367</v>
      </c>
      <c r="L508">
        <v>12</v>
      </c>
      <c r="M508" s="2">
        <v>530</v>
      </c>
    </row>
    <row r="509" spans="2:13" ht="12.75">
      <c r="B509" s="367">
        <v>2000</v>
      </c>
      <c r="C509" s="1" t="s">
        <v>30</v>
      </c>
      <c r="D509" s="1" t="s">
        <v>261</v>
      </c>
      <c r="E509" s="1" t="s">
        <v>234</v>
      </c>
      <c r="F509" s="27" t="s">
        <v>413</v>
      </c>
      <c r="G509" s="27" t="s">
        <v>392</v>
      </c>
      <c r="H509" s="5">
        <f>H508-B509</f>
        <v>-4000</v>
      </c>
      <c r="I509" s="22">
        <f t="shared" si="36"/>
        <v>3.7735849056603774</v>
      </c>
      <c r="K509" t="s">
        <v>367</v>
      </c>
      <c r="L509">
        <v>12</v>
      </c>
      <c r="M509" s="2">
        <v>530</v>
      </c>
    </row>
    <row r="510" spans="1:13" s="85" customFormat="1" ht="12.75">
      <c r="A510" s="11"/>
      <c r="B510" s="294">
        <f>SUM(B508:B509)</f>
        <v>4000</v>
      </c>
      <c r="C510" s="11" t="s">
        <v>30</v>
      </c>
      <c r="D510" s="11"/>
      <c r="E510" s="11"/>
      <c r="F510" s="18"/>
      <c r="G510" s="18"/>
      <c r="H510" s="83">
        <v>0</v>
      </c>
      <c r="I510" s="84">
        <f t="shared" si="36"/>
        <v>7.547169811320755</v>
      </c>
      <c r="M510" s="2">
        <v>530</v>
      </c>
    </row>
    <row r="511" spans="2:13" ht="12.75">
      <c r="B511" s="38"/>
      <c r="H511" s="5">
        <f>H510-B511</f>
        <v>0</v>
      </c>
      <c r="I511" s="22">
        <f t="shared" si="36"/>
        <v>0</v>
      </c>
      <c r="M511" s="2">
        <v>530</v>
      </c>
    </row>
    <row r="512" spans="2:13" ht="12.75">
      <c r="B512" s="38"/>
      <c r="H512" s="5">
        <f>H511-B512</f>
        <v>0</v>
      </c>
      <c r="I512" s="22">
        <f t="shared" si="36"/>
        <v>0</v>
      </c>
      <c r="M512" s="2">
        <v>530</v>
      </c>
    </row>
    <row r="513" spans="2:13" ht="12.75">
      <c r="B513" s="364">
        <v>1000</v>
      </c>
      <c r="C513" s="1" t="s">
        <v>242</v>
      </c>
      <c r="D513" s="1" t="s">
        <v>261</v>
      </c>
      <c r="E513" s="1" t="s">
        <v>283</v>
      </c>
      <c r="F513" s="27" t="s">
        <v>413</v>
      </c>
      <c r="G513" s="27" t="s">
        <v>392</v>
      </c>
      <c r="H513" s="5">
        <f>H512-B513</f>
        <v>-1000</v>
      </c>
      <c r="I513" s="22">
        <f t="shared" si="36"/>
        <v>1.8867924528301887</v>
      </c>
      <c r="K513" t="s">
        <v>367</v>
      </c>
      <c r="L513">
        <v>12</v>
      </c>
      <c r="M513" s="2">
        <v>530</v>
      </c>
    </row>
    <row r="514" spans="1:13" s="85" customFormat="1" ht="12.75">
      <c r="A514" s="11"/>
      <c r="B514" s="366">
        <f>SUM(B513:B513)</f>
        <v>1000</v>
      </c>
      <c r="C514" s="11"/>
      <c r="D514" s="11"/>
      <c r="E514" s="11" t="s">
        <v>283</v>
      </c>
      <c r="F514" s="18"/>
      <c r="G514" s="18"/>
      <c r="H514" s="83">
        <v>0</v>
      </c>
      <c r="I514" s="84">
        <f t="shared" si="36"/>
        <v>1.8867924528301887</v>
      </c>
      <c r="M514" s="2">
        <v>530</v>
      </c>
    </row>
    <row r="515" spans="2:13" ht="12.75">
      <c r="B515" s="38"/>
      <c r="H515" s="5">
        <f>H514-B515</f>
        <v>0</v>
      </c>
      <c r="I515" s="22">
        <f t="shared" si="36"/>
        <v>0</v>
      </c>
      <c r="M515" s="2">
        <v>530</v>
      </c>
    </row>
    <row r="516" spans="2:13" ht="12.75">
      <c r="B516" s="38"/>
      <c r="H516" s="5">
        <f>H515-B516</f>
        <v>0</v>
      </c>
      <c r="I516" s="22">
        <f t="shared" si="36"/>
        <v>0</v>
      </c>
      <c r="M516" s="2">
        <v>530</v>
      </c>
    </row>
    <row r="517" spans="4:13" ht="12.75">
      <c r="D517" s="12"/>
      <c r="H517" s="5">
        <f>H516-B517</f>
        <v>0</v>
      </c>
      <c r="I517" s="22">
        <f t="shared" si="36"/>
        <v>0</v>
      </c>
      <c r="M517" s="2">
        <v>530</v>
      </c>
    </row>
    <row r="518" spans="4:13" ht="12.75">
      <c r="D518" s="12"/>
      <c r="H518" s="5">
        <f>H517-B518</f>
        <v>0</v>
      </c>
      <c r="I518" s="22">
        <f t="shared" si="36"/>
        <v>0</v>
      </c>
      <c r="M518" s="2">
        <v>530</v>
      </c>
    </row>
    <row r="519" spans="1:13" s="102" customFormat="1" ht="12.75">
      <c r="A519" s="97"/>
      <c r="B519" s="98">
        <f>+B527+B537+B546+B554+B563+B567</f>
        <v>79300</v>
      </c>
      <c r="C519" s="97" t="s">
        <v>73</v>
      </c>
      <c r="D519" s="97" t="s">
        <v>167</v>
      </c>
      <c r="E519" s="97" t="s">
        <v>32</v>
      </c>
      <c r="F519" s="99" t="s">
        <v>174</v>
      </c>
      <c r="G519" s="99" t="s">
        <v>42</v>
      </c>
      <c r="H519" s="98"/>
      <c r="I519" s="101">
        <f t="shared" si="36"/>
        <v>149.62264150943398</v>
      </c>
      <c r="M519" s="2">
        <v>530</v>
      </c>
    </row>
    <row r="520" spans="4:13" ht="12.75">
      <c r="D520" s="12"/>
      <c r="H520" s="5">
        <f aca="true" t="shared" si="38" ref="H520:H526">H519-B520</f>
        <v>0</v>
      </c>
      <c r="I520" s="22">
        <f t="shared" si="36"/>
        <v>0</v>
      </c>
      <c r="M520" s="2">
        <v>530</v>
      </c>
    </row>
    <row r="521" spans="2:13" ht="12.75">
      <c r="B521" s="367">
        <v>2500</v>
      </c>
      <c r="C521" s="1" t="s">
        <v>28</v>
      </c>
      <c r="D521" s="1" t="s">
        <v>10</v>
      </c>
      <c r="E521" s="1" t="s">
        <v>284</v>
      </c>
      <c r="F521" s="27" t="s">
        <v>415</v>
      </c>
      <c r="G521" s="27" t="s">
        <v>395</v>
      </c>
      <c r="H521" s="5">
        <f t="shared" si="38"/>
        <v>-2500</v>
      </c>
      <c r="I521" s="22">
        <f t="shared" si="36"/>
        <v>4.716981132075472</v>
      </c>
      <c r="K521" t="s">
        <v>28</v>
      </c>
      <c r="L521">
        <v>13</v>
      </c>
      <c r="M521" s="2">
        <v>530</v>
      </c>
    </row>
    <row r="522" spans="1:13" ht="12.75">
      <c r="A522" s="12"/>
      <c r="B522" s="367">
        <v>2500</v>
      </c>
      <c r="C522" s="1" t="s">
        <v>28</v>
      </c>
      <c r="D522" s="1" t="s">
        <v>10</v>
      </c>
      <c r="E522" s="1" t="s">
        <v>284</v>
      </c>
      <c r="F522" s="27" t="s">
        <v>416</v>
      </c>
      <c r="G522" s="27" t="s">
        <v>417</v>
      </c>
      <c r="H522" s="5">
        <f t="shared" si="38"/>
        <v>-5000</v>
      </c>
      <c r="I522" s="22">
        <f t="shared" si="36"/>
        <v>4.716981132075472</v>
      </c>
      <c r="K522" t="s">
        <v>28</v>
      </c>
      <c r="L522">
        <v>13</v>
      </c>
      <c r="M522" s="2">
        <v>530</v>
      </c>
    </row>
    <row r="523" spans="1:13" s="40" customFormat="1" ht="12.75">
      <c r="A523" s="1"/>
      <c r="B523" s="367">
        <v>2500</v>
      </c>
      <c r="C523" s="1" t="s">
        <v>28</v>
      </c>
      <c r="D523" s="1" t="s">
        <v>10</v>
      </c>
      <c r="E523" s="1" t="s">
        <v>284</v>
      </c>
      <c r="F523" s="27" t="s">
        <v>418</v>
      </c>
      <c r="G523" s="27" t="s">
        <v>419</v>
      </c>
      <c r="H523" s="5">
        <f t="shared" si="38"/>
        <v>-7500</v>
      </c>
      <c r="I523" s="22">
        <f t="shared" si="36"/>
        <v>4.716981132075472</v>
      </c>
      <c r="J523"/>
      <c r="K523" t="s">
        <v>28</v>
      </c>
      <c r="L523">
        <v>13</v>
      </c>
      <c r="M523" s="2">
        <v>530</v>
      </c>
    </row>
    <row r="524" spans="2:13" ht="12.75">
      <c r="B524" s="367">
        <v>2500</v>
      </c>
      <c r="C524" s="1" t="s">
        <v>28</v>
      </c>
      <c r="D524" s="1" t="s">
        <v>10</v>
      </c>
      <c r="E524" s="1" t="s">
        <v>284</v>
      </c>
      <c r="F524" s="27" t="s">
        <v>420</v>
      </c>
      <c r="G524" s="27" t="s">
        <v>421</v>
      </c>
      <c r="H524" s="5">
        <f t="shared" si="38"/>
        <v>-10000</v>
      </c>
      <c r="I524" s="22">
        <f t="shared" si="36"/>
        <v>4.716981132075472</v>
      </c>
      <c r="K524" t="s">
        <v>28</v>
      </c>
      <c r="L524">
        <v>13</v>
      </c>
      <c r="M524" s="2">
        <v>530</v>
      </c>
    </row>
    <row r="525" spans="2:13" ht="12.75">
      <c r="B525" s="367">
        <v>2500</v>
      </c>
      <c r="C525" s="1" t="s">
        <v>28</v>
      </c>
      <c r="D525" s="1" t="s">
        <v>10</v>
      </c>
      <c r="E525" s="1" t="s">
        <v>284</v>
      </c>
      <c r="F525" s="27" t="s">
        <v>422</v>
      </c>
      <c r="G525" s="27" t="s">
        <v>423</v>
      </c>
      <c r="H525" s="5">
        <f t="shared" si="38"/>
        <v>-12500</v>
      </c>
      <c r="I525" s="22">
        <f t="shared" si="36"/>
        <v>4.716981132075472</v>
      </c>
      <c r="K525" t="s">
        <v>28</v>
      </c>
      <c r="L525">
        <v>13</v>
      </c>
      <c r="M525" s="2">
        <v>530</v>
      </c>
    </row>
    <row r="526" spans="2:13" ht="12.75">
      <c r="B526" s="367">
        <v>2500</v>
      </c>
      <c r="C526" s="1" t="s">
        <v>28</v>
      </c>
      <c r="D526" s="1" t="s">
        <v>10</v>
      </c>
      <c r="E526" s="1" t="s">
        <v>284</v>
      </c>
      <c r="F526" s="27" t="s">
        <v>424</v>
      </c>
      <c r="G526" s="27" t="s">
        <v>425</v>
      </c>
      <c r="H526" s="5">
        <f t="shared" si="38"/>
        <v>-15000</v>
      </c>
      <c r="I526" s="22">
        <f t="shared" si="36"/>
        <v>4.716981132075472</v>
      </c>
      <c r="K526" t="s">
        <v>28</v>
      </c>
      <c r="L526">
        <v>13</v>
      </c>
      <c r="M526" s="2">
        <v>530</v>
      </c>
    </row>
    <row r="527" spans="1:13" s="85" customFormat="1" ht="12.75">
      <c r="A527" s="11"/>
      <c r="B527" s="294">
        <f>SUM(B521:B526)</f>
        <v>15000</v>
      </c>
      <c r="C527" s="11" t="s">
        <v>28</v>
      </c>
      <c r="D527" s="11"/>
      <c r="E527" s="11"/>
      <c r="F527" s="18"/>
      <c r="G527" s="18"/>
      <c r="H527" s="83">
        <v>0</v>
      </c>
      <c r="I527" s="84">
        <f t="shared" si="36"/>
        <v>28.30188679245283</v>
      </c>
      <c r="M527" s="2">
        <v>530</v>
      </c>
    </row>
    <row r="528" spans="2:13" ht="12.75">
      <c r="B528" s="367"/>
      <c r="D528" s="12"/>
      <c r="H528" s="5">
        <f aca="true" t="shared" si="39" ref="H528:H536">H527-B528</f>
        <v>0</v>
      </c>
      <c r="I528" s="22">
        <f t="shared" si="36"/>
        <v>0</v>
      </c>
      <c r="M528" s="2">
        <v>530</v>
      </c>
    </row>
    <row r="529" spans="2:13" ht="12.75">
      <c r="B529" s="367"/>
      <c r="D529" s="12"/>
      <c r="H529" s="5">
        <f t="shared" si="39"/>
        <v>0</v>
      </c>
      <c r="I529" s="22">
        <f t="shared" si="36"/>
        <v>0</v>
      </c>
      <c r="M529" s="2">
        <v>530</v>
      </c>
    </row>
    <row r="530" spans="2:13" ht="12.75">
      <c r="B530" s="367">
        <v>5000</v>
      </c>
      <c r="C530" s="1" t="s">
        <v>260</v>
      </c>
      <c r="D530" s="1" t="s">
        <v>261</v>
      </c>
      <c r="E530" s="1" t="s">
        <v>234</v>
      </c>
      <c r="F530" s="27" t="s">
        <v>426</v>
      </c>
      <c r="G530" s="27" t="s">
        <v>395</v>
      </c>
      <c r="H530" s="5">
        <f t="shared" si="39"/>
        <v>-5000</v>
      </c>
      <c r="I530" s="22">
        <f t="shared" si="36"/>
        <v>9.433962264150944</v>
      </c>
      <c r="K530" t="s">
        <v>284</v>
      </c>
      <c r="L530">
        <v>13</v>
      </c>
      <c r="M530" s="2">
        <v>530</v>
      </c>
    </row>
    <row r="531" spans="1:13" ht="12.75">
      <c r="A531" s="12"/>
      <c r="B531" s="367">
        <v>3500</v>
      </c>
      <c r="C531" s="1" t="s">
        <v>427</v>
      </c>
      <c r="D531" s="1" t="s">
        <v>261</v>
      </c>
      <c r="E531" s="1" t="s">
        <v>234</v>
      </c>
      <c r="F531" s="27" t="s">
        <v>428</v>
      </c>
      <c r="G531" s="27" t="s">
        <v>417</v>
      </c>
      <c r="H531" s="5">
        <f t="shared" si="39"/>
        <v>-8500</v>
      </c>
      <c r="I531" s="22">
        <f t="shared" si="36"/>
        <v>6.60377358490566</v>
      </c>
      <c r="K531" t="s">
        <v>284</v>
      </c>
      <c r="L531">
        <v>13</v>
      </c>
      <c r="M531" s="2">
        <v>530</v>
      </c>
    </row>
    <row r="532" spans="1:13" ht="12.75">
      <c r="A532" s="12"/>
      <c r="B532" s="367">
        <v>4000</v>
      </c>
      <c r="C532" s="12" t="s">
        <v>429</v>
      </c>
      <c r="D532" s="1" t="s">
        <v>261</v>
      </c>
      <c r="E532" s="1" t="s">
        <v>234</v>
      </c>
      <c r="F532" s="27" t="s">
        <v>428</v>
      </c>
      <c r="G532" s="27" t="s">
        <v>419</v>
      </c>
      <c r="H532" s="5">
        <f t="shared" si="39"/>
        <v>-12500</v>
      </c>
      <c r="I532" s="22">
        <f t="shared" si="36"/>
        <v>7.547169811320755</v>
      </c>
      <c r="K532" t="s">
        <v>284</v>
      </c>
      <c r="L532">
        <v>13</v>
      </c>
      <c r="M532" s="2">
        <v>530</v>
      </c>
    </row>
    <row r="533" spans="1:13" ht="12.75">
      <c r="A533" s="12"/>
      <c r="B533" s="367">
        <v>3000</v>
      </c>
      <c r="C533" s="12" t="s">
        <v>430</v>
      </c>
      <c r="D533" s="1" t="s">
        <v>261</v>
      </c>
      <c r="E533" s="1" t="s">
        <v>234</v>
      </c>
      <c r="F533" s="27" t="s">
        <v>428</v>
      </c>
      <c r="G533" s="27" t="s">
        <v>419</v>
      </c>
      <c r="H533" s="5">
        <f t="shared" si="39"/>
        <v>-15500</v>
      </c>
      <c r="I533" s="22">
        <f aca="true" t="shared" si="40" ref="I533:I596">+B533/M533</f>
        <v>5.660377358490566</v>
      </c>
      <c r="K533" t="s">
        <v>284</v>
      </c>
      <c r="L533">
        <v>13</v>
      </c>
      <c r="M533" s="2">
        <v>530</v>
      </c>
    </row>
    <row r="534" spans="1:13" ht="12.75">
      <c r="A534" s="12"/>
      <c r="B534" s="367">
        <v>3500</v>
      </c>
      <c r="C534" s="1" t="s">
        <v>431</v>
      </c>
      <c r="D534" s="1" t="s">
        <v>261</v>
      </c>
      <c r="E534" s="1" t="s">
        <v>234</v>
      </c>
      <c r="F534" s="27" t="s">
        <v>428</v>
      </c>
      <c r="G534" s="27" t="s">
        <v>421</v>
      </c>
      <c r="H534" s="5">
        <f t="shared" si="39"/>
        <v>-19000</v>
      </c>
      <c r="I534" s="22">
        <f t="shared" si="40"/>
        <v>6.60377358490566</v>
      </c>
      <c r="K534" t="s">
        <v>284</v>
      </c>
      <c r="L534">
        <v>13</v>
      </c>
      <c r="M534" s="2">
        <v>530</v>
      </c>
    </row>
    <row r="535" spans="2:13" ht="12.75">
      <c r="B535" s="367">
        <v>5000</v>
      </c>
      <c r="C535" s="1" t="s">
        <v>432</v>
      </c>
      <c r="D535" s="1" t="s">
        <v>261</v>
      </c>
      <c r="E535" s="1" t="s">
        <v>234</v>
      </c>
      <c r="F535" s="27" t="s">
        <v>428</v>
      </c>
      <c r="G535" s="27" t="s">
        <v>421</v>
      </c>
      <c r="H535" s="5">
        <f t="shared" si="39"/>
        <v>-24000</v>
      </c>
      <c r="I535" s="22">
        <f t="shared" si="40"/>
        <v>9.433962264150944</v>
      </c>
      <c r="K535" t="s">
        <v>284</v>
      </c>
      <c r="L535">
        <v>13</v>
      </c>
      <c r="M535" s="2">
        <v>530</v>
      </c>
    </row>
    <row r="536" spans="2:13" ht="12.75">
      <c r="B536" s="367">
        <v>5000</v>
      </c>
      <c r="C536" s="1" t="s">
        <v>384</v>
      </c>
      <c r="D536" s="1" t="s">
        <v>261</v>
      </c>
      <c r="E536" s="1" t="s">
        <v>234</v>
      </c>
      <c r="F536" s="27" t="s">
        <v>433</v>
      </c>
      <c r="G536" s="27" t="s">
        <v>425</v>
      </c>
      <c r="H536" s="5">
        <f t="shared" si="39"/>
        <v>-29000</v>
      </c>
      <c r="I536" s="22">
        <f t="shared" si="40"/>
        <v>9.433962264150944</v>
      </c>
      <c r="K536" t="s">
        <v>284</v>
      </c>
      <c r="L536">
        <v>13</v>
      </c>
      <c r="M536" s="2">
        <v>530</v>
      </c>
    </row>
    <row r="537" spans="1:13" s="85" customFormat="1" ht="12.75">
      <c r="A537" s="11"/>
      <c r="B537" s="294">
        <f>SUM(B530:B536)</f>
        <v>29000</v>
      </c>
      <c r="C537" s="11" t="s">
        <v>239</v>
      </c>
      <c r="D537" s="11"/>
      <c r="E537" s="11"/>
      <c r="F537" s="18"/>
      <c r="G537" s="18"/>
      <c r="H537" s="83">
        <v>0</v>
      </c>
      <c r="I537" s="84">
        <f t="shared" si="40"/>
        <v>54.716981132075475</v>
      </c>
      <c r="M537" s="2">
        <v>530</v>
      </c>
    </row>
    <row r="538" spans="2:13" ht="12.75">
      <c r="B538" s="455"/>
      <c r="H538" s="5">
        <f aca="true" t="shared" si="41" ref="H538:H545">H537-B538</f>
        <v>0</v>
      </c>
      <c r="I538" s="22">
        <f t="shared" si="40"/>
        <v>0</v>
      </c>
      <c r="M538" s="2">
        <v>530</v>
      </c>
    </row>
    <row r="539" spans="2:13" ht="12.75">
      <c r="B539" s="455"/>
      <c r="H539" s="5">
        <f t="shared" si="41"/>
        <v>0</v>
      </c>
      <c r="I539" s="22">
        <f t="shared" si="40"/>
        <v>0</v>
      </c>
      <c r="M539" s="2">
        <v>530</v>
      </c>
    </row>
    <row r="540" spans="2:13" ht="12.75">
      <c r="B540" s="455">
        <v>700</v>
      </c>
      <c r="C540" s="1" t="s">
        <v>240</v>
      </c>
      <c r="D540" s="1" t="s">
        <v>261</v>
      </c>
      <c r="E540" s="1" t="s">
        <v>86</v>
      </c>
      <c r="F540" s="27" t="s">
        <v>428</v>
      </c>
      <c r="G540" s="27" t="s">
        <v>395</v>
      </c>
      <c r="H540" s="5">
        <f t="shared" si="41"/>
        <v>-700</v>
      </c>
      <c r="I540" s="22">
        <f t="shared" si="40"/>
        <v>1.320754716981132</v>
      </c>
      <c r="K540" t="s">
        <v>284</v>
      </c>
      <c r="L540">
        <v>13</v>
      </c>
      <c r="M540" s="2">
        <v>530</v>
      </c>
    </row>
    <row r="541" spans="2:13" ht="12.75">
      <c r="B541" s="367">
        <v>500</v>
      </c>
      <c r="C541" s="1" t="s">
        <v>240</v>
      </c>
      <c r="D541" s="1" t="s">
        <v>261</v>
      </c>
      <c r="E541" s="1" t="s">
        <v>86</v>
      </c>
      <c r="F541" s="27" t="s">
        <v>428</v>
      </c>
      <c r="G541" s="27" t="s">
        <v>417</v>
      </c>
      <c r="H541" s="5">
        <f t="shared" si="41"/>
        <v>-1200</v>
      </c>
      <c r="I541" s="22">
        <f t="shared" si="40"/>
        <v>0.9433962264150944</v>
      </c>
      <c r="K541" t="s">
        <v>284</v>
      </c>
      <c r="L541">
        <v>13</v>
      </c>
      <c r="M541" s="2">
        <v>530</v>
      </c>
    </row>
    <row r="542" spans="2:13" ht="12.75">
      <c r="B542" s="367">
        <v>500</v>
      </c>
      <c r="C542" s="1" t="s">
        <v>240</v>
      </c>
      <c r="D542" s="1" t="s">
        <v>261</v>
      </c>
      <c r="E542" s="1" t="s">
        <v>86</v>
      </c>
      <c r="F542" s="27" t="s">
        <v>428</v>
      </c>
      <c r="G542" s="27" t="s">
        <v>419</v>
      </c>
      <c r="H542" s="5">
        <f t="shared" si="41"/>
        <v>-1700</v>
      </c>
      <c r="I542" s="22">
        <f t="shared" si="40"/>
        <v>0.9433962264150944</v>
      </c>
      <c r="K542" t="s">
        <v>284</v>
      </c>
      <c r="L542">
        <v>13</v>
      </c>
      <c r="M542" s="2">
        <v>530</v>
      </c>
    </row>
    <row r="543" spans="2:13" ht="12.75">
      <c r="B543" s="367">
        <v>500</v>
      </c>
      <c r="C543" s="1" t="s">
        <v>240</v>
      </c>
      <c r="D543" s="1" t="s">
        <v>261</v>
      </c>
      <c r="E543" s="1" t="s">
        <v>86</v>
      </c>
      <c r="F543" s="27" t="s">
        <v>428</v>
      </c>
      <c r="G543" s="27" t="s">
        <v>421</v>
      </c>
      <c r="H543" s="5">
        <f t="shared" si="41"/>
        <v>-2200</v>
      </c>
      <c r="I543" s="22">
        <f t="shared" si="40"/>
        <v>0.9433962264150944</v>
      </c>
      <c r="K543" t="s">
        <v>284</v>
      </c>
      <c r="L543">
        <v>13</v>
      </c>
      <c r="M543" s="2">
        <v>530</v>
      </c>
    </row>
    <row r="544" spans="2:13" ht="12.75">
      <c r="B544" s="367">
        <v>600</v>
      </c>
      <c r="C544" s="1" t="s">
        <v>240</v>
      </c>
      <c r="D544" s="1" t="s">
        <v>261</v>
      </c>
      <c r="E544" s="1" t="s">
        <v>86</v>
      </c>
      <c r="F544" s="27" t="s">
        <v>428</v>
      </c>
      <c r="G544" s="27" t="s">
        <v>423</v>
      </c>
      <c r="H544" s="5">
        <f t="shared" si="41"/>
        <v>-2800</v>
      </c>
      <c r="I544" s="22">
        <f t="shared" si="40"/>
        <v>1.1320754716981132</v>
      </c>
      <c r="K544" t="s">
        <v>284</v>
      </c>
      <c r="L544">
        <v>13</v>
      </c>
      <c r="M544" s="2">
        <v>530</v>
      </c>
    </row>
    <row r="545" spans="2:13" ht="12.75">
      <c r="B545" s="367">
        <v>500</v>
      </c>
      <c r="C545" s="1" t="s">
        <v>240</v>
      </c>
      <c r="D545" s="1" t="s">
        <v>261</v>
      </c>
      <c r="E545" s="1" t="s">
        <v>86</v>
      </c>
      <c r="F545" s="27" t="s">
        <v>428</v>
      </c>
      <c r="G545" s="27" t="s">
        <v>434</v>
      </c>
      <c r="H545" s="5">
        <f t="shared" si="41"/>
        <v>-3300</v>
      </c>
      <c r="I545" s="22">
        <f t="shared" si="40"/>
        <v>0.9433962264150944</v>
      </c>
      <c r="K545" t="s">
        <v>284</v>
      </c>
      <c r="L545">
        <v>13</v>
      </c>
      <c r="M545" s="2">
        <v>530</v>
      </c>
    </row>
    <row r="546" spans="1:13" s="85" customFormat="1" ht="12.75">
      <c r="A546" s="11"/>
      <c r="B546" s="294">
        <f>SUM(B540:B545)</f>
        <v>3300</v>
      </c>
      <c r="C546" s="11"/>
      <c r="D546" s="11"/>
      <c r="E546" s="11" t="s">
        <v>86</v>
      </c>
      <c r="F546" s="18"/>
      <c r="G546" s="18"/>
      <c r="H546" s="83">
        <v>0</v>
      </c>
      <c r="I546" s="84">
        <f t="shared" si="40"/>
        <v>6.226415094339623</v>
      </c>
      <c r="M546" s="2">
        <v>530</v>
      </c>
    </row>
    <row r="547" spans="2:13" ht="12.75">
      <c r="B547" s="367"/>
      <c r="H547" s="5">
        <f aca="true" t="shared" si="42" ref="H547:H553">H546-B547</f>
        <v>0</v>
      </c>
      <c r="I547" s="22">
        <f t="shared" si="40"/>
        <v>0</v>
      </c>
      <c r="M547" s="2">
        <v>530</v>
      </c>
    </row>
    <row r="548" spans="2:13" ht="12.75">
      <c r="B548" s="367"/>
      <c r="H548" s="5">
        <f t="shared" si="42"/>
        <v>0</v>
      </c>
      <c r="I548" s="22">
        <f t="shared" si="40"/>
        <v>0</v>
      </c>
      <c r="M548" s="2">
        <v>530</v>
      </c>
    </row>
    <row r="549" spans="2:13" ht="12.75">
      <c r="B549" s="367">
        <v>4000</v>
      </c>
      <c r="C549" s="1" t="s">
        <v>29</v>
      </c>
      <c r="D549" s="1" t="s">
        <v>261</v>
      </c>
      <c r="E549" s="1" t="s">
        <v>234</v>
      </c>
      <c r="F549" s="27" t="s">
        <v>435</v>
      </c>
      <c r="G549" s="27" t="s">
        <v>395</v>
      </c>
      <c r="H549" s="5">
        <f t="shared" si="42"/>
        <v>-4000</v>
      </c>
      <c r="I549" s="22">
        <f t="shared" si="40"/>
        <v>7.547169811320755</v>
      </c>
      <c r="K549" t="s">
        <v>284</v>
      </c>
      <c r="L549">
        <v>13</v>
      </c>
      <c r="M549" s="2">
        <v>530</v>
      </c>
    </row>
    <row r="550" spans="1:13" ht="12.75">
      <c r="A550" s="12"/>
      <c r="B550" s="367">
        <v>3000</v>
      </c>
      <c r="C550" s="1" t="s">
        <v>29</v>
      </c>
      <c r="D550" s="1" t="s">
        <v>261</v>
      </c>
      <c r="E550" s="1" t="s">
        <v>234</v>
      </c>
      <c r="F550" s="27" t="s">
        <v>436</v>
      </c>
      <c r="G550" s="27" t="s">
        <v>417</v>
      </c>
      <c r="H550" s="5">
        <f t="shared" si="42"/>
        <v>-7000</v>
      </c>
      <c r="I550" s="22">
        <f t="shared" si="40"/>
        <v>5.660377358490566</v>
      </c>
      <c r="K550" t="s">
        <v>284</v>
      </c>
      <c r="L550">
        <v>13</v>
      </c>
      <c r="M550" s="2">
        <v>530</v>
      </c>
    </row>
    <row r="551" spans="2:13" ht="12.75">
      <c r="B551" s="367">
        <v>3000</v>
      </c>
      <c r="C551" s="1" t="s">
        <v>29</v>
      </c>
      <c r="D551" s="1" t="s">
        <v>261</v>
      </c>
      <c r="E551" s="1" t="s">
        <v>234</v>
      </c>
      <c r="F551" s="27" t="s">
        <v>436</v>
      </c>
      <c r="G551" s="27" t="s">
        <v>419</v>
      </c>
      <c r="H551" s="5">
        <f t="shared" si="42"/>
        <v>-10000</v>
      </c>
      <c r="I551" s="22">
        <f t="shared" si="40"/>
        <v>5.660377358490566</v>
      </c>
      <c r="K551" t="s">
        <v>284</v>
      </c>
      <c r="L551">
        <v>13</v>
      </c>
      <c r="M551" s="2">
        <v>530</v>
      </c>
    </row>
    <row r="552" spans="2:13" ht="12.75">
      <c r="B552" s="367">
        <v>4000</v>
      </c>
      <c r="C552" s="1" t="s">
        <v>29</v>
      </c>
      <c r="D552" s="1" t="s">
        <v>261</v>
      </c>
      <c r="E552" s="1" t="s">
        <v>234</v>
      </c>
      <c r="F552" s="27" t="s">
        <v>437</v>
      </c>
      <c r="G552" s="27" t="s">
        <v>421</v>
      </c>
      <c r="H552" s="5">
        <f t="shared" si="42"/>
        <v>-14000</v>
      </c>
      <c r="I552" s="22">
        <f t="shared" si="40"/>
        <v>7.547169811320755</v>
      </c>
      <c r="K552" t="s">
        <v>284</v>
      </c>
      <c r="L552">
        <v>13</v>
      </c>
      <c r="M552" s="2">
        <v>530</v>
      </c>
    </row>
    <row r="553" spans="2:13" ht="12.75">
      <c r="B553" s="367">
        <v>4000</v>
      </c>
      <c r="C553" s="1" t="s">
        <v>29</v>
      </c>
      <c r="D553" s="1" t="s">
        <v>261</v>
      </c>
      <c r="E553" s="1" t="s">
        <v>234</v>
      </c>
      <c r="F553" s="27" t="s">
        <v>437</v>
      </c>
      <c r="G553" s="27" t="s">
        <v>423</v>
      </c>
      <c r="H553" s="5">
        <f t="shared" si="42"/>
        <v>-18000</v>
      </c>
      <c r="I553" s="22">
        <f t="shared" si="40"/>
        <v>7.547169811320755</v>
      </c>
      <c r="K553" t="s">
        <v>284</v>
      </c>
      <c r="L553">
        <v>13</v>
      </c>
      <c r="M553" s="2">
        <v>530</v>
      </c>
    </row>
    <row r="554" spans="1:13" s="85" customFormat="1" ht="12.75">
      <c r="A554" s="11"/>
      <c r="B554" s="294">
        <f>SUM(B549:B553)</f>
        <v>18000</v>
      </c>
      <c r="C554" s="11" t="s">
        <v>29</v>
      </c>
      <c r="D554" s="11"/>
      <c r="E554" s="11"/>
      <c r="F554" s="18"/>
      <c r="G554" s="18"/>
      <c r="H554" s="83">
        <v>0</v>
      </c>
      <c r="I554" s="84">
        <f t="shared" si="40"/>
        <v>33.9622641509434</v>
      </c>
      <c r="M554" s="2">
        <v>530</v>
      </c>
    </row>
    <row r="555" spans="2:13" ht="12.75">
      <c r="B555" s="367"/>
      <c r="H555" s="5">
        <f aca="true" t="shared" si="43" ref="H555:H562">H554-B555</f>
        <v>0</v>
      </c>
      <c r="I555" s="22">
        <f t="shared" si="40"/>
        <v>0</v>
      </c>
      <c r="M555" s="2">
        <v>530</v>
      </c>
    </row>
    <row r="556" spans="2:13" ht="12.75">
      <c r="B556" s="367"/>
      <c r="H556" s="5">
        <f t="shared" si="43"/>
        <v>0</v>
      </c>
      <c r="I556" s="22">
        <f t="shared" si="40"/>
        <v>0</v>
      </c>
      <c r="M556" s="2">
        <v>530</v>
      </c>
    </row>
    <row r="557" spans="2:13" ht="12.75">
      <c r="B557" s="367">
        <v>2000</v>
      </c>
      <c r="C557" s="1" t="s">
        <v>30</v>
      </c>
      <c r="D557" s="1" t="s">
        <v>261</v>
      </c>
      <c r="E557" s="1" t="s">
        <v>234</v>
      </c>
      <c r="F557" s="27" t="s">
        <v>428</v>
      </c>
      <c r="G557" s="27" t="s">
        <v>395</v>
      </c>
      <c r="H557" s="5">
        <f t="shared" si="43"/>
        <v>-2000</v>
      </c>
      <c r="I557" s="22">
        <f t="shared" si="40"/>
        <v>3.7735849056603774</v>
      </c>
      <c r="K557" t="s">
        <v>284</v>
      </c>
      <c r="L557">
        <v>13</v>
      </c>
      <c r="M557" s="2">
        <v>530</v>
      </c>
    </row>
    <row r="558" spans="2:13" ht="12.75">
      <c r="B558" s="367">
        <v>2000</v>
      </c>
      <c r="C558" s="1" t="s">
        <v>30</v>
      </c>
      <c r="D558" s="1" t="s">
        <v>261</v>
      </c>
      <c r="E558" s="1" t="s">
        <v>234</v>
      </c>
      <c r="F558" s="27" t="s">
        <v>428</v>
      </c>
      <c r="G558" s="27" t="s">
        <v>417</v>
      </c>
      <c r="H558" s="5">
        <f t="shared" si="43"/>
        <v>-4000</v>
      </c>
      <c r="I558" s="22">
        <f t="shared" si="40"/>
        <v>3.7735849056603774</v>
      </c>
      <c r="K558" t="s">
        <v>284</v>
      </c>
      <c r="L558">
        <v>13</v>
      </c>
      <c r="M558" s="2">
        <v>530</v>
      </c>
    </row>
    <row r="559" spans="2:13" ht="12.75">
      <c r="B559" s="367">
        <v>2000</v>
      </c>
      <c r="C559" s="1" t="s">
        <v>30</v>
      </c>
      <c r="D559" s="1" t="s">
        <v>261</v>
      </c>
      <c r="E559" s="1" t="s">
        <v>234</v>
      </c>
      <c r="F559" s="27" t="s">
        <v>428</v>
      </c>
      <c r="G559" s="27" t="s">
        <v>419</v>
      </c>
      <c r="H559" s="5">
        <f t="shared" si="43"/>
        <v>-6000</v>
      </c>
      <c r="I559" s="22">
        <f t="shared" si="40"/>
        <v>3.7735849056603774</v>
      </c>
      <c r="K559" t="s">
        <v>284</v>
      </c>
      <c r="L559">
        <v>13</v>
      </c>
      <c r="M559" s="2">
        <v>530</v>
      </c>
    </row>
    <row r="560" spans="2:13" ht="12.75">
      <c r="B560" s="367">
        <v>2000</v>
      </c>
      <c r="C560" s="1" t="s">
        <v>30</v>
      </c>
      <c r="D560" s="1" t="s">
        <v>261</v>
      </c>
      <c r="E560" s="1" t="s">
        <v>234</v>
      </c>
      <c r="F560" s="27" t="s">
        <v>428</v>
      </c>
      <c r="G560" s="27" t="s">
        <v>421</v>
      </c>
      <c r="H560" s="5">
        <f t="shared" si="43"/>
        <v>-8000</v>
      </c>
      <c r="I560" s="22">
        <f t="shared" si="40"/>
        <v>3.7735849056603774</v>
      </c>
      <c r="K560" t="s">
        <v>284</v>
      </c>
      <c r="L560">
        <v>13</v>
      </c>
      <c r="M560" s="2">
        <v>530</v>
      </c>
    </row>
    <row r="561" spans="2:13" ht="12.75">
      <c r="B561" s="367">
        <v>2000</v>
      </c>
      <c r="C561" s="1" t="s">
        <v>30</v>
      </c>
      <c r="D561" s="1" t="s">
        <v>261</v>
      </c>
      <c r="E561" s="1" t="s">
        <v>234</v>
      </c>
      <c r="F561" s="27" t="s">
        <v>428</v>
      </c>
      <c r="G561" s="27" t="s">
        <v>423</v>
      </c>
      <c r="H561" s="5">
        <f t="shared" si="43"/>
        <v>-10000</v>
      </c>
      <c r="I561" s="22">
        <f t="shared" si="40"/>
        <v>3.7735849056603774</v>
      </c>
      <c r="K561" t="s">
        <v>284</v>
      </c>
      <c r="L561">
        <v>13</v>
      </c>
      <c r="M561" s="2">
        <v>530</v>
      </c>
    </row>
    <row r="562" spans="2:13" ht="12.75">
      <c r="B562" s="367">
        <v>2000</v>
      </c>
      <c r="C562" s="1" t="s">
        <v>30</v>
      </c>
      <c r="D562" s="1" t="s">
        <v>261</v>
      </c>
      <c r="E562" s="1" t="s">
        <v>234</v>
      </c>
      <c r="F562" s="27" t="s">
        <v>428</v>
      </c>
      <c r="G562" s="27" t="s">
        <v>434</v>
      </c>
      <c r="H562" s="5">
        <f t="shared" si="43"/>
        <v>-12000</v>
      </c>
      <c r="I562" s="22">
        <f t="shared" si="40"/>
        <v>3.7735849056603774</v>
      </c>
      <c r="K562" t="s">
        <v>284</v>
      </c>
      <c r="L562">
        <v>13</v>
      </c>
      <c r="M562" s="2">
        <v>530</v>
      </c>
    </row>
    <row r="563" spans="1:13" s="85" customFormat="1" ht="12.75">
      <c r="A563" s="11"/>
      <c r="B563" s="294">
        <f>SUM(B557:B562)</f>
        <v>12000</v>
      </c>
      <c r="C563" s="11" t="s">
        <v>30</v>
      </c>
      <c r="D563" s="11"/>
      <c r="E563" s="11"/>
      <c r="F563" s="18"/>
      <c r="G563" s="18"/>
      <c r="H563" s="83">
        <v>0</v>
      </c>
      <c r="I563" s="84">
        <f t="shared" si="40"/>
        <v>22.641509433962263</v>
      </c>
      <c r="M563" s="2">
        <v>530</v>
      </c>
    </row>
    <row r="564" spans="2:13" ht="12.75">
      <c r="B564" s="38"/>
      <c r="H564" s="5">
        <f>H563-B564</f>
        <v>0</v>
      </c>
      <c r="I564" s="22">
        <f t="shared" si="40"/>
        <v>0</v>
      </c>
      <c r="M564" s="2">
        <v>530</v>
      </c>
    </row>
    <row r="565" spans="2:13" ht="12.75">
      <c r="B565" s="38"/>
      <c r="H565" s="5">
        <f>H564-B565</f>
        <v>0</v>
      </c>
      <c r="I565" s="22">
        <f t="shared" si="40"/>
        <v>0</v>
      </c>
      <c r="M565" s="2">
        <v>530</v>
      </c>
    </row>
    <row r="566" spans="1:13" s="15" customFormat="1" ht="12.75">
      <c r="A566" s="12"/>
      <c r="B566" s="355">
        <v>2000</v>
      </c>
      <c r="C566" s="12" t="s">
        <v>242</v>
      </c>
      <c r="D566" s="12" t="s">
        <v>261</v>
      </c>
      <c r="E566" s="12" t="s">
        <v>283</v>
      </c>
      <c r="F566" s="471" t="s">
        <v>438</v>
      </c>
      <c r="G566" s="30" t="s">
        <v>417</v>
      </c>
      <c r="H566" s="5">
        <f>H565-B566</f>
        <v>-2000</v>
      </c>
      <c r="I566" s="22">
        <f t="shared" si="40"/>
        <v>3.7735849056603774</v>
      </c>
      <c r="K566" s="15" t="s">
        <v>284</v>
      </c>
      <c r="L566" s="15">
        <v>13</v>
      </c>
      <c r="M566" s="2">
        <v>530</v>
      </c>
    </row>
    <row r="567" spans="1:13" s="85" customFormat="1" ht="12.75">
      <c r="A567" s="11"/>
      <c r="B567" s="366">
        <f>SUM(B566)</f>
        <v>2000</v>
      </c>
      <c r="C567" s="11"/>
      <c r="D567" s="11"/>
      <c r="E567" s="11" t="s">
        <v>283</v>
      </c>
      <c r="F567" s="18"/>
      <c r="G567" s="18"/>
      <c r="H567" s="83">
        <v>0</v>
      </c>
      <c r="I567" s="84">
        <f t="shared" si="40"/>
        <v>3.7735849056603774</v>
      </c>
      <c r="M567" s="2">
        <v>530</v>
      </c>
    </row>
    <row r="568" spans="2:13" ht="12.75">
      <c r="B568" s="38"/>
      <c r="H568" s="5">
        <f>H567-B568</f>
        <v>0</v>
      </c>
      <c r="I568" s="22">
        <f t="shared" si="40"/>
        <v>0</v>
      </c>
      <c r="M568" s="2">
        <v>530</v>
      </c>
    </row>
    <row r="569" spans="2:13" ht="12.75">
      <c r="B569" s="38"/>
      <c r="H569" s="5">
        <f>H568-B569</f>
        <v>0</v>
      </c>
      <c r="I569" s="22">
        <f t="shared" si="40"/>
        <v>0</v>
      </c>
      <c r="M569" s="2">
        <v>530</v>
      </c>
    </row>
    <row r="570" spans="8:13" ht="12.75">
      <c r="H570" s="5">
        <f>H569-B570</f>
        <v>0</v>
      </c>
      <c r="I570" s="22">
        <f t="shared" si="40"/>
        <v>0</v>
      </c>
      <c r="M570" s="2">
        <v>530</v>
      </c>
    </row>
    <row r="571" spans="2:13" ht="12.75">
      <c r="B571" s="6"/>
      <c r="H571" s="5">
        <f>H570-B571</f>
        <v>0</v>
      </c>
      <c r="I571" s="22">
        <f t="shared" si="40"/>
        <v>0</v>
      </c>
      <c r="M571" s="2">
        <v>530</v>
      </c>
    </row>
    <row r="572" spans="1:13" s="102" customFormat="1" ht="12.75">
      <c r="A572" s="97"/>
      <c r="B572" s="98">
        <f>+B580+B586+B593+B597+B604+B610</f>
        <v>43300</v>
      </c>
      <c r="C572" s="97" t="s">
        <v>72</v>
      </c>
      <c r="D572" s="97" t="s">
        <v>77</v>
      </c>
      <c r="E572" s="97" t="s">
        <v>75</v>
      </c>
      <c r="F572" s="99" t="s">
        <v>76</v>
      </c>
      <c r="G572" s="99" t="s">
        <v>63</v>
      </c>
      <c r="H572" s="98"/>
      <c r="I572" s="101">
        <f t="shared" si="40"/>
        <v>81.69811320754717</v>
      </c>
      <c r="M572" s="2">
        <v>530</v>
      </c>
    </row>
    <row r="573" spans="8:13" ht="12.75">
      <c r="H573" s="5">
        <f aca="true" t="shared" si="44" ref="H573:H579">H572-B573</f>
        <v>0</v>
      </c>
      <c r="I573" s="22">
        <f t="shared" si="40"/>
        <v>0</v>
      </c>
      <c r="M573" s="2">
        <v>530</v>
      </c>
    </row>
    <row r="574" spans="2:13" ht="12.75">
      <c r="B574" s="367">
        <v>2500</v>
      </c>
      <c r="C574" s="1" t="s">
        <v>28</v>
      </c>
      <c r="D574" s="1" t="s">
        <v>10</v>
      </c>
      <c r="E574" s="1" t="s">
        <v>244</v>
      </c>
      <c r="F574" s="27" t="s">
        <v>439</v>
      </c>
      <c r="G574" s="27" t="s">
        <v>395</v>
      </c>
      <c r="H574" s="5">
        <f t="shared" si="44"/>
        <v>-2500</v>
      </c>
      <c r="I574" s="22">
        <f t="shared" si="40"/>
        <v>4.716981132075472</v>
      </c>
      <c r="K574" t="s">
        <v>28</v>
      </c>
      <c r="L574">
        <v>14</v>
      </c>
      <c r="M574" s="2">
        <v>530</v>
      </c>
    </row>
    <row r="575" spans="2:13" ht="12.75">
      <c r="B575" s="367">
        <v>3000</v>
      </c>
      <c r="C575" s="1" t="s">
        <v>28</v>
      </c>
      <c r="D575" s="1" t="s">
        <v>10</v>
      </c>
      <c r="E575" s="1" t="s">
        <v>246</v>
      </c>
      <c r="F575" s="65" t="s">
        <v>440</v>
      </c>
      <c r="G575" s="27" t="s">
        <v>395</v>
      </c>
      <c r="H575" s="5">
        <f t="shared" si="44"/>
        <v>-5500</v>
      </c>
      <c r="I575" s="22">
        <f t="shared" si="40"/>
        <v>5.660377358490566</v>
      </c>
      <c r="K575" t="s">
        <v>28</v>
      </c>
      <c r="L575">
        <v>14</v>
      </c>
      <c r="M575" s="2">
        <v>530</v>
      </c>
    </row>
    <row r="576" spans="2:13" ht="12.75">
      <c r="B576" s="367">
        <v>2500</v>
      </c>
      <c r="C576" s="1" t="s">
        <v>28</v>
      </c>
      <c r="D576" s="1" t="s">
        <v>10</v>
      </c>
      <c r="E576" s="1" t="s">
        <v>244</v>
      </c>
      <c r="F576" s="27" t="s">
        <v>441</v>
      </c>
      <c r="G576" s="27" t="s">
        <v>417</v>
      </c>
      <c r="H576" s="5">
        <f t="shared" si="44"/>
        <v>-8000</v>
      </c>
      <c r="I576" s="22">
        <f t="shared" si="40"/>
        <v>4.716981132075472</v>
      </c>
      <c r="K576" t="s">
        <v>28</v>
      </c>
      <c r="L576">
        <v>14</v>
      </c>
      <c r="M576" s="2">
        <v>530</v>
      </c>
    </row>
    <row r="577" spans="2:13" ht="12.75">
      <c r="B577" s="367">
        <v>2500</v>
      </c>
      <c r="C577" s="1" t="s">
        <v>28</v>
      </c>
      <c r="D577" s="1" t="s">
        <v>10</v>
      </c>
      <c r="E577" s="1" t="s">
        <v>244</v>
      </c>
      <c r="F577" s="27" t="s">
        <v>442</v>
      </c>
      <c r="G577" s="27" t="s">
        <v>419</v>
      </c>
      <c r="H577" s="5">
        <f t="shared" si="44"/>
        <v>-10500</v>
      </c>
      <c r="I577" s="22">
        <f t="shared" si="40"/>
        <v>4.716981132075472</v>
      </c>
      <c r="K577" t="s">
        <v>28</v>
      </c>
      <c r="L577">
        <v>14</v>
      </c>
      <c r="M577" s="2">
        <v>530</v>
      </c>
    </row>
    <row r="578" spans="2:13" ht="12.75">
      <c r="B578" s="367">
        <v>3000</v>
      </c>
      <c r="C578" s="1" t="s">
        <v>28</v>
      </c>
      <c r="D578" s="1" t="s">
        <v>10</v>
      </c>
      <c r="E578" s="1" t="s">
        <v>246</v>
      </c>
      <c r="F578" s="65" t="s">
        <v>443</v>
      </c>
      <c r="G578" s="27" t="s">
        <v>419</v>
      </c>
      <c r="H578" s="5">
        <f t="shared" si="44"/>
        <v>-13500</v>
      </c>
      <c r="I578" s="22">
        <f t="shared" si="40"/>
        <v>5.660377358490566</v>
      </c>
      <c r="K578" t="s">
        <v>28</v>
      </c>
      <c r="L578">
        <v>14</v>
      </c>
      <c r="M578" s="2">
        <v>530</v>
      </c>
    </row>
    <row r="579" spans="2:13" ht="12.75">
      <c r="B579" s="367">
        <v>2500</v>
      </c>
      <c r="C579" s="1" t="s">
        <v>28</v>
      </c>
      <c r="D579" s="1" t="s">
        <v>10</v>
      </c>
      <c r="E579" s="1" t="s">
        <v>244</v>
      </c>
      <c r="F579" s="27" t="s">
        <v>444</v>
      </c>
      <c r="G579" s="27" t="s">
        <v>421</v>
      </c>
      <c r="H579" s="5">
        <f t="shared" si="44"/>
        <v>-16000</v>
      </c>
      <c r="I579" s="22">
        <f t="shared" si="40"/>
        <v>4.716981132075472</v>
      </c>
      <c r="K579" t="s">
        <v>28</v>
      </c>
      <c r="L579">
        <v>14</v>
      </c>
      <c r="M579" s="2">
        <v>530</v>
      </c>
    </row>
    <row r="580" spans="1:13" s="85" customFormat="1" ht="12.75">
      <c r="A580" s="11"/>
      <c r="B580" s="294">
        <f>SUM(B574:B579)</f>
        <v>16000</v>
      </c>
      <c r="C580" s="11" t="s">
        <v>28</v>
      </c>
      <c r="D580" s="11"/>
      <c r="E580" s="11"/>
      <c r="F580" s="18"/>
      <c r="G580" s="18"/>
      <c r="H580" s="83">
        <v>0</v>
      </c>
      <c r="I580" s="84">
        <f t="shared" si="40"/>
        <v>30.18867924528302</v>
      </c>
      <c r="M580" s="2">
        <v>530</v>
      </c>
    </row>
    <row r="581" spans="2:13" ht="12.75">
      <c r="B581" s="367"/>
      <c r="H581" s="5">
        <f>H580-B581</f>
        <v>0</v>
      </c>
      <c r="I581" s="22">
        <f t="shared" si="40"/>
        <v>0</v>
      </c>
      <c r="M581" s="2">
        <v>530</v>
      </c>
    </row>
    <row r="582" spans="2:13" ht="12.75">
      <c r="B582" s="367"/>
      <c r="H582" s="5">
        <f>H581-B582</f>
        <v>0</v>
      </c>
      <c r="I582" s="22">
        <f t="shared" si="40"/>
        <v>0</v>
      </c>
      <c r="M582" s="2">
        <v>530</v>
      </c>
    </row>
    <row r="583" spans="1:13" ht="12.75">
      <c r="A583" s="12"/>
      <c r="B583" s="287">
        <v>3000</v>
      </c>
      <c r="C583" s="12" t="s">
        <v>333</v>
      </c>
      <c r="D583" s="12" t="s">
        <v>261</v>
      </c>
      <c r="E583" s="12" t="s">
        <v>234</v>
      </c>
      <c r="F583" s="30" t="s">
        <v>445</v>
      </c>
      <c r="G583" s="27" t="s">
        <v>395</v>
      </c>
      <c r="H583" s="5">
        <f>H582-B583</f>
        <v>-3000</v>
      </c>
      <c r="I583" s="22">
        <f t="shared" si="40"/>
        <v>5.660377358490566</v>
      </c>
      <c r="K583" t="s">
        <v>244</v>
      </c>
      <c r="L583">
        <v>14</v>
      </c>
      <c r="M583" s="2">
        <v>530</v>
      </c>
    </row>
    <row r="584" spans="1:13" ht="12.75">
      <c r="A584" s="12"/>
      <c r="B584" s="287">
        <v>1500</v>
      </c>
      <c r="C584" s="12" t="s">
        <v>446</v>
      </c>
      <c r="D584" s="12" t="s">
        <v>261</v>
      </c>
      <c r="E584" s="12" t="s">
        <v>234</v>
      </c>
      <c r="F584" s="30" t="s">
        <v>447</v>
      </c>
      <c r="G584" s="27" t="s">
        <v>419</v>
      </c>
      <c r="H584" s="5">
        <f>H583-B584</f>
        <v>-4500</v>
      </c>
      <c r="I584" s="22">
        <f t="shared" si="40"/>
        <v>2.830188679245283</v>
      </c>
      <c r="K584" t="s">
        <v>244</v>
      </c>
      <c r="L584">
        <v>14</v>
      </c>
      <c r="M584" s="2">
        <v>530</v>
      </c>
    </row>
    <row r="585" spans="1:13" ht="12.75">
      <c r="A585" s="12"/>
      <c r="B585" s="287">
        <v>1500</v>
      </c>
      <c r="C585" s="12" t="s">
        <v>448</v>
      </c>
      <c r="D585" s="12" t="s">
        <v>261</v>
      </c>
      <c r="E585" s="12" t="s">
        <v>234</v>
      </c>
      <c r="F585" s="30" t="s">
        <v>447</v>
      </c>
      <c r="G585" s="27" t="s">
        <v>421</v>
      </c>
      <c r="H585" s="5">
        <f>H584-B585</f>
        <v>-6000</v>
      </c>
      <c r="I585" s="22">
        <f t="shared" si="40"/>
        <v>2.830188679245283</v>
      </c>
      <c r="K585" t="s">
        <v>244</v>
      </c>
      <c r="L585">
        <v>14</v>
      </c>
      <c r="M585" s="2">
        <v>530</v>
      </c>
    </row>
    <row r="586" spans="1:13" s="85" customFormat="1" ht="12.75">
      <c r="A586" s="11"/>
      <c r="B586" s="294">
        <f>SUM(B583:B585)</f>
        <v>6000</v>
      </c>
      <c r="C586" s="11" t="s">
        <v>239</v>
      </c>
      <c r="D586" s="11"/>
      <c r="E586" s="11"/>
      <c r="F586" s="18"/>
      <c r="G586" s="18"/>
      <c r="H586" s="83">
        <v>0</v>
      </c>
      <c r="I586" s="84">
        <f t="shared" si="40"/>
        <v>11.320754716981131</v>
      </c>
      <c r="M586" s="2">
        <v>530</v>
      </c>
    </row>
    <row r="587" spans="2:13" ht="12.75">
      <c r="B587" s="287"/>
      <c r="C587" s="12"/>
      <c r="D587" s="12"/>
      <c r="E587" s="12"/>
      <c r="F587" s="30"/>
      <c r="H587" s="5">
        <f aca="true" t="shared" si="45" ref="H587:H592">H586-B587</f>
        <v>0</v>
      </c>
      <c r="I587" s="22">
        <f t="shared" si="40"/>
        <v>0</v>
      </c>
      <c r="M587" s="2">
        <v>530</v>
      </c>
    </row>
    <row r="588" spans="2:13" ht="12.75">
      <c r="B588" s="287"/>
      <c r="C588" s="12"/>
      <c r="D588" s="12"/>
      <c r="E588" s="12"/>
      <c r="F588" s="30"/>
      <c r="H588" s="5">
        <f t="shared" si="45"/>
        <v>0</v>
      </c>
      <c r="I588" s="22">
        <f t="shared" si="40"/>
        <v>0</v>
      </c>
      <c r="M588" s="2">
        <v>530</v>
      </c>
    </row>
    <row r="589" spans="2:13" ht="12.75">
      <c r="B589" s="287">
        <v>1300</v>
      </c>
      <c r="C589" s="12" t="s">
        <v>240</v>
      </c>
      <c r="D589" s="12" t="s">
        <v>261</v>
      </c>
      <c r="E589" s="12" t="s">
        <v>86</v>
      </c>
      <c r="F589" s="30" t="s">
        <v>447</v>
      </c>
      <c r="G589" s="27" t="s">
        <v>395</v>
      </c>
      <c r="H589" s="5">
        <f t="shared" si="45"/>
        <v>-1300</v>
      </c>
      <c r="I589" s="22">
        <f t="shared" si="40"/>
        <v>2.452830188679245</v>
      </c>
      <c r="K589" t="s">
        <v>244</v>
      </c>
      <c r="L589">
        <v>14</v>
      </c>
      <c r="M589" s="2">
        <v>530</v>
      </c>
    </row>
    <row r="590" spans="2:13" ht="12.75">
      <c r="B590" s="287">
        <v>1500</v>
      </c>
      <c r="C590" s="12" t="s">
        <v>240</v>
      </c>
      <c r="D590" s="12" t="s">
        <v>261</v>
      </c>
      <c r="E590" s="12" t="s">
        <v>86</v>
      </c>
      <c r="F590" s="30" t="s">
        <v>447</v>
      </c>
      <c r="G590" s="27" t="s">
        <v>417</v>
      </c>
      <c r="H590" s="5">
        <f t="shared" si="45"/>
        <v>-2800</v>
      </c>
      <c r="I590" s="22">
        <f t="shared" si="40"/>
        <v>2.830188679245283</v>
      </c>
      <c r="K590" t="s">
        <v>244</v>
      </c>
      <c r="L590">
        <v>14</v>
      </c>
      <c r="M590" s="2">
        <v>530</v>
      </c>
    </row>
    <row r="591" spans="2:13" ht="12.75">
      <c r="B591" s="287">
        <v>1500</v>
      </c>
      <c r="C591" s="12" t="s">
        <v>240</v>
      </c>
      <c r="D591" s="12" t="s">
        <v>261</v>
      </c>
      <c r="E591" s="12" t="s">
        <v>86</v>
      </c>
      <c r="F591" s="30" t="s">
        <v>447</v>
      </c>
      <c r="G591" s="27" t="s">
        <v>419</v>
      </c>
      <c r="H591" s="5">
        <f t="shared" si="45"/>
        <v>-4300</v>
      </c>
      <c r="I591" s="22">
        <f t="shared" si="40"/>
        <v>2.830188679245283</v>
      </c>
      <c r="K591" t="s">
        <v>244</v>
      </c>
      <c r="L591">
        <v>14</v>
      </c>
      <c r="M591" s="2">
        <v>530</v>
      </c>
    </row>
    <row r="592" spans="2:13" ht="12.75">
      <c r="B592" s="287">
        <v>1000</v>
      </c>
      <c r="C592" s="12" t="s">
        <v>240</v>
      </c>
      <c r="D592" s="12" t="s">
        <v>261</v>
      </c>
      <c r="E592" s="12" t="s">
        <v>86</v>
      </c>
      <c r="F592" s="30" t="s">
        <v>447</v>
      </c>
      <c r="G592" s="27" t="s">
        <v>421</v>
      </c>
      <c r="H592" s="5">
        <f t="shared" si="45"/>
        <v>-5300</v>
      </c>
      <c r="I592" s="22">
        <f t="shared" si="40"/>
        <v>1.8867924528301887</v>
      </c>
      <c r="K592" t="s">
        <v>244</v>
      </c>
      <c r="L592">
        <v>14</v>
      </c>
      <c r="M592" s="2">
        <v>530</v>
      </c>
    </row>
    <row r="593" spans="1:13" s="85" customFormat="1" ht="12.75">
      <c r="A593" s="11"/>
      <c r="B593" s="294">
        <f>SUM(B589:B592)</f>
        <v>5300</v>
      </c>
      <c r="C593" s="11"/>
      <c r="D593" s="11"/>
      <c r="E593" s="11" t="s">
        <v>86</v>
      </c>
      <c r="F593" s="18"/>
      <c r="G593" s="18"/>
      <c r="H593" s="83">
        <v>0</v>
      </c>
      <c r="I593" s="84">
        <f t="shared" si="40"/>
        <v>10</v>
      </c>
      <c r="M593" s="2">
        <v>530</v>
      </c>
    </row>
    <row r="594" spans="2:13" ht="12.75">
      <c r="B594" s="287"/>
      <c r="C594" s="12"/>
      <c r="D594" s="12"/>
      <c r="E594" s="12"/>
      <c r="F594" s="30"/>
      <c r="H594" s="5">
        <f>H593-B594</f>
        <v>0</v>
      </c>
      <c r="I594" s="22">
        <f t="shared" si="40"/>
        <v>0</v>
      </c>
      <c r="M594" s="2">
        <v>530</v>
      </c>
    </row>
    <row r="595" spans="1:13" ht="12.75">
      <c r="A595" s="12"/>
      <c r="B595" s="287"/>
      <c r="C595" s="12"/>
      <c r="D595" s="12"/>
      <c r="E595" s="12"/>
      <c r="F595" s="30"/>
      <c r="H595" s="5">
        <f>H594-B595</f>
        <v>0</v>
      </c>
      <c r="I595" s="22">
        <f t="shared" si="40"/>
        <v>0</v>
      </c>
      <c r="M595" s="2">
        <v>530</v>
      </c>
    </row>
    <row r="596" spans="2:13" ht="12.75">
      <c r="B596" s="287">
        <v>5000</v>
      </c>
      <c r="C596" s="12" t="s">
        <v>29</v>
      </c>
      <c r="D596" s="12" t="s">
        <v>261</v>
      </c>
      <c r="E596" s="12" t="s">
        <v>234</v>
      </c>
      <c r="F596" s="30" t="s">
        <v>449</v>
      </c>
      <c r="G596" s="27" t="s">
        <v>419</v>
      </c>
      <c r="H596" s="5">
        <f>H595-B596</f>
        <v>-5000</v>
      </c>
      <c r="I596" s="22">
        <f t="shared" si="40"/>
        <v>9.433962264150944</v>
      </c>
      <c r="K596" t="s">
        <v>244</v>
      </c>
      <c r="L596">
        <v>14</v>
      </c>
      <c r="M596" s="2">
        <v>530</v>
      </c>
    </row>
    <row r="597" spans="1:13" s="85" customFormat="1" ht="12.75">
      <c r="A597" s="11"/>
      <c r="B597" s="294">
        <f>SUM(B596:B596)</f>
        <v>5000</v>
      </c>
      <c r="C597" s="11" t="s">
        <v>29</v>
      </c>
      <c r="D597" s="11"/>
      <c r="E597" s="11"/>
      <c r="F597" s="18"/>
      <c r="G597" s="18"/>
      <c r="H597" s="83">
        <v>0</v>
      </c>
      <c r="I597" s="84">
        <f aca="true" t="shared" si="46" ref="I597:I660">+B597/M597</f>
        <v>9.433962264150944</v>
      </c>
      <c r="M597" s="2">
        <v>530</v>
      </c>
    </row>
    <row r="598" spans="2:13" ht="12.75">
      <c r="B598" s="287"/>
      <c r="C598" s="12"/>
      <c r="D598" s="12"/>
      <c r="E598" s="12"/>
      <c r="F598" s="30"/>
      <c r="H598" s="5">
        <f aca="true" t="shared" si="47" ref="H598:H603">H597-B598</f>
        <v>0</v>
      </c>
      <c r="I598" s="22">
        <f t="shared" si="46"/>
        <v>0</v>
      </c>
      <c r="M598" s="2">
        <v>530</v>
      </c>
    </row>
    <row r="599" spans="2:13" ht="12.75">
      <c r="B599" s="287"/>
      <c r="C599" s="12"/>
      <c r="D599" s="12"/>
      <c r="E599" s="12"/>
      <c r="F599" s="30"/>
      <c r="H599" s="5">
        <f t="shared" si="47"/>
        <v>0</v>
      </c>
      <c r="I599" s="22">
        <f t="shared" si="46"/>
        <v>0</v>
      </c>
      <c r="M599" s="2">
        <v>530</v>
      </c>
    </row>
    <row r="600" spans="2:13" ht="12.75">
      <c r="B600" s="287">
        <v>2000</v>
      </c>
      <c r="C600" s="12" t="s">
        <v>30</v>
      </c>
      <c r="D600" s="12" t="s">
        <v>261</v>
      </c>
      <c r="E600" s="12" t="s">
        <v>234</v>
      </c>
      <c r="F600" s="30" t="s">
        <v>447</v>
      </c>
      <c r="G600" s="27" t="s">
        <v>395</v>
      </c>
      <c r="H600" s="5">
        <f t="shared" si="47"/>
        <v>-2000</v>
      </c>
      <c r="I600" s="22">
        <f t="shared" si="46"/>
        <v>3.7735849056603774</v>
      </c>
      <c r="K600" t="s">
        <v>244</v>
      </c>
      <c r="L600">
        <v>14</v>
      </c>
      <c r="M600" s="2">
        <v>530</v>
      </c>
    </row>
    <row r="601" spans="2:13" ht="12.75">
      <c r="B601" s="287">
        <v>2000</v>
      </c>
      <c r="C601" s="12" t="s">
        <v>30</v>
      </c>
      <c r="D601" s="12" t="s">
        <v>261</v>
      </c>
      <c r="E601" s="12" t="s">
        <v>234</v>
      </c>
      <c r="F601" s="30" t="s">
        <v>447</v>
      </c>
      <c r="G601" s="27" t="s">
        <v>417</v>
      </c>
      <c r="H601" s="5">
        <f t="shared" si="47"/>
        <v>-4000</v>
      </c>
      <c r="I601" s="22">
        <f t="shared" si="46"/>
        <v>3.7735849056603774</v>
      </c>
      <c r="K601" t="s">
        <v>244</v>
      </c>
      <c r="L601">
        <v>14</v>
      </c>
      <c r="M601" s="2">
        <v>530</v>
      </c>
    </row>
    <row r="602" spans="2:13" ht="12.75">
      <c r="B602" s="287">
        <v>2000</v>
      </c>
      <c r="C602" s="12" t="s">
        <v>30</v>
      </c>
      <c r="D602" s="12" t="s">
        <v>261</v>
      </c>
      <c r="E602" s="12" t="s">
        <v>234</v>
      </c>
      <c r="F602" s="30" t="s">
        <v>447</v>
      </c>
      <c r="G602" s="27" t="s">
        <v>419</v>
      </c>
      <c r="H602" s="5">
        <f t="shared" si="47"/>
        <v>-6000</v>
      </c>
      <c r="I602" s="22">
        <f t="shared" si="46"/>
        <v>3.7735849056603774</v>
      </c>
      <c r="K602" t="s">
        <v>244</v>
      </c>
      <c r="L602">
        <v>14</v>
      </c>
      <c r="M602" s="2">
        <v>530</v>
      </c>
    </row>
    <row r="603" spans="2:13" ht="12.75">
      <c r="B603" s="287">
        <v>2000</v>
      </c>
      <c r="C603" s="12" t="s">
        <v>30</v>
      </c>
      <c r="D603" s="12" t="s">
        <v>261</v>
      </c>
      <c r="E603" s="12" t="s">
        <v>234</v>
      </c>
      <c r="F603" s="30" t="s">
        <v>447</v>
      </c>
      <c r="G603" s="27" t="s">
        <v>421</v>
      </c>
      <c r="H603" s="5">
        <f t="shared" si="47"/>
        <v>-8000</v>
      </c>
      <c r="I603" s="22">
        <f t="shared" si="46"/>
        <v>3.7735849056603774</v>
      </c>
      <c r="K603" t="s">
        <v>244</v>
      </c>
      <c r="L603">
        <v>14</v>
      </c>
      <c r="M603" s="2">
        <v>530</v>
      </c>
    </row>
    <row r="604" spans="1:13" s="85" customFormat="1" ht="12.75">
      <c r="A604" s="11"/>
      <c r="B604" s="294">
        <f>SUM(B600:B603)</f>
        <v>8000</v>
      </c>
      <c r="C604" s="11" t="s">
        <v>30</v>
      </c>
      <c r="D604" s="11"/>
      <c r="E604" s="11"/>
      <c r="F604" s="18"/>
      <c r="G604" s="18"/>
      <c r="H604" s="83">
        <v>0</v>
      </c>
      <c r="I604" s="84">
        <f t="shared" si="46"/>
        <v>15.09433962264151</v>
      </c>
      <c r="M604" s="2">
        <v>530</v>
      </c>
    </row>
    <row r="605" spans="2:13" ht="12.75">
      <c r="B605" s="29"/>
      <c r="C605" s="12"/>
      <c r="D605" s="12"/>
      <c r="E605" s="12"/>
      <c r="F605" s="30"/>
      <c r="H605" s="5">
        <f>H604-B605</f>
        <v>0</v>
      </c>
      <c r="I605" s="22">
        <f t="shared" si="46"/>
        <v>0</v>
      </c>
      <c r="M605" s="2">
        <v>530</v>
      </c>
    </row>
    <row r="606" spans="2:13" ht="12.75">
      <c r="B606" s="29"/>
      <c r="C606" s="12"/>
      <c r="D606" s="12"/>
      <c r="E606" s="12"/>
      <c r="F606" s="30"/>
      <c r="H606" s="5">
        <f>H605-B606</f>
        <v>0</v>
      </c>
      <c r="I606" s="22">
        <f t="shared" si="46"/>
        <v>0</v>
      </c>
      <c r="M606" s="2">
        <v>530</v>
      </c>
    </row>
    <row r="607" spans="2:13" ht="12.75">
      <c r="B607" s="456">
        <v>1000</v>
      </c>
      <c r="C607" s="12" t="s">
        <v>242</v>
      </c>
      <c r="D607" s="12" t="s">
        <v>261</v>
      </c>
      <c r="E607" s="12" t="s">
        <v>283</v>
      </c>
      <c r="F607" s="30" t="s">
        <v>447</v>
      </c>
      <c r="G607" s="27" t="s">
        <v>395</v>
      </c>
      <c r="H607" s="5">
        <f>H606-B607</f>
        <v>-1000</v>
      </c>
      <c r="I607" s="22">
        <f t="shared" si="46"/>
        <v>1.8867924528301887</v>
      </c>
      <c r="K607" t="s">
        <v>244</v>
      </c>
      <c r="L607">
        <v>14</v>
      </c>
      <c r="M607" s="2">
        <v>530</v>
      </c>
    </row>
    <row r="608" spans="2:13" ht="12.75">
      <c r="B608" s="456">
        <v>1000</v>
      </c>
      <c r="C608" s="12" t="s">
        <v>242</v>
      </c>
      <c r="D608" s="12" t="s">
        <v>261</v>
      </c>
      <c r="E608" s="12" t="s">
        <v>283</v>
      </c>
      <c r="F608" s="30" t="s">
        <v>447</v>
      </c>
      <c r="G608" s="27" t="s">
        <v>417</v>
      </c>
      <c r="H608" s="5">
        <f>H607-B608</f>
        <v>-2000</v>
      </c>
      <c r="I608" s="22">
        <f t="shared" si="46"/>
        <v>1.8867924528301887</v>
      </c>
      <c r="K608" t="s">
        <v>244</v>
      </c>
      <c r="L608">
        <v>14</v>
      </c>
      <c r="M608" s="2">
        <v>530</v>
      </c>
    </row>
    <row r="609" spans="2:13" ht="12.75">
      <c r="B609" s="456">
        <v>1000</v>
      </c>
      <c r="C609" s="12" t="s">
        <v>242</v>
      </c>
      <c r="D609" s="12" t="s">
        <v>261</v>
      </c>
      <c r="E609" s="12" t="s">
        <v>283</v>
      </c>
      <c r="F609" s="30" t="s">
        <v>447</v>
      </c>
      <c r="G609" s="27" t="s">
        <v>419</v>
      </c>
      <c r="H609" s="5">
        <f>H608-B609</f>
        <v>-3000</v>
      </c>
      <c r="I609" s="22">
        <f t="shared" si="46"/>
        <v>1.8867924528301887</v>
      </c>
      <c r="K609" t="s">
        <v>244</v>
      </c>
      <c r="L609">
        <v>14</v>
      </c>
      <c r="M609" s="2">
        <v>530</v>
      </c>
    </row>
    <row r="610" spans="1:13" s="85" customFormat="1" ht="12.75">
      <c r="A610" s="11"/>
      <c r="B610" s="403">
        <f>SUM(B607:B609)</f>
        <v>3000</v>
      </c>
      <c r="C610" s="11"/>
      <c r="D610" s="11"/>
      <c r="E610" s="11" t="s">
        <v>283</v>
      </c>
      <c r="F610" s="18"/>
      <c r="G610" s="18"/>
      <c r="H610" s="83">
        <v>0</v>
      </c>
      <c r="I610" s="84">
        <f t="shared" si="46"/>
        <v>5.660377358490566</v>
      </c>
      <c r="M610" s="2">
        <v>530</v>
      </c>
    </row>
    <row r="611" spans="8:13" ht="12.75">
      <c r="H611" s="5">
        <f>H610-B611</f>
        <v>0</v>
      </c>
      <c r="I611" s="22">
        <f t="shared" si="46"/>
        <v>0</v>
      </c>
      <c r="M611" s="2">
        <v>530</v>
      </c>
    </row>
    <row r="612" spans="8:13" ht="12.75">
      <c r="H612" s="5">
        <f>H611-B612</f>
        <v>0</v>
      </c>
      <c r="I612" s="22">
        <f t="shared" si="46"/>
        <v>0</v>
      </c>
      <c r="M612" s="2">
        <v>530</v>
      </c>
    </row>
    <row r="613" spans="8:13" ht="12.75">
      <c r="H613" s="5">
        <f>H612-B613</f>
        <v>0</v>
      </c>
      <c r="I613" s="22">
        <f t="shared" si="46"/>
        <v>0</v>
      </c>
      <c r="M613" s="2">
        <v>530</v>
      </c>
    </row>
    <row r="614" spans="8:13" ht="12.75">
      <c r="H614" s="5">
        <f>H613-B614</f>
        <v>0</v>
      </c>
      <c r="I614" s="22">
        <f t="shared" si="46"/>
        <v>0</v>
      </c>
      <c r="M614" s="2">
        <v>530</v>
      </c>
    </row>
    <row r="615" spans="1:13" s="102" customFormat="1" ht="12.75">
      <c r="A615" s="97"/>
      <c r="B615" s="98">
        <f>+B627+B647+B661+B671+B683+B695</f>
        <v>161400</v>
      </c>
      <c r="C615" s="97" t="s">
        <v>78</v>
      </c>
      <c r="D615" s="97" t="s">
        <v>168</v>
      </c>
      <c r="E615" s="97" t="s">
        <v>79</v>
      </c>
      <c r="F615" s="99" t="s">
        <v>80</v>
      </c>
      <c r="G615" s="100" t="s">
        <v>42</v>
      </c>
      <c r="H615" s="98"/>
      <c r="I615" s="101">
        <f t="shared" si="46"/>
        <v>304.52830188679246</v>
      </c>
      <c r="M615" s="2">
        <v>530</v>
      </c>
    </row>
    <row r="616" spans="8:13" ht="12.75">
      <c r="H616" s="5">
        <f aca="true" t="shared" si="48" ref="H616:H626">H615-B616</f>
        <v>0</v>
      </c>
      <c r="I616" s="22">
        <f t="shared" si="46"/>
        <v>0</v>
      </c>
      <c r="M616" s="2">
        <v>530</v>
      </c>
    </row>
    <row r="617" spans="2:13" ht="12.75">
      <c r="B617" s="7">
        <v>2500</v>
      </c>
      <c r="C617" s="1" t="s">
        <v>28</v>
      </c>
      <c r="D617" s="1" t="s">
        <v>10</v>
      </c>
      <c r="E617" s="1" t="s">
        <v>228</v>
      </c>
      <c r="F617" s="27" t="s">
        <v>450</v>
      </c>
      <c r="G617" s="27" t="s">
        <v>417</v>
      </c>
      <c r="H617" s="5">
        <f t="shared" si="48"/>
        <v>-2500</v>
      </c>
      <c r="I617" s="22">
        <f t="shared" si="46"/>
        <v>4.716981132075472</v>
      </c>
      <c r="K617" t="s">
        <v>28</v>
      </c>
      <c r="L617">
        <v>15</v>
      </c>
      <c r="M617" s="2">
        <v>530</v>
      </c>
    </row>
    <row r="618" spans="2:13" ht="12.75">
      <c r="B618" s="7">
        <v>2500</v>
      </c>
      <c r="C618" s="1" t="s">
        <v>28</v>
      </c>
      <c r="D618" s="1" t="s">
        <v>10</v>
      </c>
      <c r="E618" s="1" t="s">
        <v>228</v>
      </c>
      <c r="F618" s="27" t="s">
        <v>451</v>
      </c>
      <c r="G618" s="27" t="s">
        <v>419</v>
      </c>
      <c r="H618" s="5">
        <f t="shared" si="48"/>
        <v>-5000</v>
      </c>
      <c r="I618" s="22">
        <f t="shared" si="46"/>
        <v>4.716981132075472</v>
      </c>
      <c r="K618" t="s">
        <v>28</v>
      </c>
      <c r="L618">
        <v>15</v>
      </c>
      <c r="M618" s="2">
        <v>530</v>
      </c>
    </row>
    <row r="619" spans="2:13" ht="12.75">
      <c r="B619" s="7">
        <v>2500</v>
      </c>
      <c r="C619" s="1" t="s">
        <v>28</v>
      </c>
      <c r="D619" s="1" t="s">
        <v>10</v>
      </c>
      <c r="E619" s="1" t="s">
        <v>228</v>
      </c>
      <c r="F619" s="27" t="s">
        <v>452</v>
      </c>
      <c r="G619" s="27" t="s">
        <v>421</v>
      </c>
      <c r="H619" s="5">
        <f t="shared" si="48"/>
        <v>-7500</v>
      </c>
      <c r="I619" s="22">
        <f t="shared" si="46"/>
        <v>4.716981132075472</v>
      </c>
      <c r="K619" t="s">
        <v>28</v>
      </c>
      <c r="L619">
        <v>15</v>
      </c>
      <c r="M619" s="2">
        <v>530</v>
      </c>
    </row>
    <row r="620" spans="2:13" ht="12.75">
      <c r="B620" s="7">
        <v>2500</v>
      </c>
      <c r="C620" s="1" t="s">
        <v>28</v>
      </c>
      <c r="D620" s="1" t="s">
        <v>10</v>
      </c>
      <c r="E620" s="1" t="s">
        <v>228</v>
      </c>
      <c r="F620" s="27" t="s">
        <v>453</v>
      </c>
      <c r="G620" s="27" t="s">
        <v>423</v>
      </c>
      <c r="H620" s="5">
        <f t="shared" si="48"/>
        <v>-10000</v>
      </c>
      <c r="I620" s="22">
        <f t="shared" si="46"/>
        <v>4.716981132075472</v>
      </c>
      <c r="K620" t="s">
        <v>28</v>
      </c>
      <c r="L620">
        <v>15</v>
      </c>
      <c r="M620" s="2">
        <v>530</v>
      </c>
    </row>
    <row r="621" spans="2:13" ht="12.75">
      <c r="B621" s="7">
        <v>2500</v>
      </c>
      <c r="C621" s="1" t="s">
        <v>28</v>
      </c>
      <c r="D621" s="1" t="s">
        <v>10</v>
      </c>
      <c r="E621" s="1" t="s">
        <v>228</v>
      </c>
      <c r="F621" s="27" t="s">
        <v>454</v>
      </c>
      <c r="G621" s="27" t="s">
        <v>425</v>
      </c>
      <c r="H621" s="5">
        <f t="shared" si="48"/>
        <v>-12500</v>
      </c>
      <c r="I621" s="22">
        <f t="shared" si="46"/>
        <v>4.716981132075472</v>
      </c>
      <c r="K621" t="s">
        <v>28</v>
      </c>
      <c r="L621">
        <v>15</v>
      </c>
      <c r="M621" s="2">
        <v>530</v>
      </c>
    </row>
    <row r="622" spans="2:13" ht="12.75">
      <c r="B622" s="7">
        <v>2500</v>
      </c>
      <c r="C622" s="1" t="s">
        <v>28</v>
      </c>
      <c r="D622" s="1" t="s">
        <v>10</v>
      </c>
      <c r="E622" s="1" t="s">
        <v>228</v>
      </c>
      <c r="F622" s="27" t="s">
        <v>455</v>
      </c>
      <c r="G622" s="27" t="s">
        <v>456</v>
      </c>
      <c r="H622" s="5">
        <f t="shared" si="48"/>
        <v>-15000</v>
      </c>
      <c r="I622" s="22">
        <f t="shared" si="46"/>
        <v>4.716981132075472</v>
      </c>
      <c r="K622" t="s">
        <v>28</v>
      </c>
      <c r="L622">
        <v>15</v>
      </c>
      <c r="M622" s="2">
        <v>530</v>
      </c>
    </row>
    <row r="623" spans="2:13" ht="12.75">
      <c r="B623" s="7">
        <v>2500</v>
      </c>
      <c r="C623" s="1" t="s">
        <v>28</v>
      </c>
      <c r="D623" s="1" t="s">
        <v>10</v>
      </c>
      <c r="E623" s="1" t="s">
        <v>228</v>
      </c>
      <c r="F623" s="27" t="s">
        <v>457</v>
      </c>
      <c r="G623" s="27" t="s">
        <v>458</v>
      </c>
      <c r="H623" s="5">
        <f t="shared" si="48"/>
        <v>-17500</v>
      </c>
      <c r="I623" s="22">
        <f t="shared" si="46"/>
        <v>4.716981132075472</v>
      </c>
      <c r="K623" t="s">
        <v>28</v>
      </c>
      <c r="L623">
        <v>15</v>
      </c>
      <c r="M623" s="2">
        <v>530</v>
      </c>
    </row>
    <row r="624" spans="2:13" ht="12.75">
      <c r="B624" s="7">
        <v>2500</v>
      </c>
      <c r="C624" s="1" t="s">
        <v>28</v>
      </c>
      <c r="D624" s="1" t="s">
        <v>10</v>
      </c>
      <c r="E624" s="1" t="s">
        <v>228</v>
      </c>
      <c r="F624" s="27" t="s">
        <v>459</v>
      </c>
      <c r="G624" s="27" t="s">
        <v>460</v>
      </c>
      <c r="H624" s="5">
        <f t="shared" si="48"/>
        <v>-20000</v>
      </c>
      <c r="I624" s="22">
        <f t="shared" si="46"/>
        <v>4.716981132075472</v>
      </c>
      <c r="K624" t="s">
        <v>28</v>
      </c>
      <c r="L624">
        <v>15</v>
      </c>
      <c r="M624" s="2">
        <v>530</v>
      </c>
    </row>
    <row r="625" spans="2:13" ht="12.75">
      <c r="B625" s="7">
        <v>2500</v>
      </c>
      <c r="C625" s="1" t="s">
        <v>28</v>
      </c>
      <c r="D625" s="1" t="s">
        <v>10</v>
      </c>
      <c r="E625" s="1" t="s">
        <v>228</v>
      </c>
      <c r="F625" s="27" t="s">
        <v>461</v>
      </c>
      <c r="G625" s="27" t="s">
        <v>462</v>
      </c>
      <c r="H625" s="5">
        <f t="shared" si="48"/>
        <v>-22500</v>
      </c>
      <c r="I625" s="22">
        <f t="shared" si="46"/>
        <v>4.716981132075472</v>
      </c>
      <c r="K625" t="s">
        <v>28</v>
      </c>
      <c r="L625">
        <v>15</v>
      </c>
      <c r="M625" s="2">
        <v>530</v>
      </c>
    </row>
    <row r="626" spans="2:13" ht="12.75">
      <c r="B626" s="7">
        <v>2500</v>
      </c>
      <c r="C626" s="1" t="s">
        <v>28</v>
      </c>
      <c r="D626" s="1" t="s">
        <v>10</v>
      </c>
      <c r="E626" s="1" t="s">
        <v>228</v>
      </c>
      <c r="F626" s="454" t="s">
        <v>463</v>
      </c>
      <c r="G626" s="27" t="s">
        <v>464</v>
      </c>
      <c r="H626" s="5">
        <f t="shared" si="48"/>
        <v>-25000</v>
      </c>
      <c r="I626" s="22">
        <f t="shared" si="46"/>
        <v>4.716981132075472</v>
      </c>
      <c r="K626" t="s">
        <v>28</v>
      </c>
      <c r="L626">
        <v>15</v>
      </c>
      <c r="M626" s="2">
        <v>530</v>
      </c>
    </row>
    <row r="627" spans="1:13" s="85" customFormat="1" ht="12.75">
      <c r="A627" s="11"/>
      <c r="B627" s="381">
        <f>SUM(B617:B626)</f>
        <v>25000</v>
      </c>
      <c r="C627" s="11" t="s">
        <v>28</v>
      </c>
      <c r="D627" s="11"/>
      <c r="E627" s="11"/>
      <c r="F627" s="18"/>
      <c r="G627" s="18"/>
      <c r="H627" s="83">
        <v>0</v>
      </c>
      <c r="I627" s="84">
        <f t="shared" si="46"/>
        <v>47.16981132075472</v>
      </c>
      <c r="M627" s="2">
        <v>530</v>
      </c>
    </row>
    <row r="628" spans="2:13" ht="12.75">
      <c r="B628" s="7"/>
      <c r="H628" s="5">
        <f aca="true" t="shared" si="49" ref="H628:H646">H627-B628</f>
        <v>0</v>
      </c>
      <c r="I628" s="22">
        <f t="shared" si="46"/>
        <v>0</v>
      </c>
      <c r="M628" s="2">
        <v>530</v>
      </c>
    </row>
    <row r="629" spans="2:13" ht="12.75">
      <c r="B629" s="7"/>
      <c r="H629" s="5">
        <f t="shared" si="49"/>
        <v>0</v>
      </c>
      <c r="I629" s="22">
        <f t="shared" si="46"/>
        <v>0</v>
      </c>
      <c r="M629" s="2">
        <v>530</v>
      </c>
    </row>
    <row r="630" spans="2:13" ht="12.75">
      <c r="B630" s="7">
        <v>10000</v>
      </c>
      <c r="C630" s="1" t="s">
        <v>465</v>
      </c>
      <c r="D630" s="1" t="s">
        <v>10</v>
      </c>
      <c r="E630" s="1" t="s">
        <v>234</v>
      </c>
      <c r="F630" s="27" t="s">
        <v>466</v>
      </c>
      <c r="G630" s="27" t="s">
        <v>417</v>
      </c>
      <c r="H630" s="5">
        <f t="shared" si="49"/>
        <v>-10000</v>
      </c>
      <c r="I630" s="22">
        <f t="shared" si="46"/>
        <v>18.867924528301888</v>
      </c>
      <c r="K630" t="s">
        <v>228</v>
      </c>
      <c r="L630">
        <v>15</v>
      </c>
      <c r="M630" s="2">
        <v>530</v>
      </c>
    </row>
    <row r="631" spans="2:13" ht="12.75">
      <c r="B631" s="7">
        <v>6000</v>
      </c>
      <c r="C631" s="1" t="s">
        <v>467</v>
      </c>
      <c r="D631" s="1" t="s">
        <v>10</v>
      </c>
      <c r="E631" s="1" t="s">
        <v>234</v>
      </c>
      <c r="F631" s="27" t="s">
        <v>468</v>
      </c>
      <c r="G631" s="27" t="s">
        <v>419</v>
      </c>
      <c r="H631" s="5">
        <f t="shared" si="49"/>
        <v>-16000</v>
      </c>
      <c r="I631" s="22">
        <f t="shared" si="46"/>
        <v>11.320754716981131</v>
      </c>
      <c r="K631" t="s">
        <v>228</v>
      </c>
      <c r="L631">
        <v>15</v>
      </c>
      <c r="M631" s="2">
        <v>530</v>
      </c>
    </row>
    <row r="632" spans="2:13" ht="12.75">
      <c r="B632" s="7">
        <v>2500</v>
      </c>
      <c r="C632" s="1" t="s">
        <v>469</v>
      </c>
      <c r="D632" s="1" t="s">
        <v>10</v>
      </c>
      <c r="E632" s="1" t="s">
        <v>234</v>
      </c>
      <c r="F632" s="27" t="s">
        <v>470</v>
      </c>
      <c r="G632" s="27" t="s">
        <v>419</v>
      </c>
      <c r="H632" s="5">
        <f t="shared" si="49"/>
        <v>-18500</v>
      </c>
      <c r="I632" s="22">
        <f t="shared" si="46"/>
        <v>4.716981132075472</v>
      </c>
      <c r="K632" t="s">
        <v>228</v>
      </c>
      <c r="L632">
        <v>15</v>
      </c>
      <c r="M632" s="2">
        <v>530</v>
      </c>
    </row>
    <row r="633" spans="2:13" ht="12.75">
      <c r="B633" s="7">
        <v>2500</v>
      </c>
      <c r="C633" s="12" t="s">
        <v>471</v>
      </c>
      <c r="D633" s="1" t="s">
        <v>10</v>
      </c>
      <c r="E633" s="1" t="s">
        <v>234</v>
      </c>
      <c r="F633" s="27" t="s">
        <v>472</v>
      </c>
      <c r="G633" s="27" t="s">
        <v>421</v>
      </c>
      <c r="H633" s="5">
        <f t="shared" si="49"/>
        <v>-21000</v>
      </c>
      <c r="I633" s="22">
        <f t="shared" si="46"/>
        <v>4.716981132075472</v>
      </c>
      <c r="K633" t="s">
        <v>228</v>
      </c>
      <c r="L633">
        <v>15</v>
      </c>
      <c r="M633" s="2">
        <v>530</v>
      </c>
    </row>
    <row r="634" spans="2:13" ht="12.75">
      <c r="B634" s="7">
        <v>2500</v>
      </c>
      <c r="C634" s="12" t="s">
        <v>473</v>
      </c>
      <c r="D634" s="1" t="s">
        <v>10</v>
      </c>
      <c r="E634" s="1" t="s">
        <v>234</v>
      </c>
      <c r="F634" s="27" t="s">
        <v>472</v>
      </c>
      <c r="G634" s="27" t="s">
        <v>421</v>
      </c>
      <c r="H634" s="5">
        <f t="shared" si="49"/>
        <v>-23500</v>
      </c>
      <c r="I634" s="22">
        <f t="shared" si="46"/>
        <v>4.716981132075472</v>
      </c>
      <c r="K634" t="s">
        <v>228</v>
      </c>
      <c r="L634">
        <v>15</v>
      </c>
      <c r="M634" s="2">
        <v>530</v>
      </c>
    </row>
    <row r="635" spans="2:13" ht="12.75">
      <c r="B635" s="7">
        <v>3000</v>
      </c>
      <c r="C635" s="12" t="s">
        <v>474</v>
      </c>
      <c r="D635" s="1" t="s">
        <v>10</v>
      </c>
      <c r="E635" s="1" t="s">
        <v>234</v>
      </c>
      <c r="F635" s="27" t="s">
        <v>472</v>
      </c>
      <c r="G635" s="27" t="s">
        <v>423</v>
      </c>
      <c r="H635" s="5">
        <f t="shared" si="49"/>
        <v>-26500</v>
      </c>
      <c r="I635" s="22">
        <f t="shared" si="46"/>
        <v>5.660377358490566</v>
      </c>
      <c r="K635" t="s">
        <v>228</v>
      </c>
      <c r="L635">
        <v>15</v>
      </c>
      <c r="M635" s="2">
        <v>530</v>
      </c>
    </row>
    <row r="636" spans="2:13" ht="12.75">
      <c r="B636" s="7">
        <v>3000</v>
      </c>
      <c r="C636" s="12" t="s">
        <v>475</v>
      </c>
      <c r="D636" s="1" t="s">
        <v>10</v>
      </c>
      <c r="E636" s="1" t="s">
        <v>234</v>
      </c>
      <c r="F636" s="27" t="s">
        <v>472</v>
      </c>
      <c r="G636" s="27" t="s">
        <v>423</v>
      </c>
      <c r="H636" s="5">
        <f t="shared" si="49"/>
        <v>-29500</v>
      </c>
      <c r="I636" s="22">
        <f t="shared" si="46"/>
        <v>5.660377358490566</v>
      </c>
      <c r="K636" t="s">
        <v>228</v>
      </c>
      <c r="L636">
        <v>15</v>
      </c>
      <c r="M636" s="2">
        <v>530</v>
      </c>
    </row>
    <row r="637" spans="2:13" ht="12.75">
      <c r="B637" s="7">
        <v>3500</v>
      </c>
      <c r="C637" s="12" t="s">
        <v>476</v>
      </c>
      <c r="D637" s="1" t="s">
        <v>10</v>
      </c>
      <c r="E637" s="1" t="s">
        <v>234</v>
      </c>
      <c r="F637" s="27" t="s">
        <v>472</v>
      </c>
      <c r="G637" s="27" t="s">
        <v>425</v>
      </c>
      <c r="H637" s="5">
        <f t="shared" si="49"/>
        <v>-33000</v>
      </c>
      <c r="I637" s="22">
        <f t="shared" si="46"/>
        <v>6.60377358490566</v>
      </c>
      <c r="K637" t="s">
        <v>228</v>
      </c>
      <c r="L637">
        <v>15</v>
      </c>
      <c r="M637" s="2">
        <v>530</v>
      </c>
    </row>
    <row r="638" spans="2:13" ht="12.75">
      <c r="B638" s="7">
        <v>3500</v>
      </c>
      <c r="C638" s="12" t="s">
        <v>477</v>
      </c>
      <c r="D638" s="1" t="s">
        <v>10</v>
      </c>
      <c r="E638" s="1" t="s">
        <v>234</v>
      </c>
      <c r="F638" s="27" t="s">
        <v>472</v>
      </c>
      <c r="G638" s="27" t="s">
        <v>425</v>
      </c>
      <c r="H638" s="5">
        <f t="shared" si="49"/>
        <v>-36500</v>
      </c>
      <c r="I638" s="22">
        <f t="shared" si="46"/>
        <v>6.60377358490566</v>
      </c>
      <c r="K638" t="s">
        <v>228</v>
      </c>
      <c r="L638">
        <v>15</v>
      </c>
      <c r="M638" s="2">
        <v>530</v>
      </c>
    </row>
    <row r="639" spans="2:13" ht="12.75">
      <c r="B639" s="7">
        <v>3000</v>
      </c>
      <c r="C639" s="12" t="s">
        <v>478</v>
      </c>
      <c r="D639" s="1" t="s">
        <v>10</v>
      </c>
      <c r="E639" s="1" t="s">
        <v>234</v>
      </c>
      <c r="F639" s="27" t="s">
        <v>472</v>
      </c>
      <c r="G639" s="27" t="s">
        <v>456</v>
      </c>
      <c r="H639" s="5">
        <f t="shared" si="49"/>
        <v>-39500</v>
      </c>
      <c r="I639" s="22">
        <f t="shared" si="46"/>
        <v>5.660377358490566</v>
      </c>
      <c r="K639" t="s">
        <v>228</v>
      </c>
      <c r="L639">
        <v>15</v>
      </c>
      <c r="M639" s="2">
        <v>530</v>
      </c>
    </row>
    <row r="640" spans="2:13" ht="12.75">
      <c r="B640" s="7">
        <v>3000</v>
      </c>
      <c r="C640" s="12" t="s">
        <v>479</v>
      </c>
      <c r="D640" s="1" t="s">
        <v>10</v>
      </c>
      <c r="E640" s="1" t="s">
        <v>234</v>
      </c>
      <c r="F640" s="27" t="s">
        <v>472</v>
      </c>
      <c r="G640" s="27" t="s">
        <v>456</v>
      </c>
      <c r="H640" s="5">
        <f t="shared" si="49"/>
        <v>-42500</v>
      </c>
      <c r="I640" s="22">
        <f t="shared" si="46"/>
        <v>5.660377358490566</v>
      </c>
      <c r="K640" t="s">
        <v>228</v>
      </c>
      <c r="L640">
        <v>15</v>
      </c>
      <c r="M640" s="2">
        <v>530</v>
      </c>
    </row>
    <row r="641" spans="2:13" ht="12.75">
      <c r="B641" s="7">
        <v>2500</v>
      </c>
      <c r="C641" s="12" t="s">
        <v>480</v>
      </c>
      <c r="D641" s="1" t="s">
        <v>10</v>
      </c>
      <c r="E641" s="1" t="s">
        <v>234</v>
      </c>
      <c r="F641" s="27" t="s">
        <v>472</v>
      </c>
      <c r="G641" s="27" t="s">
        <v>458</v>
      </c>
      <c r="H641" s="5">
        <f t="shared" si="49"/>
        <v>-45000</v>
      </c>
      <c r="I641" s="22">
        <f t="shared" si="46"/>
        <v>4.716981132075472</v>
      </c>
      <c r="K641" t="s">
        <v>228</v>
      </c>
      <c r="L641">
        <v>15</v>
      </c>
      <c r="M641" s="2">
        <v>530</v>
      </c>
    </row>
    <row r="642" spans="2:13" ht="12.75">
      <c r="B642" s="7">
        <v>2500</v>
      </c>
      <c r="C642" s="12" t="s">
        <v>481</v>
      </c>
      <c r="D642" s="1" t="s">
        <v>10</v>
      </c>
      <c r="E642" s="1" t="s">
        <v>234</v>
      </c>
      <c r="F642" s="27" t="s">
        <v>472</v>
      </c>
      <c r="G642" s="27" t="s">
        <v>458</v>
      </c>
      <c r="H642" s="5">
        <f t="shared" si="49"/>
        <v>-47500</v>
      </c>
      <c r="I642" s="22">
        <f t="shared" si="46"/>
        <v>4.716981132075472</v>
      </c>
      <c r="K642" t="s">
        <v>228</v>
      </c>
      <c r="L642">
        <v>15</v>
      </c>
      <c r="M642" s="2">
        <v>530</v>
      </c>
    </row>
    <row r="643" spans="2:13" ht="12.75">
      <c r="B643" s="7">
        <v>2500</v>
      </c>
      <c r="C643" s="12" t="s">
        <v>482</v>
      </c>
      <c r="D643" s="1" t="s">
        <v>10</v>
      </c>
      <c r="E643" s="1" t="s">
        <v>234</v>
      </c>
      <c r="F643" s="27" t="s">
        <v>472</v>
      </c>
      <c r="G643" s="27" t="s">
        <v>458</v>
      </c>
      <c r="H643" s="5">
        <f t="shared" si="49"/>
        <v>-50000</v>
      </c>
      <c r="I643" s="22">
        <f t="shared" si="46"/>
        <v>4.716981132075472</v>
      </c>
      <c r="K643" t="s">
        <v>228</v>
      </c>
      <c r="L643">
        <v>15</v>
      </c>
      <c r="M643" s="2">
        <v>530</v>
      </c>
    </row>
    <row r="644" spans="2:13" ht="12.75">
      <c r="B644" s="7">
        <v>3000</v>
      </c>
      <c r="C644" s="12" t="s">
        <v>483</v>
      </c>
      <c r="D644" s="1" t="s">
        <v>10</v>
      </c>
      <c r="E644" s="1" t="s">
        <v>234</v>
      </c>
      <c r="F644" s="27" t="s">
        <v>472</v>
      </c>
      <c r="G644" s="27" t="s">
        <v>460</v>
      </c>
      <c r="H644" s="5">
        <f t="shared" si="49"/>
        <v>-53000</v>
      </c>
      <c r="I644" s="22">
        <f t="shared" si="46"/>
        <v>5.660377358490566</v>
      </c>
      <c r="K644" t="s">
        <v>228</v>
      </c>
      <c r="L644">
        <v>15</v>
      </c>
      <c r="M644" s="2">
        <v>530</v>
      </c>
    </row>
    <row r="645" spans="1:13" ht="12.75">
      <c r="A645" s="12"/>
      <c r="B645" s="7">
        <v>3000</v>
      </c>
      <c r="C645" s="12" t="s">
        <v>484</v>
      </c>
      <c r="D645" s="1" t="s">
        <v>10</v>
      </c>
      <c r="E645" s="1" t="s">
        <v>234</v>
      </c>
      <c r="F645" s="27" t="s">
        <v>472</v>
      </c>
      <c r="G645" s="27" t="s">
        <v>460</v>
      </c>
      <c r="H645" s="5">
        <f t="shared" si="49"/>
        <v>-56000</v>
      </c>
      <c r="I645" s="22">
        <f t="shared" si="46"/>
        <v>5.660377358490566</v>
      </c>
      <c r="K645" t="s">
        <v>228</v>
      </c>
      <c r="L645">
        <v>15</v>
      </c>
      <c r="M645" s="2">
        <v>530</v>
      </c>
    </row>
    <row r="646" spans="2:13" ht="12.75">
      <c r="B646" s="7">
        <v>10000</v>
      </c>
      <c r="C646" s="1" t="s">
        <v>327</v>
      </c>
      <c r="D646" s="1" t="s">
        <v>10</v>
      </c>
      <c r="E646" s="1" t="s">
        <v>234</v>
      </c>
      <c r="F646" s="27" t="s">
        <v>485</v>
      </c>
      <c r="G646" s="27" t="s">
        <v>462</v>
      </c>
      <c r="H646" s="5">
        <f t="shared" si="49"/>
        <v>-66000</v>
      </c>
      <c r="I646" s="22">
        <f t="shared" si="46"/>
        <v>18.867924528301888</v>
      </c>
      <c r="K646" t="s">
        <v>228</v>
      </c>
      <c r="L646">
        <v>15</v>
      </c>
      <c r="M646" s="2">
        <v>530</v>
      </c>
    </row>
    <row r="647" spans="1:13" s="85" customFormat="1" ht="12.75">
      <c r="A647" s="11"/>
      <c r="B647" s="381">
        <f>SUM(B630:B646)</f>
        <v>66000</v>
      </c>
      <c r="C647" s="11" t="s">
        <v>239</v>
      </c>
      <c r="D647" s="11"/>
      <c r="E647" s="11"/>
      <c r="F647" s="18"/>
      <c r="G647" s="18"/>
      <c r="H647" s="83">
        <v>0</v>
      </c>
      <c r="I647" s="84">
        <f t="shared" si="46"/>
        <v>124.52830188679245</v>
      </c>
      <c r="M647" s="2">
        <v>530</v>
      </c>
    </row>
    <row r="648" spans="2:13" ht="12.75">
      <c r="B648" s="7"/>
      <c r="H648" s="5">
        <f aca="true" t="shared" si="50" ref="H648:H660">H647-B648</f>
        <v>0</v>
      </c>
      <c r="I648" s="22">
        <f t="shared" si="46"/>
        <v>0</v>
      </c>
      <c r="M648" s="2">
        <v>530</v>
      </c>
    </row>
    <row r="649" spans="2:13" ht="12.75">
      <c r="B649" s="7"/>
      <c r="H649" s="5">
        <f t="shared" si="50"/>
        <v>0</v>
      </c>
      <c r="I649" s="22">
        <f t="shared" si="46"/>
        <v>0</v>
      </c>
      <c r="M649" s="2">
        <v>530</v>
      </c>
    </row>
    <row r="650" spans="2:13" ht="12.75">
      <c r="B650" s="7">
        <v>1000</v>
      </c>
      <c r="C650" s="1" t="s">
        <v>240</v>
      </c>
      <c r="D650" s="1" t="s">
        <v>10</v>
      </c>
      <c r="E650" s="1" t="s">
        <v>86</v>
      </c>
      <c r="F650" s="27" t="s">
        <v>472</v>
      </c>
      <c r="G650" s="27" t="s">
        <v>395</v>
      </c>
      <c r="H650" s="5">
        <f t="shared" si="50"/>
        <v>-1000</v>
      </c>
      <c r="I650" s="22">
        <f t="shared" si="46"/>
        <v>1.8867924528301887</v>
      </c>
      <c r="K650" t="s">
        <v>228</v>
      </c>
      <c r="L650">
        <v>15</v>
      </c>
      <c r="M650" s="2">
        <v>530</v>
      </c>
    </row>
    <row r="651" spans="2:13" ht="12.75">
      <c r="B651" s="7">
        <v>1000</v>
      </c>
      <c r="C651" s="1" t="s">
        <v>240</v>
      </c>
      <c r="D651" s="1" t="s">
        <v>10</v>
      </c>
      <c r="E651" s="1" t="s">
        <v>86</v>
      </c>
      <c r="F651" s="27" t="s">
        <v>472</v>
      </c>
      <c r="G651" s="27" t="s">
        <v>417</v>
      </c>
      <c r="H651" s="5">
        <f t="shared" si="50"/>
        <v>-2000</v>
      </c>
      <c r="I651" s="22">
        <f t="shared" si="46"/>
        <v>1.8867924528301887</v>
      </c>
      <c r="K651" t="s">
        <v>228</v>
      </c>
      <c r="L651">
        <v>15</v>
      </c>
      <c r="M651" s="2">
        <v>530</v>
      </c>
    </row>
    <row r="652" spans="2:13" ht="12.75">
      <c r="B652" s="7">
        <v>1000</v>
      </c>
      <c r="C652" s="1" t="s">
        <v>240</v>
      </c>
      <c r="D652" s="1" t="s">
        <v>10</v>
      </c>
      <c r="E652" s="1" t="s">
        <v>86</v>
      </c>
      <c r="F652" s="27" t="s">
        <v>472</v>
      </c>
      <c r="G652" s="27" t="s">
        <v>419</v>
      </c>
      <c r="H652" s="5">
        <f t="shared" si="50"/>
        <v>-3000</v>
      </c>
      <c r="I652" s="22">
        <f t="shared" si="46"/>
        <v>1.8867924528301887</v>
      </c>
      <c r="K652" t="s">
        <v>228</v>
      </c>
      <c r="L652">
        <v>15</v>
      </c>
      <c r="M652" s="2">
        <v>530</v>
      </c>
    </row>
    <row r="653" spans="2:13" ht="12.75">
      <c r="B653" s="7">
        <v>1000</v>
      </c>
      <c r="C653" s="1" t="s">
        <v>240</v>
      </c>
      <c r="D653" s="1" t="s">
        <v>10</v>
      </c>
      <c r="E653" s="1" t="s">
        <v>86</v>
      </c>
      <c r="F653" s="27" t="s">
        <v>472</v>
      </c>
      <c r="G653" s="27" t="s">
        <v>421</v>
      </c>
      <c r="H653" s="5">
        <f t="shared" si="50"/>
        <v>-4000</v>
      </c>
      <c r="I653" s="22">
        <f t="shared" si="46"/>
        <v>1.8867924528301887</v>
      </c>
      <c r="K653" t="s">
        <v>228</v>
      </c>
      <c r="L653">
        <v>15</v>
      </c>
      <c r="M653" s="2">
        <v>530</v>
      </c>
    </row>
    <row r="654" spans="2:13" ht="12.75">
      <c r="B654" s="7">
        <v>1000</v>
      </c>
      <c r="C654" s="1" t="s">
        <v>240</v>
      </c>
      <c r="D654" s="1" t="s">
        <v>10</v>
      </c>
      <c r="E654" s="1" t="s">
        <v>86</v>
      </c>
      <c r="F654" s="27" t="s">
        <v>472</v>
      </c>
      <c r="G654" s="27" t="s">
        <v>423</v>
      </c>
      <c r="H654" s="5">
        <f t="shared" si="50"/>
        <v>-5000</v>
      </c>
      <c r="I654" s="22">
        <f t="shared" si="46"/>
        <v>1.8867924528301887</v>
      </c>
      <c r="K654" t="s">
        <v>228</v>
      </c>
      <c r="L654">
        <v>15</v>
      </c>
      <c r="M654" s="2">
        <v>530</v>
      </c>
    </row>
    <row r="655" spans="2:13" ht="12.75">
      <c r="B655" s="7">
        <v>1000</v>
      </c>
      <c r="C655" s="1" t="s">
        <v>240</v>
      </c>
      <c r="D655" s="1" t="s">
        <v>10</v>
      </c>
      <c r="E655" s="1" t="s">
        <v>86</v>
      </c>
      <c r="F655" s="27" t="s">
        <v>472</v>
      </c>
      <c r="G655" s="27" t="s">
        <v>425</v>
      </c>
      <c r="H655" s="5">
        <f t="shared" si="50"/>
        <v>-6000</v>
      </c>
      <c r="I655" s="22">
        <f t="shared" si="46"/>
        <v>1.8867924528301887</v>
      </c>
      <c r="K655" t="s">
        <v>228</v>
      </c>
      <c r="L655">
        <v>15</v>
      </c>
      <c r="M655" s="2">
        <v>530</v>
      </c>
    </row>
    <row r="656" spans="2:13" ht="12.75">
      <c r="B656" s="7">
        <v>1000</v>
      </c>
      <c r="C656" s="1" t="s">
        <v>240</v>
      </c>
      <c r="D656" s="1" t="s">
        <v>10</v>
      </c>
      <c r="E656" s="1" t="s">
        <v>86</v>
      </c>
      <c r="F656" s="27" t="s">
        <v>472</v>
      </c>
      <c r="G656" s="27" t="s">
        <v>456</v>
      </c>
      <c r="H656" s="5">
        <f t="shared" si="50"/>
        <v>-7000</v>
      </c>
      <c r="I656" s="22">
        <f t="shared" si="46"/>
        <v>1.8867924528301887</v>
      </c>
      <c r="K656" t="s">
        <v>228</v>
      </c>
      <c r="L656">
        <v>15</v>
      </c>
      <c r="M656" s="2">
        <v>530</v>
      </c>
    </row>
    <row r="657" spans="2:13" ht="12.75">
      <c r="B657" s="7">
        <v>1000</v>
      </c>
      <c r="C657" s="1" t="s">
        <v>240</v>
      </c>
      <c r="D657" s="1" t="s">
        <v>10</v>
      </c>
      <c r="E657" s="1" t="s">
        <v>86</v>
      </c>
      <c r="F657" s="27" t="s">
        <v>472</v>
      </c>
      <c r="G657" s="27" t="s">
        <v>458</v>
      </c>
      <c r="H657" s="5">
        <f t="shared" si="50"/>
        <v>-8000</v>
      </c>
      <c r="I657" s="22">
        <f t="shared" si="46"/>
        <v>1.8867924528301887</v>
      </c>
      <c r="K657" t="s">
        <v>228</v>
      </c>
      <c r="L657">
        <v>15</v>
      </c>
      <c r="M657" s="2">
        <v>530</v>
      </c>
    </row>
    <row r="658" spans="2:13" ht="12.75">
      <c r="B658" s="7">
        <v>1000</v>
      </c>
      <c r="C658" s="1" t="s">
        <v>240</v>
      </c>
      <c r="D658" s="1" t="s">
        <v>10</v>
      </c>
      <c r="E658" s="1" t="s">
        <v>86</v>
      </c>
      <c r="F658" s="27" t="s">
        <v>472</v>
      </c>
      <c r="G658" s="27" t="s">
        <v>460</v>
      </c>
      <c r="H658" s="5">
        <f t="shared" si="50"/>
        <v>-9000</v>
      </c>
      <c r="I658" s="22">
        <f t="shared" si="46"/>
        <v>1.8867924528301887</v>
      </c>
      <c r="K658" t="s">
        <v>228</v>
      </c>
      <c r="L658">
        <v>15</v>
      </c>
      <c r="M658" s="2">
        <v>530</v>
      </c>
    </row>
    <row r="659" spans="2:13" ht="12.75">
      <c r="B659" s="7">
        <v>1000</v>
      </c>
      <c r="C659" s="1" t="s">
        <v>240</v>
      </c>
      <c r="D659" s="1" t="s">
        <v>10</v>
      </c>
      <c r="E659" s="1" t="s">
        <v>86</v>
      </c>
      <c r="F659" s="27" t="s">
        <v>472</v>
      </c>
      <c r="G659" s="27" t="s">
        <v>462</v>
      </c>
      <c r="H659" s="5">
        <f t="shared" si="50"/>
        <v>-10000</v>
      </c>
      <c r="I659" s="22">
        <f t="shared" si="46"/>
        <v>1.8867924528301887</v>
      </c>
      <c r="K659" t="s">
        <v>228</v>
      </c>
      <c r="L659">
        <v>15</v>
      </c>
      <c r="M659" s="2">
        <v>530</v>
      </c>
    </row>
    <row r="660" spans="2:13" ht="12.75">
      <c r="B660" s="7">
        <v>1400</v>
      </c>
      <c r="C660" s="1" t="s">
        <v>240</v>
      </c>
      <c r="D660" s="1" t="s">
        <v>10</v>
      </c>
      <c r="E660" s="1" t="s">
        <v>86</v>
      </c>
      <c r="F660" s="27" t="s">
        <v>472</v>
      </c>
      <c r="G660" s="27" t="s">
        <v>464</v>
      </c>
      <c r="H660" s="5">
        <f t="shared" si="50"/>
        <v>-11400</v>
      </c>
      <c r="I660" s="22">
        <f t="shared" si="46"/>
        <v>2.641509433962264</v>
      </c>
      <c r="K660" t="s">
        <v>228</v>
      </c>
      <c r="L660">
        <v>15</v>
      </c>
      <c r="M660" s="2">
        <v>530</v>
      </c>
    </row>
    <row r="661" spans="1:13" s="85" customFormat="1" ht="12.75">
      <c r="A661" s="11"/>
      <c r="B661" s="381">
        <f>SUM(B650:B660)</f>
        <v>11400</v>
      </c>
      <c r="C661" s="11"/>
      <c r="D661" s="11"/>
      <c r="E661" s="11" t="s">
        <v>86</v>
      </c>
      <c r="F661" s="18"/>
      <c r="G661" s="18"/>
      <c r="H661" s="83">
        <v>0</v>
      </c>
      <c r="I661" s="84">
        <f aca="true" t="shared" si="51" ref="I661:I724">+B661/M661</f>
        <v>21.50943396226415</v>
      </c>
      <c r="M661" s="2">
        <v>530</v>
      </c>
    </row>
    <row r="662" spans="2:13" ht="12.75">
      <c r="B662" s="7"/>
      <c r="H662" s="5">
        <f aca="true" t="shared" si="52" ref="H662:H670">H661-B662</f>
        <v>0</v>
      </c>
      <c r="I662" s="22">
        <f t="shared" si="51"/>
        <v>0</v>
      </c>
      <c r="M662" s="2">
        <v>530</v>
      </c>
    </row>
    <row r="663" spans="2:13" ht="12.75">
      <c r="B663" s="7"/>
      <c r="H663" s="5">
        <f t="shared" si="52"/>
        <v>0</v>
      </c>
      <c r="I663" s="22">
        <f t="shared" si="51"/>
        <v>0</v>
      </c>
      <c r="M663" s="2">
        <v>530</v>
      </c>
    </row>
    <row r="664" spans="1:13" ht="12.75">
      <c r="A664" s="12"/>
      <c r="B664" s="7">
        <v>5000</v>
      </c>
      <c r="C664" s="1" t="s">
        <v>29</v>
      </c>
      <c r="D664" s="1" t="s">
        <v>10</v>
      </c>
      <c r="E664" s="1" t="s">
        <v>234</v>
      </c>
      <c r="F664" s="27" t="s">
        <v>486</v>
      </c>
      <c r="G664" s="27" t="s">
        <v>419</v>
      </c>
      <c r="H664" s="5">
        <f t="shared" si="52"/>
        <v>-5000</v>
      </c>
      <c r="I664" s="22">
        <f t="shared" si="51"/>
        <v>9.433962264150944</v>
      </c>
      <c r="K664" t="s">
        <v>228</v>
      </c>
      <c r="L664">
        <v>15</v>
      </c>
      <c r="M664" s="2">
        <v>530</v>
      </c>
    </row>
    <row r="665" spans="1:13" ht="12.75">
      <c r="A665" s="12"/>
      <c r="B665" s="7">
        <v>5000</v>
      </c>
      <c r="C665" s="1" t="s">
        <v>29</v>
      </c>
      <c r="D665" s="1" t="s">
        <v>10</v>
      </c>
      <c r="E665" s="1" t="s">
        <v>234</v>
      </c>
      <c r="F665" s="27" t="s">
        <v>486</v>
      </c>
      <c r="G665" s="27" t="s">
        <v>421</v>
      </c>
      <c r="H665" s="5">
        <f t="shared" si="52"/>
        <v>-10000</v>
      </c>
      <c r="I665" s="22">
        <f t="shared" si="51"/>
        <v>9.433962264150944</v>
      </c>
      <c r="K665" t="s">
        <v>228</v>
      </c>
      <c r="L665">
        <v>15</v>
      </c>
      <c r="M665" s="2">
        <v>530</v>
      </c>
    </row>
    <row r="666" spans="1:13" ht="12.75">
      <c r="A666" s="12"/>
      <c r="B666" s="7">
        <v>5000</v>
      </c>
      <c r="C666" s="1" t="s">
        <v>29</v>
      </c>
      <c r="D666" s="1" t="s">
        <v>10</v>
      </c>
      <c r="E666" s="1" t="s">
        <v>234</v>
      </c>
      <c r="F666" s="27" t="s">
        <v>486</v>
      </c>
      <c r="G666" s="27" t="s">
        <v>423</v>
      </c>
      <c r="H666" s="5">
        <f t="shared" si="52"/>
        <v>-15000</v>
      </c>
      <c r="I666" s="22">
        <f t="shared" si="51"/>
        <v>9.433962264150944</v>
      </c>
      <c r="K666" t="s">
        <v>228</v>
      </c>
      <c r="L666">
        <v>15</v>
      </c>
      <c r="M666" s="2">
        <v>530</v>
      </c>
    </row>
    <row r="667" spans="1:13" ht="12.75">
      <c r="A667" s="12"/>
      <c r="B667" s="7">
        <v>5000</v>
      </c>
      <c r="C667" s="1" t="s">
        <v>29</v>
      </c>
      <c r="D667" s="1" t="s">
        <v>10</v>
      </c>
      <c r="E667" s="1" t="s">
        <v>234</v>
      </c>
      <c r="F667" s="27" t="s">
        <v>486</v>
      </c>
      <c r="G667" s="27" t="s">
        <v>425</v>
      </c>
      <c r="H667" s="5">
        <f t="shared" si="52"/>
        <v>-20000</v>
      </c>
      <c r="I667" s="22">
        <f t="shared" si="51"/>
        <v>9.433962264150944</v>
      </c>
      <c r="K667" t="s">
        <v>228</v>
      </c>
      <c r="L667">
        <v>15</v>
      </c>
      <c r="M667" s="2">
        <v>530</v>
      </c>
    </row>
    <row r="668" spans="1:13" ht="12.75">
      <c r="A668" s="12"/>
      <c r="B668" s="7">
        <v>5000</v>
      </c>
      <c r="C668" s="1" t="s">
        <v>29</v>
      </c>
      <c r="D668" s="1" t="s">
        <v>10</v>
      </c>
      <c r="E668" s="1" t="s">
        <v>234</v>
      </c>
      <c r="F668" s="27" t="s">
        <v>486</v>
      </c>
      <c r="G668" s="27" t="s">
        <v>456</v>
      </c>
      <c r="H668" s="5">
        <f t="shared" si="52"/>
        <v>-25000</v>
      </c>
      <c r="I668" s="22">
        <f t="shared" si="51"/>
        <v>9.433962264150944</v>
      </c>
      <c r="K668" t="s">
        <v>228</v>
      </c>
      <c r="L668">
        <v>15</v>
      </c>
      <c r="M668" s="2">
        <v>530</v>
      </c>
    </row>
    <row r="669" spans="1:13" ht="12.75">
      <c r="A669" s="12"/>
      <c r="B669" s="7">
        <v>5000</v>
      </c>
      <c r="C669" s="1" t="s">
        <v>29</v>
      </c>
      <c r="D669" s="1" t="s">
        <v>10</v>
      </c>
      <c r="E669" s="1" t="s">
        <v>234</v>
      </c>
      <c r="F669" s="454" t="s">
        <v>487</v>
      </c>
      <c r="G669" s="27" t="s">
        <v>458</v>
      </c>
      <c r="H669" s="5">
        <f t="shared" si="52"/>
        <v>-30000</v>
      </c>
      <c r="I669" s="22">
        <f t="shared" si="51"/>
        <v>9.433962264150944</v>
      </c>
      <c r="K669" t="s">
        <v>228</v>
      </c>
      <c r="L669">
        <v>15</v>
      </c>
      <c r="M669" s="2">
        <v>530</v>
      </c>
    </row>
    <row r="670" spans="2:13" ht="12.75">
      <c r="B670" s="7">
        <v>5000</v>
      </c>
      <c r="C670" s="1" t="s">
        <v>29</v>
      </c>
      <c r="D670" s="1" t="s">
        <v>10</v>
      </c>
      <c r="E670" s="1" t="s">
        <v>234</v>
      </c>
      <c r="F670" s="454" t="s">
        <v>487</v>
      </c>
      <c r="G670" s="27" t="s">
        <v>460</v>
      </c>
      <c r="H670" s="5">
        <f t="shared" si="52"/>
        <v>-35000</v>
      </c>
      <c r="I670" s="22">
        <f t="shared" si="51"/>
        <v>9.433962264150944</v>
      </c>
      <c r="K670" t="s">
        <v>228</v>
      </c>
      <c r="L670">
        <v>15</v>
      </c>
      <c r="M670" s="2">
        <v>530</v>
      </c>
    </row>
    <row r="671" spans="1:13" s="85" customFormat="1" ht="12.75">
      <c r="A671" s="11"/>
      <c r="B671" s="381">
        <f>SUM(B664:B670)</f>
        <v>35000</v>
      </c>
      <c r="C671" s="11" t="s">
        <v>29</v>
      </c>
      <c r="D671" s="11"/>
      <c r="E671" s="11"/>
      <c r="F671" s="18"/>
      <c r="G671" s="18"/>
      <c r="H671" s="83">
        <v>0</v>
      </c>
      <c r="I671" s="84">
        <f t="shared" si="51"/>
        <v>66.0377358490566</v>
      </c>
      <c r="M671" s="2">
        <v>530</v>
      </c>
    </row>
    <row r="672" spans="2:13" ht="12.75">
      <c r="B672" s="7"/>
      <c r="H672" s="5">
        <f aca="true" t="shared" si="53" ref="H672:H682">H671-B672</f>
        <v>0</v>
      </c>
      <c r="I672" s="22">
        <f t="shared" si="51"/>
        <v>0</v>
      </c>
      <c r="M672" s="2">
        <v>530</v>
      </c>
    </row>
    <row r="673" spans="2:13" ht="12.75">
      <c r="B673" s="393"/>
      <c r="H673" s="5">
        <f t="shared" si="53"/>
        <v>0</v>
      </c>
      <c r="I673" s="22">
        <f t="shared" si="51"/>
        <v>0</v>
      </c>
      <c r="M673" s="2">
        <v>530</v>
      </c>
    </row>
    <row r="674" spans="2:13" ht="12.75">
      <c r="B674" s="393">
        <v>2000</v>
      </c>
      <c r="C674" s="1" t="s">
        <v>30</v>
      </c>
      <c r="D674" s="1" t="s">
        <v>10</v>
      </c>
      <c r="E674" s="1" t="s">
        <v>234</v>
      </c>
      <c r="F674" s="27" t="s">
        <v>472</v>
      </c>
      <c r="G674" s="27" t="s">
        <v>417</v>
      </c>
      <c r="H674" s="5">
        <f t="shared" si="53"/>
        <v>-2000</v>
      </c>
      <c r="I674" s="22">
        <f t="shared" si="51"/>
        <v>3.7735849056603774</v>
      </c>
      <c r="K674" t="s">
        <v>228</v>
      </c>
      <c r="L674">
        <v>15</v>
      </c>
      <c r="M674" s="2">
        <v>530</v>
      </c>
    </row>
    <row r="675" spans="2:13" ht="12.75">
      <c r="B675" s="393">
        <v>2000</v>
      </c>
      <c r="C675" s="1" t="s">
        <v>30</v>
      </c>
      <c r="D675" s="1" t="s">
        <v>10</v>
      </c>
      <c r="E675" s="1" t="s">
        <v>234</v>
      </c>
      <c r="F675" s="27" t="s">
        <v>472</v>
      </c>
      <c r="G675" s="27" t="s">
        <v>419</v>
      </c>
      <c r="H675" s="5">
        <f t="shared" si="53"/>
        <v>-4000</v>
      </c>
      <c r="I675" s="22">
        <f t="shared" si="51"/>
        <v>3.7735849056603774</v>
      </c>
      <c r="K675" t="s">
        <v>228</v>
      </c>
      <c r="L675">
        <v>15</v>
      </c>
      <c r="M675" s="2">
        <v>530</v>
      </c>
    </row>
    <row r="676" spans="2:13" ht="12.75">
      <c r="B676" s="7">
        <v>2000</v>
      </c>
      <c r="C676" s="1" t="s">
        <v>30</v>
      </c>
      <c r="D676" s="1" t="s">
        <v>10</v>
      </c>
      <c r="E676" s="1" t="s">
        <v>234</v>
      </c>
      <c r="F676" s="27" t="s">
        <v>472</v>
      </c>
      <c r="G676" s="27" t="s">
        <v>421</v>
      </c>
      <c r="H676" s="5">
        <f t="shared" si="53"/>
        <v>-6000</v>
      </c>
      <c r="I676" s="22">
        <f t="shared" si="51"/>
        <v>3.7735849056603774</v>
      </c>
      <c r="K676" t="s">
        <v>228</v>
      </c>
      <c r="L676">
        <v>15</v>
      </c>
      <c r="M676" s="2">
        <v>530</v>
      </c>
    </row>
    <row r="677" spans="2:13" ht="12.75">
      <c r="B677" s="7">
        <v>2000</v>
      </c>
      <c r="C677" s="1" t="s">
        <v>30</v>
      </c>
      <c r="D677" s="1" t="s">
        <v>10</v>
      </c>
      <c r="E677" s="1" t="s">
        <v>234</v>
      </c>
      <c r="F677" s="27" t="s">
        <v>472</v>
      </c>
      <c r="G677" s="27" t="s">
        <v>423</v>
      </c>
      <c r="H677" s="5">
        <f t="shared" si="53"/>
        <v>-8000</v>
      </c>
      <c r="I677" s="22">
        <f t="shared" si="51"/>
        <v>3.7735849056603774</v>
      </c>
      <c r="K677" t="s">
        <v>228</v>
      </c>
      <c r="L677">
        <v>15</v>
      </c>
      <c r="M677" s="2">
        <v>530</v>
      </c>
    </row>
    <row r="678" spans="2:13" ht="12.75">
      <c r="B678" s="7">
        <v>2000</v>
      </c>
      <c r="C678" s="1" t="s">
        <v>30</v>
      </c>
      <c r="D678" s="1" t="s">
        <v>10</v>
      </c>
      <c r="E678" s="1" t="s">
        <v>234</v>
      </c>
      <c r="F678" s="27" t="s">
        <v>472</v>
      </c>
      <c r="G678" s="27" t="s">
        <v>425</v>
      </c>
      <c r="H678" s="5">
        <f t="shared" si="53"/>
        <v>-10000</v>
      </c>
      <c r="I678" s="22">
        <f t="shared" si="51"/>
        <v>3.7735849056603774</v>
      </c>
      <c r="K678" t="s">
        <v>228</v>
      </c>
      <c r="L678">
        <v>15</v>
      </c>
      <c r="M678" s="2">
        <v>530</v>
      </c>
    </row>
    <row r="679" spans="2:13" ht="12.75">
      <c r="B679" s="7">
        <v>2000</v>
      </c>
      <c r="C679" s="1" t="s">
        <v>30</v>
      </c>
      <c r="D679" s="1" t="s">
        <v>10</v>
      </c>
      <c r="E679" s="1" t="s">
        <v>234</v>
      </c>
      <c r="F679" s="27" t="s">
        <v>472</v>
      </c>
      <c r="G679" s="27" t="s">
        <v>456</v>
      </c>
      <c r="H679" s="5">
        <f t="shared" si="53"/>
        <v>-12000</v>
      </c>
      <c r="I679" s="22">
        <f t="shared" si="51"/>
        <v>3.7735849056603774</v>
      </c>
      <c r="K679" t="s">
        <v>228</v>
      </c>
      <c r="L679">
        <v>15</v>
      </c>
      <c r="M679" s="2">
        <v>530</v>
      </c>
    </row>
    <row r="680" spans="2:13" ht="12.75">
      <c r="B680" s="7">
        <v>2000</v>
      </c>
      <c r="C680" s="1" t="s">
        <v>30</v>
      </c>
      <c r="D680" s="1" t="s">
        <v>10</v>
      </c>
      <c r="E680" s="1" t="s">
        <v>234</v>
      </c>
      <c r="F680" s="27" t="s">
        <v>472</v>
      </c>
      <c r="G680" s="27" t="s">
        <v>458</v>
      </c>
      <c r="H680" s="5">
        <f t="shared" si="53"/>
        <v>-14000</v>
      </c>
      <c r="I680" s="22">
        <f t="shared" si="51"/>
        <v>3.7735849056603774</v>
      </c>
      <c r="K680" t="s">
        <v>228</v>
      </c>
      <c r="L680">
        <v>15</v>
      </c>
      <c r="M680" s="2">
        <v>530</v>
      </c>
    </row>
    <row r="681" spans="2:13" ht="12.75">
      <c r="B681" s="7">
        <v>2000</v>
      </c>
      <c r="C681" s="1" t="s">
        <v>30</v>
      </c>
      <c r="D681" s="1" t="s">
        <v>10</v>
      </c>
      <c r="E681" s="1" t="s">
        <v>234</v>
      </c>
      <c r="F681" s="27" t="s">
        <v>472</v>
      </c>
      <c r="G681" s="27" t="s">
        <v>460</v>
      </c>
      <c r="H681" s="5">
        <f t="shared" si="53"/>
        <v>-16000</v>
      </c>
      <c r="I681" s="22">
        <f t="shared" si="51"/>
        <v>3.7735849056603774</v>
      </c>
      <c r="K681" t="s">
        <v>228</v>
      </c>
      <c r="L681">
        <v>15</v>
      </c>
      <c r="M681" s="2">
        <v>530</v>
      </c>
    </row>
    <row r="682" spans="2:13" ht="12.75">
      <c r="B682" s="7">
        <v>2000</v>
      </c>
      <c r="C682" s="1" t="s">
        <v>30</v>
      </c>
      <c r="D682" s="1" t="s">
        <v>10</v>
      </c>
      <c r="E682" s="1" t="s">
        <v>234</v>
      </c>
      <c r="F682" s="27" t="s">
        <v>472</v>
      </c>
      <c r="G682" s="27" t="s">
        <v>462</v>
      </c>
      <c r="H682" s="5">
        <f t="shared" si="53"/>
        <v>-18000</v>
      </c>
      <c r="I682" s="22">
        <f t="shared" si="51"/>
        <v>3.7735849056603774</v>
      </c>
      <c r="K682" t="s">
        <v>228</v>
      </c>
      <c r="L682">
        <v>15</v>
      </c>
      <c r="M682" s="2">
        <v>530</v>
      </c>
    </row>
    <row r="683" spans="1:13" s="85" customFormat="1" ht="12.75">
      <c r="A683" s="11"/>
      <c r="B683" s="381">
        <f>SUM(B674:B682)</f>
        <v>18000</v>
      </c>
      <c r="C683" s="11" t="s">
        <v>30</v>
      </c>
      <c r="D683" s="11"/>
      <c r="E683" s="11"/>
      <c r="F683" s="18"/>
      <c r="G683" s="18"/>
      <c r="H683" s="83">
        <v>0</v>
      </c>
      <c r="I683" s="84">
        <f t="shared" si="51"/>
        <v>33.9622641509434</v>
      </c>
      <c r="M683" s="2">
        <v>530</v>
      </c>
    </row>
    <row r="684" spans="2:13" ht="12.75">
      <c r="B684" s="38"/>
      <c r="H684" s="5">
        <f aca="true" t="shared" si="54" ref="H684:H694">H683-B684</f>
        <v>0</v>
      </c>
      <c r="I684" s="22">
        <f t="shared" si="51"/>
        <v>0</v>
      </c>
      <c r="M684" s="2">
        <v>530</v>
      </c>
    </row>
    <row r="685" spans="2:13" ht="12.75">
      <c r="B685" s="38"/>
      <c r="H685" s="5">
        <f t="shared" si="54"/>
        <v>0</v>
      </c>
      <c r="I685" s="22">
        <f t="shared" si="51"/>
        <v>0</v>
      </c>
      <c r="M685" s="2">
        <v>530</v>
      </c>
    </row>
    <row r="686" spans="2:13" ht="12.75">
      <c r="B686" s="364">
        <v>1000</v>
      </c>
      <c r="C686" s="1" t="s">
        <v>242</v>
      </c>
      <c r="D686" s="1" t="s">
        <v>10</v>
      </c>
      <c r="E686" s="1" t="s">
        <v>283</v>
      </c>
      <c r="F686" s="27" t="s">
        <v>472</v>
      </c>
      <c r="G686" s="27" t="s">
        <v>417</v>
      </c>
      <c r="H686" s="5">
        <f t="shared" si="54"/>
        <v>-1000</v>
      </c>
      <c r="I686" s="22">
        <f t="shared" si="51"/>
        <v>1.8867924528301887</v>
      </c>
      <c r="K686" t="s">
        <v>228</v>
      </c>
      <c r="L686">
        <v>15</v>
      </c>
      <c r="M686" s="2">
        <v>530</v>
      </c>
    </row>
    <row r="687" spans="1:13" ht="12.75">
      <c r="A687" s="12"/>
      <c r="B687" s="364">
        <v>500</v>
      </c>
      <c r="C687" s="1" t="s">
        <v>242</v>
      </c>
      <c r="D687" s="1" t="s">
        <v>10</v>
      </c>
      <c r="E687" s="1" t="s">
        <v>283</v>
      </c>
      <c r="F687" s="27" t="s">
        <v>472</v>
      </c>
      <c r="G687" s="27" t="s">
        <v>419</v>
      </c>
      <c r="H687" s="5">
        <f t="shared" si="54"/>
        <v>-1500</v>
      </c>
      <c r="I687" s="22">
        <f t="shared" si="51"/>
        <v>0.9433962264150944</v>
      </c>
      <c r="K687" t="s">
        <v>228</v>
      </c>
      <c r="L687">
        <v>15</v>
      </c>
      <c r="M687" s="2">
        <v>530</v>
      </c>
    </row>
    <row r="688" spans="2:13" ht="12.75">
      <c r="B688" s="364">
        <v>1000</v>
      </c>
      <c r="C688" s="1" t="s">
        <v>242</v>
      </c>
      <c r="D688" s="1" t="s">
        <v>10</v>
      </c>
      <c r="E688" s="1" t="s">
        <v>283</v>
      </c>
      <c r="F688" s="27" t="s">
        <v>472</v>
      </c>
      <c r="G688" s="27" t="s">
        <v>421</v>
      </c>
      <c r="H688" s="5">
        <f t="shared" si="54"/>
        <v>-2500</v>
      </c>
      <c r="I688" s="22">
        <f t="shared" si="51"/>
        <v>1.8867924528301887</v>
      </c>
      <c r="K688" t="s">
        <v>228</v>
      </c>
      <c r="L688">
        <v>15</v>
      </c>
      <c r="M688" s="2">
        <v>530</v>
      </c>
    </row>
    <row r="689" spans="2:13" ht="12.75">
      <c r="B689" s="364">
        <v>500</v>
      </c>
      <c r="C689" s="1" t="s">
        <v>242</v>
      </c>
      <c r="D689" s="1" t="s">
        <v>10</v>
      </c>
      <c r="E689" s="1" t="s">
        <v>283</v>
      </c>
      <c r="F689" s="27" t="s">
        <v>472</v>
      </c>
      <c r="G689" s="27" t="s">
        <v>423</v>
      </c>
      <c r="H689" s="5">
        <f t="shared" si="54"/>
        <v>-3000</v>
      </c>
      <c r="I689" s="22">
        <f t="shared" si="51"/>
        <v>0.9433962264150944</v>
      </c>
      <c r="K689" t="s">
        <v>228</v>
      </c>
      <c r="L689">
        <v>15</v>
      </c>
      <c r="M689" s="2">
        <v>530</v>
      </c>
    </row>
    <row r="690" spans="2:13" ht="12.75">
      <c r="B690" s="364">
        <v>500</v>
      </c>
      <c r="C690" s="1" t="s">
        <v>242</v>
      </c>
      <c r="D690" s="1" t="s">
        <v>10</v>
      </c>
      <c r="E690" s="1" t="s">
        <v>283</v>
      </c>
      <c r="F690" s="27" t="s">
        <v>472</v>
      </c>
      <c r="G690" s="27" t="s">
        <v>425</v>
      </c>
      <c r="H690" s="5">
        <f t="shared" si="54"/>
        <v>-3500</v>
      </c>
      <c r="I690" s="22">
        <f t="shared" si="51"/>
        <v>0.9433962264150944</v>
      </c>
      <c r="K690" t="s">
        <v>228</v>
      </c>
      <c r="L690">
        <v>15</v>
      </c>
      <c r="M690" s="2">
        <v>530</v>
      </c>
    </row>
    <row r="691" spans="2:13" ht="12.75">
      <c r="B691" s="364">
        <v>1000</v>
      </c>
      <c r="C691" s="1" t="s">
        <v>242</v>
      </c>
      <c r="D691" s="1" t="s">
        <v>10</v>
      </c>
      <c r="E691" s="1" t="s">
        <v>283</v>
      </c>
      <c r="F691" s="27" t="s">
        <v>472</v>
      </c>
      <c r="G691" s="27" t="s">
        <v>456</v>
      </c>
      <c r="H691" s="5">
        <f t="shared" si="54"/>
        <v>-4500</v>
      </c>
      <c r="I691" s="22">
        <f t="shared" si="51"/>
        <v>1.8867924528301887</v>
      </c>
      <c r="K691" t="s">
        <v>228</v>
      </c>
      <c r="L691">
        <v>15</v>
      </c>
      <c r="M691" s="2">
        <v>530</v>
      </c>
    </row>
    <row r="692" spans="2:13" ht="12.75">
      <c r="B692" s="364">
        <v>500</v>
      </c>
      <c r="C692" s="1" t="s">
        <v>242</v>
      </c>
      <c r="D692" s="1" t="s">
        <v>10</v>
      </c>
      <c r="E692" s="1" t="s">
        <v>283</v>
      </c>
      <c r="F692" s="27" t="s">
        <v>472</v>
      </c>
      <c r="G692" s="27" t="s">
        <v>458</v>
      </c>
      <c r="H692" s="5">
        <f t="shared" si="54"/>
        <v>-5000</v>
      </c>
      <c r="I692" s="22">
        <f t="shared" si="51"/>
        <v>0.9433962264150944</v>
      </c>
      <c r="K692" t="s">
        <v>228</v>
      </c>
      <c r="L692">
        <v>15</v>
      </c>
      <c r="M692" s="2">
        <v>530</v>
      </c>
    </row>
    <row r="693" spans="2:13" ht="12.75">
      <c r="B693" s="364">
        <v>500</v>
      </c>
      <c r="C693" s="1" t="s">
        <v>242</v>
      </c>
      <c r="D693" s="1" t="s">
        <v>10</v>
      </c>
      <c r="E693" s="1" t="s">
        <v>283</v>
      </c>
      <c r="F693" s="27" t="s">
        <v>472</v>
      </c>
      <c r="G693" s="27" t="s">
        <v>460</v>
      </c>
      <c r="H693" s="5">
        <f t="shared" si="54"/>
        <v>-5500</v>
      </c>
      <c r="I693" s="22">
        <f t="shared" si="51"/>
        <v>0.9433962264150944</v>
      </c>
      <c r="K693" t="s">
        <v>228</v>
      </c>
      <c r="L693">
        <v>15</v>
      </c>
      <c r="M693" s="2">
        <v>530</v>
      </c>
    </row>
    <row r="694" spans="2:13" ht="12.75">
      <c r="B694" s="364">
        <v>500</v>
      </c>
      <c r="C694" s="1" t="s">
        <v>242</v>
      </c>
      <c r="D694" s="1" t="s">
        <v>10</v>
      </c>
      <c r="E694" s="1" t="s">
        <v>283</v>
      </c>
      <c r="F694" s="27" t="s">
        <v>472</v>
      </c>
      <c r="G694" s="27" t="s">
        <v>462</v>
      </c>
      <c r="H694" s="5">
        <f t="shared" si="54"/>
        <v>-6000</v>
      </c>
      <c r="I694" s="22">
        <f t="shared" si="51"/>
        <v>0.9433962264150944</v>
      </c>
      <c r="K694" t="s">
        <v>228</v>
      </c>
      <c r="L694">
        <v>15</v>
      </c>
      <c r="M694" s="2">
        <v>530</v>
      </c>
    </row>
    <row r="695" spans="1:13" s="85" customFormat="1" ht="12.75">
      <c r="A695" s="11"/>
      <c r="B695" s="366">
        <f>SUM(B686:B694)</f>
        <v>6000</v>
      </c>
      <c r="C695" s="11"/>
      <c r="D695" s="11"/>
      <c r="E695" s="11" t="s">
        <v>283</v>
      </c>
      <c r="F695" s="18"/>
      <c r="G695" s="18"/>
      <c r="H695" s="83">
        <v>0</v>
      </c>
      <c r="I695" s="84">
        <f t="shared" si="51"/>
        <v>11.320754716981131</v>
      </c>
      <c r="M695" s="2">
        <v>530</v>
      </c>
    </row>
    <row r="696" spans="2:13" ht="12.75">
      <c r="B696" s="6"/>
      <c r="H696" s="5">
        <f>H695-B696</f>
        <v>0</v>
      </c>
      <c r="I696" s="22">
        <f t="shared" si="51"/>
        <v>0</v>
      </c>
      <c r="M696" s="2">
        <v>530</v>
      </c>
    </row>
    <row r="697" spans="8:13" ht="12.75">
      <c r="H697" s="5">
        <f>H696-B697</f>
        <v>0</v>
      </c>
      <c r="I697" s="22">
        <f t="shared" si="51"/>
        <v>0</v>
      </c>
      <c r="M697" s="2">
        <v>530</v>
      </c>
    </row>
    <row r="698" spans="8:13" ht="12.75">
      <c r="H698" s="5">
        <f>H697-B698</f>
        <v>0</v>
      </c>
      <c r="I698" s="22">
        <f t="shared" si="51"/>
        <v>0</v>
      </c>
      <c r="M698" s="2">
        <v>530</v>
      </c>
    </row>
    <row r="699" spans="8:13" ht="12.75">
      <c r="H699" s="5">
        <f>H698-B699</f>
        <v>0</v>
      </c>
      <c r="I699" s="22">
        <f t="shared" si="51"/>
        <v>0</v>
      </c>
      <c r="M699" s="2">
        <v>530</v>
      </c>
    </row>
    <row r="700" spans="1:13" s="102" customFormat="1" ht="12.75">
      <c r="A700" s="97"/>
      <c r="B700" s="379">
        <f>+B706</f>
        <v>10000</v>
      </c>
      <c r="C700" s="97" t="s">
        <v>81</v>
      </c>
      <c r="D700" s="97" t="s">
        <v>121</v>
      </c>
      <c r="E700" s="97" t="s">
        <v>65</v>
      </c>
      <c r="F700" s="100" t="s">
        <v>66</v>
      </c>
      <c r="G700" s="100" t="s">
        <v>42</v>
      </c>
      <c r="H700" s="83"/>
      <c r="I700" s="84">
        <f t="shared" si="51"/>
        <v>18.867924528301888</v>
      </c>
      <c r="M700" s="2">
        <v>530</v>
      </c>
    </row>
    <row r="701" spans="2:13" ht="12.75">
      <c r="B701" s="7"/>
      <c r="H701" s="5">
        <f>H700-B701</f>
        <v>0</v>
      </c>
      <c r="I701" s="22">
        <f t="shared" si="51"/>
        <v>0</v>
      </c>
      <c r="M701" s="2">
        <v>530</v>
      </c>
    </row>
    <row r="702" spans="2:13" ht="12.75">
      <c r="B702" s="7">
        <v>2500</v>
      </c>
      <c r="C702" s="1" t="s">
        <v>28</v>
      </c>
      <c r="D702" s="1" t="s">
        <v>10</v>
      </c>
      <c r="E702" s="1" t="s">
        <v>248</v>
      </c>
      <c r="F702" s="27" t="s">
        <v>488</v>
      </c>
      <c r="G702" s="27" t="s">
        <v>419</v>
      </c>
      <c r="H702" s="5">
        <f>H701-B702</f>
        <v>-2500</v>
      </c>
      <c r="I702" s="22">
        <f t="shared" si="51"/>
        <v>4.716981132075472</v>
      </c>
      <c r="K702" t="s">
        <v>28</v>
      </c>
      <c r="L702">
        <v>16</v>
      </c>
      <c r="M702" s="2">
        <v>530</v>
      </c>
    </row>
    <row r="703" spans="2:13" ht="12.75">
      <c r="B703" s="7">
        <v>2500</v>
      </c>
      <c r="C703" s="1" t="s">
        <v>28</v>
      </c>
      <c r="D703" s="1" t="s">
        <v>10</v>
      </c>
      <c r="E703" s="1" t="s">
        <v>248</v>
      </c>
      <c r="F703" s="27" t="s">
        <v>489</v>
      </c>
      <c r="G703" s="27" t="s">
        <v>423</v>
      </c>
      <c r="H703" s="5">
        <f>H702-B703</f>
        <v>-5000</v>
      </c>
      <c r="I703" s="22">
        <f t="shared" si="51"/>
        <v>4.716981132075472</v>
      </c>
      <c r="K703" t="s">
        <v>28</v>
      </c>
      <c r="L703">
        <v>16</v>
      </c>
      <c r="M703" s="2">
        <v>530</v>
      </c>
    </row>
    <row r="704" spans="2:13" ht="12.75">
      <c r="B704" s="7">
        <v>2500</v>
      </c>
      <c r="C704" s="1" t="s">
        <v>28</v>
      </c>
      <c r="D704" s="1" t="s">
        <v>10</v>
      </c>
      <c r="E704" s="1" t="s">
        <v>248</v>
      </c>
      <c r="F704" s="27" t="s">
        <v>490</v>
      </c>
      <c r="G704" s="27" t="s">
        <v>425</v>
      </c>
      <c r="H704" s="5">
        <f>H703-B704</f>
        <v>-7500</v>
      </c>
      <c r="I704" s="22">
        <f t="shared" si="51"/>
        <v>4.716981132075472</v>
      </c>
      <c r="K704" t="s">
        <v>28</v>
      </c>
      <c r="L704">
        <v>16</v>
      </c>
      <c r="M704" s="2">
        <v>530</v>
      </c>
    </row>
    <row r="705" spans="2:13" ht="12.75">
      <c r="B705" s="7">
        <v>2500</v>
      </c>
      <c r="C705" s="1" t="s">
        <v>28</v>
      </c>
      <c r="D705" s="1" t="s">
        <v>10</v>
      </c>
      <c r="E705" s="1" t="s">
        <v>248</v>
      </c>
      <c r="F705" s="27" t="s">
        <v>491</v>
      </c>
      <c r="G705" s="27" t="s">
        <v>456</v>
      </c>
      <c r="H705" s="5">
        <f>H704-B705</f>
        <v>-10000</v>
      </c>
      <c r="I705" s="22">
        <f t="shared" si="51"/>
        <v>4.716981132075472</v>
      </c>
      <c r="K705" t="s">
        <v>28</v>
      </c>
      <c r="L705">
        <v>16</v>
      </c>
      <c r="M705" s="2">
        <v>530</v>
      </c>
    </row>
    <row r="706" spans="1:13" s="85" customFormat="1" ht="12.75">
      <c r="A706" s="11"/>
      <c r="B706" s="381">
        <f>SUM(B702:B705)</f>
        <v>10000</v>
      </c>
      <c r="C706" s="11" t="s">
        <v>28</v>
      </c>
      <c r="D706" s="11"/>
      <c r="E706" s="11"/>
      <c r="F706" s="18"/>
      <c r="G706" s="18"/>
      <c r="H706" s="83">
        <v>0</v>
      </c>
      <c r="I706" s="84">
        <f t="shared" si="51"/>
        <v>18.867924528301888</v>
      </c>
      <c r="M706" s="2">
        <v>530</v>
      </c>
    </row>
    <row r="707" spans="2:13" ht="12.75">
      <c r="B707" s="7"/>
      <c r="H707" s="5">
        <f>H706-B707</f>
        <v>0</v>
      </c>
      <c r="I707" s="22">
        <f t="shared" si="51"/>
        <v>0</v>
      </c>
      <c r="M707" s="2">
        <v>530</v>
      </c>
    </row>
    <row r="708" spans="2:13" ht="12.75">
      <c r="B708" s="7"/>
      <c r="H708" s="5">
        <f>H707-B708</f>
        <v>0</v>
      </c>
      <c r="I708" s="22">
        <f t="shared" si="51"/>
        <v>0</v>
      </c>
      <c r="M708" s="2">
        <v>530</v>
      </c>
    </row>
    <row r="709" spans="2:13" ht="12.75">
      <c r="B709" s="7"/>
      <c r="H709" s="5">
        <f>H708-B709</f>
        <v>0</v>
      </c>
      <c r="I709" s="22">
        <f t="shared" si="51"/>
        <v>0</v>
      </c>
      <c r="M709" s="2">
        <v>530</v>
      </c>
    </row>
    <row r="710" spans="2:13" ht="12.75">
      <c r="B710" s="7"/>
      <c r="H710" s="5">
        <f>H709-B710</f>
        <v>0</v>
      </c>
      <c r="I710" s="22">
        <f t="shared" si="51"/>
        <v>0</v>
      </c>
      <c r="M710" s="2">
        <v>530</v>
      </c>
    </row>
    <row r="711" spans="1:13" s="112" customFormat="1" ht="12.75">
      <c r="A711" s="108"/>
      <c r="B711" s="400">
        <f>+B714+B721+B726+B730</f>
        <v>10600</v>
      </c>
      <c r="C711" s="108" t="s">
        <v>82</v>
      </c>
      <c r="D711" s="108" t="s">
        <v>83</v>
      </c>
      <c r="E711" s="108" t="s">
        <v>65</v>
      </c>
      <c r="F711" s="109" t="s">
        <v>84</v>
      </c>
      <c r="G711" s="109" t="s">
        <v>85</v>
      </c>
      <c r="H711" s="110"/>
      <c r="I711" s="111">
        <f t="shared" si="51"/>
        <v>20</v>
      </c>
      <c r="M711" s="2">
        <v>530</v>
      </c>
    </row>
    <row r="712" spans="2:13" ht="12.75">
      <c r="B712" s="7"/>
      <c r="H712" s="5">
        <f>H711-B712</f>
        <v>0</v>
      </c>
      <c r="I712" s="22">
        <f t="shared" si="51"/>
        <v>0</v>
      </c>
      <c r="M712" s="2">
        <v>530</v>
      </c>
    </row>
    <row r="713" spans="2:13" ht="12.75">
      <c r="B713" s="7">
        <v>2500</v>
      </c>
      <c r="C713" s="1" t="s">
        <v>28</v>
      </c>
      <c r="D713" s="1" t="s">
        <v>10</v>
      </c>
      <c r="E713" s="1" t="s">
        <v>253</v>
      </c>
      <c r="F713" s="27" t="s">
        <v>492</v>
      </c>
      <c r="G713" s="27" t="s">
        <v>423</v>
      </c>
      <c r="H713" s="5">
        <f>H712-B713</f>
        <v>-2500</v>
      </c>
      <c r="I713" s="22">
        <f t="shared" si="51"/>
        <v>4.716981132075472</v>
      </c>
      <c r="K713" t="s">
        <v>28</v>
      </c>
      <c r="L713">
        <v>17</v>
      </c>
      <c r="M713" s="2">
        <v>530</v>
      </c>
    </row>
    <row r="714" spans="1:13" s="85" customFormat="1" ht="12.75">
      <c r="A714" s="11"/>
      <c r="B714" s="381">
        <f>SUM(B713)</f>
        <v>2500</v>
      </c>
      <c r="C714" s="11" t="s">
        <v>28</v>
      </c>
      <c r="D714" s="11"/>
      <c r="E714" s="11"/>
      <c r="F714" s="18"/>
      <c r="G714" s="18"/>
      <c r="H714" s="83">
        <v>0</v>
      </c>
      <c r="I714" s="84">
        <f t="shared" si="51"/>
        <v>4.716981132075472</v>
      </c>
      <c r="M714" s="2">
        <v>530</v>
      </c>
    </row>
    <row r="715" spans="2:13" ht="12.75">
      <c r="B715" s="7"/>
      <c r="H715" s="5">
        <f aca="true" t="shared" si="55" ref="H715:H720">H714-B715</f>
        <v>0</v>
      </c>
      <c r="I715" s="22">
        <f t="shared" si="51"/>
        <v>0</v>
      </c>
      <c r="M715" s="2">
        <v>530</v>
      </c>
    </row>
    <row r="716" spans="2:13" ht="12.75">
      <c r="B716" s="7"/>
      <c r="H716" s="5">
        <f t="shared" si="55"/>
        <v>0</v>
      </c>
      <c r="I716" s="22">
        <f t="shared" si="51"/>
        <v>0</v>
      </c>
      <c r="M716" s="2">
        <v>530</v>
      </c>
    </row>
    <row r="717" spans="1:13" s="15" customFormat="1" ht="12.75">
      <c r="A717" s="12"/>
      <c r="B717" s="472">
        <v>900</v>
      </c>
      <c r="C717" s="33" t="s">
        <v>493</v>
      </c>
      <c r="D717" s="33" t="s">
        <v>10</v>
      </c>
      <c r="E717" s="33" t="s">
        <v>234</v>
      </c>
      <c r="F717" s="453" t="s">
        <v>494</v>
      </c>
      <c r="G717" s="31" t="s">
        <v>423</v>
      </c>
      <c r="H717" s="5">
        <f t="shared" si="55"/>
        <v>-900</v>
      </c>
      <c r="I717" s="22">
        <f t="shared" si="51"/>
        <v>1.6981132075471699</v>
      </c>
      <c r="K717" s="103" t="s">
        <v>253</v>
      </c>
      <c r="L717" s="15">
        <v>17</v>
      </c>
      <c r="M717" s="2">
        <v>530</v>
      </c>
    </row>
    <row r="718" spans="2:13" ht="12.75">
      <c r="B718" s="473">
        <v>1000</v>
      </c>
      <c r="C718" s="33" t="s">
        <v>495</v>
      </c>
      <c r="D718" s="33" t="s">
        <v>10</v>
      </c>
      <c r="E718" s="75" t="s">
        <v>234</v>
      </c>
      <c r="F718" s="453" t="s">
        <v>494</v>
      </c>
      <c r="G718" s="453" t="s">
        <v>423</v>
      </c>
      <c r="H718" s="5">
        <f t="shared" si="55"/>
        <v>-1900</v>
      </c>
      <c r="I718" s="22">
        <f t="shared" si="51"/>
        <v>1.8867924528301887</v>
      </c>
      <c r="K718" s="81" t="s">
        <v>253</v>
      </c>
      <c r="L718">
        <v>17</v>
      </c>
      <c r="M718" s="2">
        <v>530</v>
      </c>
    </row>
    <row r="719" spans="2:13" ht="12.75">
      <c r="B719" s="473">
        <v>800</v>
      </c>
      <c r="C719" s="75" t="s">
        <v>493</v>
      </c>
      <c r="D719" s="33" t="s">
        <v>10</v>
      </c>
      <c r="E719" s="75" t="s">
        <v>234</v>
      </c>
      <c r="F719" s="453" t="s">
        <v>494</v>
      </c>
      <c r="G719" s="453" t="s">
        <v>425</v>
      </c>
      <c r="H719" s="5">
        <f t="shared" si="55"/>
        <v>-2700</v>
      </c>
      <c r="I719" s="22">
        <f t="shared" si="51"/>
        <v>1.509433962264151</v>
      </c>
      <c r="K719" s="81" t="s">
        <v>253</v>
      </c>
      <c r="L719">
        <v>17</v>
      </c>
      <c r="M719" s="2">
        <v>530</v>
      </c>
    </row>
    <row r="720" spans="2:13" ht="12.75">
      <c r="B720" s="473">
        <v>1200</v>
      </c>
      <c r="C720" s="75" t="s">
        <v>495</v>
      </c>
      <c r="D720" s="33" t="s">
        <v>10</v>
      </c>
      <c r="E720" s="75" t="s">
        <v>234</v>
      </c>
      <c r="F720" s="453" t="s">
        <v>494</v>
      </c>
      <c r="G720" s="453" t="s">
        <v>425</v>
      </c>
      <c r="H720" s="5">
        <f t="shared" si="55"/>
        <v>-3900</v>
      </c>
      <c r="I720" s="22">
        <f t="shared" si="51"/>
        <v>2.2641509433962264</v>
      </c>
      <c r="K720" s="81" t="s">
        <v>253</v>
      </c>
      <c r="L720">
        <v>17</v>
      </c>
      <c r="M720" s="2">
        <v>530</v>
      </c>
    </row>
    <row r="721" spans="1:14" s="95" customFormat="1" ht="12.75">
      <c r="A721" s="92"/>
      <c r="B721" s="368">
        <f>SUM(B717:B720)</f>
        <v>3900</v>
      </c>
      <c r="C721" s="474" t="s">
        <v>239</v>
      </c>
      <c r="D721" s="92"/>
      <c r="E721" s="475"/>
      <c r="F721" s="94"/>
      <c r="G721" s="94"/>
      <c r="H721" s="93">
        <v>0</v>
      </c>
      <c r="I721" s="105">
        <f t="shared" si="51"/>
        <v>7.3584905660377355</v>
      </c>
      <c r="J721" s="474"/>
      <c r="K721" s="474"/>
      <c r="L721" s="474"/>
      <c r="M721" s="2">
        <v>530</v>
      </c>
      <c r="N721" s="476"/>
    </row>
    <row r="722" spans="2:13" ht="12.75">
      <c r="B722" s="473"/>
      <c r="D722" s="12"/>
      <c r="H722" s="5">
        <f>H721-B722</f>
        <v>0</v>
      </c>
      <c r="I722" s="22">
        <f t="shared" si="51"/>
        <v>0</v>
      </c>
      <c r="M722" s="2">
        <v>530</v>
      </c>
    </row>
    <row r="723" spans="2:13" ht="12.75">
      <c r="B723" s="473"/>
      <c r="D723" s="12"/>
      <c r="H723" s="5">
        <f>H722-B723</f>
        <v>0</v>
      </c>
      <c r="I723" s="22">
        <f t="shared" si="51"/>
        <v>0</v>
      </c>
      <c r="M723" s="2">
        <v>530</v>
      </c>
    </row>
    <row r="724" spans="2:13" ht="12.75">
      <c r="B724" s="473">
        <v>1700</v>
      </c>
      <c r="C724" s="75" t="s">
        <v>240</v>
      </c>
      <c r="D724" s="33" t="s">
        <v>10</v>
      </c>
      <c r="E724" s="75" t="s">
        <v>86</v>
      </c>
      <c r="F724" s="453" t="s">
        <v>494</v>
      </c>
      <c r="G724" s="453" t="s">
        <v>423</v>
      </c>
      <c r="H724" s="5">
        <f>H723-B724</f>
        <v>-1700</v>
      </c>
      <c r="I724" s="22">
        <f t="shared" si="51"/>
        <v>3.207547169811321</v>
      </c>
      <c r="K724" s="81" t="s">
        <v>253</v>
      </c>
      <c r="L724">
        <v>17</v>
      </c>
      <c r="M724" s="2">
        <v>530</v>
      </c>
    </row>
    <row r="725" spans="2:13" ht="12.75">
      <c r="B725" s="473">
        <v>1400</v>
      </c>
      <c r="C725" s="75" t="s">
        <v>240</v>
      </c>
      <c r="D725" s="33" t="s">
        <v>10</v>
      </c>
      <c r="E725" s="75" t="s">
        <v>86</v>
      </c>
      <c r="F725" s="453" t="s">
        <v>494</v>
      </c>
      <c r="G725" s="453" t="s">
        <v>425</v>
      </c>
      <c r="H725" s="5">
        <f>H724-B725</f>
        <v>-3100</v>
      </c>
      <c r="I725" s="22">
        <f aca="true" t="shared" si="56" ref="I725:I788">+B725/M725</f>
        <v>2.641509433962264</v>
      </c>
      <c r="K725" s="81" t="s">
        <v>253</v>
      </c>
      <c r="L725">
        <v>17</v>
      </c>
      <c r="M725" s="2">
        <v>530</v>
      </c>
    </row>
    <row r="726" spans="1:13" s="95" customFormat="1" ht="12.75">
      <c r="A726" s="92"/>
      <c r="B726" s="368">
        <f>SUM(B724:B725)</f>
        <v>3100</v>
      </c>
      <c r="C726" s="92"/>
      <c r="D726" s="92"/>
      <c r="E726" s="86" t="s">
        <v>86</v>
      </c>
      <c r="F726" s="94"/>
      <c r="G726" s="94"/>
      <c r="H726" s="93">
        <v>0</v>
      </c>
      <c r="I726" s="105">
        <f t="shared" si="56"/>
        <v>5.849056603773585</v>
      </c>
      <c r="M726" s="2">
        <v>530</v>
      </c>
    </row>
    <row r="727" spans="2:13" ht="12.75">
      <c r="B727" s="477"/>
      <c r="D727" s="12"/>
      <c r="H727" s="5">
        <f>H726-B727</f>
        <v>0</v>
      </c>
      <c r="I727" s="22">
        <f t="shared" si="56"/>
        <v>0</v>
      </c>
      <c r="M727" s="2">
        <v>530</v>
      </c>
    </row>
    <row r="728" spans="2:13" ht="12.75">
      <c r="B728" s="477"/>
      <c r="D728" s="12"/>
      <c r="H728" s="5">
        <f>H727-B728</f>
        <v>0</v>
      </c>
      <c r="I728" s="22">
        <f t="shared" si="56"/>
        <v>0</v>
      </c>
      <c r="M728" s="2">
        <v>530</v>
      </c>
    </row>
    <row r="729" spans="2:13" ht="12.75">
      <c r="B729" s="478">
        <v>1100</v>
      </c>
      <c r="C729" s="33" t="s">
        <v>496</v>
      </c>
      <c r="D729" s="33" t="s">
        <v>10</v>
      </c>
      <c r="E729" s="75" t="s">
        <v>497</v>
      </c>
      <c r="F729" s="453" t="s">
        <v>494</v>
      </c>
      <c r="G729" s="453" t="s">
        <v>425</v>
      </c>
      <c r="H729" s="5">
        <f>H728-B729</f>
        <v>-1100</v>
      </c>
      <c r="I729" s="22">
        <f t="shared" si="56"/>
        <v>2.0754716981132075</v>
      </c>
      <c r="J729" s="15"/>
      <c r="K729" s="81" t="s">
        <v>253</v>
      </c>
      <c r="L729">
        <v>17</v>
      </c>
      <c r="M729" s="2">
        <v>530</v>
      </c>
    </row>
    <row r="730" spans="1:13" s="95" customFormat="1" ht="12.75">
      <c r="A730" s="92"/>
      <c r="B730" s="479">
        <f>SUM(B729)</f>
        <v>1100</v>
      </c>
      <c r="C730" s="92"/>
      <c r="D730" s="92"/>
      <c r="E730" s="86" t="s">
        <v>497</v>
      </c>
      <c r="F730" s="94"/>
      <c r="G730" s="94"/>
      <c r="H730" s="93">
        <v>0</v>
      </c>
      <c r="I730" s="105">
        <f t="shared" si="56"/>
        <v>2.0754716981132075</v>
      </c>
      <c r="M730" s="2">
        <v>530</v>
      </c>
    </row>
    <row r="731" spans="2:13" ht="12.75">
      <c r="B731" s="477"/>
      <c r="D731" s="12"/>
      <c r="H731" s="5">
        <f>H730-B731</f>
        <v>0</v>
      </c>
      <c r="I731" s="22">
        <f t="shared" si="56"/>
        <v>0</v>
      </c>
      <c r="M731" s="2">
        <v>530</v>
      </c>
    </row>
    <row r="732" spans="2:13" ht="12.75">
      <c r="B732" s="477"/>
      <c r="D732" s="12"/>
      <c r="H732" s="5">
        <f>H731-B732</f>
        <v>0</v>
      </c>
      <c r="I732" s="22">
        <f t="shared" si="56"/>
        <v>0</v>
      </c>
      <c r="M732" s="2">
        <v>530</v>
      </c>
    </row>
    <row r="733" spans="8:13" ht="12.75">
      <c r="H733" s="5">
        <f>H732-B733</f>
        <v>0</v>
      </c>
      <c r="I733" s="22">
        <f t="shared" si="56"/>
        <v>0</v>
      </c>
      <c r="M733" s="2">
        <v>530</v>
      </c>
    </row>
    <row r="734" spans="8:13" ht="12.75">
      <c r="H734" s="5">
        <f>H733-B734</f>
        <v>0</v>
      </c>
      <c r="I734" s="22">
        <f t="shared" si="56"/>
        <v>0</v>
      </c>
      <c r="M734" s="2">
        <v>530</v>
      </c>
    </row>
    <row r="735" spans="1:13" s="102" customFormat="1" ht="12.75">
      <c r="A735" s="97"/>
      <c r="B735" s="98">
        <f>+B741+B753+B762+B766+B775+B779</f>
        <v>65300</v>
      </c>
      <c r="C735" s="97" t="s">
        <v>87</v>
      </c>
      <c r="D735" s="97" t="s">
        <v>91</v>
      </c>
      <c r="E735" s="97" t="s">
        <v>88</v>
      </c>
      <c r="F735" s="99" t="s">
        <v>89</v>
      </c>
      <c r="G735" s="99" t="s">
        <v>90</v>
      </c>
      <c r="H735" s="98"/>
      <c r="I735" s="101">
        <f t="shared" si="56"/>
        <v>123.20754716981132</v>
      </c>
      <c r="M735" s="2">
        <v>530</v>
      </c>
    </row>
    <row r="736" spans="8:13" ht="12.75">
      <c r="H736" s="5">
        <f>H735-B736</f>
        <v>0</v>
      </c>
      <c r="I736" s="22">
        <f t="shared" si="56"/>
        <v>0</v>
      </c>
      <c r="M736" s="2">
        <v>530</v>
      </c>
    </row>
    <row r="737" spans="2:13" ht="12.75">
      <c r="B737" s="367">
        <v>2500</v>
      </c>
      <c r="C737" s="1" t="s">
        <v>28</v>
      </c>
      <c r="D737" s="1" t="s">
        <v>10</v>
      </c>
      <c r="E737" s="1" t="s">
        <v>284</v>
      </c>
      <c r="F737" s="27" t="s">
        <v>498</v>
      </c>
      <c r="G737" s="27" t="s">
        <v>460</v>
      </c>
      <c r="H737" s="5">
        <f>H736-B737</f>
        <v>-2500</v>
      </c>
      <c r="I737" s="22">
        <f t="shared" si="56"/>
        <v>4.716981132075472</v>
      </c>
      <c r="K737" t="s">
        <v>28</v>
      </c>
      <c r="L737">
        <v>18</v>
      </c>
      <c r="M737" s="2">
        <v>530</v>
      </c>
    </row>
    <row r="738" spans="2:13" ht="12.75">
      <c r="B738" s="367">
        <v>2500</v>
      </c>
      <c r="C738" s="1" t="s">
        <v>28</v>
      </c>
      <c r="D738" s="1" t="s">
        <v>10</v>
      </c>
      <c r="E738" s="1" t="s">
        <v>284</v>
      </c>
      <c r="F738" s="27" t="s">
        <v>499</v>
      </c>
      <c r="G738" s="27" t="s">
        <v>462</v>
      </c>
      <c r="H738" s="5">
        <f>H737-B738</f>
        <v>-5000</v>
      </c>
      <c r="I738" s="22">
        <f t="shared" si="56"/>
        <v>4.716981132075472</v>
      </c>
      <c r="K738" t="s">
        <v>28</v>
      </c>
      <c r="L738">
        <v>18</v>
      </c>
      <c r="M738" s="2">
        <v>530</v>
      </c>
    </row>
    <row r="739" spans="2:13" ht="12.75">
      <c r="B739" s="367">
        <v>2500</v>
      </c>
      <c r="C739" s="1" t="s">
        <v>28</v>
      </c>
      <c r="D739" s="1" t="s">
        <v>10</v>
      </c>
      <c r="E739" s="1" t="s">
        <v>284</v>
      </c>
      <c r="F739" s="27" t="s">
        <v>500</v>
      </c>
      <c r="G739" s="27" t="s">
        <v>464</v>
      </c>
      <c r="H739" s="5">
        <f>H738-B739</f>
        <v>-7500</v>
      </c>
      <c r="I739" s="22">
        <f t="shared" si="56"/>
        <v>4.716981132075472</v>
      </c>
      <c r="K739" t="s">
        <v>28</v>
      </c>
      <c r="L739">
        <v>18</v>
      </c>
      <c r="M739" s="2">
        <v>530</v>
      </c>
    </row>
    <row r="740" spans="2:13" ht="12.75">
      <c r="B740" s="367">
        <v>2500</v>
      </c>
      <c r="C740" s="1" t="s">
        <v>28</v>
      </c>
      <c r="D740" s="1" t="s">
        <v>10</v>
      </c>
      <c r="E740" s="1" t="s">
        <v>284</v>
      </c>
      <c r="F740" s="27" t="s">
        <v>501</v>
      </c>
      <c r="G740" s="27" t="s">
        <v>502</v>
      </c>
      <c r="H740" s="5">
        <f>H739-B740</f>
        <v>-10000</v>
      </c>
      <c r="I740" s="22">
        <f t="shared" si="56"/>
        <v>4.716981132075472</v>
      </c>
      <c r="K740" t="s">
        <v>28</v>
      </c>
      <c r="L740">
        <v>18</v>
      </c>
      <c r="M740" s="2">
        <v>530</v>
      </c>
    </row>
    <row r="741" spans="1:13" s="85" customFormat="1" ht="12.75">
      <c r="A741" s="11"/>
      <c r="B741" s="294">
        <f>SUM(B737:B740)</f>
        <v>10000</v>
      </c>
      <c r="C741" s="11" t="s">
        <v>28</v>
      </c>
      <c r="D741" s="11"/>
      <c r="E741" s="11"/>
      <c r="F741" s="18"/>
      <c r="G741" s="18"/>
      <c r="H741" s="83">
        <v>0</v>
      </c>
      <c r="I741" s="84">
        <f t="shared" si="56"/>
        <v>18.867924528301888</v>
      </c>
      <c r="M741" s="2">
        <v>530</v>
      </c>
    </row>
    <row r="742" spans="2:13" ht="12.75">
      <c r="B742" s="367"/>
      <c r="H742" s="5">
        <f aca="true" t="shared" si="57" ref="H742:H752">H741-B742</f>
        <v>0</v>
      </c>
      <c r="I742" s="22">
        <f t="shared" si="56"/>
        <v>0</v>
      </c>
      <c r="M742" s="2">
        <v>530</v>
      </c>
    </row>
    <row r="743" spans="2:13" ht="12.75">
      <c r="B743" s="367"/>
      <c r="H743" s="5">
        <f t="shared" si="57"/>
        <v>0</v>
      </c>
      <c r="I743" s="22">
        <f t="shared" si="56"/>
        <v>0</v>
      </c>
      <c r="M743" s="2">
        <v>530</v>
      </c>
    </row>
    <row r="744" spans="2:13" ht="12.75">
      <c r="B744" s="367">
        <v>5000</v>
      </c>
      <c r="C744" s="1" t="s">
        <v>503</v>
      </c>
      <c r="D744" s="1" t="s">
        <v>261</v>
      </c>
      <c r="E744" s="1" t="s">
        <v>234</v>
      </c>
      <c r="F744" s="27" t="s">
        <v>504</v>
      </c>
      <c r="G744" s="27" t="s">
        <v>458</v>
      </c>
      <c r="H744" s="5">
        <f t="shared" si="57"/>
        <v>-5000</v>
      </c>
      <c r="I744" s="22">
        <f t="shared" si="56"/>
        <v>9.433962264150944</v>
      </c>
      <c r="K744" t="s">
        <v>284</v>
      </c>
      <c r="L744">
        <v>18</v>
      </c>
      <c r="M744" s="2">
        <v>530</v>
      </c>
    </row>
    <row r="745" spans="2:13" ht="12.75">
      <c r="B745" s="367">
        <v>2500</v>
      </c>
      <c r="C745" s="12" t="s">
        <v>505</v>
      </c>
      <c r="D745" s="1" t="s">
        <v>261</v>
      </c>
      <c r="E745" s="1" t="s">
        <v>234</v>
      </c>
      <c r="F745" s="27" t="s">
        <v>506</v>
      </c>
      <c r="G745" s="27" t="s">
        <v>460</v>
      </c>
      <c r="H745" s="5">
        <f t="shared" si="57"/>
        <v>-7500</v>
      </c>
      <c r="I745" s="22">
        <f t="shared" si="56"/>
        <v>4.716981132075472</v>
      </c>
      <c r="K745" t="s">
        <v>284</v>
      </c>
      <c r="L745">
        <v>18</v>
      </c>
      <c r="M745" s="2">
        <v>530</v>
      </c>
    </row>
    <row r="746" spans="2:13" ht="12.75">
      <c r="B746" s="367">
        <v>5000</v>
      </c>
      <c r="C746" s="12" t="s">
        <v>507</v>
      </c>
      <c r="D746" s="1" t="s">
        <v>261</v>
      </c>
      <c r="E746" s="1" t="s">
        <v>234</v>
      </c>
      <c r="F746" s="27" t="s">
        <v>506</v>
      </c>
      <c r="G746" s="27" t="s">
        <v>462</v>
      </c>
      <c r="H746" s="5">
        <f t="shared" si="57"/>
        <v>-12500</v>
      </c>
      <c r="I746" s="22">
        <f t="shared" si="56"/>
        <v>9.433962264150944</v>
      </c>
      <c r="K746" t="s">
        <v>284</v>
      </c>
      <c r="L746">
        <v>18</v>
      </c>
      <c r="M746" s="2">
        <v>530</v>
      </c>
    </row>
    <row r="747" spans="2:13" ht="12.75">
      <c r="B747" s="367">
        <v>4000</v>
      </c>
      <c r="C747" s="12" t="s">
        <v>508</v>
      </c>
      <c r="D747" s="1" t="s">
        <v>261</v>
      </c>
      <c r="E747" s="1" t="s">
        <v>234</v>
      </c>
      <c r="F747" s="27" t="s">
        <v>506</v>
      </c>
      <c r="G747" s="27" t="s">
        <v>462</v>
      </c>
      <c r="H747" s="5">
        <f t="shared" si="57"/>
        <v>-16500</v>
      </c>
      <c r="I747" s="22">
        <f t="shared" si="56"/>
        <v>7.547169811320755</v>
      </c>
      <c r="K747" t="s">
        <v>284</v>
      </c>
      <c r="L747">
        <v>18</v>
      </c>
      <c r="M747" s="2">
        <v>530</v>
      </c>
    </row>
    <row r="748" spans="2:13" ht="12.75">
      <c r="B748" s="367">
        <v>3000</v>
      </c>
      <c r="C748" s="12" t="s">
        <v>509</v>
      </c>
      <c r="D748" s="1" t="s">
        <v>261</v>
      </c>
      <c r="E748" s="1" t="s">
        <v>234</v>
      </c>
      <c r="F748" s="27" t="s">
        <v>506</v>
      </c>
      <c r="G748" s="27" t="s">
        <v>464</v>
      </c>
      <c r="H748" s="5">
        <f t="shared" si="57"/>
        <v>-19500</v>
      </c>
      <c r="I748" s="22">
        <f t="shared" si="56"/>
        <v>5.660377358490566</v>
      </c>
      <c r="K748" t="s">
        <v>284</v>
      </c>
      <c r="L748">
        <v>18</v>
      </c>
      <c r="M748" s="2">
        <v>530</v>
      </c>
    </row>
    <row r="749" spans="2:13" ht="12.75">
      <c r="B749" s="367">
        <v>2000</v>
      </c>
      <c r="C749" s="12" t="s">
        <v>510</v>
      </c>
      <c r="D749" s="1" t="s">
        <v>261</v>
      </c>
      <c r="E749" s="1" t="s">
        <v>234</v>
      </c>
      <c r="F749" s="27" t="s">
        <v>506</v>
      </c>
      <c r="G749" s="27" t="s">
        <v>464</v>
      </c>
      <c r="H749" s="5">
        <f t="shared" si="57"/>
        <v>-21500</v>
      </c>
      <c r="I749" s="22">
        <f t="shared" si="56"/>
        <v>3.7735849056603774</v>
      </c>
      <c r="K749" t="s">
        <v>284</v>
      </c>
      <c r="L749">
        <v>18</v>
      </c>
      <c r="M749" s="2">
        <v>530</v>
      </c>
    </row>
    <row r="750" spans="2:13" ht="12.75">
      <c r="B750" s="367">
        <v>5000</v>
      </c>
      <c r="C750" s="1" t="s">
        <v>511</v>
      </c>
      <c r="D750" s="1" t="s">
        <v>261</v>
      </c>
      <c r="E750" s="1" t="s">
        <v>234</v>
      </c>
      <c r="F750" s="27" t="s">
        <v>506</v>
      </c>
      <c r="G750" s="27" t="s">
        <v>502</v>
      </c>
      <c r="H750" s="5">
        <f t="shared" si="57"/>
        <v>-26500</v>
      </c>
      <c r="I750" s="22">
        <f t="shared" si="56"/>
        <v>9.433962264150944</v>
      </c>
      <c r="K750" t="s">
        <v>284</v>
      </c>
      <c r="L750">
        <v>18</v>
      </c>
      <c r="M750" s="2">
        <v>530</v>
      </c>
    </row>
    <row r="751" spans="2:13" ht="12.75">
      <c r="B751" s="367">
        <v>2500</v>
      </c>
      <c r="C751" s="1" t="s">
        <v>512</v>
      </c>
      <c r="D751" s="1" t="s">
        <v>261</v>
      </c>
      <c r="E751" s="1" t="s">
        <v>234</v>
      </c>
      <c r="F751" s="27" t="s">
        <v>506</v>
      </c>
      <c r="G751" s="27" t="s">
        <v>502</v>
      </c>
      <c r="H751" s="5">
        <f t="shared" si="57"/>
        <v>-29000</v>
      </c>
      <c r="I751" s="22">
        <f t="shared" si="56"/>
        <v>4.716981132075472</v>
      </c>
      <c r="K751" t="s">
        <v>284</v>
      </c>
      <c r="L751">
        <v>18</v>
      </c>
      <c r="M751" s="2">
        <v>530</v>
      </c>
    </row>
    <row r="752" spans="2:13" ht="12.75">
      <c r="B752" s="367">
        <v>5000</v>
      </c>
      <c r="C752" s="1" t="s">
        <v>513</v>
      </c>
      <c r="D752" s="1" t="s">
        <v>261</v>
      </c>
      <c r="E752" s="1" t="s">
        <v>234</v>
      </c>
      <c r="F752" s="27" t="s">
        <v>514</v>
      </c>
      <c r="G752" s="27" t="s">
        <v>515</v>
      </c>
      <c r="H752" s="5">
        <f t="shared" si="57"/>
        <v>-34000</v>
      </c>
      <c r="I752" s="22">
        <f t="shared" si="56"/>
        <v>9.433962264150944</v>
      </c>
      <c r="K752" t="s">
        <v>284</v>
      </c>
      <c r="L752">
        <v>18</v>
      </c>
      <c r="M752" s="2">
        <v>530</v>
      </c>
    </row>
    <row r="753" spans="1:13" s="85" customFormat="1" ht="12.75">
      <c r="A753" s="11"/>
      <c r="B753" s="294">
        <f>SUM(B744:B752)</f>
        <v>34000</v>
      </c>
      <c r="C753" s="11" t="s">
        <v>239</v>
      </c>
      <c r="D753" s="11"/>
      <c r="E753" s="11"/>
      <c r="F753" s="18"/>
      <c r="G753" s="18"/>
      <c r="H753" s="83">
        <v>0</v>
      </c>
      <c r="I753" s="84">
        <f t="shared" si="56"/>
        <v>64.15094339622641</v>
      </c>
      <c r="M753" s="2">
        <v>530</v>
      </c>
    </row>
    <row r="754" spans="2:13" ht="12.75">
      <c r="B754" s="455"/>
      <c r="H754" s="5">
        <f aca="true" t="shared" si="58" ref="H754:H761">H753-B754</f>
        <v>0</v>
      </c>
      <c r="I754" s="22">
        <f t="shared" si="56"/>
        <v>0</v>
      </c>
      <c r="M754" s="2">
        <v>530</v>
      </c>
    </row>
    <row r="755" spans="2:13" ht="12.75">
      <c r="B755" s="455"/>
      <c r="H755" s="5">
        <f t="shared" si="58"/>
        <v>0</v>
      </c>
      <c r="I755" s="22">
        <f t="shared" si="56"/>
        <v>0</v>
      </c>
      <c r="M755" s="2">
        <v>530</v>
      </c>
    </row>
    <row r="756" spans="2:13" ht="12.75">
      <c r="B756" s="455">
        <v>1200</v>
      </c>
      <c r="C756" s="1" t="s">
        <v>240</v>
      </c>
      <c r="D756" s="1" t="s">
        <v>261</v>
      </c>
      <c r="E756" s="1" t="s">
        <v>86</v>
      </c>
      <c r="F756" s="27" t="s">
        <v>506</v>
      </c>
      <c r="G756" s="27" t="s">
        <v>458</v>
      </c>
      <c r="H756" s="5">
        <f t="shared" si="58"/>
        <v>-1200</v>
      </c>
      <c r="I756" s="22">
        <f t="shared" si="56"/>
        <v>2.2641509433962264</v>
      </c>
      <c r="K756" t="s">
        <v>284</v>
      </c>
      <c r="L756">
        <v>18</v>
      </c>
      <c r="M756" s="2">
        <v>530</v>
      </c>
    </row>
    <row r="757" spans="2:13" ht="12.75">
      <c r="B757" s="367">
        <v>900</v>
      </c>
      <c r="C757" s="1" t="s">
        <v>240</v>
      </c>
      <c r="D757" s="1" t="s">
        <v>261</v>
      </c>
      <c r="E757" s="1" t="s">
        <v>86</v>
      </c>
      <c r="F757" s="27" t="s">
        <v>506</v>
      </c>
      <c r="G757" s="27" t="s">
        <v>460</v>
      </c>
      <c r="H757" s="5">
        <f t="shared" si="58"/>
        <v>-2100</v>
      </c>
      <c r="I757" s="22">
        <f t="shared" si="56"/>
        <v>1.6981132075471699</v>
      </c>
      <c r="K757" t="s">
        <v>284</v>
      </c>
      <c r="L757">
        <v>18</v>
      </c>
      <c r="M757" s="2">
        <v>530</v>
      </c>
    </row>
    <row r="758" spans="2:13" ht="12.75">
      <c r="B758" s="367">
        <v>500</v>
      </c>
      <c r="C758" s="1" t="s">
        <v>240</v>
      </c>
      <c r="D758" s="1" t="s">
        <v>261</v>
      </c>
      <c r="E758" s="1" t="s">
        <v>86</v>
      </c>
      <c r="F758" s="27" t="s">
        <v>506</v>
      </c>
      <c r="G758" s="27" t="s">
        <v>462</v>
      </c>
      <c r="H758" s="5">
        <f t="shared" si="58"/>
        <v>-2600</v>
      </c>
      <c r="I758" s="22">
        <f t="shared" si="56"/>
        <v>0.9433962264150944</v>
      </c>
      <c r="K758" t="s">
        <v>284</v>
      </c>
      <c r="L758">
        <v>18</v>
      </c>
      <c r="M758" s="2">
        <v>530</v>
      </c>
    </row>
    <row r="759" spans="2:13" ht="12.75">
      <c r="B759" s="367">
        <v>500</v>
      </c>
      <c r="C759" s="1" t="s">
        <v>240</v>
      </c>
      <c r="D759" s="1" t="s">
        <v>261</v>
      </c>
      <c r="E759" s="1" t="s">
        <v>86</v>
      </c>
      <c r="F759" s="27" t="s">
        <v>506</v>
      </c>
      <c r="G759" s="27" t="s">
        <v>464</v>
      </c>
      <c r="H759" s="5">
        <f t="shared" si="58"/>
        <v>-3100</v>
      </c>
      <c r="I759" s="22">
        <f t="shared" si="56"/>
        <v>0.9433962264150944</v>
      </c>
      <c r="K759" t="s">
        <v>284</v>
      </c>
      <c r="L759">
        <v>18</v>
      </c>
      <c r="M759" s="2">
        <v>530</v>
      </c>
    </row>
    <row r="760" spans="2:13" ht="12.75">
      <c r="B760" s="367">
        <v>500</v>
      </c>
      <c r="C760" s="1" t="s">
        <v>240</v>
      </c>
      <c r="D760" s="1" t="s">
        <v>261</v>
      </c>
      <c r="E760" s="1" t="s">
        <v>86</v>
      </c>
      <c r="F760" s="27" t="s">
        <v>506</v>
      </c>
      <c r="G760" s="27" t="s">
        <v>502</v>
      </c>
      <c r="H760" s="5">
        <f t="shared" si="58"/>
        <v>-3600</v>
      </c>
      <c r="I760" s="22">
        <f t="shared" si="56"/>
        <v>0.9433962264150944</v>
      </c>
      <c r="K760" t="s">
        <v>284</v>
      </c>
      <c r="L760">
        <v>18</v>
      </c>
      <c r="M760" s="2">
        <v>530</v>
      </c>
    </row>
    <row r="761" spans="2:13" ht="12.75">
      <c r="B761" s="367">
        <v>700</v>
      </c>
      <c r="C761" s="1" t="s">
        <v>240</v>
      </c>
      <c r="D761" s="1" t="s">
        <v>261</v>
      </c>
      <c r="E761" s="1" t="s">
        <v>86</v>
      </c>
      <c r="F761" s="27" t="s">
        <v>506</v>
      </c>
      <c r="G761" s="27" t="s">
        <v>515</v>
      </c>
      <c r="H761" s="5">
        <f t="shared" si="58"/>
        <v>-4300</v>
      </c>
      <c r="I761" s="22">
        <f t="shared" si="56"/>
        <v>1.320754716981132</v>
      </c>
      <c r="K761" t="s">
        <v>284</v>
      </c>
      <c r="L761">
        <v>18</v>
      </c>
      <c r="M761" s="2">
        <v>530</v>
      </c>
    </row>
    <row r="762" spans="1:13" s="85" customFormat="1" ht="12.75">
      <c r="A762" s="11"/>
      <c r="B762" s="294">
        <f>SUM(B756:B761)</f>
        <v>4300</v>
      </c>
      <c r="C762" s="11"/>
      <c r="D762" s="11"/>
      <c r="E762" s="11" t="s">
        <v>86</v>
      </c>
      <c r="F762" s="18"/>
      <c r="G762" s="18"/>
      <c r="H762" s="83">
        <v>0</v>
      </c>
      <c r="I762" s="84">
        <f t="shared" si="56"/>
        <v>8.11320754716981</v>
      </c>
      <c r="M762" s="2">
        <v>530</v>
      </c>
    </row>
    <row r="763" spans="2:13" ht="12.75">
      <c r="B763" s="367"/>
      <c r="H763" s="5">
        <f>H762-B763</f>
        <v>0</v>
      </c>
      <c r="I763" s="22">
        <f t="shared" si="56"/>
        <v>0</v>
      </c>
      <c r="M763" s="2">
        <v>530</v>
      </c>
    </row>
    <row r="764" spans="2:13" ht="12.75">
      <c r="B764" s="367"/>
      <c r="H764" s="5">
        <f>H763-B764</f>
        <v>0</v>
      </c>
      <c r="I764" s="22">
        <f t="shared" si="56"/>
        <v>0</v>
      </c>
      <c r="M764" s="2">
        <v>530</v>
      </c>
    </row>
    <row r="765" spans="1:13" ht="12.75">
      <c r="A765" s="12"/>
      <c r="B765" s="367">
        <v>4000</v>
      </c>
      <c r="C765" s="1" t="s">
        <v>29</v>
      </c>
      <c r="D765" s="1" t="s">
        <v>261</v>
      </c>
      <c r="E765" s="1" t="s">
        <v>234</v>
      </c>
      <c r="F765" s="27" t="s">
        <v>516</v>
      </c>
      <c r="G765" s="27" t="s">
        <v>460</v>
      </c>
      <c r="H765" s="5">
        <f>H764-B765</f>
        <v>-4000</v>
      </c>
      <c r="I765" s="22">
        <f t="shared" si="56"/>
        <v>7.547169811320755</v>
      </c>
      <c r="K765" t="s">
        <v>284</v>
      </c>
      <c r="L765">
        <v>18</v>
      </c>
      <c r="M765" s="2">
        <v>530</v>
      </c>
    </row>
    <row r="766" spans="1:13" s="85" customFormat="1" ht="12.75">
      <c r="A766" s="11"/>
      <c r="B766" s="294">
        <f>SUM(B765:B765)</f>
        <v>4000</v>
      </c>
      <c r="C766" s="11" t="s">
        <v>29</v>
      </c>
      <c r="D766" s="11"/>
      <c r="E766" s="11"/>
      <c r="F766" s="18"/>
      <c r="G766" s="18"/>
      <c r="H766" s="83">
        <v>0</v>
      </c>
      <c r="I766" s="84">
        <f t="shared" si="56"/>
        <v>7.547169811320755</v>
      </c>
      <c r="M766" s="2">
        <v>530</v>
      </c>
    </row>
    <row r="767" spans="2:13" ht="12.75">
      <c r="B767" s="367"/>
      <c r="H767" s="5">
        <f aca="true" t="shared" si="59" ref="H767:H774">H766-B767</f>
        <v>0</v>
      </c>
      <c r="I767" s="22">
        <f t="shared" si="56"/>
        <v>0</v>
      </c>
      <c r="M767" s="2">
        <v>530</v>
      </c>
    </row>
    <row r="768" spans="2:13" ht="12.75">
      <c r="B768" s="367"/>
      <c r="H768" s="5">
        <f t="shared" si="59"/>
        <v>0</v>
      </c>
      <c r="I768" s="22">
        <f t="shared" si="56"/>
        <v>0</v>
      </c>
      <c r="M768" s="2">
        <v>530</v>
      </c>
    </row>
    <row r="769" spans="2:13" ht="12.75">
      <c r="B769" s="367">
        <v>2000</v>
      </c>
      <c r="C769" s="1" t="s">
        <v>30</v>
      </c>
      <c r="D769" s="1" t="s">
        <v>261</v>
      </c>
      <c r="E769" s="1" t="s">
        <v>234</v>
      </c>
      <c r="F769" s="27" t="s">
        <v>506</v>
      </c>
      <c r="G769" s="27" t="s">
        <v>458</v>
      </c>
      <c r="H769" s="5">
        <f t="shared" si="59"/>
        <v>-2000</v>
      </c>
      <c r="I769" s="22">
        <f t="shared" si="56"/>
        <v>3.7735849056603774</v>
      </c>
      <c r="K769" t="s">
        <v>284</v>
      </c>
      <c r="L769">
        <v>18</v>
      </c>
      <c r="M769" s="2">
        <v>530</v>
      </c>
    </row>
    <row r="770" spans="2:13" ht="12.75">
      <c r="B770" s="367">
        <v>2000</v>
      </c>
      <c r="C770" s="1" t="s">
        <v>30</v>
      </c>
      <c r="D770" s="1" t="s">
        <v>261</v>
      </c>
      <c r="E770" s="1" t="s">
        <v>234</v>
      </c>
      <c r="F770" s="27" t="s">
        <v>506</v>
      </c>
      <c r="G770" s="27" t="s">
        <v>460</v>
      </c>
      <c r="H770" s="5">
        <f t="shared" si="59"/>
        <v>-4000</v>
      </c>
      <c r="I770" s="22">
        <f t="shared" si="56"/>
        <v>3.7735849056603774</v>
      </c>
      <c r="K770" t="s">
        <v>284</v>
      </c>
      <c r="L770">
        <v>18</v>
      </c>
      <c r="M770" s="2">
        <v>530</v>
      </c>
    </row>
    <row r="771" spans="2:13" ht="12.75">
      <c r="B771" s="367">
        <v>2000</v>
      </c>
      <c r="C771" s="1" t="s">
        <v>30</v>
      </c>
      <c r="D771" s="1" t="s">
        <v>261</v>
      </c>
      <c r="E771" s="1" t="s">
        <v>234</v>
      </c>
      <c r="F771" s="27" t="s">
        <v>506</v>
      </c>
      <c r="G771" s="27" t="s">
        <v>462</v>
      </c>
      <c r="H771" s="5">
        <f t="shared" si="59"/>
        <v>-6000</v>
      </c>
      <c r="I771" s="22">
        <f t="shared" si="56"/>
        <v>3.7735849056603774</v>
      </c>
      <c r="K771" t="s">
        <v>284</v>
      </c>
      <c r="L771">
        <v>18</v>
      </c>
      <c r="M771" s="2">
        <v>530</v>
      </c>
    </row>
    <row r="772" spans="2:13" ht="12.75">
      <c r="B772" s="367">
        <v>2000</v>
      </c>
      <c r="C772" s="1" t="s">
        <v>30</v>
      </c>
      <c r="D772" s="1" t="s">
        <v>261</v>
      </c>
      <c r="E772" s="1" t="s">
        <v>234</v>
      </c>
      <c r="F772" s="27" t="s">
        <v>506</v>
      </c>
      <c r="G772" s="27" t="s">
        <v>464</v>
      </c>
      <c r="H772" s="5">
        <f t="shared" si="59"/>
        <v>-8000</v>
      </c>
      <c r="I772" s="22">
        <f t="shared" si="56"/>
        <v>3.7735849056603774</v>
      </c>
      <c r="K772" t="s">
        <v>284</v>
      </c>
      <c r="L772">
        <v>18</v>
      </c>
      <c r="M772" s="2">
        <v>530</v>
      </c>
    </row>
    <row r="773" spans="2:13" ht="12.75">
      <c r="B773" s="367">
        <v>2000</v>
      </c>
      <c r="C773" s="1" t="s">
        <v>30</v>
      </c>
      <c r="D773" s="1" t="s">
        <v>261</v>
      </c>
      <c r="E773" s="1" t="s">
        <v>234</v>
      </c>
      <c r="F773" s="27" t="s">
        <v>506</v>
      </c>
      <c r="G773" s="27" t="s">
        <v>502</v>
      </c>
      <c r="H773" s="5">
        <f t="shared" si="59"/>
        <v>-10000</v>
      </c>
      <c r="I773" s="22">
        <f t="shared" si="56"/>
        <v>3.7735849056603774</v>
      </c>
      <c r="K773" t="s">
        <v>284</v>
      </c>
      <c r="L773">
        <v>18</v>
      </c>
      <c r="M773" s="2">
        <v>530</v>
      </c>
    </row>
    <row r="774" spans="2:13" ht="12.75">
      <c r="B774" s="367">
        <v>2000</v>
      </c>
      <c r="C774" s="1" t="s">
        <v>30</v>
      </c>
      <c r="D774" s="1" t="s">
        <v>261</v>
      </c>
      <c r="E774" s="1" t="s">
        <v>234</v>
      </c>
      <c r="F774" s="27" t="s">
        <v>506</v>
      </c>
      <c r="G774" s="27" t="s">
        <v>515</v>
      </c>
      <c r="H774" s="5">
        <f t="shared" si="59"/>
        <v>-12000</v>
      </c>
      <c r="I774" s="22">
        <f t="shared" si="56"/>
        <v>3.7735849056603774</v>
      </c>
      <c r="K774" t="s">
        <v>284</v>
      </c>
      <c r="L774">
        <v>18</v>
      </c>
      <c r="M774" s="2">
        <v>530</v>
      </c>
    </row>
    <row r="775" spans="1:13" s="85" customFormat="1" ht="12.75">
      <c r="A775" s="11"/>
      <c r="B775" s="294">
        <f>SUM(B769:B774)</f>
        <v>12000</v>
      </c>
      <c r="C775" s="11" t="s">
        <v>30</v>
      </c>
      <c r="D775" s="11"/>
      <c r="E775" s="11"/>
      <c r="F775" s="18"/>
      <c r="G775" s="18"/>
      <c r="H775" s="83">
        <v>0</v>
      </c>
      <c r="I775" s="84">
        <f t="shared" si="56"/>
        <v>22.641509433962263</v>
      </c>
      <c r="M775" s="2">
        <v>530</v>
      </c>
    </row>
    <row r="776" spans="2:13" ht="12.75">
      <c r="B776" s="38"/>
      <c r="H776" s="5">
        <f>H775-B776</f>
        <v>0</v>
      </c>
      <c r="I776" s="22">
        <f t="shared" si="56"/>
        <v>0</v>
      </c>
      <c r="M776" s="2">
        <v>530</v>
      </c>
    </row>
    <row r="777" spans="2:13" ht="12.75">
      <c r="B777" s="38"/>
      <c r="H777" s="5">
        <f>H776-B777</f>
        <v>0</v>
      </c>
      <c r="I777" s="22">
        <f t="shared" si="56"/>
        <v>0</v>
      </c>
      <c r="M777" s="2">
        <v>530</v>
      </c>
    </row>
    <row r="778" spans="1:13" s="15" customFormat="1" ht="12.75">
      <c r="A778" s="12"/>
      <c r="B778" s="355">
        <v>1000</v>
      </c>
      <c r="C778" s="12" t="s">
        <v>242</v>
      </c>
      <c r="D778" s="12" t="s">
        <v>261</v>
      </c>
      <c r="E778" s="12" t="s">
        <v>497</v>
      </c>
      <c r="F778" s="30" t="s">
        <v>506</v>
      </c>
      <c r="G778" s="30" t="s">
        <v>458</v>
      </c>
      <c r="H778" s="5">
        <f>H777-B778</f>
        <v>-1000</v>
      </c>
      <c r="I778" s="22">
        <f t="shared" si="56"/>
        <v>1.8867924528301887</v>
      </c>
      <c r="K778" s="15" t="s">
        <v>284</v>
      </c>
      <c r="M778" s="2">
        <v>530</v>
      </c>
    </row>
    <row r="779" spans="1:13" s="85" customFormat="1" ht="12.75">
      <c r="A779" s="11"/>
      <c r="B779" s="366">
        <f>SUM(B778)</f>
        <v>1000</v>
      </c>
      <c r="C779" s="11"/>
      <c r="D779" s="11"/>
      <c r="E779" s="11" t="s">
        <v>497</v>
      </c>
      <c r="F779" s="18"/>
      <c r="G779" s="18"/>
      <c r="H779" s="83">
        <v>0</v>
      </c>
      <c r="I779" s="84">
        <f t="shared" si="56"/>
        <v>1.8867924528301887</v>
      </c>
      <c r="M779" s="2">
        <v>530</v>
      </c>
    </row>
    <row r="780" spans="2:13" ht="12.75">
      <c r="B780" s="38"/>
      <c r="H780" s="5">
        <f>H779-B780</f>
        <v>0</v>
      </c>
      <c r="I780" s="22">
        <f t="shared" si="56"/>
        <v>0</v>
      </c>
      <c r="M780" s="2">
        <v>530</v>
      </c>
    </row>
    <row r="781" spans="2:13" ht="12.75">
      <c r="B781" s="38"/>
      <c r="H781" s="5">
        <f>H780-B781</f>
        <v>0</v>
      </c>
      <c r="I781" s="22">
        <f t="shared" si="56"/>
        <v>0</v>
      </c>
      <c r="M781" s="2">
        <v>530</v>
      </c>
    </row>
    <row r="782" spans="2:13" ht="12.75">
      <c r="B782" s="38"/>
      <c r="H782" s="5">
        <f>H781-B782</f>
        <v>0</v>
      </c>
      <c r="I782" s="22">
        <f t="shared" si="56"/>
        <v>0</v>
      </c>
      <c r="M782" s="2">
        <v>530</v>
      </c>
    </row>
    <row r="783" spans="8:13" ht="12.75">
      <c r="H783" s="5">
        <f>H782-B783</f>
        <v>0</v>
      </c>
      <c r="I783" s="22">
        <f t="shared" si="56"/>
        <v>0</v>
      </c>
      <c r="M783" s="2">
        <v>530</v>
      </c>
    </row>
    <row r="784" spans="1:13" s="102" customFormat="1" ht="12.75">
      <c r="A784" s="97"/>
      <c r="B784" s="98">
        <f>+B790+B797+B804+B810+B817+B824</f>
        <v>53800</v>
      </c>
      <c r="C784" s="97" t="s">
        <v>92</v>
      </c>
      <c r="D784" s="97" t="s">
        <v>94</v>
      </c>
      <c r="E784" s="97" t="s">
        <v>75</v>
      </c>
      <c r="F784" s="99" t="s">
        <v>93</v>
      </c>
      <c r="G784" s="99" t="s">
        <v>42</v>
      </c>
      <c r="H784" s="98"/>
      <c r="I784" s="101">
        <f t="shared" si="56"/>
        <v>101.50943396226415</v>
      </c>
      <c r="M784" s="2">
        <v>530</v>
      </c>
    </row>
    <row r="785" spans="8:13" ht="12.75">
      <c r="H785" s="5">
        <f>H784-B785</f>
        <v>0</v>
      </c>
      <c r="I785" s="22">
        <f t="shared" si="56"/>
        <v>0</v>
      </c>
      <c r="M785" s="2">
        <v>530</v>
      </c>
    </row>
    <row r="786" spans="2:13" ht="12.75">
      <c r="B786" s="367">
        <v>2500</v>
      </c>
      <c r="C786" s="1" t="s">
        <v>28</v>
      </c>
      <c r="D786" s="1" t="s">
        <v>10</v>
      </c>
      <c r="E786" s="1" t="s">
        <v>244</v>
      </c>
      <c r="F786" s="27" t="s">
        <v>517</v>
      </c>
      <c r="G786" s="27" t="s">
        <v>460</v>
      </c>
      <c r="H786" s="5">
        <f>H785-B786</f>
        <v>-2500</v>
      </c>
      <c r="I786" s="22">
        <f t="shared" si="56"/>
        <v>4.716981132075472</v>
      </c>
      <c r="K786" t="s">
        <v>28</v>
      </c>
      <c r="L786">
        <v>19</v>
      </c>
      <c r="M786" s="2">
        <v>530</v>
      </c>
    </row>
    <row r="787" spans="2:13" ht="12.75">
      <c r="B787" s="367">
        <v>2500</v>
      </c>
      <c r="C787" s="1" t="s">
        <v>28</v>
      </c>
      <c r="D787" s="1" t="s">
        <v>10</v>
      </c>
      <c r="E787" s="1" t="s">
        <v>244</v>
      </c>
      <c r="F787" s="27" t="s">
        <v>518</v>
      </c>
      <c r="G787" s="27" t="s">
        <v>462</v>
      </c>
      <c r="H787" s="5">
        <f>H786-B787</f>
        <v>-5000</v>
      </c>
      <c r="I787" s="22">
        <f t="shared" si="56"/>
        <v>4.716981132075472</v>
      </c>
      <c r="K787" t="s">
        <v>28</v>
      </c>
      <c r="L787">
        <v>19</v>
      </c>
      <c r="M787" s="2">
        <v>530</v>
      </c>
    </row>
    <row r="788" spans="2:13" ht="12.75">
      <c r="B788" s="367">
        <v>2500</v>
      </c>
      <c r="C788" s="1" t="s">
        <v>28</v>
      </c>
      <c r="D788" s="1" t="s">
        <v>10</v>
      </c>
      <c r="E788" s="1" t="s">
        <v>244</v>
      </c>
      <c r="F788" s="27" t="s">
        <v>519</v>
      </c>
      <c r="G788" s="27" t="s">
        <v>464</v>
      </c>
      <c r="H788" s="5">
        <f>H787-B788</f>
        <v>-7500</v>
      </c>
      <c r="I788" s="22">
        <f t="shared" si="56"/>
        <v>4.716981132075472</v>
      </c>
      <c r="K788" t="s">
        <v>28</v>
      </c>
      <c r="L788">
        <v>19</v>
      </c>
      <c r="M788" s="2">
        <v>530</v>
      </c>
    </row>
    <row r="789" spans="2:13" ht="12.75">
      <c r="B789" s="367">
        <v>2500</v>
      </c>
      <c r="C789" s="1" t="s">
        <v>28</v>
      </c>
      <c r="D789" s="1" t="s">
        <v>10</v>
      </c>
      <c r="E789" s="1" t="s">
        <v>244</v>
      </c>
      <c r="F789" s="27" t="s">
        <v>520</v>
      </c>
      <c r="G789" s="27" t="s">
        <v>502</v>
      </c>
      <c r="H789" s="5">
        <f>H788-B789</f>
        <v>-10000</v>
      </c>
      <c r="I789" s="22">
        <f aca="true" t="shared" si="60" ref="I789:I852">+B789/M789</f>
        <v>4.716981132075472</v>
      </c>
      <c r="K789" t="s">
        <v>28</v>
      </c>
      <c r="L789">
        <v>19</v>
      </c>
      <c r="M789" s="2">
        <v>530</v>
      </c>
    </row>
    <row r="790" spans="1:13" s="85" customFormat="1" ht="12.75">
      <c r="A790" s="11"/>
      <c r="B790" s="294">
        <f>SUM(B786:B789)</f>
        <v>10000</v>
      </c>
      <c r="C790" s="11" t="s">
        <v>28</v>
      </c>
      <c r="D790" s="11"/>
      <c r="E790" s="11"/>
      <c r="F790" s="18"/>
      <c r="G790" s="18"/>
      <c r="H790" s="83">
        <v>0</v>
      </c>
      <c r="I790" s="84">
        <f t="shared" si="60"/>
        <v>18.867924528301888</v>
      </c>
      <c r="M790" s="2">
        <v>530</v>
      </c>
    </row>
    <row r="791" spans="2:13" ht="12.75">
      <c r="B791" s="367"/>
      <c r="H791" s="5">
        <f aca="true" t="shared" si="61" ref="H791:H796">H790-B791</f>
        <v>0</v>
      </c>
      <c r="I791" s="22">
        <f t="shared" si="60"/>
        <v>0</v>
      </c>
      <c r="M791" s="2">
        <v>530</v>
      </c>
    </row>
    <row r="792" spans="2:13" ht="12.75">
      <c r="B792" s="367"/>
      <c r="H792" s="5">
        <f t="shared" si="61"/>
        <v>0</v>
      </c>
      <c r="I792" s="22">
        <f t="shared" si="60"/>
        <v>0</v>
      </c>
      <c r="M792" s="2">
        <v>530</v>
      </c>
    </row>
    <row r="793" spans="2:13" ht="12.75">
      <c r="B793" s="287">
        <v>5000</v>
      </c>
      <c r="C793" s="12" t="s">
        <v>521</v>
      </c>
      <c r="D793" s="12" t="s">
        <v>261</v>
      </c>
      <c r="E793" s="12" t="s">
        <v>234</v>
      </c>
      <c r="F793" s="30" t="s">
        <v>522</v>
      </c>
      <c r="G793" s="27" t="s">
        <v>460</v>
      </c>
      <c r="H793" s="5">
        <f t="shared" si="61"/>
        <v>-5000</v>
      </c>
      <c r="I793" s="22">
        <f t="shared" si="60"/>
        <v>9.433962264150944</v>
      </c>
      <c r="K793" t="s">
        <v>244</v>
      </c>
      <c r="L793">
        <v>19</v>
      </c>
      <c r="M793" s="2">
        <v>530</v>
      </c>
    </row>
    <row r="794" spans="2:13" ht="12.75">
      <c r="B794" s="287">
        <v>1000</v>
      </c>
      <c r="C794" s="12" t="s">
        <v>523</v>
      </c>
      <c r="D794" s="12" t="s">
        <v>261</v>
      </c>
      <c r="E794" s="12" t="s">
        <v>234</v>
      </c>
      <c r="F794" s="30" t="s">
        <v>524</v>
      </c>
      <c r="G794" s="27" t="s">
        <v>464</v>
      </c>
      <c r="H794" s="5">
        <f t="shared" si="61"/>
        <v>-6000</v>
      </c>
      <c r="I794" s="22">
        <f t="shared" si="60"/>
        <v>1.8867924528301887</v>
      </c>
      <c r="K794" t="s">
        <v>244</v>
      </c>
      <c r="L794">
        <v>19</v>
      </c>
      <c r="M794" s="2">
        <v>530</v>
      </c>
    </row>
    <row r="795" spans="2:13" ht="12.75">
      <c r="B795" s="287">
        <v>1000</v>
      </c>
      <c r="C795" s="12" t="s">
        <v>525</v>
      </c>
      <c r="D795" s="12" t="s">
        <v>261</v>
      </c>
      <c r="E795" s="12" t="s">
        <v>234</v>
      </c>
      <c r="F795" s="30" t="s">
        <v>524</v>
      </c>
      <c r="G795" s="27" t="s">
        <v>464</v>
      </c>
      <c r="H795" s="5">
        <f t="shared" si="61"/>
        <v>-7000</v>
      </c>
      <c r="I795" s="22">
        <f t="shared" si="60"/>
        <v>1.8867924528301887</v>
      </c>
      <c r="K795" t="s">
        <v>244</v>
      </c>
      <c r="L795">
        <v>19</v>
      </c>
      <c r="M795" s="2">
        <v>530</v>
      </c>
    </row>
    <row r="796" spans="2:13" ht="12.75">
      <c r="B796" s="287">
        <v>5000</v>
      </c>
      <c r="C796" s="12" t="s">
        <v>526</v>
      </c>
      <c r="D796" s="12" t="s">
        <v>261</v>
      </c>
      <c r="E796" s="12" t="s">
        <v>234</v>
      </c>
      <c r="F796" s="30" t="s">
        <v>527</v>
      </c>
      <c r="G796" s="27" t="s">
        <v>502</v>
      </c>
      <c r="H796" s="5">
        <f t="shared" si="61"/>
        <v>-12000</v>
      </c>
      <c r="I796" s="22">
        <f t="shared" si="60"/>
        <v>9.433962264150944</v>
      </c>
      <c r="K796" t="s">
        <v>244</v>
      </c>
      <c r="L796">
        <v>19</v>
      </c>
      <c r="M796" s="2">
        <v>530</v>
      </c>
    </row>
    <row r="797" spans="1:13" s="85" customFormat="1" ht="12.75">
      <c r="A797" s="11"/>
      <c r="B797" s="294">
        <f>SUM(B793:B796)</f>
        <v>12000</v>
      </c>
      <c r="C797" s="11" t="s">
        <v>239</v>
      </c>
      <c r="D797" s="11"/>
      <c r="E797" s="11"/>
      <c r="F797" s="18"/>
      <c r="G797" s="18"/>
      <c r="H797" s="83">
        <v>0</v>
      </c>
      <c r="I797" s="84">
        <f t="shared" si="60"/>
        <v>22.641509433962263</v>
      </c>
      <c r="M797" s="2">
        <v>530</v>
      </c>
    </row>
    <row r="798" spans="2:13" ht="12.75">
      <c r="B798" s="287"/>
      <c r="C798" s="12"/>
      <c r="D798" s="12"/>
      <c r="E798" s="12"/>
      <c r="F798" s="30"/>
      <c r="H798" s="5">
        <f aca="true" t="shared" si="62" ref="H798:H803">H797-B798</f>
        <v>0</v>
      </c>
      <c r="I798" s="22">
        <f t="shared" si="60"/>
        <v>0</v>
      </c>
      <c r="M798" s="2">
        <v>530</v>
      </c>
    </row>
    <row r="799" spans="2:13" ht="12.75">
      <c r="B799" s="287"/>
      <c r="C799" s="12"/>
      <c r="D799" s="12"/>
      <c r="E799" s="12"/>
      <c r="F799" s="30"/>
      <c r="H799" s="5">
        <f t="shared" si="62"/>
        <v>0</v>
      </c>
      <c r="I799" s="22">
        <f t="shared" si="60"/>
        <v>0</v>
      </c>
      <c r="M799" s="2">
        <v>530</v>
      </c>
    </row>
    <row r="800" spans="1:13" ht="12.75">
      <c r="A800" s="12"/>
      <c r="B800" s="287">
        <v>1700</v>
      </c>
      <c r="C800" s="12" t="s">
        <v>240</v>
      </c>
      <c r="D800" s="12" t="s">
        <v>261</v>
      </c>
      <c r="E800" s="12" t="s">
        <v>86</v>
      </c>
      <c r="F800" s="30" t="s">
        <v>524</v>
      </c>
      <c r="G800" s="27" t="s">
        <v>460</v>
      </c>
      <c r="H800" s="5">
        <f t="shared" si="62"/>
        <v>-1700</v>
      </c>
      <c r="I800" s="22">
        <f t="shared" si="60"/>
        <v>3.207547169811321</v>
      </c>
      <c r="K800" t="s">
        <v>244</v>
      </c>
      <c r="L800">
        <v>19</v>
      </c>
      <c r="M800" s="2">
        <v>530</v>
      </c>
    </row>
    <row r="801" spans="2:13" ht="12.75">
      <c r="B801" s="287">
        <v>1400</v>
      </c>
      <c r="C801" s="12" t="s">
        <v>240</v>
      </c>
      <c r="D801" s="12" t="s">
        <v>261</v>
      </c>
      <c r="E801" s="12" t="s">
        <v>86</v>
      </c>
      <c r="F801" s="30" t="s">
        <v>524</v>
      </c>
      <c r="G801" s="27" t="s">
        <v>462</v>
      </c>
      <c r="H801" s="5">
        <f t="shared" si="62"/>
        <v>-3100</v>
      </c>
      <c r="I801" s="22">
        <f t="shared" si="60"/>
        <v>2.641509433962264</v>
      </c>
      <c r="K801" t="s">
        <v>244</v>
      </c>
      <c r="L801">
        <v>19</v>
      </c>
      <c r="M801" s="2">
        <v>530</v>
      </c>
    </row>
    <row r="802" spans="2:13" ht="12.75">
      <c r="B802" s="287">
        <v>1300</v>
      </c>
      <c r="C802" s="12" t="s">
        <v>240</v>
      </c>
      <c r="D802" s="12" t="s">
        <v>261</v>
      </c>
      <c r="E802" s="12" t="s">
        <v>86</v>
      </c>
      <c r="F802" s="30" t="s">
        <v>524</v>
      </c>
      <c r="G802" s="27" t="s">
        <v>464</v>
      </c>
      <c r="H802" s="5">
        <f t="shared" si="62"/>
        <v>-4400</v>
      </c>
      <c r="I802" s="22">
        <f t="shared" si="60"/>
        <v>2.452830188679245</v>
      </c>
      <c r="K802" t="s">
        <v>244</v>
      </c>
      <c r="L802">
        <v>19</v>
      </c>
      <c r="M802" s="2">
        <v>530</v>
      </c>
    </row>
    <row r="803" spans="2:13" ht="12.75">
      <c r="B803" s="287">
        <v>1400</v>
      </c>
      <c r="C803" s="12" t="s">
        <v>240</v>
      </c>
      <c r="D803" s="12" t="s">
        <v>261</v>
      </c>
      <c r="E803" s="12" t="s">
        <v>86</v>
      </c>
      <c r="F803" s="30" t="s">
        <v>524</v>
      </c>
      <c r="G803" s="27" t="s">
        <v>502</v>
      </c>
      <c r="H803" s="5">
        <f t="shared" si="62"/>
        <v>-5800</v>
      </c>
      <c r="I803" s="22">
        <f t="shared" si="60"/>
        <v>2.641509433962264</v>
      </c>
      <c r="K803" t="s">
        <v>244</v>
      </c>
      <c r="L803">
        <v>19</v>
      </c>
      <c r="M803" s="2">
        <v>530</v>
      </c>
    </row>
    <row r="804" spans="1:13" s="85" customFormat="1" ht="12.75">
      <c r="A804" s="11"/>
      <c r="B804" s="294">
        <f>SUM(B800:B803)</f>
        <v>5800</v>
      </c>
      <c r="C804" s="11"/>
      <c r="D804" s="11"/>
      <c r="E804" s="11" t="s">
        <v>86</v>
      </c>
      <c r="F804" s="18"/>
      <c r="G804" s="18"/>
      <c r="H804" s="83">
        <v>0</v>
      </c>
      <c r="I804" s="84">
        <f t="shared" si="60"/>
        <v>10.943396226415095</v>
      </c>
      <c r="M804" s="2">
        <v>530</v>
      </c>
    </row>
    <row r="805" spans="2:13" ht="12.75">
      <c r="B805" s="287"/>
      <c r="C805" s="12"/>
      <c r="D805" s="12"/>
      <c r="E805" s="12"/>
      <c r="F805" s="30"/>
      <c r="H805" s="5">
        <f>H804-B805</f>
        <v>0</v>
      </c>
      <c r="I805" s="22">
        <f t="shared" si="60"/>
        <v>0</v>
      </c>
      <c r="M805" s="2">
        <v>530</v>
      </c>
    </row>
    <row r="806" spans="2:13" ht="12.75">
      <c r="B806" s="287"/>
      <c r="C806" s="12"/>
      <c r="D806" s="12"/>
      <c r="E806" s="12"/>
      <c r="F806" s="30"/>
      <c r="H806" s="5">
        <f>H805-B806</f>
        <v>0</v>
      </c>
      <c r="I806" s="22">
        <f t="shared" si="60"/>
        <v>0</v>
      </c>
      <c r="M806" s="2">
        <v>530</v>
      </c>
    </row>
    <row r="807" spans="2:13" ht="12.75">
      <c r="B807" s="287">
        <v>5000</v>
      </c>
      <c r="C807" s="12" t="s">
        <v>29</v>
      </c>
      <c r="D807" s="12" t="s">
        <v>261</v>
      </c>
      <c r="E807" s="12" t="s">
        <v>234</v>
      </c>
      <c r="F807" s="30" t="s">
        <v>528</v>
      </c>
      <c r="G807" s="27" t="s">
        <v>460</v>
      </c>
      <c r="H807" s="5">
        <f>H806-B807</f>
        <v>-5000</v>
      </c>
      <c r="I807" s="22">
        <f t="shared" si="60"/>
        <v>9.433962264150944</v>
      </c>
      <c r="K807" t="s">
        <v>244</v>
      </c>
      <c r="L807">
        <v>19</v>
      </c>
      <c r="M807" s="2">
        <v>530</v>
      </c>
    </row>
    <row r="808" spans="2:13" ht="12.75">
      <c r="B808" s="287">
        <v>5000</v>
      </c>
      <c r="C808" s="12" t="s">
        <v>29</v>
      </c>
      <c r="D808" s="12" t="s">
        <v>261</v>
      </c>
      <c r="E808" s="12" t="s">
        <v>234</v>
      </c>
      <c r="F808" s="30" t="s">
        <v>528</v>
      </c>
      <c r="G808" s="27" t="s">
        <v>462</v>
      </c>
      <c r="H808" s="5">
        <f>H807-B808</f>
        <v>-10000</v>
      </c>
      <c r="I808" s="22">
        <f t="shared" si="60"/>
        <v>9.433962264150944</v>
      </c>
      <c r="K808" t="s">
        <v>244</v>
      </c>
      <c r="L808">
        <v>19</v>
      </c>
      <c r="M808" s="2">
        <v>530</v>
      </c>
    </row>
    <row r="809" spans="2:13" ht="12.75">
      <c r="B809" s="287">
        <v>5000</v>
      </c>
      <c r="C809" s="12" t="s">
        <v>29</v>
      </c>
      <c r="D809" s="12" t="s">
        <v>261</v>
      </c>
      <c r="E809" s="12" t="s">
        <v>234</v>
      </c>
      <c r="F809" s="30" t="s">
        <v>528</v>
      </c>
      <c r="G809" s="27" t="s">
        <v>464</v>
      </c>
      <c r="H809" s="5">
        <f>H808-B809</f>
        <v>-15000</v>
      </c>
      <c r="I809" s="22">
        <f t="shared" si="60"/>
        <v>9.433962264150944</v>
      </c>
      <c r="K809" t="s">
        <v>244</v>
      </c>
      <c r="L809">
        <v>19</v>
      </c>
      <c r="M809" s="2">
        <v>530</v>
      </c>
    </row>
    <row r="810" spans="1:13" s="85" customFormat="1" ht="12.75">
      <c r="A810" s="11"/>
      <c r="B810" s="294">
        <f>SUM(B807:B809)</f>
        <v>15000</v>
      </c>
      <c r="C810" s="11" t="s">
        <v>29</v>
      </c>
      <c r="D810" s="11"/>
      <c r="E810" s="11"/>
      <c r="F810" s="18"/>
      <c r="G810" s="18"/>
      <c r="H810" s="83">
        <v>0</v>
      </c>
      <c r="I810" s="84">
        <f t="shared" si="60"/>
        <v>28.30188679245283</v>
      </c>
      <c r="M810" s="2">
        <v>530</v>
      </c>
    </row>
    <row r="811" spans="2:13" ht="12.75">
      <c r="B811" s="287"/>
      <c r="C811" s="12"/>
      <c r="D811" s="12"/>
      <c r="E811" s="12"/>
      <c r="F811" s="30"/>
      <c r="H811" s="5">
        <f aca="true" t="shared" si="63" ref="H811:H816">H810-B811</f>
        <v>0</v>
      </c>
      <c r="I811" s="22">
        <f t="shared" si="60"/>
        <v>0</v>
      </c>
      <c r="M811" s="2">
        <v>530</v>
      </c>
    </row>
    <row r="812" spans="2:13" ht="12.75">
      <c r="B812" s="287"/>
      <c r="C812" s="12"/>
      <c r="D812" s="12"/>
      <c r="E812" s="12"/>
      <c r="F812" s="30"/>
      <c r="H812" s="5">
        <f t="shared" si="63"/>
        <v>0</v>
      </c>
      <c r="I812" s="22">
        <f t="shared" si="60"/>
        <v>0</v>
      </c>
      <c r="M812" s="2">
        <v>530</v>
      </c>
    </row>
    <row r="813" spans="2:13" ht="12.75">
      <c r="B813" s="287">
        <v>2000</v>
      </c>
      <c r="C813" s="12" t="s">
        <v>30</v>
      </c>
      <c r="D813" s="12" t="s">
        <v>261</v>
      </c>
      <c r="E813" s="12" t="s">
        <v>234</v>
      </c>
      <c r="F813" s="30" t="s">
        <v>524</v>
      </c>
      <c r="G813" s="27" t="s">
        <v>460</v>
      </c>
      <c r="H813" s="5">
        <f t="shared" si="63"/>
        <v>-2000</v>
      </c>
      <c r="I813" s="22">
        <f t="shared" si="60"/>
        <v>3.7735849056603774</v>
      </c>
      <c r="K813" t="s">
        <v>244</v>
      </c>
      <c r="L813">
        <v>19</v>
      </c>
      <c r="M813" s="2">
        <v>530</v>
      </c>
    </row>
    <row r="814" spans="2:13" ht="12.75">
      <c r="B814" s="287">
        <v>2000</v>
      </c>
      <c r="C814" s="12" t="s">
        <v>30</v>
      </c>
      <c r="D814" s="12" t="s">
        <v>261</v>
      </c>
      <c r="E814" s="12" t="s">
        <v>234</v>
      </c>
      <c r="F814" s="30" t="s">
        <v>524</v>
      </c>
      <c r="G814" s="27" t="s">
        <v>462</v>
      </c>
      <c r="H814" s="5">
        <f t="shared" si="63"/>
        <v>-4000</v>
      </c>
      <c r="I814" s="22">
        <f t="shared" si="60"/>
        <v>3.7735849056603774</v>
      </c>
      <c r="K814" t="s">
        <v>244</v>
      </c>
      <c r="L814">
        <v>19</v>
      </c>
      <c r="M814" s="2">
        <v>530</v>
      </c>
    </row>
    <row r="815" spans="2:13" ht="12.75">
      <c r="B815" s="287">
        <v>2000</v>
      </c>
      <c r="C815" s="12" t="s">
        <v>30</v>
      </c>
      <c r="D815" s="12" t="s">
        <v>261</v>
      </c>
      <c r="E815" s="12" t="s">
        <v>234</v>
      </c>
      <c r="F815" s="30" t="s">
        <v>524</v>
      </c>
      <c r="G815" s="27" t="s">
        <v>464</v>
      </c>
      <c r="H815" s="5">
        <f t="shared" si="63"/>
        <v>-6000</v>
      </c>
      <c r="I815" s="22">
        <f t="shared" si="60"/>
        <v>3.7735849056603774</v>
      </c>
      <c r="K815" t="s">
        <v>244</v>
      </c>
      <c r="L815">
        <v>19</v>
      </c>
      <c r="M815" s="2">
        <v>530</v>
      </c>
    </row>
    <row r="816" spans="2:13" ht="12.75">
      <c r="B816" s="287">
        <v>2000</v>
      </c>
      <c r="C816" s="12" t="s">
        <v>30</v>
      </c>
      <c r="D816" s="12" t="s">
        <v>261</v>
      </c>
      <c r="E816" s="12" t="s">
        <v>234</v>
      </c>
      <c r="F816" s="30" t="s">
        <v>524</v>
      </c>
      <c r="G816" s="27" t="s">
        <v>502</v>
      </c>
      <c r="H816" s="5">
        <f t="shared" si="63"/>
        <v>-8000</v>
      </c>
      <c r="I816" s="22">
        <f t="shared" si="60"/>
        <v>3.7735849056603774</v>
      </c>
      <c r="K816" t="s">
        <v>244</v>
      </c>
      <c r="L816">
        <v>19</v>
      </c>
      <c r="M816" s="2">
        <v>530</v>
      </c>
    </row>
    <row r="817" spans="1:13" s="85" customFormat="1" ht="12.75">
      <c r="A817" s="11"/>
      <c r="B817" s="294">
        <f>SUM(B813:B816)</f>
        <v>8000</v>
      </c>
      <c r="C817" s="11" t="s">
        <v>30</v>
      </c>
      <c r="D817" s="11"/>
      <c r="E817" s="11"/>
      <c r="F817" s="18"/>
      <c r="G817" s="18"/>
      <c r="H817" s="83">
        <v>0</v>
      </c>
      <c r="I817" s="84">
        <f t="shared" si="60"/>
        <v>15.09433962264151</v>
      </c>
      <c r="M817" s="2">
        <v>530</v>
      </c>
    </row>
    <row r="818" spans="2:13" ht="12.75">
      <c r="B818" s="29"/>
      <c r="C818" s="12"/>
      <c r="D818" s="12"/>
      <c r="E818" s="12"/>
      <c r="F818" s="30"/>
      <c r="H818" s="5">
        <f aca="true" t="shared" si="64" ref="H818:H823">H817-B818</f>
        <v>0</v>
      </c>
      <c r="I818" s="22">
        <f t="shared" si="60"/>
        <v>0</v>
      </c>
      <c r="M818" s="2">
        <v>530</v>
      </c>
    </row>
    <row r="819" spans="2:13" ht="12.75">
      <c r="B819" s="29"/>
      <c r="C819" s="12"/>
      <c r="D819" s="12"/>
      <c r="E819" s="12"/>
      <c r="F819" s="30"/>
      <c r="H819" s="5">
        <f t="shared" si="64"/>
        <v>0</v>
      </c>
      <c r="I819" s="22">
        <f t="shared" si="60"/>
        <v>0</v>
      </c>
      <c r="M819" s="2">
        <v>530</v>
      </c>
    </row>
    <row r="820" spans="2:13" ht="12.75">
      <c r="B820" s="456">
        <v>1000</v>
      </c>
      <c r="C820" s="12" t="s">
        <v>242</v>
      </c>
      <c r="D820" s="12" t="s">
        <v>261</v>
      </c>
      <c r="E820" s="12" t="s">
        <v>283</v>
      </c>
      <c r="F820" s="30" t="s">
        <v>524</v>
      </c>
      <c r="G820" s="27" t="s">
        <v>460</v>
      </c>
      <c r="H820" s="5">
        <f t="shared" si="64"/>
        <v>-1000</v>
      </c>
      <c r="I820" s="22">
        <f t="shared" si="60"/>
        <v>1.8867924528301887</v>
      </c>
      <c r="K820" t="s">
        <v>244</v>
      </c>
      <c r="L820">
        <v>19</v>
      </c>
      <c r="M820" s="2">
        <v>530</v>
      </c>
    </row>
    <row r="821" spans="2:13" ht="12.75">
      <c r="B821" s="456">
        <v>1000</v>
      </c>
      <c r="C821" s="12" t="s">
        <v>242</v>
      </c>
      <c r="D821" s="12" t="s">
        <v>261</v>
      </c>
      <c r="E821" s="12" t="s">
        <v>283</v>
      </c>
      <c r="F821" s="30" t="s">
        <v>524</v>
      </c>
      <c r="G821" s="27" t="s">
        <v>462</v>
      </c>
      <c r="H821" s="5">
        <f t="shared" si="64"/>
        <v>-2000</v>
      </c>
      <c r="I821" s="22">
        <f t="shared" si="60"/>
        <v>1.8867924528301887</v>
      </c>
      <c r="K821" t="s">
        <v>244</v>
      </c>
      <c r="L821">
        <v>19</v>
      </c>
      <c r="M821" s="2">
        <v>530</v>
      </c>
    </row>
    <row r="822" spans="2:13" ht="12.75">
      <c r="B822" s="456">
        <v>500</v>
      </c>
      <c r="C822" s="12" t="s">
        <v>242</v>
      </c>
      <c r="D822" s="12" t="s">
        <v>261</v>
      </c>
      <c r="E822" s="12" t="s">
        <v>283</v>
      </c>
      <c r="F822" s="30" t="s">
        <v>524</v>
      </c>
      <c r="G822" s="27" t="s">
        <v>464</v>
      </c>
      <c r="H822" s="5">
        <f t="shared" si="64"/>
        <v>-2500</v>
      </c>
      <c r="I822" s="22">
        <f t="shared" si="60"/>
        <v>0.9433962264150944</v>
      </c>
      <c r="K822" t="s">
        <v>244</v>
      </c>
      <c r="L822">
        <v>19</v>
      </c>
      <c r="M822" s="2">
        <v>530</v>
      </c>
    </row>
    <row r="823" spans="2:13" ht="12.75">
      <c r="B823" s="456">
        <v>500</v>
      </c>
      <c r="C823" s="12" t="s">
        <v>242</v>
      </c>
      <c r="D823" s="12" t="s">
        <v>261</v>
      </c>
      <c r="E823" s="12" t="s">
        <v>283</v>
      </c>
      <c r="F823" s="30" t="s">
        <v>524</v>
      </c>
      <c r="G823" s="27" t="s">
        <v>502</v>
      </c>
      <c r="H823" s="5">
        <f t="shared" si="64"/>
        <v>-3000</v>
      </c>
      <c r="I823" s="22">
        <f t="shared" si="60"/>
        <v>0.9433962264150944</v>
      </c>
      <c r="K823" t="s">
        <v>244</v>
      </c>
      <c r="L823">
        <v>19</v>
      </c>
      <c r="M823" s="2">
        <v>530</v>
      </c>
    </row>
    <row r="824" spans="1:13" s="85" customFormat="1" ht="12.75">
      <c r="A824" s="11"/>
      <c r="B824" s="403">
        <f>SUM(B820:B823)</f>
        <v>3000</v>
      </c>
      <c r="C824" s="11"/>
      <c r="D824" s="11"/>
      <c r="E824" s="11" t="s">
        <v>283</v>
      </c>
      <c r="F824" s="18"/>
      <c r="G824" s="18"/>
      <c r="H824" s="83">
        <v>0</v>
      </c>
      <c r="I824" s="84">
        <f t="shared" si="60"/>
        <v>5.660377358490566</v>
      </c>
      <c r="M824" s="2">
        <v>530</v>
      </c>
    </row>
    <row r="825" spans="8:13" ht="12.75">
      <c r="H825" s="5">
        <f>H824-B825</f>
        <v>0</v>
      </c>
      <c r="I825" s="22">
        <f t="shared" si="60"/>
        <v>0</v>
      </c>
      <c r="M825" s="2">
        <v>530</v>
      </c>
    </row>
    <row r="826" spans="8:13" ht="12.75">
      <c r="H826" s="5">
        <f>H825-B826</f>
        <v>0</v>
      </c>
      <c r="I826" s="22">
        <f t="shared" si="60"/>
        <v>0</v>
      </c>
      <c r="M826" s="2">
        <v>530</v>
      </c>
    </row>
    <row r="827" spans="8:13" ht="12.75">
      <c r="H827" s="5">
        <f>H826-B827</f>
        <v>0</v>
      </c>
      <c r="I827" s="22">
        <f t="shared" si="60"/>
        <v>0</v>
      </c>
      <c r="M827" s="2">
        <v>530</v>
      </c>
    </row>
    <row r="828" spans="8:13" ht="12.75">
      <c r="H828" s="5">
        <f>H827-B828</f>
        <v>0</v>
      </c>
      <c r="I828" s="22">
        <f t="shared" si="60"/>
        <v>0</v>
      </c>
      <c r="M828" s="2">
        <v>530</v>
      </c>
    </row>
    <row r="829" spans="1:13" s="102" customFormat="1" ht="12.75">
      <c r="A829" s="97"/>
      <c r="B829" s="379">
        <f>+B832</f>
        <v>1500</v>
      </c>
      <c r="C829" s="97" t="s">
        <v>95</v>
      </c>
      <c r="D829" s="97" t="s">
        <v>96</v>
      </c>
      <c r="E829" s="97" t="s">
        <v>65</v>
      </c>
      <c r="F829" s="100" t="s">
        <v>66</v>
      </c>
      <c r="G829" s="99" t="s">
        <v>38</v>
      </c>
      <c r="H829" s="83"/>
      <c r="I829" s="84">
        <f t="shared" si="60"/>
        <v>2.830188679245283</v>
      </c>
      <c r="M829" s="2">
        <v>530</v>
      </c>
    </row>
    <row r="830" spans="2:13" ht="12.75">
      <c r="B830" s="7"/>
      <c r="H830" s="5">
        <f>H829-B830</f>
        <v>0</v>
      </c>
      <c r="I830" s="22">
        <f t="shared" si="60"/>
        <v>0</v>
      </c>
      <c r="M830" s="2">
        <v>530</v>
      </c>
    </row>
    <row r="831" spans="2:13" ht="12.75">
      <c r="B831" s="7">
        <v>1500</v>
      </c>
      <c r="C831" s="1" t="s">
        <v>529</v>
      </c>
      <c r="D831" s="1" t="s">
        <v>10</v>
      </c>
      <c r="E831" s="1" t="s">
        <v>86</v>
      </c>
      <c r="F831" s="27" t="s">
        <v>530</v>
      </c>
      <c r="G831" s="27" t="s">
        <v>460</v>
      </c>
      <c r="H831" s="5">
        <f>H830-B831</f>
        <v>-1500</v>
      </c>
      <c r="I831" s="22">
        <f t="shared" si="60"/>
        <v>2.830188679245283</v>
      </c>
      <c r="K831" t="s">
        <v>248</v>
      </c>
      <c r="L831">
        <v>20</v>
      </c>
      <c r="M831" s="2">
        <v>530</v>
      </c>
    </row>
    <row r="832" spans="1:13" s="85" customFormat="1" ht="12.75">
      <c r="A832" s="11"/>
      <c r="B832" s="381">
        <f>SUM(B831)</f>
        <v>1500</v>
      </c>
      <c r="C832" s="11"/>
      <c r="D832" s="11"/>
      <c r="E832" s="11" t="s">
        <v>86</v>
      </c>
      <c r="F832" s="18"/>
      <c r="G832" s="18"/>
      <c r="H832" s="83">
        <v>0</v>
      </c>
      <c r="I832" s="84">
        <f t="shared" si="60"/>
        <v>2.830188679245283</v>
      </c>
      <c r="M832" s="2">
        <v>530</v>
      </c>
    </row>
    <row r="833" spans="2:13" ht="12.75">
      <c r="B833" s="7"/>
      <c r="H833" s="5">
        <f>H832-B833</f>
        <v>0</v>
      </c>
      <c r="I833" s="22">
        <f t="shared" si="60"/>
        <v>0</v>
      </c>
      <c r="M833" s="2">
        <v>530</v>
      </c>
    </row>
    <row r="834" spans="2:13" ht="12.75">
      <c r="B834" s="7"/>
      <c r="H834" s="5">
        <f>H833-B834</f>
        <v>0</v>
      </c>
      <c r="I834" s="22">
        <f t="shared" si="60"/>
        <v>0</v>
      </c>
      <c r="M834" s="2">
        <v>530</v>
      </c>
    </row>
    <row r="835" spans="2:13" ht="12.75">
      <c r="B835" s="7"/>
      <c r="H835" s="5">
        <f>H834-B835</f>
        <v>0</v>
      </c>
      <c r="I835" s="22">
        <f t="shared" si="60"/>
        <v>0</v>
      </c>
      <c r="M835" s="2">
        <v>530</v>
      </c>
    </row>
    <row r="836" spans="2:13" ht="12.75">
      <c r="B836" s="7"/>
      <c r="H836" s="5">
        <f>H835-B836</f>
        <v>0</v>
      </c>
      <c r="I836" s="22">
        <f t="shared" si="60"/>
        <v>0</v>
      </c>
      <c r="M836" s="2">
        <v>530</v>
      </c>
    </row>
    <row r="837" spans="1:13" s="102" customFormat="1" ht="12.75">
      <c r="A837" s="97"/>
      <c r="B837" s="379">
        <f>+B842+B853+B860+B866+B877+B883</f>
        <v>68400</v>
      </c>
      <c r="C837" s="97" t="s">
        <v>97</v>
      </c>
      <c r="D837" s="97" t="s">
        <v>94</v>
      </c>
      <c r="E837" s="97" t="s">
        <v>21</v>
      </c>
      <c r="F837" s="99" t="s">
        <v>98</v>
      </c>
      <c r="G837" s="99" t="s">
        <v>42</v>
      </c>
      <c r="H837" s="83">
        <v>0</v>
      </c>
      <c r="I837" s="84">
        <f t="shared" si="60"/>
        <v>129.0566037735849</v>
      </c>
      <c r="M837" s="2">
        <v>530</v>
      </c>
    </row>
    <row r="838" spans="2:13" ht="12.75">
      <c r="B838" s="7"/>
      <c r="H838" s="5">
        <f>H837-B838</f>
        <v>0</v>
      </c>
      <c r="I838" s="22">
        <f t="shared" si="60"/>
        <v>0</v>
      </c>
      <c r="M838" s="2">
        <v>530</v>
      </c>
    </row>
    <row r="839" spans="2:13" ht="12.75">
      <c r="B839" s="7">
        <v>2500</v>
      </c>
      <c r="C839" s="1" t="s">
        <v>28</v>
      </c>
      <c r="D839" s="1" t="s">
        <v>10</v>
      </c>
      <c r="E839" s="1" t="s">
        <v>248</v>
      </c>
      <c r="F839" s="27" t="s">
        <v>531</v>
      </c>
      <c r="G839" s="27" t="s">
        <v>462</v>
      </c>
      <c r="H839" s="5">
        <f>H838-B839</f>
        <v>-2500</v>
      </c>
      <c r="I839" s="22">
        <f t="shared" si="60"/>
        <v>4.716981132075472</v>
      </c>
      <c r="K839" t="s">
        <v>28</v>
      </c>
      <c r="L839">
        <v>21</v>
      </c>
      <c r="M839" s="2">
        <v>530</v>
      </c>
    </row>
    <row r="840" spans="2:13" ht="12.75">
      <c r="B840" s="7">
        <v>2500</v>
      </c>
      <c r="C840" s="1" t="s">
        <v>28</v>
      </c>
      <c r="D840" s="1" t="s">
        <v>10</v>
      </c>
      <c r="E840" s="1" t="s">
        <v>248</v>
      </c>
      <c r="F840" s="27" t="s">
        <v>532</v>
      </c>
      <c r="G840" s="27" t="s">
        <v>464</v>
      </c>
      <c r="H840" s="5">
        <f>H839-B840</f>
        <v>-5000</v>
      </c>
      <c r="I840" s="22">
        <f t="shared" si="60"/>
        <v>4.716981132075472</v>
      </c>
      <c r="K840" t="s">
        <v>28</v>
      </c>
      <c r="L840">
        <v>21</v>
      </c>
      <c r="M840" s="2">
        <v>530</v>
      </c>
    </row>
    <row r="841" spans="2:13" ht="12.75">
      <c r="B841" s="7">
        <v>2500</v>
      </c>
      <c r="C841" s="1" t="s">
        <v>28</v>
      </c>
      <c r="D841" s="1" t="s">
        <v>10</v>
      </c>
      <c r="E841" s="1" t="s">
        <v>248</v>
      </c>
      <c r="F841" s="27" t="s">
        <v>533</v>
      </c>
      <c r="G841" s="27" t="s">
        <v>502</v>
      </c>
      <c r="H841" s="5">
        <f>H840-B841</f>
        <v>-7500</v>
      </c>
      <c r="I841" s="22">
        <f t="shared" si="60"/>
        <v>4.716981132075472</v>
      </c>
      <c r="K841" t="s">
        <v>28</v>
      </c>
      <c r="L841">
        <v>21</v>
      </c>
      <c r="M841" s="2">
        <v>530</v>
      </c>
    </row>
    <row r="842" spans="1:13" s="85" customFormat="1" ht="12.75">
      <c r="A842" s="11"/>
      <c r="B842" s="381">
        <f>SUM(B839:B841)</f>
        <v>7500</v>
      </c>
      <c r="C842" s="11" t="s">
        <v>28</v>
      </c>
      <c r="D842" s="11"/>
      <c r="E842" s="11"/>
      <c r="F842" s="18"/>
      <c r="G842" s="18"/>
      <c r="H842" s="83">
        <v>0</v>
      </c>
      <c r="I842" s="84">
        <f t="shared" si="60"/>
        <v>14.150943396226415</v>
      </c>
      <c r="M842" s="2">
        <v>530</v>
      </c>
    </row>
    <row r="843" spans="2:13" ht="12.75">
      <c r="B843" s="7"/>
      <c r="H843" s="5">
        <f aca="true" t="shared" si="65" ref="H843:H852">H842-B843</f>
        <v>0</v>
      </c>
      <c r="I843" s="22">
        <f t="shared" si="60"/>
        <v>0</v>
      </c>
      <c r="M843" s="2">
        <v>530</v>
      </c>
    </row>
    <row r="844" spans="2:13" ht="12.75">
      <c r="B844" s="7"/>
      <c r="H844" s="5">
        <f t="shared" si="65"/>
        <v>0</v>
      </c>
      <c r="I844" s="22">
        <f t="shared" si="60"/>
        <v>0</v>
      </c>
      <c r="M844" s="2">
        <v>530</v>
      </c>
    </row>
    <row r="845" spans="2:13" ht="12.75">
      <c r="B845" s="7">
        <v>2500</v>
      </c>
      <c r="C845" s="1" t="s">
        <v>355</v>
      </c>
      <c r="D845" s="12" t="s">
        <v>10</v>
      </c>
      <c r="E845" s="1" t="s">
        <v>234</v>
      </c>
      <c r="F845" s="454" t="s">
        <v>534</v>
      </c>
      <c r="G845" s="454" t="s">
        <v>460</v>
      </c>
      <c r="H845" s="5">
        <f t="shared" si="65"/>
        <v>-2500</v>
      </c>
      <c r="I845" s="22">
        <f t="shared" si="60"/>
        <v>4.716981132075472</v>
      </c>
      <c r="K845" t="s">
        <v>248</v>
      </c>
      <c r="L845">
        <v>21</v>
      </c>
      <c r="M845" s="2">
        <v>530</v>
      </c>
    </row>
    <row r="846" spans="2:13" ht="12.75">
      <c r="B846" s="7">
        <v>2500</v>
      </c>
      <c r="C846" s="1" t="s">
        <v>359</v>
      </c>
      <c r="D846" s="12" t="s">
        <v>10</v>
      </c>
      <c r="E846" s="1" t="s">
        <v>234</v>
      </c>
      <c r="F846" s="454" t="s">
        <v>535</v>
      </c>
      <c r="G846" s="27" t="s">
        <v>462</v>
      </c>
      <c r="H846" s="5">
        <f t="shared" si="65"/>
        <v>-5000</v>
      </c>
      <c r="I846" s="22">
        <f t="shared" si="60"/>
        <v>4.716981132075472</v>
      </c>
      <c r="K846" t="s">
        <v>248</v>
      </c>
      <c r="L846">
        <v>21</v>
      </c>
      <c r="M846" s="2">
        <v>530</v>
      </c>
    </row>
    <row r="847" spans="2:13" ht="12.75">
      <c r="B847" s="7">
        <v>5000</v>
      </c>
      <c r="C847" s="12" t="s">
        <v>536</v>
      </c>
      <c r="D847" s="12" t="s">
        <v>10</v>
      </c>
      <c r="E847" s="1" t="s">
        <v>234</v>
      </c>
      <c r="F847" s="454" t="s">
        <v>537</v>
      </c>
      <c r="G847" s="27" t="s">
        <v>462</v>
      </c>
      <c r="H847" s="5">
        <f t="shared" si="65"/>
        <v>-10000</v>
      </c>
      <c r="I847" s="22">
        <f t="shared" si="60"/>
        <v>9.433962264150944</v>
      </c>
      <c r="K847" t="s">
        <v>248</v>
      </c>
      <c r="L847">
        <v>21</v>
      </c>
      <c r="M847" s="2">
        <v>530</v>
      </c>
    </row>
    <row r="848" spans="2:13" ht="12.75">
      <c r="B848" s="7">
        <v>5000</v>
      </c>
      <c r="C848" s="12" t="s">
        <v>538</v>
      </c>
      <c r="D848" s="12" t="s">
        <v>10</v>
      </c>
      <c r="E848" s="1" t="s">
        <v>234</v>
      </c>
      <c r="F848" s="454" t="s">
        <v>537</v>
      </c>
      <c r="G848" s="27" t="s">
        <v>462</v>
      </c>
      <c r="H848" s="5">
        <f t="shared" si="65"/>
        <v>-15000</v>
      </c>
      <c r="I848" s="22">
        <f t="shared" si="60"/>
        <v>9.433962264150944</v>
      </c>
      <c r="K848" t="s">
        <v>248</v>
      </c>
      <c r="L848">
        <v>21</v>
      </c>
      <c r="M848" s="2">
        <v>530</v>
      </c>
    </row>
    <row r="849" spans="2:13" ht="12.75">
      <c r="B849" s="7">
        <v>5000</v>
      </c>
      <c r="C849" s="12" t="s">
        <v>539</v>
      </c>
      <c r="D849" s="12" t="s">
        <v>10</v>
      </c>
      <c r="E849" s="1" t="s">
        <v>234</v>
      </c>
      <c r="F849" s="454" t="s">
        <v>537</v>
      </c>
      <c r="G849" s="27" t="s">
        <v>502</v>
      </c>
      <c r="H849" s="5">
        <f t="shared" si="65"/>
        <v>-20000</v>
      </c>
      <c r="I849" s="22">
        <f t="shared" si="60"/>
        <v>9.433962264150944</v>
      </c>
      <c r="K849" t="s">
        <v>248</v>
      </c>
      <c r="L849">
        <v>21</v>
      </c>
      <c r="M849" s="2">
        <v>530</v>
      </c>
    </row>
    <row r="850" spans="2:13" ht="12.75">
      <c r="B850" s="7">
        <v>5000</v>
      </c>
      <c r="C850" s="12" t="s">
        <v>540</v>
      </c>
      <c r="D850" s="12" t="s">
        <v>10</v>
      </c>
      <c r="E850" s="1" t="s">
        <v>234</v>
      </c>
      <c r="F850" s="454" t="s">
        <v>537</v>
      </c>
      <c r="G850" s="27" t="s">
        <v>502</v>
      </c>
      <c r="H850" s="5">
        <f t="shared" si="65"/>
        <v>-25000</v>
      </c>
      <c r="I850" s="22">
        <f t="shared" si="60"/>
        <v>9.433962264150944</v>
      </c>
      <c r="K850" t="s">
        <v>248</v>
      </c>
      <c r="L850">
        <v>21</v>
      </c>
      <c r="M850" s="2">
        <v>530</v>
      </c>
    </row>
    <row r="851" spans="2:13" ht="12.75">
      <c r="B851" s="7">
        <v>2500</v>
      </c>
      <c r="C851" s="1" t="s">
        <v>362</v>
      </c>
      <c r="D851" s="12" t="s">
        <v>10</v>
      </c>
      <c r="E851" s="1" t="s">
        <v>234</v>
      </c>
      <c r="F851" s="454" t="s">
        <v>541</v>
      </c>
      <c r="G851" s="27" t="s">
        <v>502</v>
      </c>
      <c r="H851" s="5">
        <f t="shared" si="65"/>
        <v>-27500</v>
      </c>
      <c r="I851" s="22">
        <f t="shared" si="60"/>
        <v>4.716981132075472</v>
      </c>
      <c r="K851" t="s">
        <v>248</v>
      </c>
      <c r="L851">
        <v>21</v>
      </c>
      <c r="M851" s="2">
        <v>530</v>
      </c>
    </row>
    <row r="852" spans="2:13" ht="12.75">
      <c r="B852" s="7">
        <v>2500</v>
      </c>
      <c r="C852" s="1" t="s">
        <v>364</v>
      </c>
      <c r="D852" s="12" t="s">
        <v>10</v>
      </c>
      <c r="E852" s="1" t="s">
        <v>234</v>
      </c>
      <c r="F852" s="454" t="s">
        <v>542</v>
      </c>
      <c r="G852" s="27" t="s">
        <v>502</v>
      </c>
      <c r="H852" s="5">
        <f t="shared" si="65"/>
        <v>-30000</v>
      </c>
      <c r="I852" s="22">
        <f t="shared" si="60"/>
        <v>4.716981132075472</v>
      </c>
      <c r="K852" t="s">
        <v>248</v>
      </c>
      <c r="L852">
        <v>21</v>
      </c>
      <c r="M852" s="2">
        <v>530</v>
      </c>
    </row>
    <row r="853" spans="1:13" s="85" customFormat="1" ht="12.75">
      <c r="A853" s="11"/>
      <c r="B853" s="381">
        <f>SUM(B845:B852)</f>
        <v>30000</v>
      </c>
      <c r="C853" s="11" t="s">
        <v>239</v>
      </c>
      <c r="D853" s="11"/>
      <c r="E853" s="11"/>
      <c r="F853" s="18"/>
      <c r="G853" s="18"/>
      <c r="H853" s="83">
        <v>0</v>
      </c>
      <c r="I853" s="466">
        <f aca="true" t="shared" si="66" ref="I853:I916">+B853/M853</f>
        <v>56.60377358490566</v>
      </c>
      <c r="M853" s="2">
        <v>530</v>
      </c>
    </row>
    <row r="854" spans="2:13" ht="12.75">
      <c r="B854" s="7"/>
      <c r="D854" s="12"/>
      <c r="H854" s="5">
        <f aca="true" t="shared" si="67" ref="H854:H859">H853-B854</f>
        <v>0</v>
      </c>
      <c r="I854" s="467">
        <f t="shared" si="66"/>
        <v>0</v>
      </c>
      <c r="M854" s="2">
        <v>530</v>
      </c>
    </row>
    <row r="855" spans="2:13" ht="12.75">
      <c r="B855" s="7"/>
      <c r="D855" s="12"/>
      <c r="H855" s="5">
        <f t="shared" si="67"/>
        <v>0</v>
      </c>
      <c r="I855" s="467">
        <f t="shared" si="66"/>
        <v>0</v>
      </c>
      <c r="M855" s="2">
        <v>530</v>
      </c>
    </row>
    <row r="856" spans="1:13" ht="12.75">
      <c r="A856" s="75"/>
      <c r="B856" s="7">
        <v>1400</v>
      </c>
      <c r="C856" s="75" t="s">
        <v>240</v>
      </c>
      <c r="D856" s="12" t="s">
        <v>10</v>
      </c>
      <c r="E856" s="75" t="s">
        <v>86</v>
      </c>
      <c r="F856" s="454" t="s">
        <v>537</v>
      </c>
      <c r="G856" s="454" t="s">
        <v>460</v>
      </c>
      <c r="H856" s="5">
        <f t="shared" si="67"/>
        <v>-1400</v>
      </c>
      <c r="I856" s="467">
        <f t="shared" si="66"/>
        <v>2.641509433962264</v>
      </c>
      <c r="J856" s="81"/>
      <c r="K856" s="81" t="s">
        <v>248</v>
      </c>
      <c r="L856">
        <v>21</v>
      </c>
      <c r="M856" s="2">
        <v>530</v>
      </c>
    </row>
    <row r="857" spans="1:13" s="40" customFormat="1" ht="12.75">
      <c r="A857" s="33"/>
      <c r="B857" s="217">
        <v>1000</v>
      </c>
      <c r="C857" s="33" t="s">
        <v>240</v>
      </c>
      <c r="D857" s="12" t="s">
        <v>10</v>
      </c>
      <c r="E857" s="33" t="s">
        <v>86</v>
      </c>
      <c r="F857" s="454" t="s">
        <v>537</v>
      </c>
      <c r="G857" s="27" t="s">
        <v>462</v>
      </c>
      <c r="H857" s="5">
        <f t="shared" si="67"/>
        <v>-2400</v>
      </c>
      <c r="I857" s="467">
        <f t="shared" si="66"/>
        <v>1.8867924528301887</v>
      </c>
      <c r="J857" s="103"/>
      <c r="K857" s="103" t="s">
        <v>248</v>
      </c>
      <c r="L857">
        <v>21</v>
      </c>
      <c r="M857" s="2">
        <v>530</v>
      </c>
    </row>
    <row r="858" spans="1:13" s="40" customFormat="1" ht="12.75">
      <c r="A858" s="33"/>
      <c r="B858" s="217">
        <v>1300</v>
      </c>
      <c r="C858" s="33" t="s">
        <v>240</v>
      </c>
      <c r="D858" s="12" t="s">
        <v>10</v>
      </c>
      <c r="E858" s="33" t="s">
        <v>86</v>
      </c>
      <c r="F858" s="454" t="s">
        <v>537</v>
      </c>
      <c r="G858" s="27" t="s">
        <v>464</v>
      </c>
      <c r="H858" s="5">
        <f t="shared" si="67"/>
        <v>-3700</v>
      </c>
      <c r="I858" s="467">
        <f t="shared" si="66"/>
        <v>2.452830188679245</v>
      </c>
      <c r="J858" s="103"/>
      <c r="K858" s="103" t="s">
        <v>248</v>
      </c>
      <c r="L858">
        <v>21</v>
      </c>
      <c r="M858" s="2">
        <v>530</v>
      </c>
    </row>
    <row r="859" spans="1:13" s="40" customFormat="1" ht="12.75">
      <c r="A859" s="33"/>
      <c r="B859" s="217">
        <v>1700</v>
      </c>
      <c r="C859" s="33" t="s">
        <v>240</v>
      </c>
      <c r="D859" s="12" t="s">
        <v>10</v>
      </c>
      <c r="E859" s="33" t="s">
        <v>86</v>
      </c>
      <c r="F859" s="454" t="s">
        <v>537</v>
      </c>
      <c r="G859" s="27" t="s">
        <v>502</v>
      </c>
      <c r="H859" s="5">
        <f t="shared" si="67"/>
        <v>-5400</v>
      </c>
      <c r="I859" s="467">
        <f t="shared" si="66"/>
        <v>3.207547169811321</v>
      </c>
      <c r="J859" s="103"/>
      <c r="K859" s="103" t="s">
        <v>248</v>
      </c>
      <c r="L859">
        <v>21</v>
      </c>
      <c r="M859" s="2">
        <v>530</v>
      </c>
    </row>
    <row r="860" spans="1:13" s="85" customFormat="1" ht="12.75">
      <c r="A860" s="104"/>
      <c r="B860" s="381">
        <f>SUM(B856:B859)</f>
        <v>5400</v>
      </c>
      <c r="C860" s="104"/>
      <c r="D860" s="104"/>
      <c r="E860" s="104" t="s">
        <v>86</v>
      </c>
      <c r="F860" s="96"/>
      <c r="G860" s="96"/>
      <c r="H860" s="83">
        <v>0</v>
      </c>
      <c r="I860" s="466">
        <f t="shared" si="66"/>
        <v>10.18867924528302</v>
      </c>
      <c r="J860" s="106"/>
      <c r="K860" s="106"/>
      <c r="L860" s="106"/>
      <c r="M860" s="2">
        <v>530</v>
      </c>
    </row>
    <row r="861" spans="1:13" ht="12.75">
      <c r="A861" s="75"/>
      <c r="B861" s="7"/>
      <c r="C861" s="75"/>
      <c r="D861" s="33"/>
      <c r="E861" s="75"/>
      <c r="F861" s="453"/>
      <c r="G861" s="453"/>
      <c r="H861" s="5">
        <f>H860-B861</f>
        <v>0</v>
      </c>
      <c r="I861" s="467">
        <f t="shared" si="66"/>
        <v>0</v>
      </c>
      <c r="J861" s="81"/>
      <c r="K861" s="81"/>
      <c r="L861" s="81"/>
      <c r="M861" s="2">
        <v>530</v>
      </c>
    </row>
    <row r="862" spans="1:13" ht="12.75">
      <c r="A862" s="75"/>
      <c r="B862" s="7"/>
      <c r="C862" s="75"/>
      <c r="D862" s="33"/>
      <c r="E862" s="75"/>
      <c r="F862" s="453"/>
      <c r="G862" s="453"/>
      <c r="H862" s="5">
        <f>H861-B862</f>
        <v>0</v>
      </c>
      <c r="I862" s="467">
        <f t="shared" si="66"/>
        <v>0</v>
      </c>
      <c r="J862" s="81"/>
      <c r="K862" s="81"/>
      <c r="L862" s="81"/>
      <c r="M862" s="2">
        <v>530</v>
      </c>
    </row>
    <row r="863" spans="1:13" ht="12.75">
      <c r="A863" s="75"/>
      <c r="B863" s="7">
        <v>7000</v>
      </c>
      <c r="C863" s="75" t="s">
        <v>29</v>
      </c>
      <c r="D863" s="12" t="s">
        <v>10</v>
      </c>
      <c r="E863" s="75" t="s">
        <v>234</v>
      </c>
      <c r="F863" s="454" t="s">
        <v>543</v>
      </c>
      <c r="G863" s="454" t="s">
        <v>460</v>
      </c>
      <c r="H863" s="5">
        <f>H862-B863</f>
        <v>-7000</v>
      </c>
      <c r="I863" s="467">
        <f t="shared" si="66"/>
        <v>13.20754716981132</v>
      </c>
      <c r="J863" s="81"/>
      <c r="K863" s="81" t="s">
        <v>248</v>
      </c>
      <c r="L863">
        <v>21</v>
      </c>
      <c r="M863" s="2">
        <v>530</v>
      </c>
    </row>
    <row r="864" spans="1:13" ht="12.75">
      <c r="A864" s="33"/>
      <c r="B864" s="7">
        <v>3000</v>
      </c>
      <c r="C864" s="75" t="s">
        <v>29</v>
      </c>
      <c r="D864" s="12" t="s">
        <v>10</v>
      </c>
      <c r="E864" s="75" t="s">
        <v>234</v>
      </c>
      <c r="F864" s="454" t="s">
        <v>544</v>
      </c>
      <c r="G864" s="27" t="s">
        <v>462</v>
      </c>
      <c r="H864" s="5">
        <f>H863-B864</f>
        <v>-10000</v>
      </c>
      <c r="I864" s="467">
        <f t="shared" si="66"/>
        <v>5.660377358490566</v>
      </c>
      <c r="J864" s="81"/>
      <c r="K864" s="81" t="s">
        <v>248</v>
      </c>
      <c r="L864">
        <v>21</v>
      </c>
      <c r="M864" s="2">
        <v>530</v>
      </c>
    </row>
    <row r="865" spans="1:13" ht="12.75">
      <c r="A865" s="75"/>
      <c r="B865" s="7">
        <v>3000</v>
      </c>
      <c r="C865" s="75" t="s">
        <v>29</v>
      </c>
      <c r="D865" s="12" t="s">
        <v>10</v>
      </c>
      <c r="E865" s="75" t="s">
        <v>234</v>
      </c>
      <c r="F865" s="454" t="s">
        <v>544</v>
      </c>
      <c r="G865" s="27" t="s">
        <v>464</v>
      </c>
      <c r="H865" s="5">
        <f>H864-B865</f>
        <v>-13000</v>
      </c>
      <c r="I865" s="467">
        <f t="shared" si="66"/>
        <v>5.660377358490566</v>
      </c>
      <c r="J865" s="81"/>
      <c r="K865" s="81" t="s">
        <v>248</v>
      </c>
      <c r="L865">
        <v>21</v>
      </c>
      <c r="M865" s="2">
        <v>530</v>
      </c>
    </row>
    <row r="866" spans="1:13" s="85" customFormat="1" ht="12.75">
      <c r="A866" s="104"/>
      <c r="B866" s="381">
        <f>SUM(B863:B865)</f>
        <v>13000</v>
      </c>
      <c r="C866" s="104" t="s">
        <v>29</v>
      </c>
      <c r="D866" s="104"/>
      <c r="E866" s="104"/>
      <c r="F866" s="96"/>
      <c r="G866" s="96"/>
      <c r="H866" s="83">
        <v>0</v>
      </c>
      <c r="I866" s="466">
        <f t="shared" si="66"/>
        <v>24.528301886792452</v>
      </c>
      <c r="J866" s="106"/>
      <c r="K866" s="106"/>
      <c r="L866" s="106"/>
      <c r="M866" s="2">
        <v>530</v>
      </c>
    </row>
    <row r="867" spans="1:13" ht="12.75">
      <c r="A867" s="75"/>
      <c r="B867" s="7"/>
      <c r="C867" s="75"/>
      <c r="D867" s="33"/>
      <c r="E867" s="75"/>
      <c r="F867" s="453"/>
      <c r="G867" s="453"/>
      <c r="H867" s="5">
        <f aca="true" t="shared" si="68" ref="H867:H876">H866-B867</f>
        <v>0</v>
      </c>
      <c r="I867" s="467">
        <f t="shared" si="66"/>
        <v>0</v>
      </c>
      <c r="J867" s="81"/>
      <c r="K867" s="81"/>
      <c r="L867" s="81"/>
      <c r="M867" s="2">
        <v>530</v>
      </c>
    </row>
    <row r="868" spans="1:13" ht="12.75">
      <c r="A868" s="75"/>
      <c r="B868" s="7"/>
      <c r="C868" s="75"/>
      <c r="D868" s="33"/>
      <c r="E868" s="75"/>
      <c r="F868" s="453"/>
      <c r="G868" s="453"/>
      <c r="H868" s="5">
        <f t="shared" si="68"/>
        <v>0</v>
      </c>
      <c r="I868" s="467">
        <f t="shared" si="66"/>
        <v>0</v>
      </c>
      <c r="J868" s="81"/>
      <c r="K868" s="81"/>
      <c r="L868" s="81"/>
      <c r="M868" s="2">
        <v>530</v>
      </c>
    </row>
    <row r="869" spans="1:13" ht="12.75">
      <c r="A869" s="75"/>
      <c r="B869" s="7">
        <v>2000</v>
      </c>
      <c r="C869" s="75" t="s">
        <v>30</v>
      </c>
      <c r="D869" s="12" t="s">
        <v>10</v>
      </c>
      <c r="E869" s="75" t="s">
        <v>234</v>
      </c>
      <c r="F869" s="454" t="s">
        <v>537</v>
      </c>
      <c r="G869" s="454" t="s">
        <v>460</v>
      </c>
      <c r="H869" s="5">
        <f t="shared" si="68"/>
        <v>-2000</v>
      </c>
      <c r="I869" s="467">
        <f t="shared" si="66"/>
        <v>3.7735849056603774</v>
      </c>
      <c r="J869" s="81"/>
      <c r="K869" s="81" t="s">
        <v>248</v>
      </c>
      <c r="L869">
        <v>21</v>
      </c>
      <c r="M869" s="2">
        <v>530</v>
      </c>
    </row>
    <row r="870" spans="1:13" ht="12.75">
      <c r="A870" s="75"/>
      <c r="B870" s="7">
        <v>500</v>
      </c>
      <c r="C870" s="75" t="s">
        <v>30</v>
      </c>
      <c r="D870" s="12" t="s">
        <v>10</v>
      </c>
      <c r="E870" s="75" t="s">
        <v>234</v>
      </c>
      <c r="F870" s="454" t="s">
        <v>537</v>
      </c>
      <c r="G870" s="454" t="s">
        <v>460</v>
      </c>
      <c r="H870" s="5">
        <f t="shared" si="68"/>
        <v>-2500</v>
      </c>
      <c r="I870" s="467">
        <f t="shared" si="66"/>
        <v>0.9433962264150944</v>
      </c>
      <c r="J870" s="81"/>
      <c r="K870" s="81" t="s">
        <v>248</v>
      </c>
      <c r="L870">
        <v>21</v>
      </c>
      <c r="M870" s="2">
        <v>530</v>
      </c>
    </row>
    <row r="871" spans="1:13" ht="12.75">
      <c r="A871" s="75"/>
      <c r="B871" s="7">
        <v>2000</v>
      </c>
      <c r="C871" s="75" t="s">
        <v>30</v>
      </c>
      <c r="D871" s="12" t="s">
        <v>10</v>
      </c>
      <c r="E871" s="75" t="s">
        <v>234</v>
      </c>
      <c r="F871" s="454" t="s">
        <v>537</v>
      </c>
      <c r="G871" s="454" t="s">
        <v>462</v>
      </c>
      <c r="H871" s="5">
        <f t="shared" si="68"/>
        <v>-4500</v>
      </c>
      <c r="I871" s="467">
        <f t="shared" si="66"/>
        <v>3.7735849056603774</v>
      </c>
      <c r="J871" s="81"/>
      <c r="K871" s="81" t="s">
        <v>248</v>
      </c>
      <c r="L871">
        <v>21</v>
      </c>
      <c r="M871" s="2">
        <v>530</v>
      </c>
    </row>
    <row r="872" spans="1:13" ht="12.75">
      <c r="A872" s="75"/>
      <c r="B872" s="7">
        <v>500</v>
      </c>
      <c r="C872" s="75" t="s">
        <v>30</v>
      </c>
      <c r="D872" s="12" t="s">
        <v>10</v>
      </c>
      <c r="E872" s="75" t="s">
        <v>234</v>
      </c>
      <c r="F872" s="454" t="s">
        <v>537</v>
      </c>
      <c r="G872" s="454" t="s">
        <v>462</v>
      </c>
      <c r="H872" s="5">
        <f t="shared" si="68"/>
        <v>-5000</v>
      </c>
      <c r="I872" s="467">
        <f t="shared" si="66"/>
        <v>0.9433962264150944</v>
      </c>
      <c r="J872" s="81"/>
      <c r="K872" s="81" t="s">
        <v>248</v>
      </c>
      <c r="L872">
        <v>21</v>
      </c>
      <c r="M872" s="2">
        <v>530</v>
      </c>
    </row>
    <row r="873" spans="1:13" ht="12.75">
      <c r="A873" s="75"/>
      <c r="B873" s="7">
        <v>2000</v>
      </c>
      <c r="C873" s="75" t="s">
        <v>30</v>
      </c>
      <c r="D873" s="12" t="s">
        <v>10</v>
      </c>
      <c r="E873" s="75" t="s">
        <v>234</v>
      </c>
      <c r="F873" s="454" t="s">
        <v>537</v>
      </c>
      <c r="G873" s="454" t="s">
        <v>464</v>
      </c>
      <c r="H873" s="5">
        <f t="shared" si="68"/>
        <v>-7000</v>
      </c>
      <c r="I873" s="467">
        <f t="shared" si="66"/>
        <v>3.7735849056603774</v>
      </c>
      <c r="J873" s="81"/>
      <c r="K873" s="81" t="s">
        <v>248</v>
      </c>
      <c r="L873">
        <v>21</v>
      </c>
      <c r="M873" s="2">
        <v>530</v>
      </c>
    </row>
    <row r="874" spans="1:13" ht="12.75">
      <c r="A874" s="75"/>
      <c r="B874" s="7">
        <v>500</v>
      </c>
      <c r="C874" s="75" t="s">
        <v>30</v>
      </c>
      <c r="D874" s="12" t="s">
        <v>10</v>
      </c>
      <c r="E874" s="75" t="s">
        <v>234</v>
      </c>
      <c r="F874" s="454" t="s">
        <v>537</v>
      </c>
      <c r="G874" s="454" t="s">
        <v>464</v>
      </c>
      <c r="H874" s="5">
        <f t="shared" si="68"/>
        <v>-7500</v>
      </c>
      <c r="I874" s="467">
        <f t="shared" si="66"/>
        <v>0.9433962264150944</v>
      </c>
      <c r="J874" s="81"/>
      <c r="K874" s="81" t="s">
        <v>248</v>
      </c>
      <c r="L874">
        <v>21</v>
      </c>
      <c r="M874" s="2">
        <v>530</v>
      </c>
    </row>
    <row r="875" spans="1:13" s="15" customFormat="1" ht="12.75">
      <c r="A875" s="33"/>
      <c r="B875" s="217">
        <v>2000</v>
      </c>
      <c r="C875" s="33" t="s">
        <v>30</v>
      </c>
      <c r="D875" s="12" t="s">
        <v>10</v>
      </c>
      <c r="E875" s="33" t="s">
        <v>234</v>
      </c>
      <c r="F875" s="454" t="s">
        <v>537</v>
      </c>
      <c r="G875" s="27" t="s">
        <v>502</v>
      </c>
      <c r="H875" s="5">
        <f t="shared" si="68"/>
        <v>-9500</v>
      </c>
      <c r="I875" s="467">
        <f t="shared" si="66"/>
        <v>3.7735849056603774</v>
      </c>
      <c r="J875" s="103"/>
      <c r="K875" s="103" t="s">
        <v>248</v>
      </c>
      <c r="L875">
        <v>21</v>
      </c>
      <c r="M875" s="2">
        <v>530</v>
      </c>
    </row>
    <row r="876" spans="1:13" s="15" customFormat="1" ht="12.75">
      <c r="A876" s="33"/>
      <c r="B876" s="217">
        <v>500</v>
      </c>
      <c r="C876" s="75" t="s">
        <v>30</v>
      </c>
      <c r="D876" s="12" t="s">
        <v>10</v>
      </c>
      <c r="E876" s="33" t="s">
        <v>234</v>
      </c>
      <c r="F876" s="454" t="s">
        <v>537</v>
      </c>
      <c r="G876" s="27" t="s">
        <v>502</v>
      </c>
      <c r="H876" s="5">
        <f t="shared" si="68"/>
        <v>-10000</v>
      </c>
      <c r="I876" s="467">
        <f t="shared" si="66"/>
        <v>0.9433962264150944</v>
      </c>
      <c r="J876" s="103"/>
      <c r="K876" s="103" t="s">
        <v>248</v>
      </c>
      <c r="L876">
        <v>21</v>
      </c>
      <c r="M876" s="2">
        <v>530</v>
      </c>
    </row>
    <row r="877" spans="1:13" s="85" customFormat="1" ht="12.75">
      <c r="A877" s="104"/>
      <c r="B877" s="381">
        <f>SUM(B869:B876)</f>
        <v>10000</v>
      </c>
      <c r="C877" s="104" t="s">
        <v>30</v>
      </c>
      <c r="D877" s="104"/>
      <c r="E877" s="104"/>
      <c r="F877" s="96"/>
      <c r="G877" s="96"/>
      <c r="H877" s="83">
        <v>0</v>
      </c>
      <c r="I877" s="466">
        <f t="shared" si="66"/>
        <v>18.867924528301888</v>
      </c>
      <c r="J877" s="106"/>
      <c r="K877" s="106"/>
      <c r="L877" s="106"/>
      <c r="M877" s="2">
        <v>530</v>
      </c>
    </row>
    <row r="878" spans="8:13" ht="12.75">
      <c r="H878" s="5">
        <f>H877-B878</f>
        <v>0</v>
      </c>
      <c r="I878" s="467">
        <f t="shared" si="66"/>
        <v>0</v>
      </c>
      <c r="M878" s="2">
        <v>530</v>
      </c>
    </row>
    <row r="879" spans="2:13" ht="12.75">
      <c r="B879" s="7"/>
      <c r="H879" s="5">
        <f>H878-B879</f>
        <v>0</v>
      </c>
      <c r="I879" s="467">
        <f t="shared" si="66"/>
        <v>0</v>
      </c>
      <c r="M879" s="2">
        <v>530</v>
      </c>
    </row>
    <row r="880" spans="1:13" ht="12.75">
      <c r="A880" s="12"/>
      <c r="B880" s="402">
        <v>1000</v>
      </c>
      <c r="C880" s="1" t="s">
        <v>242</v>
      </c>
      <c r="D880" s="12" t="s">
        <v>10</v>
      </c>
      <c r="E880" s="33" t="s">
        <v>283</v>
      </c>
      <c r="F880" s="454" t="s">
        <v>537</v>
      </c>
      <c r="G880" s="27" t="s">
        <v>462</v>
      </c>
      <c r="H880" s="5">
        <f>H879-B880</f>
        <v>-1000</v>
      </c>
      <c r="I880" s="467">
        <f t="shared" si="66"/>
        <v>1.8867924528301887</v>
      </c>
      <c r="K880" t="s">
        <v>248</v>
      </c>
      <c r="L880">
        <v>21</v>
      </c>
      <c r="M880" s="2">
        <v>530</v>
      </c>
    </row>
    <row r="881" spans="2:13" ht="12.75">
      <c r="B881" s="402">
        <v>500</v>
      </c>
      <c r="C881" s="1" t="s">
        <v>242</v>
      </c>
      <c r="D881" s="12" t="s">
        <v>10</v>
      </c>
      <c r="E881" s="33" t="s">
        <v>283</v>
      </c>
      <c r="F881" s="454" t="s">
        <v>537</v>
      </c>
      <c r="G881" s="27" t="s">
        <v>464</v>
      </c>
      <c r="H881" s="5">
        <f>H880-B881</f>
        <v>-1500</v>
      </c>
      <c r="I881" s="467">
        <f t="shared" si="66"/>
        <v>0.9433962264150944</v>
      </c>
      <c r="K881" t="s">
        <v>248</v>
      </c>
      <c r="L881">
        <v>21</v>
      </c>
      <c r="M881" s="2">
        <v>530</v>
      </c>
    </row>
    <row r="882" spans="2:13" ht="12.75">
      <c r="B882" s="402">
        <v>1000</v>
      </c>
      <c r="C882" s="1" t="s">
        <v>242</v>
      </c>
      <c r="D882" s="12" t="s">
        <v>10</v>
      </c>
      <c r="E882" s="33" t="s">
        <v>283</v>
      </c>
      <c r="F882" s="454" t="s">
        <v>537</v>
      </c>
      <c r="G882" s="27" t="s">
        <v>502</v>
      </c>
      <c r="H882" s="5">
        <f>H881-B882</f>
        <v>-2500</v>
      </c>
      <c r="I882" s="467">
        <f t="shared" si="66"/>
        <v>1.8867924528301887</v>
      </c>
      <c r="K882" t="s">
        <v>248</v>
      </c>
      <c r="L882">
        <v>21</v>
      </c>
      <c r="M882" s="2">
        <v>530</v>
      </c>
    </row>
    <row r="883" spans="1:13" s="85" customFormat="1" ht="12.75">
      <c r="A883" s="11"/>
      <c r="B883" s="403">
        <f>SUM(B880:B882)</f>
        <v>2500</v>
      </c>
      <c r="C883" s="11"/>
      <c r="D883" s="11"/>
      <c r="E883" s="11" t="s">
        <v>283</v>
      </c>
      <c r="F883" s="18"/>
      <c r="G883" s="18"/>
      <c r="H883" s="83"/>
      <c r="I883" s="466">
        <f t="shared" si="66"/>
        <v>4.716981132075472</v>
      </c>
      <c r="M883" s="2">
        <v>530</v>
      </c>
    </row>
    <row r="884" spans="8:13" ht="12.75">
      <c r="H884" s="5">
        <f>H883-B884</f>
        <v>0</v>
      </c>
      <c r="I884" s="467">
        <f t="shared" si="66"/>
        <v>0</v>
      </c>
      <c r="M884" s="2">
        <v>530</v>
      </c>
    </row>
    <row r="885" spans="8:13" ht="12.75">
      <c r="H885" s="5">
        <f>H884-B885</f>
        <v>0</v>
      </c>
      <c r="I885" s="22">
        <f t="shared" si="66"/>
        <v>0</v>
      </c>
      <c r="M885" s="2">
        <v>530</v>
      </c>
    </row>
    <row r="886" spans="8:13" ht="12.75">
      <c r="H886" s="5">
        <f>H885-B886</f>
        <v>0</v>
      </c>
      <c r="I886" s="22">
        <f t="shared" si="66"/>
        <v>0</v>
      </c>
      <c r="M886" s="2">
        <v>530</v>
      </c>
    </row>
    <row r="887" spans="8:13" ht="12.75">
      <c r="H887" s="5">
        <f>H886-B887</f>
        <v>0</v>
      </c>
      <c r="I887" s="22">
        <f t="shared" si="66"/>
        <v>0</v>
      </c>
      <c r="M887" s="2">
        <v>530</v>
      </c>
    </row>
    <row r="888" spans="1:13" s="102" customFormat="1" ht="12.75">
      <c r="A888" s="97"/>
      <c r="B888" s="379">
        <f>+B898+B909+B918+B926+B935+B942</f>
        <v>84600</v>
      </c>
      <c r="C888" s="97" t="s">
        <v>99</v>
      </c>
      <c r="D888" s="97" t="s">
        <v>169</v>
      </c>
      <c r="E888" s="97" t="s">
        <v>75</v>
      </c>
      <c r="F888" s="99" t="s">
        <v>100</v>
      </c>
      <c r="G888" s="99" t="s">
        <v>42</v>
      </c>
      <c r="H888" s="98"/>
      <c r="I888" s="101">
        <f t="shared" si="66"/>
        <v>159.62264150943398</v>
      </c>
      <c r="M888" s="2">
        <v>530</v>
      </c>
    </row>
    <row r="889" spans="2:13" ht="12.75">
      <c r="B889" s="7"/>
      <c r="H889" s="5">
        <f aca="true" t="shared" si="69" ref="H889:H897">H888-B889</f>
        <v>0</v>
      </c>
      <c r="I889" s="22">
        <f t="shared" si="66"/>
        <v>0</v>
      </c>
      <c r="M889" s="2">
        <v>530</v>
      </c>
    </row>
    <row r="890" spans="2:13" ht="12.75">
      <c r="B890" s="7">
        <v>2500</v>
      </c>
      <c r="C890" s="1" t="s">
        <v>28</v>
      </c>
      <c r="D890" s="1" t="s">
        <v>10</v>
      </c>
      <c r="E890" s="1" t="s">
        <v>367</v>
      </c>
      <c r="F890" s="27" t="s">
        <v>545</v>
      </c>
      <c r="G890" s="27" t="s">
        <v>421</v>
      </c>
      <c r="H890" s="5">
        <f t="shared" si="69"/>
        <v>-2500</v>
      </c>
      <c r="I890" s="22">
        <f t="shared" si="66"/>
        <v>4.716981132075472</v>
      </c>
      <c r="K890" t="s">
        <v>28</v>
      </c>
      <c r="L890">
        <v>22</v>
      </c>
      <c r="M890" s="2">
        <v>530</v>
      </c>
    </row>
    <row r="891" spans="2:13" ht="12.75">
      <c r="B891" s="7">
        <v>2500</v>
      </c>
      <c r="C891" s="1" t="s">
        <v>28</v>
      </c>
      <c r="D891" s="1" t="s">
        <v>10</v>
      </c>
      <c r="E891" s="1" t="s">
        <v>367</v>
      </c>
      <c r="F891" s="27" t="s">
        <v>546</v>
      </c>
      <c r="G891" s="27" t="s">
        <v>547</v>
      </c>
      <c r="H891" s="5">
        <f t="shared" si="69"/>
        <v>-5000</v>
      </c>
      <c r="I891" s="22">
        <f t="shared" si="66"/>
        <v>4.716981132075472</v>
      </c>
      <c r="K891" t="s">
        <v>28</v>
      </c>
      <c r="L891">
        <v>22</v>
      </c>
      <c r="M891" s="2">
        <v>530</v>
      </c>
    </row>
    <row r="892" spans="2:13" ht="12.75">
      <c r="B892" s="7">
        <v>2500</v>
      </c>
      <c r="C892" s="1" t="s">
        <v>28</v>
      </c>
      <c r="D892" s="1" t="s">
        <v>10</v>
      </c>
      <c r="E892" s="1" t="s">
        <v>367</v>
      </c>
      <c r="F892" s="27" t="s">
        <v>548</v>
      </c>
      <c r="G892" s="27" t="s">
        <v>462</v>
      </c>
      <c r="H892" s="5">
        <f t="shared" si="69"/>
        <v>-7500</v>
      </c>
      <c r="I892" s="22">
        <f t="shared" si="66"/>
        <v>4.716981132075472</v>
      </c>
      <c r="K892" t="s">
        <v>28</v>
      </c>
      <c r="L892">
        <v>22</v>
      </c>
      <c r="M892" s="2">
        <v>530</v>
      </c>
    </row>
    <row r="893" spans="2:13" ht="12.75">
      <c r="B893" s="7">
        <v>2500</v>
      </c>
      <c r="C893" s="1" t="s">
        <v>28</v>
      </c>
      <c r="D893" s="1" t="s">
        <v>10</v>
      </c>
      <c r="E893" s="1" t="s">
        <v>367</v>
      </c>
      <c r="F893" s="27" t="s">
        <v>549</v>
      </c>
      <c r="G893" s="27" t="s">
        <v>464</v>
      </c>
      <c r="H893" s="5">
        <f t="shared" si="69"/>
        <v>-10000</v>
      </c>
      <c r="I893" s="22">
        <f t="shared" si="66"/>
        <v>4.716981132075472</v>
      </c>
      <c r="K893" t="s">
        <v>28</v>
      </c>
      <c r="L893">
        <v>22</v>
      </c>
      <c r="M893" s="2">
        <v>530</v>
      </c>
    </row>
    <row r="894" spans="2:13" ht="12.75">
      <c r="B894" s="7">
        <v>2500</v>
      </c>
      <c r="C894" s="1" t="s">
        <v>28</v>
      </c>
      <c r="D894" s="1" t="s">
        <v>10</v>
      </c>
      <c r="E894" s="1" t="s">
        <v>367</v>
      </c>
      <c r="F894" s="27" t="s">
        <v>550</v>
      </c>
      <c r="G894" s="27" t="s">
        <v>502</v>
      </c>
      <c r="H894" s="5">
        <f t="shared" si="69"/>
        <v>-12500</v>
      </c>
      <c r="I894" s="22">
        <f t="shared" si="66"/>
        <v>4.716981132075472</v>
      </c>
      <c r="K894" t="s">
        <v>28</v>
      </c>
      <c r="L894">
        <v>22</v>
      </c>
      <c r="M894" s="2">
        <v>530</v>
      </c>
    </row>
    <row r="895" spans="2:13" ht="12.75">
      <c r="B895" s="7">
        <v>2500</v>
      </c>
      <c r="C895" s="1" t="s">
        <v>28</v>
      </c>
      <c r="D895" s="1" t="s">
        <v>10</v>
      </c>
      <c r="E895" s="1" t="s">
        <v>367</v>
      </c>
      <c r="F895" s="27" t="s">
        <v>551</v>
      </c>
      <c r="G895" s="27" t="s">
        <v>515</v>
      </c>
      <c r="H895" s="5">
        <f t="shared" si="69"/>
        <v>-15000</v>
      </c>
      <c r="I895" s="22">
        <f t="shared" si="66"/>
        <v>4.716981132075472</v>
      </c>
      <c r="K895" t="s">
        <v>28</v>
      </c>
      <c r="L895">
        <v>22</v>
      </c>
      <c r="M895" s="2">
        <v>530</v>
      </c>
    </row>
    <row r="896" spans="2:13" ht="12.75">
      <c r="B896" s="7">
        <v>5000</v>
      </c>
      <c r="C896" s="1" t="s">
        <v>28</v>
      </c>
      <c r="D896" s="1" t="s">
        <v>10</v>
      </c>
      <c r="E896" s="1" t="s">
        <v>367</v>
      </c>
      <c r="F896" s="27" t="s">
        <v>552</v>
      </c>
      <c r="G896" s="27" t="s">
        <v>553</v>
      </c>
      <c r="H896" s="5">
        <f t="shared" si="69"/>
        <v>-20000</v>
      </c>
      <c r="I896" s="22">
        <f t="shared" si="66"/>
        <v>9.433962264150944</v>
      </c>
      <c r="K896" t="s">
        <v>28</v>
      </c>
      <c r="L896">
        <v>22</v>
      </c>
      <c r="M896" s="2">
        <v>530</v>
      </c>
    </row>
    <row r="897" spans="2:13" ht="12.75">
      <c r="B897" s="7">
        <v>2500</v>
      </c>
      <c r="C897" s="1" t="s">
        <v>28</v>
      </c>
      <c r="D897" s="1" t="s">
        <v>10</v>
      </c>
      <c r="E897" s="1" t="s">
        <v>367</v>
      </c>
      <c r="F897" s="27" t="s">
        <v>554</v>
      </c>
      <c r="G897" s="27" t="s">
        <v>555</v>
      </c>
      <c r="H897" s="5">
        <f t="shared" si="69"/>
        <v>-22500</v>
      </c>
      <c r="I897" s="22">
        <f t="shared" si="66"/>
        <v>4.716981132075472</v>
      </c>
      <c r="K897" t="s">
        <v>28</v>
      </c>
      <c r="L897">
        <v>22</v>
      </c>
      <c r="M897" s="2">
        <v>530</v>
      </c>
    </row>
    <row r="898" spans="1:13" s="85" customFormat="1" ht="12.75">
      <c r="A898" s="11"/>
      <c r="B898" s="381">
        <f>SUM(B890:B897)</f>
        <v>22500</v>
      </c>
      <c r="C898" s="11" t="s">
        <v>28</v>
      </c>
      <c r="D898" s="11"/>
      <c r="E898" s="11"/>
      <c r="F898" s="18"/>
      <c r="G898" s="18"/>
      <c r="H898" s="83">
        <v>0</v>
      </c>
      <c r="I898" s="84">
        <f t="shared" si="66"/>
        <v>42.45283018867924</v>
      </c>
      <c r="M898" s="2">
        <v>530</v>
      </c>
    </row>
    <row r="899" spans="2:13" ht="12.75">
      <c r="B899" s="7"/>
      <c r="H899" s="5">
        <f aca="true" t="shared" si="70" ref="H899:H908">H898-B899</f>
        <v>0</v>
      </c>
      <c r="I899" s="22">
        <f t="shared" si="66"/>
        <v>0</v>
      </c>
      <c r="M899" s="2">
        <v>530</v>
      </c>
    </row>
    <row r="900" spans="2:13" ht="12.75">
      <c r="B900" s="7"/>
      <c r="H900" s="5">
        <f t="shared" si="70"/>
        <v>0</v>
      </c>
      <c r="I900" s="22">
        <f t="shared" si="66"/>
        <v>0</v>
      </c>
      <c r="M900" s="2">
        <v>530</v>
      </c>
    </row>
    <row r="901" spans="2:13" ht="12.75">
      <c r="B901" s="7">
        <v>3000</v>
      </c>
      <c r="C901" s="1" t="s">
        <v>333</v>
      </c>
      <c r="D901" s="1" t="s">
        <v>261</v>
      </c>
      <c r="E901" s="1" t="s">
        <v>234</v>
      </c>
      <c r="F901" s="27" t="s">
        <v>556</v>
      </c>
      <c r="G901" s="27" t="s">
        <v>462</v>
      </c>
      <c r="H901" s="5">
        <f t="shared" si="70"/>
        <v>-3000</v>
      </c>
      <c r="I901" s="22">
        <f t="shared" si="66"/>
        <v>5.660377358490566</v>
      </c>
      <c r="K901" t="s">
        <v>367</v>
      </c>
      <c r="L901">
        <v>22</v>
      </c>
      <c r="M901" s="2">
        <v>530</v>
      </c>
    </row>
    <row r="902" spans="2:13" ht="12.75">
      <c r="B902" s="7">
        <v>2000</v>
      </c>
      <c r="C902" s="1" t="s">
        <v>557</v>
      </c>
      <c r="D902" s="1" t="s">
        <v>261</v>
      </c>
      <c r="E902" s="1" t="s">
        <v>234</v>
      </c>
      <c r="F902" s="27" t="s">
        <v>558</v>
      </c>
      <c r="G902" s="27" t="s">
        <v>462</v>
      </c>
      <c r="H902" s="5">
        <f t="shared" si="70"/>
        <v>-5000</v>
      </c>
      <c r="I902" s="22">
        <f t="shared" si="66"/>
        <v>3.7735849056603774</v>
      </c>
      <c r="K902" t="s">
        <v>367</v>
      </c>
      <c r="L902">
        <v>22</v>
      </c>
      <c r="M902" s="2">
        <v>530</v>
      </c>
    </row>
    <row r="903" spans="2:13" ht="12.75">
      <c r="B903" s="7">
        <v>1000</v>
      </c>
      <c r="C903" s="1" t="s">
        <v>523</v>
      </c>
      <c r="D903" s="1" t="s">
        <v>261</v>
      </c>
      <c r="E903" s="1" t="s">
        <v>234</v>
      </c>
      <c r="F903" s="27" t="s">
        <v>558</v>
      </c>
      <c r="G903" s="27" t="s">
        <v>462</v>
      </c>
      <c r="H903" s="5">
        <f t="shared" si="70"/>
        <v>-6000</v>
      </c>
      <c r="I903" s="22">
        <f t="shared" si="66"/>
        <v>1.8867924528301887</v>
      </c>
      <c r="K903" t="s">
        <v>367</v>
      </c>
      <c r="L903">
        <v>22</v>
      </c>
      <c r="M903" s="2">
        <v>530</v>
      </c>
    </row>
    <row r="904" spans="2:13" ht="12.75">
      <c r="B904" s="7">
        <v>4000</v>
      </c>
      <c r="C904" s="12" t="s">
        <v>559</v>
      </c>
      <c r="D904" s="1" t="s">
        <v>261</v>
      </c>
      <c r="E904" s="1" t="s">
        <v>234</v>
      </c>
      <c r="F904" s="27" t="s">
        <v>558</v>
      </c>
      <c r="G904" s="27" t="s">
        <v>464</v>
      </c>
      <c r="H904" s="5">
        <f t="shared" si="70"/>
        <v>-10000</v>
      </c>
      <c r="I904" s="22">
        <f t="shared" si="66"/>
        <v>7.547169811320755</v>
      </c>
      <c r="K904" t="s">
        <v>367</v>
      </c>
      <c r="L904">
        <v>22</v>
      </c>
      <c r="M904" s="2">
        <v>530</v>
      </c>
    </row>
    <row r="905" spans="2:13" ht="12.75">
      <c r="B905" s="7">
        <v>2000</v>
      </c>
      <c r="C905" s="12" t="s">
        <v>560</v>
      </c>
      <c r="D905" s="1" t="s">
        <v>261</v>
      </c>
      <c r="E905" s="1" t="s">
        <v>234</v>
      </c>
      <c r="F905" s="27" t="s">
        <v>558</v>
      </c>
      <c r="G905" s="27" t="s">
        <v>502</v>
      </c>
      <c r="H905" s="5">
        <f t="shared" si="70"/>
        <v>-12000</v>
      </c>
      <c r="I905" s="22">
        <f t="shared" si="66"/>
        <v>3.7735849056603774</v>
      </c>
      <c r="K905" t="s">
        <v>367</v>
      </c>
      <c r="L905">
        <v>22</v>
      </c>
      <c r="M905" s="2">
        <v>530</v>
      </c>
    </row>
    <row r="906" spans="2:13" ht="12.75">
      <c r="B906" s="7">
        <v>4000</v>
      </c>
      <c r="C906" s="12" t="s">
        <v>561</v>
      </c>
      <c r="D906" s="1" t="s">
        <v>261</v>
      </c>
      <c r="E906" s="1" t="s">
        <v>234</v>
      </c>
      <c r="F906" s="27" t="s">
        <v>558</v>
      </c>
      <c r="G906" s="27" t="s">
        <v>515</v>
      </c>
      <c r="H906" s="5">
        <f t="shared" si="70"/>
        <v>-16000</v>
      </c>
      <c r="I906" s="22">
        <f t="shared" si="66"/>
        <v>7.547169811320755</v>
      </c>
      <c r="K906" t="s">
        <v>367</v>
      </c>
      <c r="L906">
        <v>22</v>
      </c>
      <c r="M906" s="2">
        <v>530</v>
      </c>
    </row>
    <row r="907" spans="1:13" ht="12.75">
      <c r="A907" s="12"/>
      <c r="B907" s="7">
        <v>1000</v>
      </c>
      <c r="C907" s="12" t="s">
        <v>525</v>
      </c>
      <c r="D907" s="1" t="s">
        <v>261</v>
      </c>
      <c r="E907" s="1" t="s">
        <v>234</v>
      </c>
      <c r="F907" s="27" t="s">
        <v>558</v>
      </c>
      <c r="G907" s="27" t="s">
        <v>555</v>
      </c>
      <c r="H907" s="5">
        <f t="shared" si="70"/>
        <v>-17000</v>
      </c>
      <c r="I907" s="22">
        <f t="shared" si="66"/>
        <v>1.8867924528301887</v>
      </c>
      <c r="K907" t="s">
        <v>367</v>
      </c>
      <c r="L907">
        <v>22</v>
      </c>
      <c r="M907" s="2">
        <v>530</v>
      </c>
    </row>
    <row r="908" spans="2:13" ht="12.75">
      <c r="B908" s="7">
        <v>3000</v>
      </c>
      <c r="C908" s="12" t="s">
        <v>335</v>
      </c>
      <c r="D908" s="1" t="s">
        <v>261</v>
      </c>
      <c r="E908" s="1" t="s">
        <v>234</v>
      </c>
      <c r="F908" s="27" t="s">
        <v>562</v>
      </c>
      <c r="G908" s="27" t="s">
        <v>555</v>
      </c>
      <c r="H908" s="5">
        <f t="shared" si="70"/>
        <v>-20000</v>
      </c>
      <c r="I908" s="22">
        <f t="shared" si="66"/>
        <v>5.660377358490566</v>
      </c>
      <c r="K908" t="s">
        <v>367</v>
      </c>
      <c r="L908">
        <v>22</v>
      </c>
      <c r="M908" s="2">
        <v>530</v>
      </c>
    </row>
    <row r="909" spans="1:13" s="85" customFormat="1" ht="12.75">
      <c r="A909" s="11"/>
      <c r="B909" s="381">
        <f>SUM(B901:B908)</f>
        <v>20000</v>
      </c>
      <c r="C909" s="11" t="s">
        <v>239</v>
      </c>
      <c r="D909" s="11"/>
      <c r="E909" s="11"/>
      <c r="F909" s="18"/>
      <c r="G909" s="18"/>
      <c r="H909" s="83">
        <v>0</v>
      </c>
      <c r="I909" s="84">
        <f t="shared" si="66"/>
        <v>37.735849056603776</v>
      </c>
      <c r="M909" s="2">
        <v>530</v>
      </c>
    </row>
    <row r="910" spans="2:13" ht="12.75">
      <c r="B910" s="7"/>
      <c r="D910" s="12"/>
      <c r="H910" s="5">
        <f aca="true" t="shared" si="71" ref="H910:H917">H909-B910</f>
        <v>0</v>
      </c>
      <c r="I910" s="22">
        <f t="shared" si="66"/>
        <v>0</v>
      </c>
      <c r="M910" s="2">
        <v>530</v>
      </c>
    </row>
    <row r="911" spans="1:13" s="40" customFormat="1" ht="12.75">
      <c r="A911" s="39"/>
      <c r="B911" s="380"/>
      <c r="C911" s="41"/>
      <c r="D911" s="35"/>
      <c r="E911" s="39"/>
      <c r="F911" s="36"/>
      <c r="G911" s="36"/>
      <c r="H911" s="5">
        <f t="shared" si="71"/>
        <v>0</v>
      </c>
      <c r="I911" s="22">
        <f t="shared" si="66"/>
        <v>0</v>
      </c>
      <c r="M911" s="2">
        <v>530</v>
      </c>
    </row>
    <row r="912" spans="2:13" ht="12.75">
      <c r="B912" s="7">
        <v>1500</v>
      </c>
      <c r="C912" s="1" t="s">
        <v>240</v>
      </c>
      <c r="D912" s="1" t="s">
        <v>261</v>
      </c>
      <c r="E912" s="1" t="s">
        <v>86</v>
      </c>
      <c r="F912" s="27" t="s">
        <v>558</v>
      </c>
      <c r="G912" s="27" t="s">
        <v>462</v>
      </c>
      <c r="H912" s="5">
        <f t="shared" si="71"/>
        <v>-1500</v>
      </c>
      <c r="I912" s="22">
        <f t="shared" si="66"/>
        <v>2.830188679245283</v>
      </c>
      <c r="K912" t="s">
        <v>367</v>
      </c>
      <c r="L912">
        <v>22</v>
      </c>
      <c r="M912" s="2">
        <v>530</v>
      </c>
    </row>
    <row r="913" spans="2:13" ht="12.75">
      <c r="B913" s="7">
        <v>1500</v>
      </c>
      <c r="C913" s="1" t="s">
        <v>240</v>
      </c>
      <c r="D913" s="1" t="s">
        <v>261</v>
      </c>
      <c r="E913" s="1" t="s">
        <v>86</v>
      </c>
      <c r="F913" s="27" t="s">
        <v>558</v>
      </c>
      <c r="G913" s="27" t="s">
        <v>464</v>
      </c>
      <c r="H913" s="5">
        <f t="shared" si="71"/>
        <v>-3000</v>
      </c>
      <c r="I913" s="22">
        <f t="shared" si="66"/>
        <v>2.830188679245283</v>
      </c>
      <c r="K913" t="s">
        <v>367</v>
      </c>
      <c r="L913">
        <v>22</v>
      </c>
      <c r="M913" s="2">
        <v>530</v>
      </c>
    </row>
    <row r="914" spans="2:13" ht="12.75">
      <c r="B914" s="7">
        <v>1300</v>
      </c>
      <c r="C914" s="1" t="s">
        <v>240</v>
      </c>
      <c r="D914" s="1" t="s">
        <v>261</v>
      </c>
      <c r="E914" s="1" t="s">
        <v>86</v>
      </c>
      <c r="F914" s="27" t="s">
        <v>558</v>
      </c>
      <c r="G914" s="27" t="s">
        <v>502</v>
      </c>
      <c r="H914" s="5">
        <f t="shared" si="71"/>
        <v>-4300</v>
      </c>
      <c r="I914" s="22">
        <f t="shared" si="66"/>
        <v>2.452830188679245</v>
      </c>
      <c r="K914" t="s">
        <v>367</v>
      </c>
      <c r="L914">
        <v>22</v>
      </c>
      <c r="M914" s="2">
        <v>530</v>
      </c>
    </row>
    <row r="915" spans="2:13" ht="12.75">
      <c r="B915" s="7">
        <v>1300</v>
      </c>
      <c r="C915" s="1" t="s">
        <v>240</v>
      </c>
      <c r="D915" s="1" t="s">
        <v>261</v>
      </c>
      <c r="E915" s="1" t="s">
        <v>86</v>
      </c>
      <c r="F915" s="27" t="s">
        <v>558</v>
      </c>
      <c r="G915" s="27" t="s">
        <v>515</v>
      </c>
      <c r="H915" s="5">
        <f t="shared" si="71"/>
        <v>-5600</v>
      </c>
      <c r="I915" s="22">
        <f t="shared" si="66"/>
        <v>2.452830188679245</v>
      </c>
      <c r="K915" t="s">
        <v>367</v>
      </c>
      <c r="L915">
        <v>22</v>
      </c>
      <c r="M915" s="2">
        <v>530</v>
      </c>
    </row>
    <row r="916" spans="2:13" ht="12.75">
      <c r="B916" s="7">
        <v>1500</v>
      </c>
      <c r="C916" s="1" t="s">
        <v>240</v>
      </c>
      <c r="D916" s="1" t="s">
        <v>261</v>
      </c>
      <c r="E916" s="1" t="s">
        <v>86</v>
      </c>
      <c r="F916" s="27" t="s">
        <v>558</v>
      </c>
      <c r="G916" s="27" t="s">
        <v>553</v>
      </c>
      <c r="H916" s="5">
        <f t="shared" si="71"/>
        <v>-7100</v>
      </c>
      <c r="I916" s="22">
        <f t="shared" si="66"/>
        <v>2.830188679245283</v>
      </c>
      <c r="K916" t="s">
        <v>367</v>
      </c>
      <c r="L916">
        <v>22</v>
      </c>
      <c r="M916" s="2">
        <v>530</v>
      </c>
    </row>
    <row r="917" spans="2:13" ht="12.75">
      <c r="B917" s="7">
        <v>1500</v>
      </c>
      <c r="C917" s="1" t="s">
        <v>240</v>
      </c>
      <c r="D917" s="1" t="s">
        <v>261</v>
      </c>
      <c r="E917" s="1" t="s">
        <v>86</v>
      </c>
      <c r="F917" s="27" t="s">
        <v>558</v>
      </c>
      <c r="G917" s="27" t="s">
        <v>555</v>
      </c>
      <c r="H917" s="5">
        <f t="shared" si="71"/>
        <v>-8600</v>
      </c>
      <c r="I917" s="22">
        <f aca="true" t="shared" si="72" ref="I917:I980">+B917/M917</f>
        <v>2.830188679245283</v>
      </c>
      <c r="K917" t="s">
        <v>367</v>
      </c>
      <c r="L917">
        <v>22</v>
      </c>
      <c r="M917" s="2">
        <v>530</v>
      </c>
    </row>
    <row r="918" spans="1:13" s="85" customFormat="1" ht="12.75">
      <c r="A918" s="11"/>
      <c r="B918" s="381">
        <f>SUM(B912:B917)</f>
        <v>8600</v>
      </c>
      <c r="C918" s="11"/>
      <c r="D918" s="11"/>
      <c r="E918" s="11" t="s">
        <v>86</v>
      </c>
      <c r="F918" s="18"/>
      <c r="G918" s="18"/>
      <c r="H918" s="83">
        <v>0</v>
      </c>
      <c r="I918" s="84">
        <f t="shared" si="72"/>
        <v>16.22641509433962</v>
      </c>
      <c r="M918" s="2">
        <v>530</v>
      </c>
    </row>
    <row r="919" spans="2:13" ht="12.75">
      <c r="B919" s="7"/>
      <c r="H919" s="5">
        <f aca="true" t="shared" si="73" ref="H919:H925">H918-B919</f>
        <v>0</v>
      </c>
      <c r="I919" s="22">
        <f t="shared" si="72"/>
        <v>0</v>
      </c>
      <c r="M919" s="2">
        <v>530</v>
      </c>
    </row>
    <row r="920" spans="2:13" ht="12.75">
      <c r="B920" s="7"/>
      <c r="H920" s="5">
        <f t="shared" si="73"/>
        <v>0</v>
      </c>
      <c r="I920" s="22">
        <f t="shared" si="72"/>
        <v>0</v>
      </c>
      <c r="M920" s="2">
        <v>530</v>
      </c>
    </row>
    <row r="921" spans="2:13" ht="12.75">
      <c r="B921" s="7">
        <v>4000</v>
      </c>
      <c r="C921" s="1" t="s">
        <v>29</v>
      </c>
      <c r="D921" s="1" t="s">
        <v>261</v>
      </c>
      <c r="E921" s="1" t="s">
        <v>234</v>
      </c>
      <c r="F921" s="27" t="s">
        <v>563</v>
      </c>
      <c r="G921" s="27" t="s">
        <v>462</v>
      </c>
      <c r="H921" s="5">
        <f t="shared" si="73"/>
        <v>-4000</v>
      </c>
      <c r="I921" s="22">
        <f t="shared" si="72"/>
        <v>7.547169811320755</v>
      </c>
      <c r="K921" t="s">
        <v>367</v>
      </c>
      <c r="L921">
        <v>22</v>
      </c>
      <c r="M921" s="2">
        <v>530</v>
      </c>
    </row>
    <row r="922" spans="2:13" ht="12.75">
      <c r="B922" s="7">
        <v>4000</v>
      </c>
      <c r="C922" s="1" t="s">
        <v>29</v>
      </c>
      <c r="D922" s="1" t="s">
        <v>261</v>
      </c>
      <c r="E922" s="1" t="s">
        <v>234</v>
      </c>
      <c r="F922" s="454" t="s">
        <v>564</v>
      </c>
      <c r="G922" s="27" t="s">
        <v>464</v>
      </c>
      <c r="H922" s="5">
        <f t="shared" si="73"/>
        <v>-8000</v>
      </c>
      <c r="I922" s="22">
        <f t="shared" si="72"/>
        <v>7.547169811320755</v>
      </c>
      <c r="K922" t="s">
        <v>367</v>
      </c>
      <c r="L922">
        <v>22</v>
      </c>
      <c r="M922" s="2">
        <v>530</v>
      </c>
    </row>
    <row r="923" spans="2:13" ht="12.75">
      <c r="B923" s="7">
        <v>4000</v>
      </c>
      <c r="C923" s="1" t="s">
        <v>29</v>
      </c>
      <c r="D923" s="1" t="s">
        <v>261</v>
      </c>
      <c r="E923" s="1" t="s">
        <v>234</v>
      </c>
      <c r="F923" s="454" t="s">
        <v>564</v>
      </c>
      <c r="G923" s="27" t="s">
        <v>502</v>
      </c>
      <c r="H923" s="5">
        <f t="shared" si="73"/>
        <v>-12000</v>
      </c>
      <c r="I923" s="22">
        <f t="shared" si="72"/>
        <v>7.547169811320755</v>
      </c>
      <c r="K923" t="s">
        <v>367</v>
      </c>
      <c r="L923">
        <v>22</v>
      </c>
      <c r="M923" s="2">
        <v>530</v>
      </c>
    </row>
    <row r="924" spans="2:13" ht="12.75">
      <c r="B924" s="7">
        <v>3000</v>
      </c>
      <c r="C924" s="1" t="s">
        <v>29</v>
      </c>
      <c r="D924" s="1" t="s">
        <v>261</v>
      </c>
      <c r="E924" s="1" t="s">
        <v>234</v>
      </c>
      <c r="F924" s="454" t="s">
        <v>565</v>
      </c>
      <c r="G924" s="27" t="s">
        <v>515</v>
      </c>
      <c r="H924" s="5">
        <f t="shared" si="73"/>
        <v>-15000</v>
      </c>
      <c r="I924" s="22">
        <f t="shared" si="72"/>
        <v>5.660377358490566</v>
      </c>
      <c r="K924" t="s">
        <v>367</v>
      </c>
      <c r="L924">
        <v>22</v>
      </c>
      <c r="M924" s="2">
        <v>530</v>
      </c>
    </row>
    <row r="925" spans="2:13" ht="12.75">
      <c r="B925" s="7">
        <v>3000</v>
      </c>
      <c r="C925" s="1" t="s">
        <v>29</v>
      </c>
      <c r="D925" s="1" t="s">
        <v>261</v>
      </c>
      <c r="E925" s="1" t="s">
        <v>234</v>
      </c>
      <c r="F925" s="454" t="s">
        <v>565</v>
      </c>
      <c r="G925" s="27" t="s">
        <v>553</v>
      </c>
      <c r="H925" s="5">
        <f t="shared" si="73"/>
        <v>-18000</v>
      </c>
      <c r="I925" s="22">
        <f t="shared" si="72"/>
        <v>5.660377358490566</v>
      </c>
      <c r="K925" t="s">
        <v>367</v>
      </c>
      <c r="L925">
        <v>22</v>
      </c>
      <c r="M925" s="2">
        <v>530</v>
      </c>
    </row>
    <row r="926" spans="1:13" s="85" customFormat="1" ht="12.75">
      <c r="A926" s="11"/>
      <c r="B926" s="381">
        <f>SUM(B921:B925)</f>
        <v>18000</v>
      </c>
      <c r="C926" s="11" t="s">
        <v>29</v>
      </c>
      <c r="D926" s="11"/>
      <c r="E926" s="11"/>
      <c r="F926" s="18"/>
      <c r="G926" s="18"/>
      <c r="H926" s="83">
        <v>0</v>
      </c>
      <c r="I926" s="84">
        <f t="shared" si="72"/>
        <v>33.9622641509434</v>
      </c>
      <c r="M926" s="2">
        <v>530</v>
      </c>
    </row>
    <row r="927" spans="2:13" ht="12.75">
      <c r="B927" s="7"/>
      <c r="H927" s="5">
        <f aca="true" t="shared" si="74" ref="H927:H934">H926-B927</f>
        <v>0</v>
      </c>
      <c r="I927" s="22">
        <f t="shared" si="72"/>
        <v>0</v>
      </c>
      <c r="M927" s="2">
        <v>530</v>
      </c>
    </row>
    <row r="928" spans="2:13" ht="12.75">
      <c r="B928" s="7"/>
      <c r="H928" s="5">
        <f t="shared" si="74"/>
        <v>0</v>
      </c>
      <c r="I928" s="22">
        <f t="shared" si="72"/>
        <v>0</v>
      </c>
      <c r="M928" s="2">
        <v>530</v>
      </c>
    </row>
    <row r="929" spans="2:13" ht="12.75">
      <c r="B929" s="7">
        <v>2000</v>
      </c>
      <c r="C929" s="1" t="s">
        <v>30</v>
      </c>
      <c r="D929" s="1" t="s">
        <v>261</v>
      </c>
      <c r="E929" s="1" t="s">
        <v>234</v>
      </c>
      <c r="F929" s="27" t="s">
        <v>558</v>
      </c>
      <c r="G929" s="27" t="s">
        <v>462</v>
      </c>
      <c r="H929" s="5">
        <f t="shared" si="74"/>
        <v>-2000</v>
      </c>
      <c r="I929" s="22">
        <f t="shared" si="72"/>
        <v>3.7735849056603774</v>
      </c>
      <c r="K929" t="s">
        <v>367</v>
      </c>
      <c r="L929">
        <v>22</v>
      </c>
      <c r="M929" s="2">
        <v>530</v>
      </c>
    </row>
    <row r="930" spans="2:13" ht="12.75">
      <c r="B930" s="7">
        <v>2000</v>
      </c>
      <c r="C930" s="1" t="s">
        <v>30</v>
      </c>
      <c r="D930" s="1" t="s">
        <v>261</v>
      </c>
      <c r="E930" s="1" t="s">
        <v>234</v>
      </c>
      <c r="F930" s="27" t="s">
        <v>558</v>
      </c>
      <c r="G930" s="27" t="s">
        <v>464</v>
      </c>
      <c r="H930" s="5">
        <f t="shared" si="74"/>
        <v>-4000</v>
      </c>
      <c r="I930" s="22">
        <f t="shared" si="72"/>
        <v>3.7735849056603774</v>
      </c>
      <c r="K930" t="s">
        <v>367</v>
      </c>
      <c r="L930">
        <v>22</v>
      </c>
      <c r="M930" s="2">
        <v>530</v>
      </c>
    </row>
    <row r="931" spans="2:13" ht="12.75">
      <c r="B931" s="7">
        <v>2000</v>
      </c>
      <c r="C931" s="1" t="s">
        <v>30</v>
      </c>
      <c r="D931" s="1" t="s">
        <v>261</v>
      </c>
      <c r="E931" s="1" t="s">
        <v>234</v>
      </c>
      <c r="F931" s="27" t="s">
        <v>558</v>
      </c>
      <c r="G931" s="27" t="s">
        <v>502</v>
      </c>
      <c r="H931" s="5">
        <f t="shared" si="74"/>
        <v>-6000</v>
      </c>
      <c r="I931" s="22">
        <f t="shared" si="72"/>
        <v>3.7735849056603774</v>
      </c>
      <c r="K931" t="s">
        <v>367</v>
      </c>
      <c r="L931">
        <v>22</v>
      </c>
      <c r="M931" s="2">
        <v>530</v>
      </c>
    </row>
    <row r="932" spans="2:13" ht="12.75">
      <c r="B932" s="7">
        <v>2000</v>
      </c>
      <c r="C932" s="1" t="s">
        <v>30</v>
      </c>
      <c r="D932" s="1" t="s">
        <v>261</v>
      </c>
      <c r="E932" s="1" t="s">
        <v>234</v>
      </c>
      <c r="F932" s="27" t="s">
        <v>558</v>
      </c>
      <c r="G932" s="27" t="s">
        <v>515</v>
      </c>
      <c r="H932" s="5">
        <f t="shared" si="74"/>
        <v>-8000</v>
      </c>
      <c r="I932" s="22">
        <f t="shared" si="72"/>
        <v>3.7735849056603774</v>
      </c>
      <c r="K932" t="s">
        <v>367</v>
      </c>
      <c r="L932">
        <v>22</v>
      </c>
      <c r="M932" s="2">
        <v>530</v>
      </c>
    </row>
    <row r="933" spans="2:13" ht="12.75">
      <c r="B933" s="7">
        <v>2000</v>
      </c>
      <c r="C933" s="1" t="s">
        <v>30</v>
      </c>
      <c r="D933" s="1" t="s">
        <v>261</v>
      </c>
      <c r="E933" s="1" t="s">
        <v>234</v>
      </c>
      <c r="F933" s="27" t="s">
        <v>558</v>
      </c>
      <c r="G933" s="27" t="s">
        <v>553</v>
      </c>
      <c r="H933" s="5">
        <f t="shared" si="74"/>
        <v>-10000</v>
      </c>
      <c r="I933" s="22">
        <f t="shared" si="72"/>
        <v>3.7735849056603774</v>
      </c>
      <c r="K933" t="s">
        <v>367</v>
      </c>
      <c r="L933">
        <v>22</v>
      </c>
      <c r="M933" s="2">
        <v>530</v>
      </c>
    </row>
    <row r="934" spans="2:13" ht="12.75">
      <c r="B934" s="7">
        <v>2000</v>
      </c>
      <c r="C934" s="1" t="s">
        <v>30</v>
      </c>
      <c r="D934" s="1" t="s">
        <v>261</v>
      </c>
      <c r="E934" s="1" t="s">
        <v>234</v>
      </c>
      <c r="F934" s="27" t="s">
        <v>558</v>
      </c>
      <c r="G934" s="27" t="s">
        <v>555</v>
      </c>
      <c r="H934" s="5">
        <f t="shared" si="74"/>
        <v>-12000</v>
      </c>
      <c r="I934" s="22">
        <f t="shared" si="72"/>
        <v>3.7735849056603774</v>
      </c>
      <c r="K934" t="s">
        <v>367</v>
      </c>
      <c r="L934">
        <v>22</v>
      </c>
      <c r="M934" s="2">
        <v>530</v>
      </c>
    </row>
    <row r="935" spans="1:13" s="85" customFormat="1" ht="12.75">
      <c r="A935" s="11"/>
      <c r="B935" s="381">
        <f>SUM(B929:B934)</f>
        <v>12000</v>
      </c>
      <c r="C935" s="11" t="s">
        <v>30</v>
      </c>
      <c r="D935" s="11"/>
      <c r="E935" s="11"/>
      <c r="F935" s="18"/>
      <c r="G935" s="18"/>
      <c r="H935" s="83">
        <v>0</v>
      </c>
      <c r="I935" s="84">
        <f t="shared" si="72"/>
        <v>22.641509433962263</v>
      </c>
      <c r="M935" s="2">
        <v>530</v>
      </c>
    </row>
    <row r="936" spans="2:13" ht="12.75">
      <c r="B936" s="38"/>
      <c r="H936" s="5">
        <f aca="true" t="shared" si="75" ref="H936:H941">H935-B936</f>
        <v>0</v>
      </c>
      <c r="I936" s="22">
        <f t="shared" si="72"/>
        <v>0</v>
      </c>
      <c r="M936" s="2">
        <v>530</v>
      </c>
    </row>
    <row r="937" spans="2:13" ht="12.75">
      <c r="B937" s="38"/>
      <c r="H937" s="5">
        <f t="shared" si="75"/>
        <v>0</v>
      </c>
      <c r="I937" s="22">
        <f t="shared" si="72"/>
        <v>0</v>
      </c>
      <c r="M937" s="2">
        <v>530</v>
      </c>
    </row>
    <row r="938" spans="2:13" ht="12.75">
      <c r="B938" s="364">
        <v>500</v>
      </c>
      <c r="C938" s="1" t="s">
        <v>242</v>
      </c>
      <c r="D938" s="1" t="s">
        <v>261</v>
      </c>
      <c r="E938" s="1" t="s">
        <v>283</v>
      </c>
      <c r="F938" s="27" t="s">
        <v>374</v>
      </c>
      <c r="G938" s="27" t="s">
        <v>306</v>
      </c>
      <c r="H938" s="5">
        <f t="shared" si="75"/>
        <v>-500</v>
      </c>
      <c r="I938" s="22">
        <f t="shared" si="72"/>
        <v>0.9433962264150944</v>
      </c>
      <c r="K938" t="s">
        <v>367</v>
      </c>
      <c r="L938">
        <v>22</v>
      </c>
      <c r="M938" s="2">
        <v>530</v>
      </c>
    </row>
    <row r="939" spans="2:13" ht="12.75">
      <c r="B939" s="364">
        <v>1000</v>
      </c>
      <c r="C939" s="1" t="s">
        <v>242</v>
      </c>
      <c r="D939" s="1" t="s">
        <v>261</v>
      </c>
      <c r="E939" s="1" t="s">
        <v>283</v>
      </c>
      <c r="F939" s="27" t="s">
        <v>374</v>
      </c>
      <c r="G939" s="27" t="s">
        <v>44</v>
      </c>
      <c r="H939" s="5">
        <f t="shared" si="75"/>
        <v>-1500</v>
      </c>
      <c r="I939" s="22">
        <f t="shared" si="72"/>
        <v>1.8867924528301887</v>
      </c>
      <c r="K939" t="s">
        <v>367</v>
      </c>
      <c r="L939">
        <v>22</v>
      </c>
      <c r="M939" s="2">
        <v>530</v>
      </c>
    </row>
    <row r="940" spans="2:13" ht="12.75">
      <c r="B940" s="364">
        <v>1000</v>
      </c>
      <c r="C940" s="1" t="s">
        <v>242</v>
      </c>
      <c r="D940" s="1" t="s">
        <v>261</v>
      </c>
      <c r="E940" s="1" t="s">
        <v>283</v>
      </c>
      <c r="F940" s="27" t="s">
        <v>374</v>
      </c>
      <c r="G940" s="27" t="s">
        <v>306</v>
      </c>
      <c r="H940" s="5">
        <f t="shared" si="75"/>
        <v>-2500</v>
      </c>
      <c r="I940" s="22">
        <f t="shared" si="72"/>
        <v>1.8867924528301887</v>
      </c>
      <c r="K940" t="s">
        <v>367</v>
      </c>
      <c r="L940">
        <v>22</v>
      </c>
      <c r="M940" s="2">
        <v>530</v>
      </c>
    </row>
    <row r="941" spans="2:13" ht="12.75">
      <c r="B941" s="364">
        <v>1000</v>
      </c>
      <c r="C941" s="1" t="s">
        <v>242</v>
      </c>
      <c r="D941" s="1" t="s">
        <v>261</v>
      </c>
      <c r="E941" s="1" t="s">
        <v>283</v>
      </c>
      <c r="F941" s="27" t="s">
        <v>374</v>
      </c>
      <c r="G941" s="27" t="s">
        <v>44</v>
      </c>
      <c r="H941" s="5">
        <f t="shared" si="75"/>
        <v>-3500</v>
      </c>
      <c r="I941" s="22">
        <f t="shared" si="72"/>
        <v>1.8867924528301887</v>
      </c>
      <c r="K941" t="s">
        <v>367</v>
      </c>
      <c r="L941">
        <v>22</v>
      </c>
      <c r="M941" s="2">
        <v>530</v>
      </c>
    </row>
    <row r="942" spans="1:13" s="85" customFormat="1" ht="12.75">
      <c r="A942" s="11"/>
      <c r="B942" s="366">
        <f>SUM(B938:B941)</f>
        <v>3500</v>
      </c>
      <c r="C942" s="11"/>
      <c r="D942" s="11"/>
      <c r="E942" s="11" t="s">
        <v>283</v>
      </c>
      <c r="F942" s="18"/>
      <c r="G942" s="18"/>
      <c r="H942" s="83">
        <v>0</v>
      </c>
      <c r="I942" s="84">
        <f t="shared" si="72"/>
        <v>6.60377358490566</v>
      </c>
      <c r="M942" s="2">
        <v>530</v>
      </c>
    </row>
    <row r="943" spans="2:13" ht="12.75">
      <c r="B943" s="38"/>
      <c r="H943" s="5">
        <f>H942-B943</f>
        <v>0</v>
      </c>
      <c r="I943" s="22">
        <f t="shared" si="72"/>
        <v>0</v>
      </c>
      <c r="M943" s="2">
        <v>530</v>
      </c>
    </row>
    <row r="944" spans="2:13" ht="12.75">
      <c r="B944" s="32"/>
      <c r="C944" s="33"/>
      <c r="D944" s="12"/>
      <c r="E944" s="33"/>
      <c r="G944" s="31"/>
      <c r="H944" s="5">
        <f>H943-B944</f>
        <v>0</v>
      </c>
      <c r="I944" s="22">
        <f t="shared" si="72"/>
        <v>0</v>
      </c>
      <c r="M944" s="2">
        <v>530</v>
      </c>
    </row>
    <row r="945" spans="2:13" ht="12.75">
      <c r="B945" s="34"/>
      <c r="C945" s="12"/>
      <c r="D945" s="12"/>
      <c r="E945" s="35"/>
      <c r="G945" s="36"/>
      <c r="H945" s="5">
        <f>H944-B945</f>
        <v>0</v>
      </c>
      <c r="I945" s="22">
        <f t="shared" si="72"/>
        <v>0</v>
      </c>
      <c r="M945" s="2">
        <v>530</v>
      </c>
    </row>
    <row r="946" spans="2:13" ht="12.75">
      <c r="B946" s="29"/>
      <c r="C946" s="12"/>
      <c r="D946" s="12"/>
      <c r="E946" s="12"/>
      <c r="G946" s="30"/>
      <c r="H946" s="5">
        <f>H945-B946</f>
        <v>0</v>
      </c>
      <c r="I946" s="22">
        <f t="shared" si="72"/>
        <v>0</v>
      </c>
      <c r="M946" s="2">
        <v>530</v>
      </c>
    </row>
    <row r="947" spans="1:13" s="102" customFormat="1" ht="12.75">
      <c r="A947" s="97"/>
      <c r="B947" s="365">
        <f>+B952+B957+B963+B969+B974</f>
        <v>32000</v>
      </c>
      <c r="C947" s="97" t="s">
        <v>101</v>
      </c>
      <c r="D947" s="97" t="s">
        <v>172</v>
      </c>
      <c r="E947" s="97" t="s">
        <v>75</v>
      </c>
      <c r="F947" s="99" t="s">
        <v>102</v>
      </c>
      <c r="G947" s="99" t="s">
        <v>103</v>
      </c>
      <c r="H947" s="98"/>
      <c r="I947" s="101">
        <f t="shared" si="72"/>
        <v>60.37735849056604</v>
      </c>
      <c r="M947" s="2">
        <v>530</v>
      </c>
    </row>
    <row r="948" spans="2:13" ht="12.75">
      <c r="B948" s="364"/>
      <c r="C948" s="12"/>
      <c r="D948" s="12"/>
      <c r="H948" s="5">
        <f>H947-B948</f>
        <v>0</v>
      </c>
      <c r="I948" s="22">
        <f t="shared" si="72"/>
        <v>0</v>
      </c>
      <c r="M948" s="2">
        <v>530</v>
      </c>
    </row>
    <row r="949" spans="2:13" ht="12.75">
      <c r="B949" s="364">
        <v>3000</v>
      </c>
      <c r="C949" s="1" t="s">
        <v>28</v>
      </c>
      <c r="D949" s="1" t="s">
        <v>10</v>
      </c>
      <c r="E949" s="1" t="s">
        <v>566</v>
      </c>
      <c r="F949" s="65" t="s">
        <v>567</v>
      </c>
      <c r="G949" s="27" t="s">
        <v>464</v>
      </c>
      <c r="H949" s="5">
        <f>H948-B949</f>
        <v>-3000</v>
      </c>
      <c r="I949" s="22">
        <f t="shared" si="72"/>
        <v>5.660377358490566</v>
      </c>
      <c r="K949" t="s">
        <v>28</v>
      </c>
      <c r="L949">
        <v>23</v>
      </c>
      <c r="M949" s="2">
        <v>530</v>
      </c>
    </row>
    <row r="950" spans="2:13" ht="12.75">
      <c r="B950" s="364">
        <v>3000</v>
      </c>
      <c r="C950" s="1" t="s">
        <v>28</v>
      </c>
      <c r="D950" s="1" t="s">
        <v>10</v>
      </c>
      <c r="E950" s="1" t="s">
        <v>566</v>
      </c>
      <c r="F950" s="27" t="s">
        <v>568</v>
      </c>
      <c r="G950" s="27" t="s">
        <v>502</v>
      </c>
      <c r="H950" s="5">
        <f>H949-B950</f>
        <v>-6000</v>
      </c>
      <c r="I950" s="22">
        <f t="shared" si="72"/>
        <v>5.660377358490566</v>
      </c>
      <c r="K950" t="s">
        <v>28</v>
      </c>
      <c r="L950">
        <v>23</v>
      </c>
      <c r="M950" s="2">
        <v>530</v>
      </c>
    </row>
    <row r="951" spans="2:14" ht="12.75">
      <c r="B951" s="364">
        <v>2000</v>
      </c>
      <c r="C951" s="1" t="s">
        <v>28</v>
      </c>
      <c r="D951" s="1" t="s">
        <v>10</v>
      </c>
      <c r="E951" s="1" t="s">
        <v>566</v>
      </c>
      <c r="F951" s="27" t="s">
        <v>569</v>
      </c>
      <c r="G951" s="27" t="s">
        <v>515</v>
      </c>
      <c r="H951" s="5">
        <f>H950-B951</f>
        <v>-8000</v>
      </c>
      <c r="I951" s="22">
        <f t="shared" si="72"/>
        <v>3.7735849056603774</v>
      </c>
      <c r="K951" t="s">
        <v>28</v>
      </c>
      <c r="L951">
        <v>23</v>
      </c>
      <c r="M951" s="2">
        <v>530</v>
      </c>
      <c r="N951" s="460"/>
    </row>
    <row r="952" spans="1:13" s="85" customFormat="1" ht="12.75">
      <c r="A952" s="11"/>
      <c r="B952" s="366">
        <f>SUM(B949:B951)</f>
        <v>8000</v>
      </c>
      <c r="C952" s="11" t="s">
        <v>28</v>
      </c>
      <c r="D952" s="11"/>
      <c r="E952" s="11"/>
      <c r="F952" s="18"/>
      <c r="G952" s="18"/>
      <c r="H952" s="83">
        <v>0</v>
      </c>
      <c r="I952" s="84">
        <f t="shared" si="72"/>
        <v>15.09433962264151</v>
      </c>
      <c r="M952" s="2">
        <v>530</v>
      </c>
    </row>
    <row r="953" spans="2:13" ht="12.75">
      <c r="B953" s="364"/>
      <c r="D953" s="12"/>
      <c r="H953" s="5">
        <f>H952-B953</f>
        <v>0</v>
      </c>
      <c r="I953" s="22">
        <f t="shared" si="72"/>
        <v>0</v>
      </c>
      <c r="M953" s="2">
        <v>530</v>
      </c>
    </row>
    <row r="954" spans="2:13" ht="12.75">
      <c r="B954" s="364"/>
      <c r="D954" s="12"/>
      <c r="H954" s="5">
        <f>H953-B954</f>
        <v>0</v>
      </c>
      <c r="I954" s="22">
        <f t="shared" si="72"/>
        <v>0</v>
      </c>
      <c r="M954" s="2">
        <v>530</v>
      </c>
    </row>
    <row r="955" spans="2:13" ht="12.75">
      <c r="B955" s="355">
        <v>7000</v>
      </c>
      <c r="C955" s="1" t="s">
        <v>570</v>
      </c>
      <c r="D955" s="1" t="s">
        <v>261</v>
      </c>
      <c r="E955" s="1" t="s">
        <v>234</v>
      </c>
      <c r="F955" s="27" t="s">
        <v>571</v>
      </c>
      <c r="G955" s="27" t="s">
        <v>502</v>
      </c>
      <c r="H955" s="5">
        <f>H954-B955</f>
        <v>-7000</v>
      </c>
      <c r="I955" s="22">
        <f t="shared" si="72"/>
        <v>13.20754716981132</v>
      </c>
      <c r="K955" t="s">
        <v>566</v>
      </c>
      <c r="L955">
        <v>23</v>
      </c>
      <c r="M955" s="2">
        <v>530</v>
      </c>
    </row>
    <row r="956" spans="2:13" ht="12.75">
      <c r="B956" s="355">
        <v>7000</v>
      </c>
      <c r="C956" s="33" t="s">
        <v>572</v>
      </c>
      <c r="D956" s="1" t="s">
        <v>261</v>
      </c>
      <c r="E956" s="1" t="s">
        <v>234</v>
      </c>
      <c r="F956" s="27" t="s">
        <v>571</v>
      </c>
      <c r="G956" s="27" t="s">
        <v>553</v>
      </c>
      <c r="H956" s="5">
        <f>H955-B956</f>
        <v>-14000</v>
      </c>
      <c r="I956" s="22">
        <f t="shared" si="72"/>
        <v>13.20754716981132</v>
      </c>
      <c r="K956" t="s">
        <v>566</v>
      </c>
      <c r="L956">
        <v>23</v>
      </c>
      <c r="M956" s="2">
        <v>530</v>
      </c>
    </row>
    <row r="957" spans="1:13" s="85" customFormat="1" ht="12.75">
      <c r="A957" s="11"/>
      <c r="B957" s="366">
        <f>SUM(B955:B956)</f>
        <v>14000</v>
      </c>
      <c r="C957" s="104" t="s">
        <v>239</v>
      </c>
      <c r="D957" s="11"/>
      <c r="E957" s="469"/>
      <c r="F957" s="18"/>
      <c r="G957" s="470"/>
      <c r="H957" s="83">
        <v>0</v>
      </c>
      <c r="I957" s="84">
        <f t="shared" si="72"/>
        <v>26.41509433962264</v>
      </c>
      <c r="M957" s="2">
        <v>530</v>
      </c>
    </row>
    <row r="958" spans="2:13" ht="12.75">
      <c r="B958" s="355"/>
      <c r="C958" s="33"/>
      <c r="D958" s="12"/>
      <c r="E958" s="12"/>
      <c r="G958" s="30"/>
      <c r="H958" s="5">
        <f>H957-B958</f>
        <v>0</v>
      </c>
      <c r="I958" s="22">
        <f t="shared" si="72"/>
        <v>0</v>
      </c>
      <c r="M958" s="2">
        <v>530</v>
      </c>
    </row>
    <row r="959" spans="1:13" s="15" customFormat="1" ht="12.75">
      <c r="A959" s="12"/>
      <c r="B959" s="355"/>
      <c r="C959" s="33"/>
      <c r="D959" s="12"/>
      <c r="E959" s="12"/>
      <c r="F959" s="27"/>
      <c r="G959" s="30"/>
      <c r="H959" s="5">
        <f>H958-B959</f>
        <v>0</v>
      </c>
      <c r="I959" s="22">
        <f t="shared" si="72"/>
        <v>0</v>
      </c>
      <c r="K959"/>
      <c r="M959" s="2">
        <v>530</v>
      </c>
    </row>
    <row r="960" spans="2:13" ht="12.75">
      <c r="B960" s="364">
        <v>1000</v>
      </c>
      <c r="C960" s="1" t="s">
        <v>240</v>
      </c>
      <c r="D960" s="1" t="s">
        <v>261</v>
      </c>
      <c r="E960" s="1" t="s">
        <v>86</v>
      </c>
      <c r="F960" s="27" t="s">
        <v>571</v>
      </c>
      <c r="G960" s="27" t="s">
        <v>502</v>
      </c>
      <c r="H960" s="5">
        <f>H959-B960</f>
        <v>-1000</v>
      </c>
      <c r="I960" s="22">
        <f t="shared" si="72"/>
        <v>1.8867924528301887</v>
      </c>
      <c r="K960" t="s">
        <v>566</v>
      </c>
      <c r="L960">
        <v>23</v>
      </c>
      <c r="M960" s="2">
        <v>530</v>
      </c>
    </row>
    <row r="961" spans="2:13" ht="12.75">
      <c r="B961" s="364">
        <v>1000</v>
      </c>
      <c r="C961" s="1" t="s">
        <v>240</v>
      </c>
      <c r="D961" s="1" t="s">
        <v>261</v>
      </c>
      <c r="E961" s="1" t="s">
        <v>86</v>
      </c>
      <c r="F961" s="27" t="s">
        <v>571</v>
      </c>
      <c r="G961" s="27" t="s">
        <v>515</v>
      </c>
      <c r="H961" s="5">
        <f>H960-B961</f>
        <v>-2000</v>
      </c>
      <c r="I961" s="22">
        <f t="shared" si="72"/>
        <v>1.8867924528301887</v>
      </c>
      <c r="K961" t="s">
        <v>566</v>
      </c>
      <c r="L961">
        <v>23</v>
      </c>
      <c r="M961" s="2">
        <v>530</v>
      </c>
    </row>
    <row r="962" spans="2:13" ht="12.75">
      <c r="B962" s="364">
        <v>1000</v>
      </c>
      <c r="C962" s="1" t="s">
        <v>240</v>
      </c>
      <c r="D962" s="1" t="s">
        <v>261</v>
      </c>
      <c r="E962" s="1" t="s">
        <v>86</v>
      </c>
      <c r="F962" s="27" t="s">
        <v>571</v>
      </c>
      <c r="G962" s="27" t="s">
        <v>553</v>
      </c>
      <c r="H962" s="5">
        <f>H961-B962</f>
        <v>-3000</v>
      </c>
      <c r="I962" s="22">
        <f t="shared" si="72"/>
        <v>1.8867924528301887</v>
      </c>
      <c r="K962" t="s">
        <v>566</v>
      </c>
      <c r="L962">
        <v>23</v>
      </c>
      <c r="M962" s="2">
        <v>530</v>
      </c>
    </row>
    <row r="963" spans="1:13" s="85" customFormat="1" ht="12.75">
      <c r="A963" s="11"/>
      <c r="B963" s="366">
        <f>SUM(B960:B962)</f>
        <v>3000</v>
      </c>
      <c r="C963" s="11"/>
      <c r="D963" s="11"/>
      <c r="E963" s="11" t="s">
        <v>86</v>
      </c>
      <c r="F963" s="18"/>
      <c r="G963" s="18"/>
      <c r="H963" s="83">
        <v>0</v>
      </c>
      <c r="I963" s="84">
        <f t="shared" si="72"/>
        <v>5.660377358490566</v>
      </c>
      <c r="M963" s="2">
        <v>530</v>
      </c>
    </row>
    <row r="964" spans="1:13" ht="12.75">
      <c r="A964" s="12"/>
      <c r="B964" s="364"/>
      <c r="H964" s="5">
        <f>H963-B964</f>
        <v>0</v>
      </c>
      <c r="I964" s="22">
        <f t="shared" si="72"/>
        <v>0</v>
      </c>
      <c r="M964" s="2">
        <v>530</v>
      </c>
    </row>
    <row r="965" spans="2:13" ht="12.75">
      <c r="B965" s="364"/>
      <c r="H965" s="5">
        <f>H964-B965</f>
        <v>0</v>
      </c>
      <c r="I965" s="22">
        <f t="shared" si="72"/>
        <v>0</v>
      </c>
      <c r="M965" s="2">
        <v>530</v>
      </c>
    </row>
    <row r="966" spans="2:13" ht="12.75">
      <c r="B966" s="364">
        <v>2000</v>
      </c>
      <c r="C966" s="1" t="s">
        <v>30</v>
      </c>
      <c r="D966" s="1" t="s">
        <v>261</v>
      </c>
      <c r="E966" s="1" t="s">
        <v>234</v>
      </c>
      <c r="F966" s="27" t="s">
        <v>571</v>
      </c>
      <c r="G966" s="27" t="s">
        <v>502</v>
      </c>
      <c r="H966" s="5">
        <f>H965-B966</f>
        <v>-2000</v>
      </c>
      <c r="I966" s="22">
        <f t="shared" si="72"/>
        <v>3.7735849056603774</v>
      </c>
      <c r="K966" t="s">
        <v>566</v>
      </c>
      <c r="L966">
        <v>23</v>
      </c>
      <c r="M966" s="2">
        <v>530</v>
      </c>
    </row>
    <row r="967" spans="2:13" ht="12.75">
      <c r="B967" s="364">
        <v>2000</v>
      </c>
      <c r="C967" s="1" t="s">
        <v>30</v>
      </c>
      <c r="D967" s="1" t="s">
        <v>261</v>
      </c>
      <c r="E967" s="1" t="s">
        <v>234</v>
      </c>
      <c r="F967" s="27" t="s">
        <v>571</v>
      </c>
      <c r="G967" s="27" t="s">
        <v>515</v>
      </c>
      <c r="H967" s="5">
        <f>H966-B967</f>
        <v>-4000</v>
      </c>
      <c r="I967" s="22">
        <f t="shared" si="72"/>
        <v>3.7735849056603774</v>
      </c>
      <c r="K967" t="s">
        <v>566</v>
      </c>
      <c r="L967">
        <v>23</v>
      </c>
      <c r="M967" s="2">
        <v>530</v>
      </c>
    </row>
    <row r="968" spans="2:13" ht="12.75">
      <c r="B968" s="364">
        <v>2000</v>
      </c>
      <c r="C968" s="1" t="s">
        <v>30</v>
      </c>
      <c r="D968" s="1" t="s">
        <v>261</v>
      </c>
      <c r="E968" s="1" t="s">
        <v>234</v>
      </c>
      <c r="F968" s="27" t="s">
        <v>571</v>
      </c>
      <c r="G968" s="27" t="s">
        <v>553</v>
      </c>
      <c r="H968" s="5">
        <f>H967-B968</f>
        <v>-6000</v>
      </c>
      <c r="I968" s="22">
        <f t="shared" si="72"/>
        <v>3.7735849056603774</v>
      </c>
      <c r="K968" t="s">
        <v>566</v>
      </c>
      <c r="L968">
        <v>23</v>
      </c>
      <c r="M968" s="2">
        <v>530</v>
      </c>
    </row>
    <row r="969" spans="1:13" s="85" customFormat="1" ht="12.75">
      <c r="A969" s="11"/>
      <c r="B969" s="366">
        <f>SUM(B966:B968)</f>
        <v>6000</v>
      </c>
      <c r="C969" s="11" t="s">
        <v>30</v>
      </c>
      <c r="D969" s="11"/>
      <c r="E969" s="11"/>
      <c r="F969" s="18"/>
      <c r="G969" s="18"/>
      <c r="H969" s="83">
        <v>0</v>
      </c>
      <c r="I969" s="84">
        <f t="shared" si="72"/>
        <v>11.320754716981131</v>
      </c>
      <c r="M969" s="2">
        <v>530</v>
      </c>
    </row>
    <row r="970" spans="2:13" ht="12.75">
      <c r="B970" s="364"/>
      <c r="H970" s="5">
        <f>H969-B970</f>
        <v>0</v>
      </c>
      <c r="I970" s="22">
        <f t="shared" si="72"/>
        <v>0</v>
      </c>
      <c r="M970" s="2">
        <v>530</v>
      </c>
    </row>
    <row r="971" spans="2:13" ht="12.75">
      <c r="B971" s="364"/>
      <c r="H971" s="5">
        <f>H970-B971</f>
        <v>0</v>
      </c>
      <c r="I971" s="22">
        <f t="shared" si="72"/>
        <v>0</v>
      </c>
      <c r="M971" s="2">
        <v>530</v>
      </c>
    </row>
    <row r="972" spans="2:13" ht="12.75">
      <c r="B972" s="364">
        <v>500</v>
      </c>
      <c r="C972" s="12" t="s">
        <v>242</v>
      </c>
      <c r="D972" s="1" t="s">
        <v>261</v>
      </c>
      <c r="E972" s="1" t="s">
        <v>283</v>
      </c>
      <c r="F972" s="27" t="s">
        <v>571</v>
      </c>
      <c r="G972" s="27" t="s">
        <v>515</v>
      </c>
      <c r="H972" s="5">
        <f>H971-B972</f>
        <v>-500</v>
      </c>
      <c r="I972" s="22">
        <f t="shared" si="72"/>
        <v>0.9433962264150944</v>
      </c>
      <c r="K972" t="s">
        <v>566</v>
      </c>
      <c r="L972">
        <v>23</v>
      </c>
      <c r="M972" s="2">
        <v>530</v>
      </c>
    </row>
    <row r="973" spans="2:13" ht="12.75">
      <c r="B973" s="364">
        <v>500</v>
      </c>
      <c r="C973" s="12" t="s">
        <v>242</v>
      </c>
      <c r="D973" s="1" t="s">
        <v>261</v>
      </c>
      <c r="E973" s="1" t="s">
        <v>283</v>
      </c>
      <c r="F973" s="27" t="s">
        <v>571</v>
      </c>
      <c r="G973" s="27" t="s">
        <v>553</v>
      </c>
      <c r="H973" s="5">
        <f>H972-B973</f>
        <v>-1000</v>
      </c>
      <c r="I973" s="22">
        <f t="shared" si="72"/>
        <v>0.9433962264150944</v>
      </c>
      <c r="K973" t="s">
        <v>566</v>
      </c>
      <c r="L973">
        <v>23</v>
      </c>
      <c r="M973" s="2">
        <v>530</v>
      </c>
    </row>
    <row r="974" spans="1:13" s="85" customFormat="1" ht="12.75">
      <c r="A974" s="11"/>
      <c r="B974" s="366">
        <f>SUM(B972:B973)</f>
        <v>1000</v>
      </c>
      <c r="C974" s="11"/>
      <c r="D974" s="11"/>
      <c r="E974" s="11" t="s">
        <v>283</v>
      </c>
      <c r="F974" s="18"/>
      <c r="G974" s="18"/>
      <c r="H974" s="83">
        <v>0</v>
      </c>
      <c r="I974" s="84">
        <f t="shared" si="72"/>
        <v>1.8867924528301887</v>
      </c>
      <c r="M974" s="2">
        <v>530</v>
      </c>
    </row>
    <row r="975" spans="2:13" ht="12.75">
      <c r="B975" s="364"/>
      <c r="D975" s="12"/>
      <c r="H975" s="5">
        <f>H974-B975</f>
        <v>0</v>
      </c>
      <c r="I975" s="22">
        <f t="shared" si="72"/>
        <v>0</v>
      </c>
      <c r="M975" s="2">
        <v>530</v>
      </c>
    </row>
    <row r="976" spans="2:13" ht="12.75">
      <c r="B976" s="364"/>
      <c r="D976" s="12"/>
      <c r="H976" s="5">
        <f>H975-B976</f>
        <v>0</v>
      </c>
      <c r="I976" s="22">
        <f t="shared" si="72"/>
        <v>0</v>
      </c>
      <c r="M976" s="2">
        <v>530</v>
      </c>
    </row>
    <row r="977" spans="2:13" ht="12.75">
      <c r="B977" s="364"/>
      <c r="D977" s="12"/>
      <c r="H977" s="5">
        <f>H976-B977</f>
        <v>0</v>
      </c>
      <c r="I977" s="22">
        <f t="shared" si="72"/>
        <v>0</v>
      </c>
      <c r="M977" s="2">
        <v>530</v>
      </c>
    </row>
    <row r="978" spans="2:13" ht="12.75">
      <c r="B978" s="364"/>
      <c r="D978" s="12"/>
      <c r="H978" s="5">
        <f>H977-B978</f>
        <v>0</v>
      </c>
      <c r="I978" s="22">
        <f t="shared" si="72"/>
        <v>0</v>
      </c>
      <c r="M978" s="2">
        <v>530</v>
      </c>
    </row>
    <row r="979" spans="1:13" s="112" customFormat="1" ht="12.75">
      <c r="A979" s="108"/>
      <c r="B979" s="401">
        <f>+B982+B989+B994</f>
        <v>9500</v>
      </c>
      <c r="C979" s="108" t="s">
        <v>104</v>
      </c>
      <c r="D979" s="108" t="s">
        <v>105</v>
      </c>
      <c r="E979" s="108" t="s">
        <v>65</v>
      </c>
      <c r="F979" s="109" t="s">
        <v>84</v>
      </c>
      <c r="G979" s="109" t="s">
        <v>85</v>
      </c>
      <c r="H979" s="110"/>
      <c r="I979" s="111">
        <f t="shared" si="72"/>
        <v>17.92452830188679</v>
      </c>
      <c r="M979" s="2">
        <v>530</v>
      </c>
    </row>
    <row r="980" spans="2:13" ht="12.75">
      <c r="B980" s="364"/>
      <c r="D980" s="12"/>
      <c r="H980" s="5">
        <f>H979-B980</f>
        <v>0</v>
      </c>
      <c r="I980" s="22">
        <f t="shared" si="72"/>
        <v>0</v>
      </c>
      <c r="M980" s="2">
        <v>530</v>
      </c>
    </row>
    <row r="981" spans="2:13" ht="12.75">
      <c r="B981" s="364">
        <v>2500</v>
      </c>
      <c r="C981" s="1" t="s">
        <v>28</v>
      </c>
      <c r="D981" s="1" t="s">
        <v>10</v>
      </c>
      <c r="E981" s="1" t="s">
        <v>253</v>
      </c>
      <c r="F981" s="27" t="s">
        <v>573</v>
      </c>
      <c r="G981" s="27" t="s">
        <v>502</v>
      </c>
      <c r="H981" s="5">
        <f>H980-B981</f>
        <v>-2500</v>
      </c>
      <c r="I981" s="22">
        <f aca="true" t="shared" si="76" ref="I981:I1044">+B981/M981</f>
        <v>4.716981132075472</v>
      </c>
      <c r="K981" t="s">
        <v>28</v>
      </c>
      <c r="L981">
        <v>24</v>
      </c>
      <c r="M981" s="2">
        <v>530</v>
      </c>
    </row>
    <row r="982" spans="1:13" s="85" customFormat="1" ht="12.75">
      <c r="A982" s="11"/>
      <c r="B982" s="366">
        <f>SUM(B981)</f>
        <v>2500</v>
      </c>
      <c r="C982" s="11" t="s">
        <v>28</v>
      </c>
      <c r="D982" s="11"/>
      <c r="E982" s="11"/>
      <c r="F982" s="18"/>
      <c r="G982" s="18"/>
      <c r="H982" s="83">
        <v>0</v>
      </c>
      <c r="I982" s="84">
        <f t="shared" si="76"/>
        <v>4.716981132075472</v>
      </c>
      <c r="M982" s="2">
        <v>530</v>
      </c>
    </row>
    <row r="983" spans="2:13" ht="12.75">
      <c r="B983" s="364"/>
      <c r="D983" s="12"/>
      <c r="H983" s="5">
        <f aca="true" t="shared" si="77" ref="H983:H988">H982-B983</f>
        <v>0</v>
      </c>
      <c r="I983" s="22">
        <f t="shared" si="76"/>
        <v>0</v>
      </c>
      <c r="M983" s="2">
        <v>530</v>
      </c>
    </row>
    <row r="984" spans="2:13" ht="12.75">
      <c r="B984" s="364"/>
      <c r="D984" s="12"/>
      <c r="H984" s="5">
        <f t="shared" si="77"/>
        <v>0</v>
      </c>
      <c r="I984" s="22">
        <f t="shared" si="76"/>
        <v>0</v>
      </c>
      <c r="M984" s="2">
        <v>530</v>
      </c>
    </row>
    <row r="985" spans="2:13" ht="12.75">
      <c r="B985" s="478">
        <v>700</v>
      </c>
      <c r="C985" s="75" t="s">
        <v>493</v>
      </c>
      <c r="D985" s="33" t="s">
        <v>10</v>
      </c>
      <c r="E985" s="75" t="s">
        <v>234</v>
      </c>
      <c r="F985" s="453" t="s">
        <v>574</v>
      </c>
      <c r="G985" s="453" t="s">
        <v>502</v>
      </c>
      <c r="H985" s="5">
        <f t="shared" si="77"/>
        <v>-700</v>
      </c>
      <c r="I985" s="22">
        <f t="shared" si="76"/>
        <v>1.320754716981132</v>
      </c>
      <c r="K985" s="81" t="s">
        <v>253</v>
      </c>
      <c r="L985">
        <v>24</v>
      </c>
      <c r="M985" s="2">
        <v>530</v>
      </c>
    </row>
    <row r="986" spans="2:13" ht="12.75">
      <c r="B986" s="478">
        <v>1000</v>
      </c>
      <c r="C986" s="75" t="s">
        <v>495</v>
      </c>
      <c r="D986" s="33" t="s">
        <v>10</v>
      </c>
      <c r="E986" s="75" t="s">
        <v>234</v>
      </c>
      <c r="F986" s="453" t="s">
        <v>574</v>
      </c>
      <c r="G986" s="453" t="s">
        <v>502</v>
      </c>
      <c r="H986" s="5">
        <f t="shared" si="77"/>
        <v>-1700</v>
      </c>
      <c r="I986" s="22">
        <f t="shared" si="76"/>
        <v>1.8867924528301887</v>
      </c>
      <c r="K986" s="81" t="s">
        <v>253</v>
      </c>
      <c r="L986">
        <v>24</v>
      </c>
      <c r="M986" s="2">
        <v>530</v>
      </c>
    </row>
    <row r="987" spans="2:13" ht="12.75">
      <c r="B987" s="478">
        <v>900</v>
      </c>
      <c r="C987" s="75" t="s">
        <v>493</v>
      </c>
      <c r="D987" s="33" t="s">
        <v>10</v>
      </c>
      <c r="E987" s="75" t="s">
        <v>234</v>
      </c>
      <c r="F987" s="453" t="s">
        <v>574</v>
      </c>
      <c r="G987" s="453" t="s">
        <v>515</v>
      </c>
      <c r="H987" s="5">
        <f t="shared" si="77"/>
        <v>-2600</v>
      </c>
      <c r="I987" s="22">
        <f t="shared" si="76"/>
        <v>1.6981132075471699</v>
      </c>
      <c r="K987" s="81" t="s">
        <v>253</v>
      </c>
      <c r="L987">
        <v>24</v>
      </c>
      <c r="M987" s="2">
        <v>530</v>
      </c>
    </row>
    <row r="988" spans="2:13" ht="12.75">
      <c r="B988" s="478">
        <v>1000</v>
      </c>
      <c r="C988" s="75" t="s">
        <v>495</v>
      </c>
      <c r="D988" s="33" t="s">
        <v>10</v>
      </c>
      <c r="E988" s="75" t="s">
        <v>234</v>
      </c>
      <c r="F988" s="453" t="s">
        <v>574</v>
      </c>
      <c r="G988" s="453" t="s">
        <v>515</v>
      </c>
      <c r="H988" s="5">
        <f t="shared" si="77"/>
        <v>-3600</v>
      </c>
      <c r="I988" s="22">
        <f t="shared" si="76"/>
        <v>1.8867924528301887</v>
      </c>
      <c r="K988" s="81" t="s">
        <v>253</v>
      </c>
      <c r="L988">
        <v>24</v>
      </c>
      <c r="M988" s="2">
        <v>530</v>
      </c>
    </row>
    <row r="989" spans="1:13" s="95" customFormat="1" ht="12.75">
      <c r="A989" s="92"/>
      <c r="B989" s="479">
        <f>SUM(B985:B988)</f>
        <v>3600</v>
      </c>
      <c r="C989" s="92" t="s">
        <v>239</v>
      </c>
      <c r="D989" s="92"/>
      <c r="E989" s="86"/>
      <c r="F989" s="94"/>
      <c r="G989" s="94"/>
      <c r="H989" s="93">
        <v>0</v>
      </c>
      <c r="I989" s="105">
        <f t="shared" si="76"/>
        <v>6.7924528301886795</v>
      </c>
      <c r="M989" s="2">
        <v>530</v>
      </c>
    </row>
    <row r="990" spans="2:13" ht="12.75">
      <c r="B990" s="478"/>
      <c r="D990" s="12"/>
      <c r="H990" s="5">
        <f>H989-B990</f>
        <v>0</v>
      </c>
      <c r="I990" s="22">
        <f t="shared" si="76"/>
        <v>0</v>
      </c>
      <c r="M990" s="2">
        <v>530</v>
      </c>
    </row>
    <row r="991" spans="2:13" ht="12.75">
      <c r="B991" s="478"/>
      <c r="D991" s="12"/>
      <c r="H991" s="5">
        <f>H990-B991</f>
        <v>0</v>
      </c>
      <c r="I991" s="22">
        <f t="shared" si="76"/>
        <v>0</v>
      </c>
      <c r="M991" s="2">
        <v>530</v>
      </c>
    </row>
    <row r="992" spans="2:13" ht="12.75">
      <c r="B992" s="478">
        <v>1600</v>
      </c>
      <c r="C992" s="75" t="s">
        <v>240</v>
      </c>
      <c r="D992" s="33" t="s">
        <v>10</v>
      </c>
      <c r="E992" s="75" t="s">
        <v>86</v>
      </c>
      <c r="F992" s="453" t="s">
        <v>574</v>
      </c>
      <c r="G992" s="453" t="s">
        <v>502</v>
      </c>
      <c r="H992" s="5">
        <f>H991-B992</f>
        <v>-1600</v>
      </c>
      <c r="I992" s="22">
        <f t="shared" si="76"/>
        <v>3.018867924528302</v>
      </c>
      <c r="K992" s="81" t="s">
        <v>253</v>
      </c>
      <c r="L992">
        <v>24</v>
      </c>
      <c r="M992" s="2">
        <v>530</v>
      </c>
    </row>
    <row r="993" spans="2:13" ht="12.75">
      <c r="B993" s="478">
        <v>1800</v>
      </c>
      <c r="C993" s="75" t="s">
        <v>240</v>
      </c>
      <c r="D993" s="33" t="s">
        <v>10</v>
      </c>
      <c r="E993" s="75" t="s">
        <v>86</v>
      </c>
      <c r="F993" s="453" t="s">
        <v>574</v>
      </c>
      <c r="G993" s="453" t="s">
        <v>515</v>
      </c>
      <c r="H993" s="5">
        <f>H992-B993</f>
        <v>-3400</v>
      </c>
      <c r="I993" s="22">
        <f t="shared" si="76"/>
        <v>3.3962264150943398</v>
      </c>
      <c r="K993" s="81" t="s">
        <v>253</v>
      </c>
      <c r="L993">
        <v>24</v>
      </c>
      <c r="M993" s="2">
        <v>530</v>
      </c>
    </row>
    <row r="994" spans="1:13" s="95" customFormat="1" ht="12.75">
      <c r="A994" s="92"/>
      <c r="B994" s="479">
        <f>SUM(B992:B993)</f>
        <v>3400</v>
      </c>
      <c r="C994" s="92"/>
      <c r="D994" s="92"/>
      <c r="E994" s="86" t="s">
        <v>86</v>
      </c>
      <c r="F994" s="94"/>
      <c r="G994" s="94"/>
      <c r="H994" s="93">
        <v>0</v>
      </c>
      <c r="I994" s="105">
        <f t="shared" si="76"/>
        <v>6.415094339622642</v>
      </c>
      <c r="M994" s="2">
        <v>530</v>
      </c>
    </row>
    <row r="995" spans="2:13" ht="12.75">
      <c r="B995" s="478"/>
      <c r="D995" s="12"/>
      <c r="H995" s="5">
        <f>H994-B995</f>
        <v>0</v>
      </c>
      <c r="I995" s="22">
        <f t="shared" si="76"/>
        <v>0</v>
      </c>
      <c r="M995" s="2">
        <v>530</v>
      </c>
    </row>
    <row r="996" spans="2:13" ht="12.75">
      <c r="B996" s="364"/>
      <c r="D996" s="12"/>
      <c r="H996" s="5">
        <f>H995-B996</f>
        <v>0</v>
      </c>
      <c r="I996" s="22">
        <f t="shared" si="76"/>
        <v>0</v>
      </c>
      <c r="M996" s="2">
        <v>530</v>
      </c>
    </row>
    <row r="997" spans="2:13" ht="12.75">
      <c r="B997" s="364"/>
      <c r="D997" s="12"/>
      <c r="H997" s="5">
        <f>H996-B997</f>
        <v>0</v>
      </c>
      <c r="I997" s="22">
        <f t="shared" si="76"/>
        <v>0</v>
      </c>
      <c r="M997" s="2">
        <v>530</v>
      </c>
    </row>
    <row r="998" spans="2:13" ht="12.75">
      <c r="B998" s="364"/>
      <c r="D998" s="12"/>
      <c r="H998" s="5">
        <f>H997-B998</f>
        <v>0</v>
      </c>
      <c r="I998" s="22">
        <f t="shared" si="76"/>
        <v>0</v>
      </c>
      <c r="M998" s="2">
        <v>530</v>
      </c>
    </row>
    <row r="999" spans="1:13" s="102" customFormat="1" ht="12.75">
      <c r="A999" s="97"/>
      <c r="B999" s="365">
        <f>+B1006+B1013+B1021+B1027+B1034+B1040</f>
        <v>53700</v>
      </c>
      <c r="C999" s="97" t="s">
        <v>106</v>
      </c>
      <c r="D999" s="97" t="s">
        <v>107</v>
      </c>
      <c r="E999" s="97" t="s">
        <v>32</v>
      </c>
      <c r="F999" s="99" t="s">
        <v>108</v>
      </c>
      <c r="G999" s="100" t="s">
        <v>42</v>
      </c>
      <c r="H999" s="98"/>
      <c r="I999" s="101">
        <f t="shared" si="76"/>
        <v>101.32075471698113</v>
      </c>
      <c r="M999" s="2">
        <v>530</v>
      </c>
    </row>
    <row r="1000" spans="2:13" ht="12.75">
      <c r="B1000" s="364"/>
      <c r="D1000" s="12"/>
      <c r="H1000" s="5">
        <f aca="true" t="shared" si="78" ref="H1000:H1005">H999-B1000</f>
        <v>0</v>
      </c>
      <c r="I1000" s="22">
        <f t="shared" si="76"/>
        <v>0</v>
      </c>
      <c r="M1000" s="2">
        <v>530</v>
      </c>
    </row>
    <row r="1001" spans="2:13" ht="12.75">
      <c r="B1001" s="364">
        <v>2500</v>
      </c>
      <c r="C1001" s="1" t="s">
        <v>28</v>
      </c>
      <c r="D1001" s="1" t="s">
        <v>10</v>
      </c>
      <c r="E1001" s="1" t="s">
        <v>228</v>
      </c>
      <c r="F1001" s="27" t="s">
        <v>575</v>
      </c>
      <c r="G1001" s="27" t="s">
        <v>553</v>
      </c>
      <c r="H1001" s="5">
        <f t="shared" si="78"/>
        <v>-2500</v>
      </c>
      <c r="I1001" s="22">
        <f t="shared" si="76"/>
        <v>4.716981132075472</v>
      </c>
      <c r="K1001" t="s">
        <v>28</v>
      </c>
      <c r="L1001">
        <v>25</v>
      </c>
      <c r="M1001" s="2">
        <v>530</v>
      </c>
    </row>
    <row r="1002" spans="2:13" ht="12.75">
      <c r="B1002" s="364">
        <v>2500</v>
      </c>
      <c r="C1002" s="1" t="s">
        <v>28</v>
      </c>
      <c r="D1002" s="1" t="s">
        <v>10</v>
      </c>
      <c r="E1002" s="1" t="s">
        <v>228</v>
      </c>
      <c r="F1002" s="27" t="s">
        <v>576</v>
      </c>
      <c r="G1002" s="27" t="s">
        <v>555</v>
      </c>
      <c r="H1002" s="5">
        <f t="shared" si="78"/>
        <v>-5000</v>
      </c>
      <c r="I1002" s="22">
        <f t="shared" si="76"/>
        <v>4.716981132075472</v>
      </c>
      <c r="K1002" t="s">
        <v>28</v>
      </c>
      <c r="L1002">
        <v>25</v>
      </c>
      <c r="M1002" s="2">
        <v>530</v>
      </c>
    </row>
    <row r="1003" spans="2:13" ht="12.75">
      <c r="B1003" s="364">
        <v>2500</v>
      </c>
      <c r="C1003" s="1" t="s">
        <v>28</v>
      </c>
      <c r="D1003" s="1" t="s">
        <v>10</v>
      </c>
      <c r="E1003" s="1" t="s">
        <v>228</v>
      </c>
      <c r="F1003" s="27" t="s">
        <v>577</v>
      </c>
      <c r="G1003" s="27" t="s">
        <v>578</v>
      </c>
      <c r="H1003" s="5">
        <f t="shared" si="78"/>
        <v>-7500</v>
      </c>
      <c r="I1003" s="22">
        <f t="shared" si="76"/>
        <v>4.716981132075472</v>
      </c>
      <c r="K1003" t="s">
        <v>28</v>
      </c>
      <c r="L1003">
        <v>25</v>
      </c>
      <c r="M1003" s="2">
        <v>530</v>
      </c>
    </row>
    <row r="1004" spans="2:13" ht="12.75">
      <c r="B1004" s="364">
        <v>2500</v>
      </c>
      <c r="C1004" s="1" t="s">
        <v>28</v>
      </c>
      <c r="D1004" s="1" t="s">
        <v>10</v>
      </c>
      <c r="E1004" s="1" t="s">
        <v>228</v>
      </c>
      <c r="F1004" s="27" t="s">
        <v>579</v>
      </c>
      <c r="G1004" s="27" t="s">
        <v>580</v>
      </c>
      <c r="H1004" s="5">
        <f t="shared" si="78"/>
        <v>-10000</v>
      </c>
      <c r="I1004" s="22">
        <f t="shared" si="76"/>
        <v>4.716981132075472</v>
      </c>
      <c r="K1004" t="s">
        <v>28</v>
      </c>
      <c r="L1004">
        <v>25</v>
      </c>
      <c r="M1004" s="2">
        <v>530</v>
      </c>
    </row>
    <row r="1005" spans="2:13" ht="12.75">
      <c r="B1005" s="364">
        <v>2500</v>
      </c>
      <c r="C1005" s="1" t="s">
        <v>28</v>
      </c>
      <c r="D1005" s="1" t="s">
        <v>10</v>
      </c>
      <c r="E1005" s="1" t="s">
        <v>228</v>
      </c>
      <c r="F1005" s="27" t="s">
        <v>581</v>
      </c>
      <c r="G1005" s="27" t="s">
        <v>582</v>
      </c>
      <c r="H1005" s="5">
        <f t="shared" si="78"/>
        <v>-12500</v>
      </c>
      <c r="I1005" s="22">
        <f t="shared" si="76"/>
        <v>4.716981132075472</v>
      </c>
      <c r="K1005" t="s">
        <v>28</v>
      </c>
      <c r="L1005">
        <v>25</v>
      </c>
      <c r="M1005" s="2">
        <v>530</v>
      </c>
    </row>
    <row r="1006" spans="1:13" s="85" customFormat="1" ht="12.75">
      <c r="A1006" s="11"/>
      <c r="B1006" s="366">
        <f>SUM(B1001:B1005)</f>
        <v>12500</v>
      </c>
      <c r="C1006" s="11" t="s">
        <v>28</v>
      </c>
      <c r="D1006" s="11"/>
      <c r="E1006" s="11"/>
      <c r="F1006" s="18"/>
      <c r="G1006" s="18"/>
      <c r="H1006" s="83">
        <v>0</v>
      </c>
      <c r="I1006" s="84">
        <f t="shared" si="76"/>
        <v>23.58490566037736</v>
      </c>
      <c r="M1006" s="2">
        <v>530</v>
      </c>
    </row>
    <row r="1007" spans="2:13" ht="12.75">
      <c r="B1007" s="364"/>
      <c r="H1007" s="5">
        <f aca="true" t="shared" si="79" ref="H1007:H1012">H1006-B1007</f>
        <v>0</v>
      </c>
      <c r="I1007" s="22">
        <f t="shared" si="76"/>
        <v>0</v>
      </c>
      <c r="M1007" s="2">
        <v>530</v>
      </c>
    </row>
    <row r="1008" spans="2:13" ht="12.75">
      <c r="B1008" s="364"/>
      <c r="H1008" s="5">
        <f t="shared" si="79"/>
        <v>0</v>
      </c>
      <c r="I1008" s="22">
        <f t="shared" si="76"/>
        <v>0</v>
      </c>
      <c r="M1008" s="2">
        <v>530</v>
      </c>
    </row>
    <row r="1009" spans="2:13" ht="12.75">
      <c r="B1009" s="364">
        <v>2500</v>
      </c>
      <c r="C1009" s="12" t="s">
        <v>583</v>
      </c>
      <c r="D1009" s="1" t="s">
        <v>10</v>
      </c>
      <c r="E1009" s="1" t="s">
        <v>234</v>
      </c>
      <c r="F1009" s="27" t="s">
        <v>584</v>
      </c>
      <c r="G1009" s="27" t="s">
        <v>555</v>
      </c>
      <c r="H1009" s="5">
        <f t="shared" si="79"/>
        <v>-2500</v>
      </c>
      <c r="I1009" s="22">
        <f t="shared" si="76"/>
        <v>4.716981132075472</v>
      </c>
      <c r="K1009" t="s">
        <v>228</v>
      </c>
      <c r="L1009">
        <v>25</v>
      </c>
      <c r="M1009" s="2">
        <v>530</v>
      </c>
    </row>
    <row r="1010" spans="1:13" ht="12.75">
      <c r="A1010" s="12"/>
      <c r="B1010" s="364">
        <v>2000</v>
      </c>
      <c r="C1010" s="12" t="s">
        <v>585</v>
      </c>
      <c r="D1010" s="1" t="s">
        <v>10</v>
      </c>
      <c r="E1010" s="1" t="s">
        <v>234</v>
      </c>
      <c r="F1010" s="27" t="s">
        <v>586</v>
      </c>
      <c r="G1010" s="27" t="s">
        <v>578</v>
      </c>
      <c r="H1010" s="5">
        <f t="shared" si="79"/>
        <v>-4500</v>
      </c>
      <c r="I1010" s="22">
        <f t="shared" si="76"/>
        <v>3.7735849056603774</v>
      </c>
      <c r="J1010" s="15"/>
      <c r="K1010" t="s">
        <v>228</v>
      </c>
      <c r="L1010">
        <v>25</v>
      </c>
      <c r="M1010" s="2">
        <v>530</v>
      </c>
    </row>
    <row r="1011" spans="2:13" ht="12.75">
      <c r="B1011" s="364">
        <v>2000</v>
      </c>
      <c r="C1011" s="12" t="s">
        <v>587</v>
      </c>
      <c r="D1011" s="1" t="s">
        <v>10</v>
      </c>
      <c r="E1011" s="1" t="s">
        <v>234</v>
      </c>
      <c r="F1011" s="27" t="s">
        <v>586</v>
      </c>
      <c r="G1011" s="27" t="s">
        <v>578</v>
      </c>
      <c r="H1011" s="5">
        <f t="shared" si="79"/>
        <v>-6500</v>
      </c>
      <c r="I1011" s="22">
        <f t="shared" si="76"/>
        <v>3.7735849056603774</v>
      </c>
      <c r="J1011" s="15"/>
      <c r="K1011" t="s">
        <v>228</v>
      </c>
      <c r="L1011">
        <v>25</v>
      </c>
      <c r="M1011" s="2">
        <v>530</v>
      </c>
    </row>
    <row r="1012" spans="2:13" ht="12.75">
      <c r="B1012" s="364">
        <v>2500</v>
      </c>
      <c r="C1012" s="12" t="s">
        <v>588</v>
      </c>
      <c r="D1012" s="1" t="s">
        <v>10</v>
      </c>
      <c r="E1012" s="1" t="s">
        <v>234</v>
      </c>
      <c r="F1012" s="27" t="s">
        <v>589</v>
      </c>
      <c r="G1012" s="27" t="s">
        <v>582</v>
      </c>
      <c r="H1012" s="5">
        <f t="shared" si="79"/>
        <v>-9000</v>
      </c>
      <c r="I1012" s="22">
        <f t="shared" si="76"/>
        <v>4.716981132075472</v>
      </c>
      <c r="K1012" t="s">
        <v>228</v>
      </c>
      <c r="L1012">
        <v>25</v>
      </c>
      <c r="M1012" s="2">
        <v>530</v>
      </c>
    </row>
    <row r="1013" spans="1:13" s="85" customFormat="1" ht="12.75">
      <c r="A1013" s="11"/>
      <c r="B1013" s="366">
        <f>SUM(B1009:B1012)</f>
        <v>9000</v>
      </c>
      <c r="C1013" s="11" t="s">
        <v>239</v>
      </c>
      <c r="D1013" s="11"/>
      <c r="E1013" s="11"/>
      <c r="F1013" s="18"/>
      <c r="G1013" s="18"/>
      <c r="H1013" s="83">
        <v>0</v>
      </c>
      <c r="I1013" s="84">
        <f t="shared" si="76"/>
        <v>16.9811320754717</v>
      </c>
      <c r="M1013" s="2">
        <v>530</v>
      </c>
    </row>
    <row r="1014" spans="2:13" ht="12.75">
      <c r="B1014" s="364"/>
      <c r="H1014" s="5">
        <f aca="true" t="shared" si="80" ref="H1014:H1020">H1013-B1014</f>
        <v>0</v>
      </c>
      <c r="I1014" s="22">
        <f t="shared" si="76"/>
        <v>0</v>
      </c>
      <c r="M1014" s="2">
        <v>530</v>
      </c>
    </row>
    <row r="1015" spans="2:13" ht="12.75">
      <c r="B1015" s="364"/>
      <c r="H1015" s="5">
        <f t="shared" si="80"/>
        <v>0</v>
      </c>
      <c r="I1015" s="22">
        <f t="shared" si="76"/>
        <v>0</v>
      </c>
      <c r="M1015" s="2">
        <v>530</v>
      </c>
    </row>
    <row r="1016" spans="2:13" ht="12.75">
      <c r="B1016" s="364">
        <v>1400</v>
      </c>
      <c r="C1016" s="1" t="s">
        <v>240</v>
      </c>
      <c r="D1016" s="1" t="s">
        <v>10</v>
      </c>
      <c r="E1016" s="1" t="s">
        <v>86</v>
      </c>
      <c r="F1016" s="27" t="s">
        <v>586</v>
      </c>
      <c r="G1016" s="27" t="s">
        <v>553</v>
      </c>
      <c r="H1016" s="5">
        <f t="shared" si="80"/>
        <v>-1400</v>
      </c>
      <c r="I1016" s="22">
        <f t="shared" si="76"/>
        <v>2.641509433962264</v>
      </c>
      <c r="K1016" t="s">
        <v>329</v>
      </c>
      <c r="L1016">
        <v>25</v>
      </c>
      <c r="M1016" s="2">
        <v>530</v>
      </c>
    </row>
    <row r="1017" spans="2:13" ht="12.75">
      <c r="B1017" s="364">
        <v>1000</v>
      </c>
      <c r="C1017" s="1" t="s">
        <v>240</v>
      </c>
      <c r="D1017" s="1" t="s">
        <v>10</v>
      </c>
      <c r="E1017" s="1" t="s">
        <v>86</v>
      </c>
      <c r="F1017" s="27" t="s">
        <v>586</v>
      </c>
      <c r="G1017" s="27" t="s">
        <v>555</v>
      </c>
      <c r="H1017" s="5">
        <f t="shared" si="80"/>
        <v>-2400</v>
      </c>
      <c r="I1017" s="22">
        <f t="shared" si="76"/>
        <v>1.8867924528301887</v>
      </c>
      <c r="K1017" t="s">
        <v>329</v>
      </c>
      <c r="L1017">
        <v>25</v>
      </c>
      <c r="M1017" s="2">
        <v>530</v>
      </c>
    </row>
    <row r="1018" spans="2:13" ht="12.75">
      <c r="B1018" s="364">
        <v>1000</v>
      </c>
      <c r="C1018" s="1" t="s">
        <v>240</v>
      </c>
      <c r="D1018" s="1" t="s">
        <v>10</v>
      </c>
      <c r="E1018" s="1" t="s">
        <v>86</v>
      </c>
      <c r="F1018" s="27" t="s">
        <v>586</v>
      </c>
      <c r="G1018" s="27" t="s">
        <v>578</v>
      </c>
      <c r="H1018" s="5">
        <f t="shared" si="80"/>
        <v>-3400</v>
      </c>
      <c r="I1018" s="22">
        <f t="shared" si="76"/>
        <v>1.8867924528301887</v>
      </c>
      <c r="K1018" t="s">
        <v>329</v>
      </c>
      <c r="L1018">
        <v>25</v>
      </c>
      <c r="M1018" s="2">
        <v>530</v>
      </c>
    </row>
    <row r="1019" spans="2:13" ht="12.75">
      <c r="B1019" s="364">
        <v>1600</v>
      </c>
      <c r="C1019" s="1" t="s">
        <v>240</v>
      </c>
      <c r="D1019" s="1" t="s">
        <v>10</v>
      </c>
      <c r="E1019" s="1" t="s">
        <v>86</v>
      </c>
      <c r="F1019" s="27" t="s">
        <v>586</v>
      </c>
      <c r="G1019" s="27" t="s">
        <v>580</v>
      </c>
      <c r="H1019" s="5">
        <f t="shared" si="80"/>
        <v>-5000</v>
      </c>
      <c r="I1019" s="22">
        <f t="shared" si="76"/>
        <v>3.018867924528302</v>
      </c>
      <c r="K1019" t="s">
        <v>329</v>
      </c>
      <c r="L1019">
        <v>25</v>
      </c>
      <c r="M1019" s="2">
        <v>530</v>
      </c>
    </row>
    <row r="1020" spans="2:13" ht="12.75">
      <c r="B1020" s="364">
        <v>1200</v>
      </c>
      <c r="C1020" s="1" t="s">
        <v>240</v>
      </c>
      <c r="D1020" s="1" t="s">
        <v>10</v>
      </c>
      <c r="E1020" s="1" t="s">
        <v>86</v>
      </c>
      <c r="F1020" s="27" t="s">
        <v>586</v>
      </c>
      <c r="G1020" s="27" t="s">
        <v>582</v>
      </c>
      <c r="H1020" s="5">
        <f t="shared" si="80"/>
        <v>-6200</v>
      </c>
      <c r="I1020" s="22">
        <f t="shared" si="76"/>
        <v>2.2641509433962264</v>
      </c>
      <c r="K1020" t="s">
        <v>329</v>
      </c>
      <c r="L1020">
        <v>25</v>
      </c>
      <c r="M1020" s="2">
        <v>530</v>
      </c>
    </row>
    <row r="1021" spans="1:13" s="85" customFormat="1" ht="12.75">
      <c r="A1021" s="11"/>
      <c r="B1021" s="366">
        <f>SUM(B1016:B1020)</f>
        <v>6200</v>
      </c>
      <c r="C1021" s="11"/>
      <c r="D1021" s="11"/>
      <c r="E1021" s="11" t="s">
        <v>86</v>
      </c>
      <c r="F1021" s="18"/>
      <c r="G1021" s="18"/>
      <c r="H1021" s="83">
        <v>0</v>
      </c>
      <c r="I1021" s="84">
        <f t="shared" si="76"/>
        <v>11.69811320754717</v>
      </c>
      <c r="M1021" s="2">
        <v>530</v>
      </c>
    </row>
    <row r="1022" spans="2:13" ht="12.75">
      <c r="B1022" s="364"/>
      <c r="H1022" s="5">
        <f>H1021-B1022</f>
        <v>0</v>
      </c>
      <c r="I1022" s="22">
        <f t="shared" si="76"/>
        <v>0</v>
      </c>
      <c r="M1022" s="2">
        <v>530</v>
      </c>
    </row>
    <row r="1023" spans="2:13" ht="12.75">
      <c r="B1023" s="364"/>
      <c r="H1023" s="5">
        <f>H1022-B1023</f>
        <v>0</v>
      </c>
      <c r="I1023" s="22">
        <f t="shared" si="76"/>
        <v>0</v>
      </c>
      <c r="M1023" s="2">
        <v>530</v>
      </c>
    </row>
    <row r="1024" spans="2:13" ht="12.75">
      <c r="B1024" s="364">
        <v>5000</v>
      </c>
      <c r="C1024" s="1" t="s">
        <v>29</v>
      </c>
      <c r="D1024" s="1" t="s">
        <v>10</v>
      </c>
      <c r="E1024" s="1" t="s">
        <v>234</v>
      </c>
      <c r="F1024" s="27" t="s">
        <v>590</v>
      </c>
      <c r="G1024" s="27" t="s">
        <v>555</v>
      </c>
      <c r="H1024" s="5">
        <f>H1023-B1024</f>
        <v>-5000</v>
      </c>
      <c r="I1024" s="22">
        <f t="shared" si="76"/>
        <v>9.433962264150944</v>
      </c>
      <c r="K1024" t="s">
        <v>228</v>
      </c>
      <c r="L1024">
        <v>25</v>
      </c>
      <c r="M1024" s="2">
        <v>530</v>
      </c>
    </row>
    <row r="1025" spans="2:13" ht="12.75">
      <c r="B1025" s="364">
        <v>5000</v>
      </c>
      <c r="C1025" s="1" t="s">
        <v>29</v>
      </c>
      <c r="D1025" s="1" t="s">
        <v>10</v>
      </c>
      <c r="E1025" s="1" t="s">
        <v>234</v>
      </c>
      <c r="F1025" s="27" t="s">
        <v>590</v>
      </c>
      <c r="G1025" s="27" t="s">
        <v>578</v>
      </c>
      <c r="H1025" s="5">
        <f>H1024-B1025</f>
        <v>-10000</v>
      </c>
      <c r="I1025" s="22">
        <f t="shared" si="76"/>
        <v>9.433962264150944</v>
      </c>
      <c r="K1025" t="s">
        <v>228</v>
      </c>
      <c r="L1025">
        <v>25</v>
      </c>
      <c r="M1025" s="2">
        <v>530</v>
      </c>
    </row>
    <row r="1026" spans="2:13" ht="12.75">
      <c r="B1026" s="364">
        <v>5000</v>
      </c>
      <c r="C1026" s="1" t="s">
        <v>29</v>
      </c>
      <c r="D1026" s="1" t="s">
        <v>10</v>
      </c>
      <c r="E1026" s="1" t="s">
        <v>234</v>
      </c>
      <c r="F1026" s="27" t="s">
        <v>590</v>
      </c>
      <c r="G1026" s="27" t="s">
        <v>580</v>
      </c>
      <c r="H1026" s="5">
        <f>H1025-B1026</f>
        <v>-15000</v>
      </c>
      <c r="I1026" s="22">
        <f t="shared" si="76"/>
        <v>9.433962264150944</v>
      </c>
      <c r="K1026" t="s">
        <v>228</v>
      </c>
      <c r="L1026">
        <v>25</v>
      </c>
      <c r="M1026" s="2">
        <v>530</v>
      </c>
    </row>
    <row r="1027" spans="1:13" s="85" customFormat="1" ht="12.75">
      <c r="A1027" s="11"/>
      <c r="B1027" s="366">
        <f>SUM(B1024:B1026)</f>
        <v>15000</v>
      </c>
      <c r="C1027" s="11" t="s">
        <v>29</v>
      </c>
      <c r="D1027" s="11"/>
      <c r="E1027" s="11"/>
      <c r="F1027" s="18"/>
      <c r="G1027" s="18"/>
      <c r="H1027" s="83">
        <v>0</v>
      </c>
      <c r="I1027" s="84">
        <f t="shared" si="76"/>
        <v>28.30188679245283</v>
      </c>
      <c r="M1027" s="2">
        <v>530</v>
      </c>
    </row>
    <row r="1028" spans="2:13" ht="12.75">
      <c r="B1028" s="364"/>
      <c r="H1028" s="5">
        <f aca="true" t="shared" si="81" ref="H1028:H1033">H1027-B1028</f>
        <v>0</v>
      </c>
      <c r="I1028" s="22">
        <f t="shared" si="76"/>
        <v>0</v>
      </c>
      <c r="M1028" s="2">
        <v>530</v>
      </c>
    </row>
    <row r="1029" spans="2:13" ht="12.75">
      <c r="B1029" s="364"/>
      <c r="H1029" s="5">
        <f t="shared" si="81"/>
        <v>0</v>
      </c>
      <c r="I1029" s="22">
        <f t="shared" si="76"/>
        <v>0</v>
      </c>
      <c r="M1029" s="2">
        <v>530</v>
      </c>
    </row>
    <row r="1030" spans="2:13" ht="12.75">
      <c r="B1030" s="364">
        <v>2000</v>
      </c>
      <c r="C1030" s="1" t="s">
        <v>30</v>
      </c>
      <c r="D1030" s="1" t="s">
        <v>10</v>
      </c>
      <c r="E1030" s="1" t="s">
        <v>234</v>
      </c>
      <c r="F1030" s="27" t="s">
        <v>586</v>
      </c>
      <c r="G1030" s="27" t="s">
        <v>555</v>
      </c>
      <c r="H1030" s="5">
        <f t="shared" si="81"/>
        <v>-2000</v>
      </c>
      <c r="I1030" s="22">
        <f t="shared" si="76"/>
        <v>3.7735849056603774</v>
      </c>
      <c r="K1030" t="s">
        <v>228</v>
      </c>
      <c r="L1030">
        <v>25</v>
      </c>
      <c r="M1030" s="2">
        <v>530</v>
      </c>
    </row>
    <row r="1031" spans="2:13" ht="12.75">
      <c r="B1031" s="364">
        <v>2000</v>
      </c>
      <c r="C1031" s="1" t="s">
        <v>30</v>
      </c>
      <c r="D1031" s="1" t="s">
        <v>10</v>
      </c>
      <c r="E1031" s="1" t="s">
        <v>234</v>
      </c>
      <c r="F1031" s="27" t="s">
        <v>586</v>
      </c>
      <c r="G1031" s="27" t="s">
        <v>578</v>
      </c>
      <c r="H1031" s="5">
        <f t="shared" si="81"/>
        <v>-4000</v>
      </c>
      <c r="I1031" s="22">
        <f t="shared" si="76"/>
        <v>3.7735849056603774</v>
      </c>
      <c r="K1031" t="s">
        <v>228</v>
      </c>
      <c r="L1031">
        <v>25</v>
      </c>
      <c r="M1031" s="2">
        <v>530</v>
      </c>
    </row>
    <row r="1032" spans="2:13" ht="12.75">
      <c r="B1032" s="364">
        <v>2000</v>
      </c>
      <c r="C1032" s="1" t="s">
        <v>30</v>
      </c>
      <c r="D1032" s="1" t="s">
        <v>10</v>
      </c>
      <c r="E1032" s="1" t="s">
        <v>234</v>
      </c>
      <c r="F1032" s="27" t="s">
        <v>586</v>
      </c>
      <c r="G1032" s="27" t="s">
        <v>580</v>
      </c>
      <c r="H1032" s="5">
        <f t="shared" si="81"/>
        <v>-6000</v>
      </c>
      <c r="I1032" s="22">
        <f t="shared" si="76"/>
        <v>3.7735849056603774</v>
      </c>
      <c r="K1032" t="s">
        <v>228</v>
      </c>
      <c r="L1032">
        <v>25</v>
      </c>
      <c r="M1032" s="2">
        <v>530</v>
      </c>
    </row>
    <row r="1033" spans="2:13" ht="12.75">
      <c r="B1033" s="364">
        <v>2000</v>
      </c>
      <c r="C1033" s="1" t="s">
        <v>30</v>
      </c>
      <c r="D1033" s="1" t="s">
        <v>10</v>
      </c>
      <c r="E1033" s="1" t="s">
        <v>234</v>
      </c>
      <c r="F1033" s="27" t="s">
        <v>586</v>
      </c>
      <c r="G1033" s="27" t="s">
        <v>582</v>
      </c>
      <c r="H1033" s="5">
        <f t="shared" si="81"/>
        <v>-8000</v>
      </c>
      <c r="I1033" s="22">
        <f t="shared" si="76"/>
        <v>3.7735849056603774</v>
      </c>
      <c r="K1033" t="s">
        <v>228</v>
      </c>
      <c r="L1033">
        <v>25</v>
      </c>
      <c r="M1033" s="2">
        <v>530</v>
      </c>
    </row>
    <row r="1034" spans="1:13" s="85" customFormat="1" ht="12.75">
      <c r="A1034" s="11"/>
      <c r="B1034" s="366">
        <f>SUM(B1030:B1033)</f>
        <v>8000</v>
      </c>
      <c r="C1034" s="11" t="s">
        <v>30</v>
      </c>
      <c r="D1034" s="11"/>
      <c r="E1034" s="11"/>
      <c r="F1034" s="18"/>
      <c r="G1034" s="18"/>
      <c r="H1034" s="83">
        <v>0</v>
      </c>
      <c r="I1034" s="84">
        <f t="shared" si="76"/>
        <v>15.09433962264151</v>
      </c>
      <c r="M1034" s="2">
        <v>530</v>
      </c>
    </row>
    <row r="1035" spans="2:13" ht="12.75">
      <c r="B1035" s="364"/>
      <c r="H1035" s="5">
        <f>H1034-B1035</f>
        <v>0</v>
      </c>
      <c r="I1035" s="22">
        <f t="shared" si="76"/>
        <v>0</v>
      </c>
      <c r="M1035" s="2">
        <v>530</v>
      </c>
    </row>
    <row r="1036" spans="2:13" ht="12.75">
      <c r="B1036" s="364"/>
      <c r="H1036" s="5">
        <f>H1035-B1036</f>
        <v>0</v>
      </c>
      <c r="I1036" s="22">
        <f t="shared" si="76"/>
        <v>0</v>
      </c>
      <c r="M1036" s="2">
        <v>530</v>
      </c>
    </row>
    <row r="1037" spans="2:13" ht="12.75">
      <c r="B1037" s="364">
        <v>1000</v>
      </c>
      <c r="C1037" s="1" t="s">
        <v>242</v>
      </c>
      <c r="D1037" s="1" t="s">
        <v>10</v>
      </c>
      <c r="E1037" s="1" t="s">
        <v>243</v>
      </c>
      <c r="F1037" s="27" t="s">
        <v>586</v>
      </c>
      <c r="G1037" s="27" t="s">
        <v>555</v>
      </c>
      <c r="H1037" s="5">
        <f>H1036-B1037</f>
        <v>-1000</v>
      </c>
      <c r="I1037" s="22">
        <f t="shared" si="76"/>
        <v>1.8867924528301887</v>
      </c>
      <c r="K1037" t="s">
        <v>228</v>
      </c>
      <c r="L1037">
        <v>25</v>
      </c>
      <c r="M1037" s="2">
        <v>530</v>
      </c>
    </row>
    <row r="1038" spans="2:13" ht="12.75">
      <c r="B1038" s="364">
        <v>1000</v>
      </c>
      <c r="C1038" s="1" t="s">
        <v>242</v>
      </c>
      <c r="D1038" s="1" t="s">
        <v>10</v>
      </c>
      <c r="E1038" s="1" t="s">
        <v>243</v>
      </c>
      <c r="F1038" s="27" t="s">
        <v>586</v>
      </c>
      <c r="G1038" s="27" t="s">
        <v>578</v>
      </c>
      <c r="H1038" s="5">
        <f>H1037-B1038</f>
        <v>-2000</v>
      </c>
      <c r="I1038" s="22">
        <f t="shared" si="76"/>
        <v>1.8867924528301887</v>
      </c>
      <c r="K1038" t="s">
        <v>228</v>
      </c>
      <c r="L1038">
        <v>25</v>
      </c>
      <c r="M1038" s="2">
        <v>530</v>
      </c>
    </row>
    <row r="1039" spans="2:13" ht="12.75">
      <c r="B1039" s="364">
        <v>1000</v>
      </c>
      <c r="C1039" s="1" t="s">
        <v>242</v>
      </c>
      <c r="D1039" s="1" t="s">
        <v>10</v>
      </c>
      <c r="E1039" s="1" t="s">
        <v>243</v>
      </c>
      <c r="F1039" s="27" t="s">
        <v>586</v>
      </c>
      <c r="G1039" s="27" t="s">
        <v>580</v>
      </c>
      <c r="H1039" s="5">
        <f>H1038-B1039</f>
        <v>-3000</v>
      </c>
      <c r="I1039" s="22">
        <f t="shared" si="76"/>
        <v>1.8867924528301887</v>
      </c>
      <c r="K1039" t="s">
        <v>228</v>
      </c>
      <c r="L1039">
        <v>25</v>
      </c>
      <c r="M1039" s="2">
        <v>530</v>
      </c>
    </row>
    <row r="1040" spans="1:13" s="85" customFormat="1" ht="12.75">
      <c r="A1040" s="11"/>
      <c r="B1040" s="366">
        <f>SUM(B1037:B1039)</f>
        <v>3000</v>
      </c>
      <c r="C1040" s="11"/>
      <c r="D1040" s="11"/>
      <c r="E1040" s="11" t="s">
        <v>243</v>
      </c>
      <c r="F1040" s="18"/>
      <c r="G1040" s="18"/>
      <c r="H1040" s="83">
        <v>0</v>
      </c>
      <c r="I1040" s="84">
        <f t="shared" si="76"/>
        <v>5.660377358490566</v>
      </c>
      <c r="M1040" s="2">
        <v>530</v>
      </c>
    </row>
    <row r="1041" spans="2:13" ht="12.75">
      <c r="B1041" s="364"/>
      <c r="H1041" s="5">
        <f>H1040-B1041</f>
        <v>0</v>
      </c>
      <c r="I1041" s="22">
        <f t="shared" si="76"/>
        <v>0</v>
      </c>
      <c r="M1041" s="2">
        <v>530</v>
      </c>
    </row>
    <row r="1042" spans="2:13" ht="12.75">
      <c r="B1042" s="364"/>
      <c r="H1042" s="5">
        <f>H1041-B1042</f>
        <v>0</v>
      </c>
      <c r="I1042" s="22">
        <f t="shared" si="76"/>
        <v>0</v>
      </c>
      <c r="M1042" s="2">
        <v>530</v>
      </c>
    </row>
    <row r="1043" spans="2:13" ht="12.75">
      <c r="B1043" s="364"/>
      <c r="H1043" s="5">
        <f>H1042-B1043</f>
        <v>0</v>
      </c>
      <c r="I1043" s="22">
        <f t="shared" si="76"/>
        <v>0</v>
      </c>
      <c r="M1043" s="2">
        <v>530</v>
      </c>
    </row>
    <row r="1044" spans="2:13" ht="12.75">
      <c r="B1044" s="364"/>
      <c r="H1044" s="5">
        <f>H1043-B1044</f>
        <v>0</v>
      </c>
      <c r="I1044" s="22">
        <f t="shared" si="76"/>
        <v>0</v>
      </c>
      <c r="M1044" s="2">
        <v>530</v>
      </c>
    </row>
    <row r="1045" spans="1:13" s="102" customFormat="1" ht="12.75">
      <c r="A1045" s="97"/>
      <c r="B1045" s="365">
        <f>+B1053+B1065+B1072+B1078+B1085+B1089</f>
        <v>57850</v>
      </c>
      <c r="C1045" s="97" t="s">
        <v>109</v>
      </c>
      <c r="D1045" s="97" t="s">
        <v>111</v>
      </c>
      <c r="E1045" s="97" t="s">
        <v>24</v>
      </c>
      <c r="F1045" s="99" t="s">
        <v>110</v>
      </c>
      <c r="G1045" s="99" t="s">
        <v>103</v>
      </c>
      <c r="H1045" s="98"/>
      <c r="I1045" s="101">
        <f aca="true" t="shared" si="82" ref="I1045:I1108">+B1045/M1045</f>
        <v>109.15094339622641</v>
      </c>
      <c r="M1045" s="2">
        <v>530</v>
      </c>
    </row>
    <row r="1046" spans="2:13" ht="12.75">
      <c r="B1046" s="364"/>
      <c r="H1046" s="5">
        <f aca="true" t="shared" si="83" ref="H1046:H1052">H1045-B1046</f>
        <v>0</v>
      </c>
      <c r="I1046" s="22">
        <f t="shared" si="82"/>
        <v>0</v>
      </c>
      <c r="M1046" s="2">
        <v>530</v>
      </c>
    </row>
    <row r="1047" spans="2:13" ht="12.75">
      <c r="B1047" s="364">
        <v>2500</v>
      </c>
      <c r="C1047" s="1" t="s">
        <v>28</v>
      </c>
      <c r="D1047" s="1" t="s">
        <v>10</v>
      </c>
      <c r="E1047" s="1" t="s">
        <v>284</v>
      </c>
      <c r="F1047" s="27" t="s">
        <v>591</v>
      </c>
      <c r="G1047" s="27" t="s">
        <v>555</v>
      </c>
      <c r="H1047" s="5">
        <f t="shared" si="83"/>
        <v>-2500</v>
      </c>
      <c r="I1047" s="22">
        <f t="shared" si="82"/>
        <v>4.716981132075472</v>
      </c>
      <c r="K1047" t="s">
        <v>28</v>
      </c>
      <c r="L1047">
        <v>26</v>
      </c>
      <c r="M1047" s="2">
        <v>530</v>
      </c>
    </row>
    <row r="1048" spans="2:13" ht="12.75">
      <c r="B1048" s="364">
        <v>2500</v>
      </c>
      <c r="C1048" s="1" t="s">
        <v>28</v>
      </c>
      <c r="D1048" s="1" t="s">
        <v>10</v>
      </c>
      <c r="E1048" s="1" t="s">
        <v>246</v>
      </c>
      <c r="F1048" s="65" t="s">
        <v>592</v>
      </c>
      <c r="G1048" s="27" t="s">
        <v>555</v>
      </c>
      <c r="H1048" s="5">
        <f t="shared" si="83"/>
        <v>-5000</v>
      </c>
      <c r="I1048" s="22">
        <f t="shared" si="82"/>
        <v>4.716981132075472</v>
      </c>
      <c r="K1048" t="s">
        <v>28</v>
      </c>
      <c r="L1048">
        <v>26</v>
      </c>
      <c r="M1048" s="2">
        <v>530</v>
      </c>
    </row>
    <row r="1049" spans="2:13" ht="12.75">
      <c r="B1049" s="364">
        <v>2500</v>
      </c>
      <c r="C1049" s="1" t="s">
        <v>28</v>
      </c>
      <c r="D1049" s="1" t="s">
        <v>10</v>
      </c>
      <c r="E1049" s="1" t="s">
        <v>284</v>
      </c>
      <c r="F1049" s="27" t="s">
        <v>593</v>
      </c>
      <c r="G1049" s="27" t="s">
        <v>578</v>
      </c>
      <c r="H1049" s="5">
        <f t="shared" si="83"/>
        <v>-7500</v>
      </c>
      <c r="I1049" s="22">
        <f t="shared" si="82"/>
        <v>4.716981132075472</v>
      </c>
      <c r="K1049" t="s">
        <v>28</v>
      </c>
      <c r="L1049">
        <v>26</v>
      </c>
      <c r="M1049" s="2">
        <v>530</v>
      </c>
    </row>
    <row r="1050" spans="2:13" ht="12.75">
      <c r="B1050" s="364">
        <v>2500</v>
      </c>
      <c r="C1050" s="1" t="s">
        <v>28</v>
      </c>
      <c r="D1050" s="1" t="s">
        <v>10</v>
      </c>
      <c r="E1050" s="1" t="s">
        <v>284</v>
      </c>
      <c r="F1050" s="27" t="s">
        <v>594</v>
      </c>
      <c r="G1050" s="27" t="s">
        <v>580</v>
      </c>
      <c r="H1050" s="5">
        <f t="shared" si="83"/>
        <v>-10000</v>
      </c>
      <c r="I1050" s="22">
        <f t="shared" si="82"/>
        <v>4.716981132075472</v>
      </c>
      <c r="K1050" t="s">
        <v>28</v>
      </c>
      <c r="L1050">
        <v>26</v>
      </c>
      <c r="M1050" s="2">
        <v>530</v>
      </c>
    </row>
    <row r="1051" spans="2:13" ht="12.75">
      <c r="B1051" s="364">
        <v>2500</v>
      </c>
      <c r="C1051" s="1" t="s">
        <v>28</v>
      </c>
      <c r="D1051" s="1" t="s">
        <v>10</v>
      </c>
      <c r="E1051" s="1" t="s">
        <v>284</v>
      </c>
      <c r="F1051" s="27" t="s">
        <v>595</v>
      </c>
      <c r="G1051" s="27" t="s">
        <v>582</v>
      </c>
      <c r="H1051" s="5">
        <f t="shared" si="83"/>
        <v>-12500</v>
      </c>
      <c r="I1051" s="22">
        <f t="shared" si="82"/>
        <v>4.716981132075472</v>
      </c>
      <c r="K1051" t="s">
        <v>28</v>
      </c>
      <c r="L1051">
        <v>26</v>
      </c>
      <c r="M1051" s="2">
        <v>530</v>
      </c>
    </row>
    <row r="1052" spans="2:13" ht="12.75">
      <c r="B1052" s="364">
        <v>2500</v>
      </c>
      <c r="C1052" s="1" t="s">
        <v>28</v>
      </c>
      <c r="D1052" s="1" t="s">
        <v>10</v>
      </c>
      <c r="E1052" s="1" t="s">
        <v>248</v>
      </c>
      <c r="F1052" s="27" t="s">
        <v>596</v>
      </c>
      <c r="G1052" s="27" t="s">
        <v>582</v>
      </c>
      <c r="H1052" s="5">
        <f t="shared" si="83"/>
        <v>-15000</v>
      </c>
      <c r="I1052" s="22">
        <f t="shared" si="82"/>
        <v>4.716981132075472</v>
      </c>
      <c r="K1052" t="s">
        <v>28</v>
      </c>
      <c r="L1052">
        <v>26</v>
      </c>
      <c r="M1052" s="2">
        <v>530</v>
      </c>
    </row>
    <row r="1053" spans="1:13" s="85" customFormat="1" ht="12.75">
      <c r="A1053" s="11"/>
      <c r="B1053" s="366">
        <f>SUM(B1047:B1052)</f>
        <v>15000</v>
      </c>
      <c r="C1053" s="11" t="s">
        <v>28</v>
      </c>
      <c r="D1053" s="11"/>
      <c r="E1053" s="11"/>
      <c r="F1053" s="18"/>
      <c r="G1053" s="18"/>
      <c r="H1053" s="83">
        <v>0</v>
      </c>
      <c r="I1053" s="84">
        <f t="shared" si="82"/>
        <v>28.30188679245283</v>
      </c>
      <c r="M1053" s="2">
        <v>530</v>
      </c>
    </row>
    <row r="1054" spans="2:13" ht="12.75">
      <c r="B1054" s="364"/>
      <c r="H1054" s="5">
        <f aca="true" t="shared" si="84" ref="H1054:H1064">H1053-B1054</f>
        <v>0</v>
      </c>
      <c r="I1054" s="22">
        <f t="shared" si="82"/>
        <v>0</v>
      </c>
      <c r="M1054" s="2">
        <v>530</v>
      </c>
    </row>
    <row r="1055" spans="2:13" ht="12.75">
      <c r="B1055" s="364"/>
      <c r="H1055" s="5">
        <f t="shared" si="84"/>
        <v>0</v>
      </c>
      <c r="I1055" s="22">
        <f t="shared" si="82"/>
        <v>0</v>
      </c>
      <c r="M1055" s="2">
        <v>530</v>
      </c>
    </row>
    <row r="1056" spans="2:13" ht="12.75">
      <c r="B1056" s="364">
        <v>1300</v>
      </c>
      <c r="C1056" s="1" t="s">
        <v>597</v>
      </c>
      <c r="D1056" s="1" t="s">
        <v>261</v>
      </c>
      <c r="E1056" s="1" t="s">
        <v>234</v>
      </c>
      <c r="F1056" s="27" t="s">
        <v>598</v>
      </c>
      <c r="G1056" s="27" t="s">
        <v>555</v>
      </c>
      <c r="H1056" s="5">
        <f t="shared" si="84"/>
        <v>-1300</v>
      </c>
      <c r="I1056" s="22">
        <f t="shared" si="82"/>
        <v>2.452830188679245</v>
      </c>
      <c r="K1056" t="s">
        <v>284</v>
      </c>
      <c r="L1056">
        <v>26</v>
      </c>
      <c r="M1056" s="2">
        <v>530</v>
      </c>
    </row>
    <row r="1057" spans="1:13" ht="12.75">
      <c r="A1057" s="12"/>
      <c r="B1057" s="364">
        <v>2000</v>
      </c>
      <c r="C1057" s="12" t="s">
        <v>599</v>
      </c>
      <c r="D1057" s="1" t="s">
        <v>261</v>
      </c>
      <c r="E1057" s="1" t="s">
        <v>234</v>
      </c>
      <c r="F1057" s="27" t="s">
        <v>600</v>
      </c>
      <c r="G1057" s="27" t="s">
        <v>578</v>
      </c>
      <c r="H1057" s="5">
        <f t="shared" si="84"/>
        <v>-3300</v>
      </c>
      <c r="I1057" s="22">
        <f t="shared" si="82"/>
        <v>3.7735849056603774</v>
      </c>
      <c r="K1057" t="s">
        <v>284</v>
      </c>
      <c r="L1057">
        <v>26</v>
      </c>
      <c r="M1057" s="2">
        <v>530</v>
      </c>
    </row>
    <row r="1058" spans="2:13" ht="12.75">
      <c r="B1058" s="364">
        <v>2000</v>
      </c>
      <c r="C1058" s="12" t="s">
        <v>601</v>
      </c>
      <c r="D1058" s="1" t="s">
        <v>261</v>
      </c>
      <c r="E1058" s="1" t="s">
        <v>234</v>
      </c>
      <c r="F1058" s="27" t="s">
        <v>600</v>
      </c>
      <c r="G1058" s="27" t="s">
        <v>578</v>
      </c>
      <c r="H1058" s="5">
        <f t="shared" si="84"/>
        <v>-5300</v>
      </c>
      <c r="I1058" s="22">
        <f t="shared" si="82"/>
        <v>3.7735849056603774</v>
      </c>
      <c r="K1058" t="s">
        <v>284</v>
      </c>
      <c r="L1058">
        <v>26</v>
      </c>
      <c r="M1058" s="2">
        <v>530</v>
      </c>
    </row>
    <row r="1059" spans="2:13" ht="12.75">
      <c r="B1059" s="364">
        <v>2000</v>
      </c>
      <c r="C1059" s="12" t="s">
        <v>602</v>
      </c>
      <c r="D1059" s="1" t="s">
        <v>261</v>
      </c>
      <c r="E1059" s="1" t="s">
        <v>234</v>
      </c>
      <c r="F1059" s="27" t="s">
        <v>600</v>
      </c>
      <c r="G1059" s="27" t="s">
        <v>578</v>
      </c>
      <c r="H1059" s="5">
        <f t="shared" si="84"/>
        <v>-7300</v>
      </c>
      <c r="I1059" s="22">
        <f t="shared" si="82"/>
        <v>3.7735849056603774</v>
      </c>
      <c r="K1059" t="s">
        <v>284</v>
      </c>
      <c r="L1059">
        <v>26</v>
      </c>
      <c r="M1059" s="2">
        <v>530</v>
      </c>
    </row>
    <row r="1060" spans="2:13" ht="12.75">
      <c r="B1060" s="364">
        <v>1500</v>
      </c>
      <c r="C1060" s="12" t="s">
        <v>603</v>
      </c>
      <c r="D1060" s="1" t="s">
        <v>261</v>
      </c>
      <c r="E1060" s="1" t="s">
        <v>234</v>
      </c>
      <c r="F1060" s="27" t="s">
        <v>600</v>
      </c>
      <c r="G1060" s="27" t="s">
        <v>580</v>
      </c>
      <c r="H1060" s="5">
        <f t="shared" si="84"/>
        <v>-8800</v>
      </c>
      <c r="I1060" s="22">
        <f t="shared" si="82"/>
        <v>2.830188679245283</v>
      </c>
      <c r="K1060" t="s">
        <v>284</v>
      </c>
      <c r="L1060">
        <v>26</v>
      </c>
      <c r="M1060" s="2">
        <v>530</v>
      </c>
    </row>
    <row r="1061" spans="2:13" ht="12.75">
      <c r="B1061" s="364">
        <v>1000</v>
      </c>
      <c r="C1061" s="12" t="s">
        <v>604</v>
      </c>
      <c r="D1061" s="1" t="s">
        <v>261</v>
      </c>
      <c r="E1061" s="1" t="s">
        <v>234</v>
      </c>
      <c r="F1061" s="27" t="s">
        <v>600</v>
      </c>
      <c r="G1061" s="27" t="s">
        <v>580</v>
      </c>
      <c r="H1061" s="5">
        <f t="shared" si="84"/>
        <v>-9800</v>
      </c>
      <c r="I1061" s="22">
        <f t="shared" si="82"/>
        <v>1.8867924528301887</v>
      </c>
      <c r="K1061" t="s">
        <v>284</v>
      </c>
      <c r="L1061">
        <v>26</v>
      </c>
      <c r="M1061" s="2">
        <v>530</v>
      </c>
    </row>
    <row r="1062" spans="2:13" ht="12.75">
      <c r="B1062" s="364">
        <v>2500</v>
      </c>
      <c r="C1062" s="12" t="s">
        <v>605</v>
      </c>
      <c r="D1062" s="1" t="s">
        <v>261</v>
      </c>
      <c r="E1062" s="1" t="s">
        <v>234</v>
      </c>
      <c r="F1062" s="27" t="s">
        <v>600</v>
      </c>
      <c r="G1062" s="27" t="s">
        <v>580</v>
      </c>
      <c r="H1062" s="5">
        <f t="shared" si="84"/>
        <v>-12300</v>
      </c>
      <c r="I1062" s="22">
        <f t="shared" si="82"/>
        <v>4.716981132075472</v>
      </c>
      <c r="K1062" t="s">
        <v>284</v>
      </c>
      <c r="L1062">
        <v>26</v>
      </c>
      <c r="M1062" s="2">
        <v>530</v>
      </c>
    </row>
    <row r="1063" spans="2:13" ht="12.75">
      <c r="B1063" s="364">
        <v>1500</v>
      </c>
      <c r="C1063" s="12" t="s">
        <v>606</v>
      </c>
      <c r="D1063" s="1" t="s">
        <v>261</v>
      </c>
      <c r="E1063" s="1" t="s">
        <v>234</v>
      </c>
      <c r="F1063" s="27" t="s">
        <v>600</v>
      </c>
      <c r="G1063" s="27" t="s">
        <v>580</v>
      </c>
      <c r="H1063" s="5">
        <f t="shared" si="84"/>
        <v>-13800</v>
      </c>
      <c r="I1063" s="22">
        <f t="shared" si="82"/>
        <v>2.830188679245283</v>
      </c>
      <c r="K1063" t="s">
        <v>284</v>
      </c>
      <c r="L1063">
        <v>26</v>
      </c>
      <c r="M1063" s="2">
        <v>530</v>
      </c>
    </row>
    <row r="1064" spans="2:13" ht="12.75">
      <c r="B1064" s="364">
        <v>1300</v>
      </c>
      <c r="C1064" s="12" t="s">
        <v>607</v>
      </c>
      <c r="D1064" s="1" t="s">
        <v>261</v>
      </c>
      <c r="E1064" s="1" t="s">
        <v>234</v>
      </c>
      <c r="F1064" s="27" t="s">
        <v>608</v>
      </c>
      <c r="G1064" s="27" t="s">
        <v>582</v>
      </c>
      <c r="H1064" s="5">
        <f t="shared" si="84"/>
        <v>-15100</v>
      </c>
      <c r="I1064" s="22">
        <f t="shared" si="82"/>
        <v>2.452830188679245</v>
      </c>
      <c r="K1064" t="s">
        <v>284</v>
      </c>
      <c r="L1064">
        <v>26</v>
      </c>
      <c r="M1064" s="2">
        <v>530</v>
      </c>
    </row>
    <row r="1065" spans="1:13" s="85" customFormat="1" ht="12.75">
      <c r="A1065" s="11"/>
      <c r="B1065" s="366">
        <f>SUM(B1056:B1064)</f>
        <v>15100</v>
      </c>
      <c r="C1065" s="11" t="s">
        <v>239</v>
      </c>
      <c r="D1065" s="11"/>
      <c r="E1065" s="11"/>
      <c r="F1065" s="18"/>
      <c r="G1065" s="18"/>
      <c r="H1065" s="83">
        <v>0</v>
      </c>
      <c r="I1065" s="84">
        <f t="shared" si="82"/>
        <v>28.49056603773585</v>
      </c>
      <c r="M1065" s="2">
        <v>530</v>
      </c>
    </row>
    <row r="1066" spans="2:13" ht="12.75">
      <c r="B1066" s="480"/>
      <c r="H1066" s="5">
        <f aca="true" t="shared" si="85" ref="H1066:H1071">H1065-B1066</f>
        <v>0</v>
      </c>
      <c r="I1066" s="22">
        <f t="shared" si="82"/>
        <v>0</v>
      </c>
      <c r="M1066" s="2">
        <v>530</v>
      </c>
    </row>
    <row r="1067" spans="2:13" ht="12.75">
      <c r="B1067" s="480"/>
      <c r="H1067" s="5">
        <f t="shared" si="85"/>
        <v>0</v>
      </c>
      <c r="I1067" s="22">
        <f t="shared" si="82"/>
        <v>0</v>
      </c>
      <c r="M1067" s="2">
        <v>530</v>
      </c>
    </row>
    <row r="1068" spans="2:13" ht="12.75">
      <c r="B1068" s="480">
        <v>1450</v>
      </c>
      <c r="C1068" s="1" t="s">
        <v>240</v>
      </c>
      <c r="D1068" s="1" t="s">
        <v>261</v>
      </c>
      <c r="E1068" s="1" t="s">
        <v>86</v>
      </c>
      <c r="F1068" s="27" t="s">
        <v>600</v>
      </c>
      <c r="G1068" s="27" t="s">
        <v>555</v>
      </c>
      <c r="H1068" s="5">
        <f t="shared" si="85"/>
        <v>-1450</v>
      </c>
      <c r="I1068" s="22">
        <f t="shared" si="82"/>
        <v>2.7358490566037736</v>
      </c>
      <c r="K1068" t="s">
        <v>284</v>
      </c>
      <c r="L1068">
        <v>26</v>
      </c>
      <c r="M1068" s="2">
        <v>530</v>
      </c>
    </row>
    <row r="1069" spans="2:13" ht="12.75">
      <c r="B1069" s="364">
        <v>600</v>
      </c>
      <c r="C1069" s="1" t="s">
        <v>240</v>
      </c>
      <c r="D1069" s="1" t="s">
        <v>261</v>
      </c>
      <c r="E1069" s="1" t="s">
        <v>86</v>
      </c>
      <c r="F1069" s="27" t="s">
        <v>600</v>
      </c>
      <c r="G1069" s="27" t="s">
        <v>578</v>
      </c>
      <c r="H1069" s="5">
        <f t="shared" si="85"/>
        <v>-2050</v>
      </c>
      <c r="I1069" s="22">
        <f t="shared" si="82"/>
        <v>1.1320754716981132</v>
      </c>
      <c r="K1069" t="s">
        <v>284</v>
      </c>
      <c r="L1069">
        <v>26</v>
      </c>
      <c r="M1069" s="2">
        <v>530</v>
      </c>
    </row>
    <row r="1070" spans="2:13" ht="12.75">
      <c r="B1070" s="364">
        <v>700</v>
      </c>
      <c r="C1070" s="1" t="s">
        <v>240</v>
      </c>
      <c r="D1070" s="1" t="s">
        <v>261</v>
      </c>
      <c r="E1070" s="1" t="s">
        <v>86</v>
      </c>
      <c r="F1070" s="27" t="s">
        <v>600</v>
      </c>
      <c r="G1070" s="27" t="s">
        <v>580</v>
      </c>
      <c r="H1070" s="5">
        <f t="shared" si="85"/>
        <v>-2750</v>
      </c>
      <c r="I1070" s="22">
        <f t="shared" si="82"/>
        <v>1.320754716981132</v>
      </c>
      <c r="K1070" t="s">
        <v>284</v>
      </c>
      <c r="L1070">
        <v>26</v>
      </c>
      <c r="M1070" s="2">
        <v>530</v>
      </c>
    </row>
    <row r="1071" spans="2:13" ht="12.75">
      <c r="B1071" s="364">
        <v>1000</v>
      </c>
      <c r="C1071" s="1" t="s">
        <v>240</v>
      </c>
      <c r="D1071" s="1" t="s">
        <v>261</v>
      </c>
      <c r="E1071" s="1" t="s">
        <v>86</v>
      </c>
      <c r="F1071" s="27" t="s">
        <v>600</v>
      </c>
      <c r="G1071" s="27" t="s">
        <v>582</v>
      </c>
      <c r="H1071" s="5">
        <f t="shared" si="85"/>
        <v>-3750</v>
      </c>
      <c r="I1071" s="22">
        <f t="shared" si="82"/>
        <v>1.8867924528301887</v>
      </c>
      <c r="K1071" t="s">
        <v>284</v>
      </c>
      <c r="L1071">
        <v>26</v>
      </c>
      <c r="M1071" s="2">
        <v>530</v>
      </c>
    </row>
    <row r="1072" spans="1:13" s="85" customFormat="1" ht="12.75">
      <c r="A1072" s="11"/>
      <c r="B1072" s="366">
        <f>SUM(B1068:B1071)</f>
        <v>3750</v>
      </c>
      <c r="C1072" s="11"/>
      <c r="D1072" s="11"/>
      <c r="E1072" s="11" t="s">
        <v>86</v>
      </c>
      <c r="F1072" s="18"/>
      <c r="G1072" s="18"/>
      <c r="H1072" s="83">
        <v>0</v>
      </c>
      <c r="I1072" s="84">
        <f t="shared" si="82"/>
        <v>7.0754716981132075</v>
      </c>
      <c r="M1072" s="2">
        <v>530</v>
      </c>
    </row>
    <row r="1073" spans="2:13" ht="12.75">
      <c r="B1073" s="364"/>
      <c r="H1073" s="5">
        <f>H1072-B1073</f>
        <v>0</v>
      </c>
      <c r="I1073" s="22">
        <f t="shared" si="82"/>
        <v>0</v>
      </c>
      <c r="M1073" s="2">
        <v>530</v>
      </c>
    </row>
    <row r="1074" spans="2:13" ht="12.75">
      <c r="B1074" s="364"/>
      <c r="H1074" s="5">
        <f>H1073-B1074</f>
        <v>0</v>
      </c>
      <c r="I1074" s="22">
        <f t="shared" si="82"/>
        <v>0</v>
      </c>
      <c r="M1074" s="2">
        <v>530</v>
      </c>
    </row>
    <row r="1075" spans="2:13" ht="12.75">
      <c r="B1075" s="364">
        <v>5000</v>
      </c>
      <c r="C1075" s="1" t="s">
        <v>29</v>
      </c>
      <c r="D1075" s="1" t="s">
        <v>261</v>
      </c>
      <c r="E1075" s="1" t="s">
        <v>234</v>
      </c>
      <c r="F1075" s="27" t="s">
        <v>609</v>
      </c>
      <c r="G1075" s="27" t="s">
        <v>460</v>
      </c>
      <c r="H1075" s="5">
        <f>H1074-B1075</f>
        <v>-5000</v>
      </c>
      <c r="I1075" s="22">
        <f t="shared" si="82"/>
        <v>9.433962264150944</v>
      </c>
      <c r="K1075" t="s">
        <v>284</v>
      </c>
      <c r="L1075">
        <v>26</v>
      </c>
      <c r="M1075" s="2">
        <v>530</v>
      </c>
    </row>
    <row r="1076" spans="2:13" ht="12.75">
      <c r="B1076" s="364">
        <v>5000</v>
      </c>
      <c r="C1076" s="1" t="s">
        <v>29</v>
      </c>
      <c r="D1076" s="1" t="s">
        <v>261</v>
      </c>
      <c r="E1076" s="1" t="s">
        <v>234</v>
      </c>
      <c r="F1076" s="27" t="s">
        <v>609</v>
      </c>
      <c r="G1076" s="27" t="s">
        <v>462</v>
      </c>
      <c r="H1076" s="5">
        <f>H1075-B1076</f>
        <v>-10000</v>
      </c>
      <c r="I1076" s="22">
        <f t="shared" si="82"/>
        <v>9.433962264150944</v>
      </c>
      <c r="K1076" t="s">
        <v>284</v>
      </c>
      <c r="L1076">
        <v>26</v>
      </c>
      <c r="M1076" s="2">
        <v>530</v>
      </c>
    </row>
    <row r="1077" spans="2:13" ht="12.75">
      <c r="B1077" s="364">
        <v>5000</v>
      </c>
      <c r="C1077" s="1" t="s">
        <v>29</v>
      </c>
      <c r="D1077" s="1" t="s">
        <v>261</v>
      </c>
      <c r="E1077" s="1" t="s">
        <v>234</v>
      </c>
      <c r="F1077" s="27" t="s">
        <v>609</v>
      </c>
      <c r="G1077" s="27" t="s">
        <v>464</v>
      </c>
      <c r="H1077" s="5">
        <f>H1076-B1077</f>
        <v>-15000</v>
      </c>
      <c r="I1077" s="22">
        <f t="shared" si="82"/>
        <v>9.433962264150944</v>
      </c>
      <c r="K1077" t="s">
        <v>284</v>
      </c>
      <c r="L1077">
        <v>26</v>
      </c>
      <c r="M1077" s="2">
        <v>530</v>
      </c>
    </row>
    <row r="1078" spans="1:13" s="85" customFormat="1" ht="12.75">
      <c r="A1078" s="11"/>
      <c r="B1078" s="366">
        <f>SUM(B1075:B1077)</f>
        <v>15000</v>
      </c>
      <c r="C1078" s="11" t="s">
        <v>29</v>
      </c>
      <c r="D1078" s="11"/>
      <c r="E1078" s="11"/>
      <c r="F1078" s="18"/>
      <c r="G1078" s="18"/>
      <c r="H1078" s="83">
        <v>0</v>
      </c>
      <c r="I1078" s="84">
        <f t="shared" si="82"/>
        <v>28.30188679245283</v>
      </c>
      <c r="M1078" s="2">
        <v>530</v>
      </c>
    </row>
    <row r="1079" spans="2:13" ht="12.75">
      <c r="B1079" s="364"/>
      <c r="H1079" s="5">
        <f aca="true" t="shared" si="86" ref="H1079:H1084">H1078-B1079</f>
        <v>0</v>
      </c>
      <c r="I1079" s="22">
        <f t="shared" si="82"/>
        <v>0</v>
      </c>
      <c r="M1079" s="2">
        <v>530</v>
      </c>
    </row>
    <row r="1080" spans="2:13" ht="12.75">
      <c r="B1080" s="364"/>
      <c r="H1080" s="5">
        <f t="shared" si="86"/>
        <v>0</v>
      </c>
      <c r="I1080" s="22">
        <f t="shared" si="82"/>
        <v>0</v>
      </c>
      <c r="M1080" s="2">
        <v>530</v>
      </c>
    </row>
    <row r="1081" spans="2:13" ht="12.75">
      <c r="B1081" s="364">
        <v>2000</v>
      </c>
      <c r="C1081" s="1" t="s">
        <v>30</v>
      </c>
      <c r="D1081" s="1" t="s">
        <v>261</v>
      </c>
      <c r="E1081" s="1" t="s">
        <v>234</v>
      </c>
      <c r="F1081" s="27" t="s">
        <v>600</v>
      </c>
      <c r="G1081" s="27" t="s">
        <v>555</v>
      </c>
      <c r="H1081" s="5">
        <f t="shared" si="86"/>
        <v>-2000</v>
      </c>
      <c r="I1081" s="22">
        <f t="shared" si="82"/>
        <v>3.7735849056603774</v>
      </c>
      <c r="K1081" t="s">
        <v>284</v>
      </c>
      <c r="L1081">
        <v>26</v>
      </c>
      <c r="M1081" s="2">
        <v>530</v>
      </c>
    </row>
    <row r="1082" spans="2:13" ht="12.75">
      <c r="B1082" s="364">
        <v>2000</v>
      </c>
      <c r="C1082" s="1" t="s">
        <v>30</v>
      </c>
      <c r="D1082" s="1" t="s">
        <v>261</v>
      </c>
      <c r="E1082" s="1" t="s">
        <v>234</v>
      </c>
      <c r="F1082" s="27" t="s">
        <v>600</v>
      </c>
      <c r="G1082" s="27" t="s">
        <v>578</v>
      </c>
      <c r="H1082" s="5">
        <f t="shared" si="86"/>
        <v>-4000</v>
      </c>
      <c r="I1082" s="22">
        <f t="shared" si="82"/>
        <v>3.7735849056603774</v>
      </c>
      <c r="K1082" t="s">
        <v>284</v>
      </c>
      <c r="L1082">
        <v>26</v>
      </c>
      <c r="M1082" s="2">
        <v>530</v>
      </c>
    </row>
    <row r="1083" spans="2:13" ht="12.75">
      <c r="B1083" s="364">
        <v>2000</v>
      </c>
      <c r="C1083" s="1" t="s">
        <v>30</v>
      </c>
      <c r="D1083" s="1" t="s">
        <v>261</v>
      </c>
      <c r="E1083" s="1" t="s">
        <v>234</v>
      </c>
      <c r="F1083" s="27" t="s">
        <v>600</v>
      </c>
      <c r="G1083" s="27" t="s">
        <v>580</v>
      </c>
      <c r="H1083" s="5">
        <f t="shared" si="86"/>
        <v>-6000</v>
      </c>
      <c r="I1083" s="22">
        <f t="shared" si="82"/>
        <v>3.7735849056603774</v>
      </c>
      <c r="K1083" t="s">
        <v>284</v>
      </c>
      <c r="L1083">
        <v>26</v>
      </c>
      <c r="M1083" s="2">
        <v>530</v>
      </c>
    </row>
    <row r="1084" spans="2:13" ht="12.75">
      <c r="B1084" s="364">
        <v>2000</v>
      </c>
      <c r="C1084" s="1" t="s">
        <v>30</v>
      </c>
      <c r="D1084" s="1" t="s">
        <v>261</v>
      </c>
      <c r="E1084" s="1" t="s">
        <v>234</v>
      </c>
      <c r="F1084" s="27" t="s">
        <v>600</v>
      </c>
      <c r="G1084" s="27" t="s">
        <v>582</v>
      </c>
      <c r="H1084" s="5">
        <f t="shared" si="86"/>
        <v>-8000</v>
      </c>
      <c r="I1084" s="22">
        <f t="shared" si="82"/>
        <v>3.7735849056603774</v>
      </c>
      <c r="K1084" t="s">
        <v>284</v>
      </c>
      <c r="L1084">
        <v>26</v>
      </c>
      <c r="M1084" s="2">
        <v>530</v>
      </c>
    </row>
    <row r="1085" spans="1:13" s="85" customFormat="1" ht="12.75">
      <c r="A1085" s="11"/>
      <c r="B1085" s="366">
        <f>SUM(B1081:B1084)</f>
        <v>8000</v>
      </c>
      <c r="C1085" s="11" t="s">
        <v>30</v>
      </c>
      <c r="D1085" s="11"/>
      <c r="E1085" s="11"/>
      <c r="F1085" s="18"/>
      <c r="G1085" s="18"/>
      <c r="H1085" s="83">
        <v>0</v>
      </c>
      <c r="I1085" s="84">
        <f t="shared" si="82"/>
        <v>15.09433962264151</v>
      </c>
      <c r="M1085" s="2">
        <v>530</v>
      </c>
    </row>
    <row r="1086" spans="2:13" ht="12.75">
      <c r="B1086" s="364"/>
      <c r="H1086" s="5">
        <f>H1085-B1086</f>
        <v>0</v>
      </c>
      <c r="I1086" s="22">
        <f t="shared" si="82"/>
        <v>0</v>
      </c>
      <c r="M1086" s="2">
        <v>530</v>
      </c>
    </row>
    <row r="1087" spans="2:13" ht="12.75">
      <c r="B1087" s="364"/>
      <c r="H1087" s="5">
        <f>H1086-B1087</f>
        <v>0</v>
      </c>
      <c r="I1087" s="22">
        <f t="shared" si="82"/>
        <v>0</v>
      </c>
      <c r="M1087" s="2">
        <v>530</v>
      </c>
    </row>
    <row r="1088" spans="2:13" ht="12.75">
      <c r="B1088" s="364">
        <v>1000</v>
      </c>
      <c r="C1088" s="1" t="s">
        <v>242</v>
      </c>
      <c r="D1088" s="1" t="s">
        <v>261</v>
      </c>
      <c r="E1088" s="1" t="s">
        <v>283</v>
      </c>
      <c r="F1088" s="27" t="s">
        <v>600</v>
      </c>
      <c r="G1088" s="27" t="s">
        <v>555</v>
      </c>
      <c r="H1088" s="5">
        <f>H1087-B1088</f>
        <v>-1000</v>
      </c>
      <c r="I1088" s="22">
        <f t="shared" si="82"/>
        <v>1.8867924528301887</v>
      </c>
      <c r="K1088" t="s">
        <v>284</v>
      </c>
      <c r="L1088">
        <v>26</v>
      </c>
      <c r="M1088" s="2">
        <v>530</v>
      </c>
    </row>
    <row r="1089" spans="1:13" s="85" customFormat="1" ht="12.75">
      <c r="A1089" s="11"/>
      <c r="B1089" s="366">
        <f>SUM(B1088)</f>
        <v>1000</v>
      </c>
      <c r="C1089" s="11"/>
      <c r="D1089" s="11"/>
      <c r="E1089" s="11" t="s">
        <v>283</v>
      </c>
      <c r="F1089" s="18"/>
      <c r="G1089" s="18"/>
      <c r="H1089" s="83">
        <v>0</v>
      </c>
      <c r="I1089" s="84">
        <f t="shared" si="82"/>
        <v>1.8867924528301887</v>
      </c>
      <c r="M1089" s="2">
        <v>530</v>
      </c>
    </row>
    <row r="1090" spans="2:13" ht="12.75">
      <c r="B1090" s="364"/>
      <c r="H1090" s="5">
        <f>H1089-B1090</f>
        <v>0</v>
      </c>
      <c r="I1090" s="22">
        <f t="shared" si="82"/>
        <v>0</v>
      </c>
      <c r="M1090" s="2">
        <v>530</v>
      </c>
    </row>
    <row r="1091" spans="2:13" ht="12.75">
      <c r="B1091" s="364"/>
      <c r="H1091" s="5">
        <f>H1090-B1091</f>
        <v>0</v>
      </c>
      <c r="I1091" s="22">
        <f t="shared" si="82"/>
        <v>0</v>
      </c>
      <c r="M1091" s="2">
        <v>530</v>
      </c>
    </row>
    <row r="1092" spans="2:13" ht="12.75">
      <c r="B1092" s="364"/>
      <c r="H1092" s="5">
        <f>H1091-B1092</f>
        <v>0</v>
      </c>
      <c r="I1092" s="22">
        <f t="shared" si="82"/>
        <v>0</v>
      </c>
      <c r="M1092" s="2">
        <v>530</v>
      </c>
    </row>
    <row r="1093" spans="2:13" ht="12.75">
      <c r="B1093" s="364"/>
      <c r="H1093" s="5">
        <f>H1092-B1093</f>
        <v>0</v>
      </c>
      <c r="I1093" s="22">
        <f t="shared" si="82"/>
        <v>0</v>
      </c>
      <c r="M1093" s="2">
        <v>530</v>
      </c>
    </row>
    <row r="1094" spans="1:13" s="102" customFormat="1" ht="12.75">
      <c r="A1094" s="97"/>
      <c r="B1094" s="365">
        <f>+B1103</f>
        <v>17000</v>
      </c>
      <c r="C1094" s="97" t="s">
        <v>112</v>
      </c>
      <c r="D1094" s="97" t="s">
        <v>122</v>
      </c>
      <c r="E1094" s="97" t="s">
        <v>32</v>
      </c>
      <c r="F1094" s="99" t="s">
        <v>113</v>
      </c>
      <c r="G1094" s="99" t="s">
        <v>42</v>
      </c>
      <c r="H1094" s="98"/>
      <c r="I1094" s="101">
        <f t="shared" si="82"/>
        <v>32.075471698113205</v>
      </c>
      <c r="M1094" s="2">
        <v>530</v>
      </c>
    </row>
    <row r="1095" spans="2:13" ht="12.75">
      <c r="B1095" s="364"/>
      <c r="H1095" s="5">
        <f aca="true" t="shared" si="87" ref="H1095:H1102">H1094-B1095</f>
        <v>0</v>
      </c>
      <c r="I1095" s="22">
        <f t="shared" si="82"/>
        <v>0</v>
      </c>
      <c r="M1095" s="2">
        <v>530</v>
      </c>
    </row>
    <row r="1096" spans="2:13" ht="12.75">
      <c r="B1096" s="364">
        <v>2500</v>
      </c>
      <c r="C1096" s="1" t="s">
        <v>28</v>
      </c>
      <c r="D1096" s="1" t="s">
        <v>10</v>
      </c>
      <c r="E1096" s="1" t="s">
        <v>248</v>
      </c>
      <c r="F1096" s="27" t="s">
        <v>610</v>
      </c>
      <c r="G1096" s="27" t="s">
        <v>515</v>
      </c>
      <c r="H1096" s="5">
        <f t="shared" si="87"/>
        <v>-2500</v>
      </c>
      <c r="I1096" s="22">
        <f t="shared" si="82"/>
        <v>4.716981132075472</v>
      </c>
      <c r="K1096" t="s">
        <v>28</v>
      </c>
      <c r="L1096">
        <v>27</v>
      </c>
      <c r="M1096" s="2">
        <v>530</v>
      </c>
    </row>
    <row r="1097" spans="2:13" ht="12.75">
      <c r="B1097" s="364">
        <v>2500</v>
      </c>
      <c r="C1097" s="1" t="s">
        <v>28</v>
      </c>
      <c r="D1097" s="1" t="s">
        <v>10</v>
      </c>
      <c r="E1097" s="1" t="s">
        <v>244</v>
      </c>
      <c r="F1097" s="27" t="s">
        <v>611</v>
      </c>
      <c r="G1097" s="27" t="s">
        <v>555</v>
      </c>
      <c r="H1097" s="5">
        <f t="shared" si="87"/>
        <v>-5000</v>
      </c>
      <c r="I1097" s="22">
        <f t="shared" si="82"/>
        <v>4.716981132075472</v>
      </c>
      <c r="K1097" t="s">
        <v>28</v>
      </c>
      <c r="L1097">
        <v>27</v>
      </c>
      <c r="M1097" s="2">
        <v>530</v>
      </c>
    </row>
    <row r="1098" spans="2:13" ht="12.75">
      <c r="B1098" s="364">
        <v>2500</v>
      </c>
      <c r="C1098" s="1" t="s">
        <v>28</v>
      </c>
      <c r="D1098" s="1" t="s">
        <v>10</v>
      </c>
      <c r="E1098" s="1" t="s">
        <v>248</v>
      </c>
      <c r="F1098" s="27" t="s">
        <v>612</v>
      </c>
      <c r="G1098" s="27" t="s">
        <v>555</v>
      </c>
      <c r="H1098" s="5">
        <f t="shared" si="87"/>
        <v>-7500</v>
      </c>
      <c r="I1098" s="22">
        <f t="shared" si="82"/>
        <v>4.716981132075472</v>
      </c>
      <c r="K1098" t="s">
        <v>28</v>
      </c>
      <c r="L1098">
        <v>27</v>
      </c>
      <c r="M1098" s="2">
        <v>530</v>
      </c>
    </row>
    <row r="1099" spans="2:13" ht="12.75">
      <c r="B1099" s="364">
        <v>2500</v>
      </c>
      <c r="C1099" s="1" t="s">
        <v>28</v>
      </c>
      <c r="D1099" s="1" t="s">
        <v>10</v>
      </c>
      <c r="E1099" s="1" t="s">
        <v>244</v>
      </c>
      <c r="F1099" s="27" t="s">
        <v>613</v>
      </c>
      <c r="G1099" s="27" t="s">
        <v>578</v>
      </c>
      <c r="H1099" s="5">
        <f t="shared" si="87"/>
        <v>-10000</v>
      </c>
      <c r="I1099" s="22">
        <f t="shared" si="82"/>
        <v>4.716981132075472</v>
      </c>
      <c r="K1099" t="s">
        <v>28</v>
      </c>
      <c r="L1099">
        <v>27</v>
      </c>
      <c r="M1099" s="2">
        <v>530</v>
      </c>
    </row>
    <row r="1100" spans="2:13" ht="12.75">
      <c r="B1100" s="364">
        <v>2500</v>
      </c>
      <c r="C1100" s="1" t="s">
        <v>28</v>
      </c>
      <c r="D1100" s="1" t="s">
        <v>10</v>
      </c>
      <c r="E1100" s="1" t="s">
        <v>244</v>
      </c>
      <c r="F1100" s="27" t="s">
        <v>614</v>
      </c>
      <c r="G1100" s="27" t="s">
        <v>580</v>
      </c>
      <c r="H1100" s="5">
        <f t="shared" si="87"/>
        <v>-12500</v>
      </c>
      <c r="I1100" s="22">
        <f t="shared" si="82"/>
        <v>4.716981132075472</v>
      </c>
      <c r="K1100" t="s">
        <v>28</v>
      </c>
      <c r="L1100">
        <v>27</v>
      </c>
      <c r="M1100" s="2">
        <v>530</v>
      </c>
    </row>
    <row r="1101" spans="2:13" ht="12.75">
      <c r="B1101" s="364">
        <v>2000</v>
      </c>
      <c r="C1101" s="1" t="s">
        <v>28</v>
      </c>
      <c r="D1101" s="1" t="s">
        <v>10</v>
      </c>
      <c r="E1101" s="1" t="s">
        <v>246</v>
      </c>
      <c r="F1101" s="481" t="s">
        <v>615</v>
      </c>
      <c r="G1101" s="27" t="s">
        <v>580</v>
      </c>
      <c r="H1101" s="5">
        <f t="shared" si="87"/>
        <v>-14500</v>
      </c>
      <c r="I1101" s="22">
        <f t="shared" si="82"/>
        <v>3.7735849056603774</v>
      </c>
      <c r="K1101" t="s">
        <v>28</v>
      </c>
      <c r="L1101">
        <v>27</v>
      </c>
      <c r="M1101" s="2">
        <v>530</v>
      </c>
    </row>
    <row r="1102" spans="2:13" ht="12.75">
      <c r="B1102" s="364">
        <v>2500</v>
      </c>
      <c r="C1102" s="1" t="s">
        <v>28</v>
      </c>
      <c r="D1102" s="1" t="s">
        <v>10</v>
      </c>
      <c r="E1102" s="1" t="s">
        <v>244</v>
      </c>
      <c r="F1102" s="27" t="s">
        <v>616</v>
      </c>
      <c r="G1102" s="27" t="s">
        <v>582</v>
      </c>
      <c r="H1102" s="5">
        <f t="shared" si="87"/>
        <v>-17000</v>
      </c>
      <c r="I1102" s="22">
        <f t="shared" si="82"/>
        <v>4.716981132075472</v>
      </c>
      <c r="K1102" t="s">
        <v>28</v>
      </c>
      <c r="L1102">
        <v>27</v>
      </c>
      <c r="M1102" s="2">
        <v>530</v>
      </c>
    </row>
    <row r="1103" spans="1:13" s="85" customFormat="1" ht="12.75">
      <c r="A1103" s="11"/>
      <c r="B1103" s="366">
        <f>SUM(B1096:B1102)</f>
        <v>17000</v>
      </c>
      <c r="C1103" s="11" t="s">
        <v>28</v>
      </c>
      <c r="D1103" s="11"/>
      <c r="E1103" s="11"/>
      <c r="F1103" s="18"/>
      <c r="G1103" s="18"/>
      <c r="H1103" s="83">
        <v>0</v>
      </c>
      <c r="I1103" s="84">
        <f t="shared" si="82"/>
        <v>32.075471698113205</v>
      </c>
      <c r="M1103" s="2">
        <v>530</v>
      </c>
    </row>
    <row r="1104" spans="1:13" ht="12.75">
      <c r="A1104" s="12"/>
      <c r="H1104" s="5">
        <f>H1103-B1104</f>
        <v>0</v>
      </c>
      <c r="I1104" s="22">
        <f t="shared" si="82"/>
        <v>0</v>
      </c>
      <c r="M1104" s="2">
        <v>530</v>
      </c>
    </row>
    <row r="1105" spans="2:13" ht="12.75">
      <c r="B1105" s="7"/>
      <c r="H1105" s="5">
        <f>H1104-B1105</f>
        <v>0</v>
      </c>
      <c r="I1105" s="22">
        <f t="shared" si="82"/>
        <v>0</v>
      </c>
      <c r="M1105" s="2">
        <v>530</v>
      </c>
    </row>
    <row r="1106" spans="2:13" ht="12.75">
      <c r="B1106" s="7"/>
      <c r="H1106" s="5">
        <f>H1105-B1106</f>
        <v>0</v>
      </c>
      <c r="I1106" s="22">
        <f t="shared" si="82"/>
        <v>0</v>
      </c>
      <c r="M1106" s="2">
        <v>530</v>
      </c>
    </row>
    <row r="1107" spans="2:13" ht="12.75">
      <c r="B1107" s="7"/>
      <c r="H1107" s="5">
        <f>H1106-B1107</f>
        <v>0</v>
      </c>
      <c r="I1107" s="22">
        <f t="shared" si="82"/>
        <v>0</v>
      </c>
      <c r="M1107" s="2">
        <v>530</v>
      </c>
    </row>
    <row r="1108" spans="2:13" ht="12.75">
      <c r="B1108" s="7"/>
      <c r="H1108" s="5">
        <f>H1107-B1108</f>
        <v>0</v>
      </c>
      <c r="I1108" s="22">
        <f t="shared" si="82"/>
        <v>0</v>
      </c>
      <c r="M1108" s="2">
        <v>530</v>
      </c>
    </row>
    <row r="1109" spans="1:13" s="112" customFormat="1" ht="12.75">
      <c r="A1109" s="108"/>
      <c r="B1109" s="404">
        <f>+B1137+B1163+B1167</f>
        <v>222900</v>
      </c>
      <c r="C1109" s="108" t="s">
        <v>114</v>
      </c>
      <c r="D1109" s="108" t="s">
        <v>115</v>
      </c>
      <c r="E1109" s="108" t="s">
        <v>65</v>
      </c>
      <c r="F1109" s="109" t="s">
        <v>66</v>
      </c>
      <c r="G1109" s="109" t="s">
        <v>18</v>
      </c>
      <c r="H1109" s="110"/>
      <c r="I1109" s="111">
        <f aca="true" t="shared" si="88" ref="I1109:I1172">+B1109/M1109</f>
        <v>420.5660377358491</v>
      </c>
      <c r="M1109" s="2">
        <v>530</v>
      </c>
    </row>
    <row r="1110" spans="2:13" ht="12.75">
      <c r="B1110" s="405"/>
      <c r="H1110" s="5">
        <f aca="true" t="shared" si="89" ref="H1110:H1136">H1109-B1110</f>
        <v>0</v>
      </c>
      <c r="I1110" s="22">
        <f t="shared" si="88"/>
        <v>0</v>
      </c>
      <c r="M1110" s="2">
        <v>530</v>
      </c>
    </row>
    <row r="1111" spans="2:13" ht="12.75">
      <c r="B1111" s="405">
        <v>5000</v>
      </c>
      <c r="C1111" s="1" t="s">
        <v>28</v>
      </c>
      <c r="D1111" s="12" t="s">
        <v>10</v>
      </c>
      <c r="E1111" s="1" t="s">
        <v>253</v>
      </c>
      <c r="F1111" s="27" t="s">
        <v>617</v>
      </c>
      <c r="G1111" s="31" t="s">
        <v>230</v>
      </c>
      <c r="H1111" s="5">
        <f t="shared" si="89"/>
        <v>-5000</v>
      </c>
      <c r="I1111" s="22">
        <f t="shared" si="88"/>
        <v>9.433962264150944</v>
      </c>
      <c r="K1111" t="s">
        <v>28</v>
      </c>
      <c r="L1111">
        <v>28</v>
      </c>
      <c r="M1111" s="2">
        <v>530</v>
      </c>
    </row>
    <row r="1112" spans="2:13" ht="12.75">
      <c r="B1112" s="405">
        <v>5000</v>
      </c>
      <c r="C1112" s="1" t="s">
        <v>28</v>
      </c>
      <c r="D1112" s="12" t="s">
        <v>10</v>
      </c>
      <c r="E1112" s="1" t="s">
        <v>253</v>
      </c>
      <c r="F1112" s="27" t="s">
        <v>618</v>
      </c>
      <c r="G1112" s="27" t="s">
        <v>232</v>
      </c>
      <c r="H1112" s="5">
        <f t="shared" si="89"/>
        <v>-10000</v>
      </c>
      <c r="I1112" s="22">
        <f t="shared" si="88"/>
        <v>9.433962264150944</v>
      </c>
      <c r="K1112" t="s">
        <v>28</v>
      </c>
      <c r="L1112">
        <v>28</v>
      </c>
      <c r="M1112" s="2">
        <v>530</v>
      </c>
    </row>
    <row r="1113" spans="2:13" ht="12.75">
      <c r="B1113" s="405">
        <v>5000</v>
      </c>
      <c r="C1113" s="1" t="s">
        <v>28</v>
      </c>
      <c r="D1113" s="12" t="s">
        <v>10</v>
      </c>
      <c r="E1113" s="1" t="s">
        <v>253</v>
      </c>
      <c r="F1113" s="27" t="s">
        <v>619</v>
      </c>
      <c r="G1113" s="27" t="s">
        <v>259</v>
      </c>
      <c r="H1113" s="5">
        <f t="shared" si="89"/>
        <v>-15000</v>
      </c>
      <c r="I1113" s="22">
        <f t="shared" si="88"/>
        <v>9.433962264150944</v>
      </c>
      <c r="K1113" t="s">
        <v>28</v>
      </c>
      <c r="L1113">
        <v>28</v>
      </c>
      <c r="M1113" s="2">
        <v>530</v>
      </c>
    </row>
    <row r="1114" spans="2:13" ht="12.75">
      <c r="B1114" s="405">
        <v>10000</v>
      </c>
      <c r="C1114" s="33" t="s">
        <v>28</v>
      </c>
      <c r="D1114" s="1" t="s">
        <v>10</v>
      </c>
      <c r="E1114" s="1" t="s">
        <v>253</v>
      </c>
      <c r="F1114" s="27" t="s">
        <v>620</v>
      </c>
      <c r="G1114" s="27" t="s">
        <v>259</v>
      </c>
      <c r="H1114" s="5">
        <f t="shared" si="89"/>
        <v>-25000</v>
      </c>
      <c r="I1114" s="22">
        <f t="shared" si="88"/>
        <v>18.867924528301888</v>
      </c>
      <c r="K1114" t="s">
        <v>28</v>
      </c>
      <c r="L1114">
        <v>28</v>
      </c>
      <c r="M1114" s="2">
        <v>530</v>
      </c>
    </row>
    <row r="1115" spans="2:13" ht="12.75">
      <c r="B1115" s="405">
        <v>5000</v>
      </c>
      <c r="C1115" s="1" t="s">
        <v>28</v>
      </c>
      <c r="D1115" s="12" t="s">
        <v>10</v>
      </c>
      <c r="E1115" s="1" t="s">
        <v>253</v>
      </c>
      <c r="F1115" s="27" t="s">
        <v>621</v>
      </c>
      <c r="G1115" s="27" t="s">
        <v>43</v>
      </c>
      <c r="H1115" s="5">
        <f t="shared" si="89"/>
        <v>-30000</v>
      </c>
      <c r="I1115" s="22">
        <f t="shared" si="88"/>
        <v>9.433962264150944</v>
      </c>
      <c r="K1115" t="s">
        <v>28</v>
      </c>
      <c r="L1115">
        <v>28</v>
      </c>
      <c r="M1115" s="2">
        <v>530</v>
      </c>
    </row>
    <row r="1116" spans="2:13" ht="12.75">
      <c r="B1116" s="405">
        <v>5000</v>
      </c>
      <c r="C1116" s="1" t="s">
        <v>28</v>
      </c>
      <c r="D1116" s="1" t="s">
        <v>10</v>
      </c>
      <c r="E1116" s="1" t="s">
        <v>253</v>
      </c>
      <c r="F1116" s="27" t="s">
        <v>622</v>
      </c>
      <c r="G1116" s="27" t="s">
        <v>306</v>
      </c>
      <c r="H1116" s="5">
        <f t="shared" si="89"/>
        <v>-35000</v>
      </c>
      <c r="I1116" s="22">
        <f t="shared" si="88"/>
        <v>9.433962264150944</v>
      </c>
      <c r="K1116" t="s">
        <v>28</v>
      </c>
      <c r="L1116">
        <v>28</v>
      </c>
      <c r="M1116" s="2">
        <v>530</v>
      </c>
    </row>
    <row r="1117" spans="2:13" ht="12.75">
      <c r="B1117" s="405">
        <v>5000</v>
      </c>
      <c r="C1117" s="1" t="s">
        <v>28</v>
      </c>
      <c r="D1117" s="1" t="s">
        <v>10</v>
      </c>
      <c r="E1117" s="1" t="s">
        <v>253</v>
      </c>
      <c r="F1117" s="27" t="s">
        <v>623</v>
      </c>
      <c r="G1117" s="27" t="s">
        <v>44</v>
      </c>
      <c r="H1117" s="5">
        <f t="shared" si="89"/>
        <v>-40000</v>
      </c>
      <c r="I1117" s="22">
        <f t="shared" si="88"/>
        <v>9.433962264150944</v>
      </c>
      <c r="K1117" t="s">
        <v>28</v>
      </c>
      <c r="L1117">
        <v>28</v>
      </c>
      <c r="M1117" s="2">
        <v>530</v>
      </c>
    </row>
    <row r="1118" spans="2:13" ht="12.75">
      <c r="B1118" s="405">
        <v>5000</v>
      </c>
      <c r="C1118" s="1" t="s">
        <v>28</v>
      </c>
      <c r="D1118" s="1" t="s">
        <v>10</v>
      </c>
      <c r="E1118" s="1" t="s">
        <v>253</v>
      </c>
      <c r="F1118" s="27" t="s">
        <v>624</v>
      </c>
      <c r="G1118" s="27" t="s">
        <v>311</v>
      </c>
      <c r="H1118" s="5">
        <f t="shared" si="89"/>
        <v>-45000</v>
      </c>
      <c r="I1118" s="22">
        <f t="shared" si="88"/>
        <v>9.433962264150944</v>
      </c>
      <c r="K1118" t="s">
        <v>28</v>
      </c>
      <c r="L1118">
        <v>28</v>
      </c>
      <c r="M1118" s="2">
        <v>530</v>
      </c>
    </row>
    <row r="1119" spans="2:13" ht="12.75">
      <c r="B1119" s="405">
        <v>5000</v>
      </c>
      <c r="C1119" s="1" t="s">
        <v>28</v>
      </c>
      <c r="D1119" s="1" t="s">
        <v>10</v>
      </c>
      <c r="E1119" s="1" t="s">
        <v>253</v>
      </c>
      <c r="F1119" s="27" t="s">
        <v>625</v>
      </c>
      <c r="G1119" s="27" t="s">
        <v>342</v>
      </c>
      <c r="H1119" s="5">
        <f t="shared" si="89"/>
        <v>-50000</v>
      </c>
      <c r="I1119" s="22">
        <f t="shared" si="88"/>
        <v>9.433962264150944</v>
      </c>
      <c r="K1119" t="s">
        <v>28</v>
      </c>
      <c r="L1119">
        <v>28</v>
      </c>
      <c r="M1119" s="2">
        <v>530</v>
      </c>
    </row>
    <row r="1120" spans="2:13" ht="12.75">
      <c r="B1120" s="405">
        <v>5000</v>
      </c>
      <c r="C1120" s="1" t="s">
        <v>28</v>
      </c>
      <c r="D1120" s="1" t="s">
        <v>10</v>
      </c>
      <c r="E1120" s="1" t="s">
        <v>253</v>
      </c>
      <c r="F1120" s="27" t="s">
        <v>626</v>
      </c>
      <c r="G1120" s="27" t="s">
        <v>382</v>
      </c>
      <c r="H1120" s="5">
        <f t="shared" si="89"/>
        <v>-55000</v>
      </c>
      <c r="I1120" s="22">
        <f t="shared" si="88"/>
        <v>9.433962264150944</v>
      </c>
      <c r="K1120" t="s">
        <v>28</v>
      </c>
      <c r="L1120">
        <v>28</v>
      </c>
      <c r="M1120" s="2">
        <v>530</v>
      </c>
    </row>
    <row r="1121" spans="2:13" ht="12.75">
      <c r="B1121" s="405">
        <v>3000</v>
      </c>
      <c r="C1121" s="1" t="s">
        <v>28</v>
      </c>
      <c r="D1121" s="1" t="s">
        <v>10</v>
      </c>
      <c r="E1121" s="1" t="s">
        <v>253</v>
      </c>
      <c r="F1121" s="27" t="s">
        <v>627</v>
      </c>
      <c r="G1121" s="27" t="s">
        <v>382</v>
      </c>
      <c r="H1121" s="5">
        <f t="shared" si="89"/>
        <v>-58000</v>
      </c>
      <c r="I1121" s="22">
        <f t="shared" si="88"/>
        <v>5.660377358490566</v>
      </c>
      <c r="K1121" t="s">
        <v>28</v>
      </c>
      <c r="L1121">
        <v>28</v>
      </c>
      <c r="M1121" s="2">
        <v>530</v>
      </c>
    </row>
    <row r="1122" spans="2:13" ht="12.75">
      <c r="B1122" s="405">
        <v>5000</v>
      </c>
      <c r="C1122" s="1" t="s">
        <v>28</v>
      </c>
      <c r="D1122" s="1" t="s">
        <v>10</v>
      </c>
      <c r="E1122" s="1" t="s">
        <v>253</v>
      </c>
      <c r="F1122" s="27" t="s">
        <v>628</v>
      </c>
      <c r="G1122" s="27" t="s">
        <v>392</v>
      </c>
      <c r="H1122" s="5">
        <f t="shared" si="89"/>
        <v>-63000</v>
      </c>
      <c r="I1122" s="22">
        <f t="shared" si="88"/>
        <v>9.433962264150944</v>
      </c>
      <c r="K1122" t="s">
        <v>28</v>
      </c>
      <c r="L1122">
        <v>28</v>
      </c>
      <c r="M1122" s="2">
        <v>530</v>
      </c>
    </row>
    <row r="1123" spans="2:13" ht="12.75">
      <c r="B1123" s="405">
        <v>2500</v>
      </c>
      <c r="C1123" s="1" t="s">
        <v>28</v>
      </c>
      <c r="D1123" s="1" t="s">
        <v>10</v>
      </c>
      <c r="E1123" s="1" t="s">
        <v>253</v>
      </c>
      <c r="F1123" s="27" t="s">
        <v>629</v>
      </c>
      <c r="G1123" s="27" t="s">
        <v>395</v>
      </c>
      <c r="H1123" s="5">
        <f t="shared" si="89"/>
        <v>-65500</v>
      </c>
      <c r="I1123" s="22">
        <f t="shared" si="88"/>
        <v>4.716981132075472</v>
      </c>
      <c r="K1123" t="s">
        <v>28</v>
      </c>
      <c r="L1123">
        <v>28</v>
      </c>
      <c r="M1123" s="2">
        <v>530</v>
      </c>
    </row>
    <row r="1124" spans="2:13" ht="12.75">
      <c r="B1124" s="405">
        <v>5000</v>
      </c>
      <c r="C1124" s="1" t="s">
        <v>28</v>
      </c>
      <c r="D1124" s="1" t="s">
        <v>10</v>
      </c>
      <c r="E1124" s="1" t="s">
        <v>253</v>
      </c>
      <c r="F1124" s="27" t="s">
        <v>630</v>
      </c>
      <c r="G1124" s="27" t="s">
        <v>417</v>
      </c>
      <c r="H1124" s="5">
        <f t="shared" si="89"/>
        <v>-70500</v>
      </c>
      <c r="I1124" s="22">
        <f t="shared" si="88"/>
        <v>9.433962264150944</v>
      </c>
      <c r="K1124" t="s">
        <v>28</v>
      </c>
      <c r="L1124">
        <v>28</v>
      </c>
      <c r="M1124" s="2">
        <v>530</v>
      </c>
    </row>
    <row r="1125" spans="2:13" ht="12.75">
      <c r="B1125" s="405">
        <v>5000</v>
      </c>
      <c r="C1125" s="1" t="s">
        <v>28</v>
      </c>
      <c r="D1125" s="1" t="s">
        <v>10</v>
      </c>
      <c r="E1125" s="1" t="s">
        <v>253</v>
      </c>
      <c r="F1125" s="27" t="s">
        <v>631</v>
      </c>
      <c r="G1125" s="27" t="s">
        <v>419</v>
      </c>
      <c r="H1125" s="5">
        <f t="shared" si="89"/>
        <v>-75500</v>
      </c>
      <c r="I1125" s="22">
        <f t="shared" si="88"/>
        <v>9.433962264150944</v>
      </c>
      <c r="K1125" t="s">
        <v>28</v>
      </c>
      <c r="L1125">
        <v>28</v>
      </c>
      <c r="M1125" s="2">
        <v>530</v>
      </c>
    </row>
    <row r="1126" spans="2:13" ht="12.75">
      <c r="B1126" s="405">
        <v>2500</v>
      </c>
      <c r="C1126" s="1" t="s">
        <v>28</v>
      </c>
      <c r="D1126" s="1" t="s">
        <v>10</v>
      </c>
      <c r="E1126" s="1" t="s">
        <v>253</v>
      </c>
      <c r="F1126" s="27" t="s">
        <v>632</v>
      </c>
      <c r="G1126" s="27" t="s">
        <v>456</v>
      </c>
      <c r="H1126" s="5">
        <f t="shared" si="89"/>
        <v>-78000</v>
      </c>
      <c r="I1126" s="22">
        <f t="shared" si="88"/>
        <v>4.716981132075472</v>
      </c>
      <c r="K1126" t="s">
        <v>28</v>
      </c>
      <c r="L1126">
        <v>28</v>
      </c>
      <c r="M1126" s="2">
        <v>530</v>
      </c>
    </row>
    <row r="1127" spans="2:13" ht="12.75">
      <c r="B1127" s="405">
        <v>5000</v>
      </c>
      <c r="C1127" s="1" t="s">
        <v>28</v>
      </c>
      <c r="D1127" s="1" t="s">
        <v>10</v>
      </c>
      <c r="E1127" s="1" t="s">
        <v>253</v>
      </c>
      <c r="F1127" s="27" t="s">
        <v>633</v>
      </c>
      <c r="G1127" s="27" t="s">
        <v>458</v>
      </c>
      <c r="H1127" s="5">
        <f t="shared" si="89"/>
        <v>-83000</v>
      </c>
      <c r="I1127" s="22">
        <f t="shared" si="88"/>
        <v>9.433962264150944</v>
      </c>
      <c r="K1127" t="s">
        <v>28</v>
      </c>
      <c r="L1127">
        <v>28</v>
      </c>
      <c r="M1127" s="2">
        <v>530</v>
      </c>
    </row>
    <row r="1128" spans="2:13" ht="12.75">
      <c r="B1128" s="405">
        <v>5000</v>
      </c>
      <c r="C1128" s="1" t="s">
        <v>28</v>
      </c>
      <c r="D1128" s="1" t="s">
        <v>10</v>
      </c>
      <c r="E1128" s="1" t="s">
        <v>253</v>
      </c>
      <c r="F1128" s="27" t="s">
        <v>634</v>
      </c>
      <c r="G1128" s="27" t="s">
        <v>462</v>
      </c>
      <c r="H1128" s="5">
        <f t="shared" si="89"/>
        <v>-88000</v>
      </c>
      <c r="I1128" s="22">
        <f t="shared" si="88"/>
        <v>9.433962264150944</v>
      </c>
      <c r="K1128" t="s">
        <v>28</v>
      </c>
      <c r="L1128">
        <v>28</v>
      </c>
      <c r="M1128" s="2">
        <v>530</v>
      </c>
    </row>
    <row r="1129" spans="2:13" ht="12.75">
      <c r="B1129" s="405">
        <v>5000</v>
      </c>
      <c r="C1129" s="1" t="s">
        <v>28</v>
      </c>
      <c r="D1129" s="1" t="s">
        <v>10</v>
      </c>
      <c r="E1129" s="1" t="s">
        <v>253</v>
      </c>
      <c r="F1129" s="27" t="s">
        <v>635</v>
      </c>
      <c r="G1129" s="27" t="s">
        <v>464</v>
      </c>
      <c r="H1129" s="5">
        <f t="shared" si="89"/>
        <v>-93000</v>
      </c>
      <c r="I1129" s="22">
        <f t="shared" si="88"/>
        <v>9.433962264150944</v>
      </c>
      <c r="K1129" t="s">
        <v>28</v>
      </c>
      <c r="L1129">
        <v>28</v>
      </c>
      <c r="M1129" s="2">
        <v>530</v>
      </c>
    </row>
    <row r="1130" spans="2:13" ht="12.75">
      <c r="B1130" s="405">
        <v>5000</v>
      </c>
      <c r="C1130" s="1" t="s">
        <v>28</v>
      </c>
      <c r="D1130" s="1" t="s">
        <v>10</v>
      </c>
      <c r="E1130" s="1" t="s">
        <v>253</v>
      </c>
      <c r="F1130" s="27" t="s">
        <v>636</v>
      </c>
      <c r="G1130" s="27" t="s">
        <v>553</v>
      </c>
      <c r="H1130" s="5">
        <f t="shared" si="89"/>
        <v>-98000</v>
      </c>
      <c r="I1130" s="22">
        <f t="shared" si="88"/>
        <v>9.433962264150944</v>
      </c>
      <c r="K1130" t="s">
        <v>28</v>
      </c>
      <c r="L1130">
        <v>28</v>
      </c>
      <c r="M1130" s="2">
        <v>530</v>
      </c>
    </row>
    <row r="1131" spans="1:13" s="15" customFormat="1" ht="12.75">
      <c r="A1131" s="12"/>
      <c r="B1131" s="209">
        <v>10000</v>
      </c>
      <c r="C1131" s="33" t="s">
        <v>28</v>
      </c>
      <c r="D1131" s="12" t="s">
        <v>10</v>
      </c>
      <c r="E1131" s="12" t="s">
        <v>253</v>
      </c>
      <c r="F1131" s="30" t="s">
        <v>637</v>
      </c>
      <c r="G1131" s="30" t="s">
        <v>555</v>
      </c>
      <c r="H1131" s="29">
        <f t="shared" si="89"/>
        <v>-108000</v>
      </c>
      <c r="I1131" s="53">
        <f t="shared" si="88"/>
        <v>18.867924528301888</v>
      </c>
      <c r="K1131" s="15" t="s">
        <v>28</v>
      </c>
      <c r="L1131" s="15">
        <v>28</v>
      </c>
      <c r="M1131" s="2">
        <v>530</v>
      </c>
    </row>
    <row r="1132" spans="2:13" ht="12.75">
      <c r="B1132" s="405">
        <v>2500</v>
      </c>
      <c r="C1132" s="1" t="s">
        <v>28</v>
      </c>
      <c r="D1132" s="1" t="s">
        <v>10</v>
      </c>
      <c r="E1132" s="1" t="s">
        <v>253</v>
      </c>
      <c r="F1132" s="27" t="s">
        <v>638</v>
      </c>
      <c r="G1132" s="27" t="s">
        <v>555</v>
      </c>
      <c r="H1132" s="5">
        <f t="shared" si="89"/>
        <v>-110500</v>
      </c>
      <c r="I1132" s="22">
        <f t="shared" si="88"/>
        <v>4.716981132075472</v>
      </c>
      <c r="K1132" t="s">
        <v>28</v>
      </c>
      <c r="L1132">
        <v>28</v>
      </c>
      <c r="M1132" s="2">
        <v>530</v>
      </c>
    </row>
    <row r="1133" spans="2:13" ht="12.75">
      <c r="B1133" s="405">
        <v>5000</v>
      </c>
      <c r="C1133" s="1" t="s">
        <v>28</v>
      </c>
      <c r="D1133" s="1" t="s">
        <v>10</v>
      </c>
      <c r="E1133" s="1" t="s">
        <v>253</v>
      </c>
      <c r="F1133" s="27" t="s">
        <v>639</v>
      </c>
      <c r="G1133" s="27" t="s">
        <v>578</v>
      </c>
      <c r="H1133" s="5">
        <f t="shared" si="89"/>
        <v>-115500</v>
      </c>
      <c r="I1133" s="22">
        <f t="shared" si="88"/>
        <v>9.433962264150944</v>
      </c>
      <c r="K1133" t="s">
        <v>28</v>
      </c>
      <c r="L1133">
        <v>28</v>
      </c>
      <c r="M1133" s="2">
        <v>530</v>
      </c>
    </row>
    <row r="1134" spans="2:13" ht="12.75">
      <c r="B1134" s="405">
        <v>2000</v>
      </c>
      <c r="C1134" s="1" t="s">
        <v>28</v>
      </c>
      <c r="D1134" s="1" t="s">
        <v>10</v>
      </c>
      <c r="E1134" s="1" t="s">
        <v>253</v>
      </c>
      <c r="F1134" s="27" t="s">
        <v>640</v>
      </c>
      <c r="G1134" s="27" t="s">
        <v>578</v>
      </c>
      <c r="H1134" s="5">
        <f t="shared" si="89"/>
        <v>-117500</v>
      </c>
      <c r="I1134" s="22">
        <f t="shared" si="88"/>
        <v>3.7735849056603774</v>
      </c>
      <c r="K1134" t="s">
        <v>28</v>
      </c>
      <c r="L1134">
        <v>28</v>
      </c>
      <c r="M1134" s="2">
        <v>530</v>
      </c>
    </row>
    <row r="1135" spans="2:13" ht="12.75">
      <c r="B1135" s="405">
        <v>5000</v>
      </c>
      <c r="C1135" s="1" t="s">
        <v>28</v>
      </c>
      <c r="D1135" s="1" t="s">
        <v>10</v>
      </c>
      <c r="E1135" s="1" t="s">
        <v>253</v>
      </c>
      <c r="F1135" s="27" t="s">
        <v>641</v>
      </c>
      <c r="G1135" s="27" t="s">
        <v>580</v>
      </c>
      <c r="H1135" s="5">
        <f t="shared" si="89"/>
        <v>-122500</v>
      </c>
      <c r="I1135" s="22">
        <f t="shared" si="88"/>
        <v>9.433962264150944</v>
      </c>
      <c r="K1135" t="s">
        <v>28</v>
      </c>
      <c r="L1135">
        <v>28</v>
      </c>
      <c r="M1135" s="2">
        <v>530</v>
      </c>
    </row>
    <row r="1136" spans="2:13" ht="12.75">
      <c r="B1136" s="405">
        <v>5000</v>
      </c>
      <c r="C1136" s="1" t="s">
        <v>28</v>
      </c>
      <c r="D1136" s="1" t="s">
        <v>10</v>
      </c>
      <c r="E1136" s="1" t="s">
        <v>253</v>
      </c>
      <c r="F1136" s="27" t="s">
        <v>642</v>
      </c>
      <c r="G1136" s="27" t="s">
        <v>582</v>
      </c>
      <c r="H1136" s="5">
        <f t="shared" si="89"/>
        <v>-127500</v>
      </c>
      <c r="I1136" s="22">
        <f t="shared" si="88"/>
        <v>9.433962264150944</v>
      </c>
      <c r="K1136" t="s">
        <v>28</v>
      </c>
      <c r="L1136">
        <v>28</v>
      </c>
      <c r="M1136" s="2">
        <v>530</v>
      </c>
    </row>
    <row r="1137" spans="1:13" s="85" customFormat="1" ht="12.75">
      <c r="A1137" s="11"/>
      <c r="B1137" s="406">
        <f>SUM(B1111:B1136)</f>
        <v>127500</v>
      </c>
      <c r="C1137" s="11" t="s">
        <v>28</v>
      </c>
      <c r="D1137" s="11"/>
      <c r="E1137" s="11"/>
      <c r="F1137" s="18"/>
      <c r="G1137" s="18"/>
      <c r="H1137" s="83">
        <v>0</v>
      </c>
      <c r="I1137" s="84">
        <f t="shared" si="88"/>
        <v>240.56603773584905</v>
      </c>
      <c r="M1137" s="2">
        <v>530</v>
      </c>
    </row>
    <row r="1138" spans="2:13" ht="12.75">
      <c r="B1138" s="405"/>
      <c r="H1138" s="5">
        <f aca="true" t="shared" si="90" ref="H1138:H1162">H1137-B1138</f>
        <v>0</v>
      </c>
      <c r="I1138" s="22">
        <f t="shared" si="88"/>
        <v>0</v>
      </c>
      <c r="M1138" s="2">
        <v>530</v>
      </c>
    </row>
    <row r="1139" spans="2:13" ht="12.75">
      <c r="B1139" s="405"/>
      <c r="H1139" s="5">
        <f t="shared" si="90"/>
        <v>0</v>
      </c>
      <c r="I1139" s="22">
        <f t="shared" si="88"/>
        <v>0</v>
      </c>
      <c r="M1139" s="2">
        <v>530</v>
      </c>
    </row>
    <row r="1140" spans="2:13" ht="12.75">
      <c r="B1140" s="482">
        <v>1400</v>
      </c>
      <c r="C1140" s="75" t="s">
        <v>240</v>
      </c>
      <c r="D1140" s="33" t="s">
        <v>10</v>
      </c>
      <c r="E1140" s="75" t="s">
        <v>86</v>
      </c>
      <c r="F1140" s="453" t="s">
        <v>643</v>
      </c>
      <c r="G1140" s="453" t="s">
        <v>230</v>
      </c>
      <c r="H1140" s="5">
        <f t="shared" si="90"/>
        <v>-1400</v>
      </c>
      <c r="I1140" s="22">
        <f t="shared" si="88"/>
        <v>2.641509433962264</v>
      </c>
      <c r="K1140" s="81" t="s">
        <v>253</v>
      </c>
      <c r="L1140">
        <v>28</v>
      </c>
      <c r="M1140" s="2">
        <v>530</v>
      </c>
    </row>
    <row r="1141" spans="2:13" ht="12.75">
      <c r="B1141" s="482">
        <v>1700</v>
      </c>
      <c r="C1141" s="75" t="s">
        <v>240</v>
      </c>
      <c r="D1141" s="33" t="s">
        <v>10</v>
      </c>
      <c r="E1141" s="75" t="s">
        <v>86</v>
      </c>
      <c r="F1141" s="453" t="s">
        <v>643</v>
      </c>
      <c r="G1141" s="453" t="s">
        <v>232</v>
      </c>
      <c r="H1141" s="5">
        <f t="shared" si="90"/>
        <v>-3100</v>
      </c>
      <c r="I1141" s="22">
        <f t="shared" si="88"/>
        <v>3.207547169811321</v>
      </c>
      <c r="K1141" s="81" t="s">
        <v>253</v>
      </c>
      <c r="L1141">
        <v>28</v>
      </c>
      <c r="M1141" s="2">
        <v>530</v>
      </c>
    </row>
    <row r="1142" spans="2:13" ht="12.75">
      <c r="B1142" s="482">
        <v>1500</v>
      </c>
      <c r="C1142" s="75" t="s">
        <v>240</v>
      </c>
      <c r="D1142" s="33" t="s">
        <v>10</v>
      </c>
      <c r="E1142" s="75" t="s">
        <v>86</v>
      </c>
      <c r="F1142" s="453" t="s">
        <v>643</v>
      </c>
      <c r="G1142" s="453" t="s">
        <v>259</v>
      </c>
      <c r="H1142" s="5">
        <f t="shared" si="90"/>
        <v>-4600</v>
      </c>
      <c r="I1142" s="22">
        <f t="shared" si="88"/>
        <v>2.830188679245283</v>
      </c>
      <c r="K1142" s="81" t="s">
        <v>253</v>
      </c>
      <c r="L1142">
        <v>28</v>
      </c>
      <c r="M1142" s="2">
        <v>530</v>
      </c>
    </row>
    <row r="1143" spans="2:13" ht="12.75">
      <c r="B1143" s="482">
        <v>1200</v>
      </c>
      <c r="C1143" s="75" t="s">
        <v>240</v>
      </c>
      <c r="D1143" s="33" t="s">
        <v>10</v>
      </c>
      <c r="E1143" s="75" t="s">
        <v>86</v>
      </c>
      <c r="F1143" s="453" t="s">
        <v>643</v>
      </c>
      <c r="G1143" s="453" t="s">
        <v>43</v>
      </c>
      <c r="H1143" s="5">
        <f t="shared" si="90"/>
        <v>-5800</v>
      </c>
      <c r="I1143" s="22">
        <f t="shared" si="88"/>
        <v>2.2641509433962264</v>
      </c>
      <c r="K1143" s="81" t="s">
        <v>253</v>
      </c>
      <c r="L1143">
        <v>28</v>
      </c>
      <c r="M1143" s="2">
        <v>530</v>
      </c>
    </row>
    <row r="1144" spans="2:13" ht="12.75">
      <c r="B1144" s="482">
        <v>1600</v>
      </c>
      <c r="C1144" s="75" t="s">
        <v>240</v>
      </c>
      <c r="D1144" s="33" t="s">
        <v>10</v>
      </c>
      <c r="E1144" s="75" t="s">
        <v>86</v>
      </c>
      <c r="F1144" s="453" t="s">
        <v>643</v>
      </c>
      <c r="G1144" s="453" t="s">
        <v>306</v>
      </c>
      <c r="H1144" s="5">
        <f t="shared" si="90"/>
        <v>-7400</v>
      </c>
      <c r="I1144" s="22">
        <f t="shared" si="88"/>
        <v>3.018867924528302</v>
      </c>
      <c r="K1144" s="81" t="s">
        <v>253</v>
      </c>
      <c r="L1144">
        <v>28</v>
      </c>
      <c r="M1144" s="2">
        <v>530</v>
      </c>
    </row>
    <row r="1145" spans="2:13" ht="12.75">
      <c r="B1145" s="482">
        <v>1300</v>
      </c>
      <c r="C1145" s="75" t="s">
        <v>240</v>
      </c>
      <c r="D1145" s="33" t="s">
        <v>10</v>
      </c>
      <c r="E1145" s="75" t="s">
        <v>86</v>
      </c>
      <c r="F1145" s="453" t="s">
        <v>643</v>
      </c>
      <c r="G1145" s="453" t="s">
        <v>44</v>
      </c>
      <c r="H1145" s="5">
        <f t="shared" si="90"/>
        <v>-8700</v>
      </c>
      <c r="I1145" s="22">
        <f t="shared" si="88"/>
        <v>2.452830188679245</v>
      </c>
      <c r="K1145" s="81" t="s">
        <v>253</v>
      </c>
      <c r="L1145">
        <v>28</v>
      </c>
      <c r="M1145" s="2">
        <v>530</v>
      </c>
    </row>
    <row r="1146" spans="2:13" ht="12.75">
      <c r="B1146" s="482">
        <v>1100</v>
      </c>
      <c r="C1146" s="75" t="s">
        <v>240</v>
      </c>
      <c r="D1146" s="33" t="s">
        <v>10</v>
      </c>
      <c r="E1146" s="75" t="s">
        <v>86</v>
      </c>
      <c r="F1146" s="453" t="s">
        <v>643</v>
      </c>
      <c r="G1146" s="453" t="s">
        <v>311</v>
      </c>
      <c r="H1146" s="5">
        <f t="shared" si="90"/>
        <v>-9800</v>
      </c>
      <c r="I1146" s="22">
        <f t="shared" si="88"/>
        <v>2.0754716981132075</v>
      </c>
      <c r="K1146" s="81" t="s">
        <v>253</v>
      </c>
      <c r="L1146">
        <v>28</v>
      </c>
      <c r="M1146" s="2">
        <v>530</v>
      </c>
    </row>
    <row r="1147" spans="2:13" ht="12.75">
      <c r="B1147" s="482">
        <v>1400</v>
      </c>
      <c r="C1147" s="75" t="s">
        <v>240</v>
      </c>
      <c r="D1147" s="33" t="s">
        <v>10</v>
      </c>
      <c r="E1147" s="75" t="s">
        <v>86</v>
      </c>
      <c r="F1147" s="453" t="s">
        <v>643</v>
      </c>
      <c r="G1147" s="453" t="s">
        <v>342</v>
      </c>
      <c r="H1147" s="5">
        <f t="shared" si="90"/>
        <v>-11200</v>
      </c>
      <c r="I1147" s="22">
        <f t="shared" si="88"/>
        <v>2.641509433962264</v>
      </c>
      <c r="K1147" s="81" t="s">
        <v>253</v>
      </c>
      <c r="L1147">
        <v>28</v>
      </c>
      <c r="M1147" s="2">
        <v>530</v>
      </c>
    </row>
    <row r="1148" spans="2:13" ht="12.75">
      <c r="B1148" s="482">
        <v>1400</v>
      </c>
      <c r="C1148" s="75" t="s">
        <v>240</v>
      </c>
      <c r="D1148" s="33" t="s">
        <v>10</v>
      </c>
      <c r="E1148" s="75" t="s">
        <v>86</v>
      </c>
      <c r="F1148" s="453" t="s">
        <v>643</v>
      </c>
      <c r="G1148" s="453" t="s">
        <v>382</v>
      </c>
      <c r="H1148" s="5">
        <f t="shared" si="90"/>
        <v>-12600</v>
      </c>
      <c r="I1148" s="22">
        <f t="shared" si="88"/>
        <v>2.641509433962264</v>
      </c>
      <c r="K1148" s="81" t="s">
        <v>253</v>
      </c>
      <c r="L1148">
        <v>28</v>
      </c>
      <c r="M1148" s="2">
        <v>530</v>
      </c>
    </row>
    <row r="1149" spans="2:13" ht="12.75">
      <c r="B1149" s="482">
        <v>1000</v>
      </c>
      <c r="C1149" s="75" t="s">
        <v>240</v>
      </c>
      <c r="D1149" s="33" t="s">
        <v>10</v>
      </c>
      <c r="E1149" s="75" t="s">
        <v>86</v>
      </c>
      <c r="F1149" s="453" t="s">
        <v>643</v>
      </c>
      <c r="G1149" s="453" t="s">
        <v>392</v>
      </c>
      <c r="H1149" s="5">
        <f t="shared" si="90"/>
        <v>-13600</v>
      </c>
      <c r="I1149" s="22">
        <f t="shared" si="88"/>
        <v>1.8867924528301887</v>
      </c>
      <c r="K1149" s="81" t="s">
        <v>253</v>
      </c>
      <c r="L1149">
        <v>28</v>
      </c>
      <c r="M1149" s="2">
        <v>530</v>
      </c>
    </row>
    <row r="1150" spans="2:13" ht="12.75">
      <c r="B1150" s="482">
        <v>1800</v>
      </c>
      <c r="C1150" s="75" t="s">
        <v>240</v>
      </c>
      <c r="D1150" s="33" t="s">
        <v>10</v>
      </c>
      <c r="E1150" s="75" t="s">
        <v>86</v>
      </c>
      <c r="F1150" s="453" t="s">
        <v>643</v>
      </c>
      <c r="G1150" s="453" t="s">
        <v>395</v>
      </c>
      <c r="H1150" s="5">
        <f t="shared" si="90"/>
        <v>-15400</v>
      </c>
      <c r="I1150" s="22">
        <f t="shared" si="88"/>
        <v>3.3962264150943398</v>
      </c>
      <c r="K1150" s="81" t="s">
        <v>253</v>
      </c>
      <c r="L1150">
        <v>28</v>
      </c>
      <c r="M1150" s="2">
        <v>530</v>
      </c>
    </row>
    <row r="1151" spans="2:13" ht="12.75">
      <c r="B1151" s="482">
        <v>1500</v>
      </c>
      <c r="C1151" s="75" t="s">
        <v>240</v>
      </c>
      <c r="D1151" s="33" t="s">
        <v>10</v>
      </c>
      <c r="E1151" s="75" t="s">
        <v>86</v>
      </c>
      <c r="F1151" s="453" t="s">
        <v>643</v>
      </c>
      <c r="G1151" s="453" t="s">
        <v>419</v>
      </c>
      <c r="H1151" s="5">
        <f t="shared" si="90"/>
        <v>-16900</v>
      </c>
      <c r="I1151" s="22">
        <f t="shared" si="88"/>
        <v>2.830188679245283</v>
      </c>
      <c r="K1151" s="81" t="s">
        <v>253</v>
      </c>
      <c r="L1151">
        <v>28</v>
      </c>
      <c r="M1151" s="2">
        <v>530</v>
      </c>
    </row>
    <row r="1152" spans="1:13" s="486" customFormat="1" ht="12.75">
      <c r="A1152" s="483"/>
      <c r="B1152" s="484">
        <v>1300</v>
      </c>
      <c r="C1152" s="483" t="s">
        <v>240</v>
      </c>
      <c r="D1152" s="483" t="s">
        <v>10</v>
      </c>
      <c r="E1152" s="483" t="s">
        <v>86</v>
      </c>
      <c r="F1152" s="485" t="s">
        <v>643</v>
      </c>
      <c r="G1152" s="485" t="s">
        <v>421</v>
      </c>
      <c r="H1152" s="5">
        <f t="shared" si="90"/>
        <v>-18200</v>
      </c>
      <c r="I1152" s="22">
        <f t="shared" si="88"/>
        <v>2.452830188679245</v>
      </c>
      <c r="K1152" s="486" t="s">
        <v>253</v>
      </c>
      <c r="L1152" s="486">
        <v>28</v>
      </c>
      <c r="M1152" s="2">
        <v>530</v>
      </c>
    </row>
    <row r="1153" spans="2:13" ht="12.75">
      <c r="B1153" s="482">
        <v>800</v>
      </c>
      <c r="C1153" s="75" t="s">
        <v>240</v>
      </c>
      <c r="D1153" s="33" t="s">
        <v>10</v>
      </c>
      <c r="E1153" s="75" t="s">
        <v>86</v>
      </c>
      <c r="F1153" s="453" t="s">
        <v>643</v>
      </c>
      <c r="G1153" s="453" t="s">
        <v>456</v>
      </c>
      <c r="H1153" s="5">
        <f t="shared" si="90"/>
        <v>-19000</v>
      </c>
      <c r="I1153" s="22">
        <f t="shared" si="88"/>
        <v>1.509433962264151</v>
      </c>
      <c r="K1153" s="81" t="s">
        <v>253</v>
      </c>
      <c r="L1153">
        <v>28</v>
      </c>
      <c r="M1153" s="2">
        <v>530</v>
      </c>
    </row>
    <row r="1154" spans="2:13" ht="12.75">
      <c r="B1154" s="482">
        <v>600</v>
      </c>
      <c r="C1154" s="75" t="s">
        <v>240</v>
      </c>
      <c r="D1154" s="33" t="s">
        <v>10</v>
      </c>
      <c r="E1154" s="75" t="s">
        <v>86</v>
      </c>
      <c r="F1154" s="453" t="s">
        <v>643</v>
      </c>
      <c r="G1154" s="453" t="s">
        <v>458</v>
      </c>
      <c r="H1154" s="5">
        <f t="shared" si="90"/>
        <v>-19600</v>
      </c>
      <c r="I1154" s="22">
        <f t="shared" si="88"/>
        <v>1.1320754716981132</v>
      </c>
      <c r="K1154" s="81" t="s">
        <v>253</v>
      </c>
      <c r="L1154">
        <v>28</v>
      </c>
      <c r="M1154" s="2">
        <v>530</v>
      </c>
    </row>
    <row r="1155" spans="2:13" ht="12.75">
      <c r="B1155" s="482">
        <v>1200</v>
      </c>
      <c r="C1155" s="75" t="s">
        <v>240</v>
      </c>
      <c r="D1155" s="33" t="s">
        <v>10</v>
      </c>
      <c r="E1155" s="75" t="s">
        <v>86</v>
      </c>
      <c r="F1155" s="453" t="s">
        <v>643</v>
      </c>
      <c r="G1155" s="453" t="s">
        <v>460</v>
      </c>
      <c r="H1155" s="5">
        <f t="shared" si="90"/>
        <v>-20800</v>
      </c>
      <c r="I1155" s="22">
        <f t="shared" si="88"/>
        <v>2.2641509433962264</v>
      </c>
      <c r="K1155" s="81" t="s">
        <v>253</v>
      </c>
      <c r="L1155">
        <v>28</v>
      </c>
      <c r="M1155" s="2">
        <v>530</v>
      </c>
    </row>
    <row r="1156" spans="2:13" ht="12.75">
      <c r="B1156" s="482">
        <v>1600</v>
      </c>
      <c r="C1156" s="75" t="s">
        <v>240</v>
      </c>
      <c r="D1156" s="33" t="s">
        <v>10</v>
      </c>
      <c r="E1156" s="75" t="s">
        <v>86</v>
      </c>
      <c r="F1156" s="453" t="s">
        <v>643</v>
      </c>
      <c r="G1156" s="453" t="s">
        <v>462</v>
      </c>
      <c r="H1156" s="5">
        <f t="shared" si="90"/>
        <v>-22400</v>
      </c>
      <c r="I1156" s="22">
        <f t="shared" si="88"/>
        <v>3.018867924528302</v>
      </c>
      <c r="K1156" s="81" t="s">
        <v>253</v>
      </c>
      <c r="L1156">
        <v>28</v>
      </c>
      <c r="M1156" s="2">
        <v>530</v>
      </c>
    </row>
    <row r="1157" spans="2:13" ht="12.75">
      <c r="B1157" s="482">
        <v>1500</v>
      </c>
      <c r="C1157" s="75" t="s">
        <v>240</v>
      </c>
      <c r="D1157" s="33" t="s">
        <v>10</v>
      </c>
      <c r="E1157" s="75" t="s">
        <v>86</v>
      </c>
      <c r="F1157" s="453" t="s">
        <v>643</v>
      </c>
      <c r="G1157" s="453" t="s">
        <v>464</v>
      </c>
      <c r="H1157" s="5">
        <f t="shared" si="90"/>
        <v>-23900</v>
      </c>
      <c r="I1157" s="22">
        <f t="shared" si="88"/>
        <v>2.830188679245283</v>
      </c>
      <c r="K1157" s="81" t="s">
        <v>253</v>
      </c>
      <c r="L1157">
        <v>28</v>
      </c>
      <c r="M1157" s="2">
        <v>530</v>
      </c>
    </row>
    <row r="1158" spans="2:13" ht="12.75">
      <c r="B1158" s="482">
        <v>1200</v>
      </c>
      <c r="C1158" s="75" t="s">
        <v>240</v>
      </c>
      <c r="D1158" s="33" t="s">
        <v>10</v>
      </c>
      <c r="E1158" s="75" t="s">
        <v>86</v>
      </c>
      <c r="F1158" s="453" t="s">
        <v>643</v>
      </c>
      <c r="G1158" s="453" t="s">
        <v>553</v>
      </c>
      <c r="H1158" s="5">
        <f t="shared" si="90"/>
        <v>-25100</v>
      </c>
      <c r="I1158" s="22">
        <f t="shared" si="88"/>
        <v>2.2641509433962264</v>
      </c>
      <c r="K1158" s="81" t="s">
        <v>253</v>
      </c>
      <c r="L1158">
        <v>28</v>
      </c>
      <c r="M1158" s="2">
        <v>530</v>
      </c>
    </row>
    <row r="1159" spans="2:13" ht="12.75">
      <c r="B1159" s="482">
        <v>1700</v>
      </c>
      <c r="C1159" s="75" t="s">
        <v>240</v>
      </c>
      <c r="D1159" s="33" t="s">
        <v>10</v>
      </c>
      <c r="E1159" s="75" t="s">
        <v>86</v>
      </c>
      <c r="F1159" s="453" t="s">
        <v>643</v>
      </c>
      <c r="G1159" s="453" t="s">
        <v>555</v>
      </c>
      <c r="H1159" s="5">
        <f t="shared" si="90"/>
        <v>-26800</v>
      </c>
      <c r="I1159" s="22">
        <f t="shared" si="88"/>
        <v>3.207547169811321</v>
      </c>
      <c r="K1159" s="81" t="s">
        <v>253</v>
      </c>
      <c r="L1159">
        <v>28</v>
      </c>
      <c r="M1159" s="2">
        <v>530</v>
      </c>
    </row>
    <row r="1160" spans="2:13" ht="12.75">
      <c r="B1160" s="482">
        <v>1000</v>
      </c>
      <c r="C1160" s="75" t="s">
        <v>240</v>
      </c>
      <c r="D1160" s="75" t="s">
        <v>10</v>
      </c>
      <c r="E1160" s="75" t="s">
        <v>86</v>
      </c>
      <c r="F1160" s="453" t="s">
        <v>643</v>
      </c>
      <c r="G1160" s="453" t="s">
        <v>578</v>
      </c>
      <c r="H1160" s="5">
        <f t="shared" si="90"/>
        <v>-27800</v>
      </c>
      <c r="I1160" s="22">
        <f t="shared" si="88"/>
        <v>1.8867924528301887</v>
      </c>
      <c r="K1160" s="81" t="s">
        <v>253</v>
      </c>
      <c r="L1160">
        <v>28</v>
      </c>
      <c r="M1160" s="2">
        <v>530</v>
      </c>
    </row>
    <row r="1161" spans="2:13" ht="12.75">
      <c r="B1161" s="482">
        <v>1200</v>
      </c>
      <c r="C1161" s="75" t="s">
        <v>240</v>
      </c>
      <c r="D1161" s="75" t="s">
        <v>10</v>
      </c>
      <c r="E1161" s="75" t="s">
        <v>86</v>
      </c>
      <c r="F1161" s="453" t="s">
        <v>643</v>
      </c>
      <c r="G1161" s="453" t="s">
        <v>580</v>
      </c>
      <c r="H1161" s="5">
        <f t="shared" si="90"/>
        <v>-29000</v>
      </c>
      <c r="I1161" s="22">
        <f t="shared" si="88"/>
        <v>2.2641509433962264</v>
      </c>
      <c r="K1161" s="81" t="s">
        <v>253</v>
      </c>
      <c r="L1161">
        <v>28</v>
      </c>
      <c r="M1161" s="2">
        <v>530</v>
      </c>
    </row>
    <row r="1162" spans="2:13" ht="12.75">
      <c r="B1162" s="482">
        <v>1400</v>
      </c>
      <c r="C1162" s="75" t="s">
        <v>240</v>
      </c>
      <c r="D1162" s="75" t="s">
        <v>10</v>
      </c>
      <c r="E1162" s="75" t="s">
        <v>86</v>
      </c>
      <c r="F1162" s="453" t="s">
        <v>643</v>
      </c>
      <c r="G1162" s="453" t="s">
        <v>582</v>
      </c>
      <c r="H1162" s="5">
        <f t="shared" si="90"/>
        <v>-30400</v>
      </c>
      <c r="I1162" s="22">
        <f t="shared" si="88"/>
        <v>2.641509433962264</v>
      </c>
      <c r="K1162" s="81" t="s">
        <v>253</v>
      </c>
      <c r="L1162">
        <v>28</v>
      </c>
      <c r="M1162" s="2">
        <v>530</v>
      </c>
    </row>
    <row r="1163" spans="1:13" s="95" customFormat="1" ht="12.75">
      <c r="A1163" s="92"/>
      <c r="B1163" s="487">
        <f>SUM(B1140:B1162)</f>
        <v>30400</v>
      </c>
      <c r="C1163" s="92"/>
      <c r="D1163" s="92"/>
      <c r="E1163" s="86" t="s">
        <v>86</v>
      </c>
      <c r="F1163" s="94"/>
      <c r="G1163" s="94"/>
      <c r="H1163" s="93">
        <v>0</v>
      </c>
      <c r="I1163" s="105">
        <f t="shared" si="88"/>
        <v>57.35849056603774</v>
      </c>
      <c r="M1163" s="2">
        <v>530</v>
      </c>
    </row>
    <row r="1164" spans="2:13" ht="12.75">
      <c r="B1164" s="482"/>
      <c r="H1164" s="5">
        <f>H1163-B1164</f>
        <v>0</v>
      </c>
      <c r="I1164" s="22">
        <f t="shared" si="88"/>
        <v>0</v>
      </c>
      <c r="M1164" s="2">
        <v>530</v>
      </c>
    </row>
    <row r="1165" spans="2:13" ht="12.75">
      <c r="B1165" s="482"/>
      <c r="H1165" s="5">
        <f>H1164-B1165</f>
        <v>0</v>
      </c>
      <c r="I1165" s="22">
        <f t="shared" si="88"/>
        <v>0</v>
      </c>
      <c r="M1165" s="2">
        <v>530</v>
      </c>
    </row>
    <row r="1166" spans="2:13" ht="12.75">
      <c r="B1166" s="482">
        <v>65000</v>
      </c>
      <c r="C1166" s="33" t="s">
        <v>644</v>
      </c>
      <c r="D1166" s="75" t="s">
        <v>10</v>
      </c>
      <c r="E1166" s="75" t="s">
        <v>645</v>
      </c>
      <c r="F1166" s="453" t="s">
        <v>646</v>
      </c>
      <c r="G1166" s="453" t="s">
        <v>456</v>
      </c>
      <c r="H1166" s="5">
        <f>H2948-B1166</f>
        <v>-779850</v>
      </c>
      <c r="I1166" s="22">
        <f t="shared" si="88"/>
        <v>122.64150943396227</v>
      </c>
      <c r="K1166" s="81" t="s">
        <v>253</v>
      </c>
      <c r="L1166">
        <v>28</v>
      </c>
      <c r="M1166" s="2">
        <v>530</v>
      </c>
    </row>
    <row r="1167" spans="1:13" s="95" customFormat="1" ht="12.75">
      <c r="A1167" s="92"/>
      <c r="B1167" s="487">
        <f>SUM(B1166:B1166)</f>
        <v>65000</v>
      </c>
      <c r="C1167" s="92" t="s">
        <v>647</v>
      </c>
      <c r="D1167" s="92"/>
      <c r="E1167" s="86" t="s">
        <v>645</v>
      </c>
      <c r="F1167" s="94"/>
      <c r="G1167" s="94"/>
      <c r="H1167" s="93">
        <v>0</v>
      </c>
      <c r="I1167" s="105">
        <f t="shared" si="88"/>
        <v>122.64150943396227</v>
      </c>
      <c r="M1167" s="2">
        <v>530</v>
      </c>
    </row>
    <row r="1168" spans="2:13" ht="12.75">
      <c r="B1168" s="482"/>
      <c r="H1168" s="5">
        <f aca="true" t="shared" si="91" ref="H1168:H1182">H1167-B1168</f>
        <v>0</v>
      </c>
      <c r="I1168" s="22">
        <f t="shared" si="88"/>
        <v>0</v>
      </c>
      <c r="M1168" s="2">
        <v>530</v>
      </c>
    </row>
    <row r="1169" spans="2:13" ht="12.75">
      <c r="B1169" s="482"/>
      <c r="H1169" s="5">
        <f t="shared" si="91"/>
        <v>0</v>
      </c>
      <c r="I1169" s="22">
        <f t="shared" si="88"/>
        <v>0</v>
      </c>
      <c r="M1169" s="2">
        <v>530</v>
      </c>
    </row>
    <row r="1170" spans="2:13" ht="12.75">
      <c r="B1170" s="482"/>
      <c r="H1170" s="5">
        <f t="shared" si="91"/>
        <v>0</v>
      </c>
      <c r="I1170" s="22">
        <f t="shared" si="88"/>
        <v>0</v>
      </c>
      <c r="M1170" s="2">
        <v>530</v>
      </c>
    </row>
    <row r="1171" spans="1:13" s="103" customFormat="1" ht="12.75">
      <c r="A1171" s="33"/>
      <c r="B1171" s="209">
        <v>280000</v>
      </c>
      <c r="C1171" s="33" t="s">
        <v>253</v>
      </c>
      <c r="D1171" s="33" t="s">
        <v>10</v>
      </c>
      <c r="E1171" s="33"/>
      <c r="F1171" s="51" t="s">
        <v>116</v>
      </c>
      <c r="G1171" s="31" t="s">
        <v>44</v>
      </c>
      <c r="H1171" s="5">
        <f t="shared" si="91"/>
        <v>-280000</v>
      </c>
      <c r="I1171" s="22">
        <f t="shared" si="88"/>
        <v>528.3018867924528</v>
      </c>
      <c r="M1171" s="2">
        <v>530</v>
      </c>
    </row>
    <row r="1172" spans="1:13" s="103" customFormat="1" ht="12.75">
      <c r="A1172" s="33"/>
      <c r="B1172" s="209">
        <v>36260</v>
      </c>
      <c r="C1172" s="33" t="s">
        <v>253</v>
      </c>
      <c r="D1172" s="33" t="s">
        <v>10</v>
      </c>
      <c r="E1172" s="33" t="s">
        <v>117</v>
      </c>
      <c r="F1172" s="51"/>
      <c r="G1172" s="31" t="s">
        <v>44</v>
      </c>
      <c r="H1172" s="5">
        <f t="shared" si="91"/>
        <v>-316260</v>
      </c>
      <c r="I1172" s="22">
        <f t="shared" si="88"/>
        <v>68.41509433962264</v>
      </c>
      <c r="M1172" s="2">
        <v>530</v>
      </c>
    </row>
    <row r="1173" spans="1:13" s="103" customFormat="1" ht="12.75">
      <c r="A1173" s="33"/>
      <c r="B1173" s="209">
        <v>7000</v>
      </c>
      <c r="C1173" s="33" t="s">
        <v>253</v>
      </c>
      <c r="D1173" s="33" t="s">
        <v>10</v>
      </c>
      <c r="E1173" s="33" t="s">
        <v>173</v>
      </c>
      <c r="F1173" s="51"/>
      <c r="G1173" s="31" t="s">
        <v>44</v>
      </c>
      <c r="H1173" s="5">
        <f t="shared" si="91"/>
        <v>-323260</v>
      </c>
      <c r="I1173" s="22">
        <f aca="true" t="shared" si="92" ref="I1173:I1187">+B1173/M1173</f>
        <v>13.20754716981132</v>
      </c>
      <c r="M1173" s="2">
        <v>530</v>
      </c>
    </row>
    <row r="1174" spans="1:13" s="103" customFormat="1" ht="12.75">
      <c r="A1174" s="33"/>
      <c r="B1174" s="209">
        <v>100000</v>
      </c>
      <c r="C1174" s="33" t="s">
        <v>253</v>
      </c>
      <c r="D1174" s="33" t="s">
        <v>10</v>
      </c>
      <c r="E1174" s="33" t="s">
        <v>118</v>
      </c>
      <c r="F1174" s="51"/>
      <c r="G1174" s="31" t="s">
        <v>44</v>
      </c>
      <c r="H1174" s="5">
        <f t="shared" si="91"/>
        <v>-423260</v>
      </c>
      <c r="I1174" s="22">
        <f t="shared" si="92"/>
        <v>188.67924528301887</v>
      </c>
      <c r="M1174" s="2">
        <v>530</v>
      </c>
    </row>
    <row r="1175" spans="1:13" s="103" customFormat="1" ht="12.75">
      <c r="A1175" s="33"/>
      <c r="B1175" s="209">
        <v>40000</v>
      </c>
      <c r="C1175" s="33" t="s">
        <v>253</v>
      </c>
      <c r="D1175" s="33" t="s">
        <v>10</v>
      </c>
      <c r="E1175" s="33" t="s">
        <v>118</v>
      </c>
      <c r="F1175" s="51"/>
      <c r="G1175" s="31" t="s">
        <v>44</v>
      </c>
      <c r="H1175" s="5">
        <f t="shared" si="91"/>
        <v>-463260</v>
      </c>
      <c r="I1175" s="22">
        <f t="shared" si="92"/>
        <v>75.47169811320755</v>
      </c>
      <c r="M1175" s="2">
        <v>530</v>
      </c>
    </row>
    <row r="1176" spans="1:13" s="103" customFormat="1" ht="12.75">
      <c r="A1176" s="33"/>
      <c r="B1176" s="209">
        <v>30000</v>
      </c>
      <c r="C1176" s="33" t="s">
        <v>253</v>
      </c>
      <c r="D1176" s="33" t="s">
        <v>10</v>
      </c>
      <c r="E1176" s="33" t="s">
        <v>118</v>
      </c>
      <c r="F1176" s="51"/>
      <c r="G1176" s="31" t="s">
        <v>44</v>
      </c>
      <c r="H1176" s="5">
        <f t="shared" si="91"/>
        <v>-493260</v>
      </c>
      <c r="I1176" s="22">
        <f t="shared" si="92"/>
        <v>56.60377358490566</v>
      </c>
      <c r="M1176" s="2">
        <v>530</v>
      </c>
    </row>
    <row r="1177" spans="1:13" s="103" customFormat="1" ht="12.75">
      <c r="A1177" s="33"/>
      <c r="B1177" s="209">
        <v>25000</v>
      </c>
      <c r="C1177" s="33" t="s">
        <v>253</v>
      </c>
      <c r="D1177" s="33" t="s">
        <v>10</v>
      </c>
      <c r="E1177" s="33" t="s">
        <v>118</v>
      </c>
      <c r="F1177" s="51"/>
      <c r="G1177" s="31" t="s">
        <v>44</v>
      </c>
      <c r="H1177" s="5">
        <f t="shared" si="91"/>
        <v>-518260</v>
      </c>
      <c r="I1177" s="22">
        <f t="shared" si="92"/>
        <v>47.16981132075472</v>
      </c>
      <c r="M1177" s="2">
        <v>530</v>
      </c>
    </row>
    <row r="1178" spans="1:13" s="103" customFormat="1" ht="12.75">
      <c r="A1178" s="33"/>
      <c r="B1178" s="209">
        <v>120000</v>
      </c>
      <c r="C1178" s="33" t="s">
        <v>228</v>
      </c>
      <c r="D1178" s="33" t="s">
        <v>10</v>
      </c>
      <c r="E1178" s="33"/>
      <c r="F1178" s="51" t="s">
        <v>116</v>
      </c>
      <c r="G1178" s="31" t="s">
        <v>44</v>
      </c>
      <c r="H1178" s="5">
        <f t="shared" si="91"/>
        <v>-638260</v>
      </c>
      <c r="I1178" s="22">
        <f t="shared" si="92"/>
        <v>226.41509433962264</v>
      </c>
      <c r="M1178" s="2">
        <v>530</v>
      </c>
    </row>
    <row r="1179" spans="1:13" s="103" customFormat="1" ht="12.75">
      <c r="A1179" s="33"/>
      <c r="B1179" s="209">
        <v>15540</v>
      </c>
      <c r="C1179" s="33" t="s">
        <v>228</v>
      </c>
      <c r="D1179" s="33" t="s">
        <v>10</v>
      </c>
      <c r="E1179" s="33" t="s">
        <v>117</v>
      </c>
      <c r="F1179" s="51"/>
      <c r="G1179" s="31" t="s">
        <v>44</v>
      </c>
      <c r="H1179" s="5">
        <f t="shared" si="91"/>
        <v>-653800</v>
      </c>
      <c r="I1179" s="22">
        <f t="shared" si="92"/>
        <v>29.32075471698113</v>
      </c>
      <c r="M1179" s="2">
        <v>530</v>
      </c>
    </row>
    <row r="1180" spans="1:13" s="103" customFormat="1" ht="12.75">
      <c r="A1180" s="33"/>
      <c r="B1180" s="209">
        <v>20000</v>
      </c>
      <c r="C1180" s="33" t="s">
        <v>228</v>
      </c>
      <c r="D1180" s="33" t="s">
        <v>10</v>
      </c>
      <c r="E1180" s="33" t="s">
        <v>118</v>
      </c>
      <c r="F1180" s="51"/>
      <c r="G1180" s="31" t="s">
        <v>44</v>
      </c>
      <c r="H1180" s="5">
        <f t="shared" si="91"/>
        <v>-673800</v>
      </c>
      <c r="I1180" s="22">
        <f t="shared" si="92"/>
        <v>37.735849056603776</v>
      </c>
      <c r="M1180" s="2">
        <v>530</v>
      </c>
    </row>
    <row r="1181" spans="1:13" s="103" customFormat="1" ht="12.75">
      <c r="A1181" s="33"/>
      <c r="B1181" s="209">
        <v>3000</v>
      </c>
      <c r="C1181" s="33" t="s">
        <v>228</v>
      </c>
      <c r="D1181" s="33" t="s">
        <v>10</v>
      </c>
      <c r="E1181" s="33" t="s">
        <v>173</v>
      </c>
      <c r="F1181" s="51"/>
      <c r="G1181" s="31" t="s">
        <v>44</v>
      </c>
      <c r="H1181" s="5">
        <f t="shared" si="91"/>
        <v>-676800</v>
      </c>
      <c r="I1181" s="22">
        <f t="shared" si="92"/>
        <v>5.660377358490566</v>
      </c>
      <c r="M1181" s="2">
        <v>530</v>
      </c>
    </row>
    <row r="1182" spans="1:13" s="103" customFormat="1" ht="12.75">
      <c r="A1182" s="33"/>
      <c r="B1182" s="209">
        <v>50000</v>
      </c>
      <c r="C1182" s="33" t="s">
        <v>284</v>
      </c>
      <c r="D1182" s="33" t="s">
        <v>10</v>
      </c>
      <c r="E1182" s="33" t="s">
        <v>118</v>
      </c>
      <c r="F1182" s="51"/>
      <c r="G1182" s="31" t="s">
        <v>44</v>
      </c>
      <c r="H1182" s="5">
        <f t="shared" si="91"/>
        <v>-726800</v>
      </c>
      <c r="I1182" s="22">
        <f t="shared" si="92"/>
        <v>94.33962264150944</v>
      </c>
      <c r="M1182" s="2">
        <v>530</v>
      </c>
    </row>
    <row r="1183" spans="1:13" s="106" customFormat="1" ht="12.75">
      <c r="A1183" s="104"/>
      <c r="B1183" s="406">
        <f>SUM(B1171:B1182)</f>
        <v>726800</v>
      </c>
      <c r="C1183" s="104" t="s">
        <v>119</v>
      </c>
      <c r="D1183" s="104"/>
      <c r="E1183" s="104"/>
      <c r="F1183" s="113"/>
      <c r="G1183" s="114"/>
      <c r="H1183" s="83">
        <v>0</v>
      </c>
      <c r="I1183" s="84">
        <f t="shared" si="92"/>
        <v>1371.3207547169811</v>
      </c>
      <c r="M1183" s="2">
        <v>530</v>
      </c>
    </row>
    <row r="1184" spans="8:13" ht="12.75">
      <c r="H1184" s="5">
        <f>H1183-B1184</f>
        <v>0</v>
      </c>
      <c r="I1184" s="22">
        <f t="shared" si="92"/>
        <v>0</v>
      </c>
      <c r="M1184" s="2">
        <v>530</v>
      </c>
    </row>
    <row r="1185" spans="8:13" ht="12.75">
      <c r="H1185" s="5">
        <f>H1184-B1185</f>
        <v>0</v>
      </c>
      <c r="I1185" s="22">
        <f t="shared" si="92"/>
        <v>0</v>
      </c>
      <c r="M1185" s="2">
        <v>530</v>
      </c>
    </row>
    <row r="1186" spans="8:13" ht="12.75">
      <c r="H1186" s="5">
        <f>H1185-B1186</f>
        <v>0</v>
      </c>
      <c r="I1186" s="22">
        <f t="shared" si="92"/>
        <v>0</v>
      </c>
      <c r="M1186" s="2">
        <v>530</v>
      </c>
    </row>
    <row r="1187" spans="8:13" ht="12.75">
      <c r="H1187" s="5">
        <f>H1186-B1187</f>
        <v>0</v>
      </c>
      <c r="I1187" s="22">
        <f t="shared" si="92"/>
        <v>0</v>
      </c>
      <c r="M1187" s="2">
        <v>530</v>
      </c>
    </row>
    <row r="1188" spans="1:13" s="106" customFormat="1" ht="13.5" thickBot="1">
      <c r="A1188" s="69"/>
      <c r="B1188" s="68">
        <f>+B1191+B1221+B1255+B1270</f>
        <v>977500</v>
      </c>
      <c r="C1188" s="69"/>
      <c r="D1188" s="70" t="s">
        <v>11</v>
      </c>
      <c r="E1188" s="71"/>
      <c r="F1188" s="59"/>
      <c r="G1188" s="72"/>
      <c r="H1188" s="115"/>
      <c r="I1188" s="74">
        <v>924.468085106383</v>
      </c>
      <c r="J1188" s="116"/>
      <c r="K1188" s="116"/>
      <c r="L1188" s="116"/>
      <c r="M1188" s="2">
        <v>530</v>
      </c>
    </row>
    <row r="1189" spans="2:13" ht="12.75">
      <c r="B1189" s="364"/>
      <c r="D1189" s="12"/>
      <c r="H1189" s="5">
        <f>H1188-B1189</f>
        <v>0</v>
      </c>
      <c r="I1189" s="22">
        <f aca="true" t="shared" si="93" ref="I1189:I1252">+B1189/M1189</f>
        <v>0</v>
      </c>
      <c r="M1189" s="2">
        <v>530</v>
      </c>
    </row>
    <row r="1190" spans="2:13" ht="12.75">
      <c r="B1190" s="364"/>
      <c r="D1190" s="12"/>
      <c r="H1190" s="5">
        <f>H1189-B1190</f>
        <v>0</v>
      </c>
      <c r="I1190" s="22">
        <f t="shared" si="93"/>
        <v>0</v>
      </c>
      <c r="M1190" s="2">
        <v>530</v>
      </c>
    </row>
    <row r="1191" spans="1:13" s="102" customFormat="1" ht="12.75">
      <c r="A1191" s="97"/>
      <c r="B1191" s="365">
        <f>+B1195+B1202+B1216</f>
        <v>247500</v>
      </c>
      <c r="C1191" s="97" t="s">
        <v>81</v>
      </c>
      <c r="D1191" s="97" t="s">
        <v>170</v>
      </c>
      <c r="E1191" s="97" t="s">
        <v>65</v>
      </c>
      <c r="F1191" s="100" t="s">
        <v>66</v>
      </c>
      <c r="G1191" s="100" t="s">
        <v>42</v>
      </c>
      <c r="H1191" s="83"/>
      <c r="I1191" s="84">
        <f t="shared" si="93"/>
        <v>466.9811320754717</v>
      </c>
      <c r="M1191" s="2">
        <v>530</v>
      </c>
    </row>
    <row r="1192" spans="2:13" ht="12.75">
      <c r="B1192" s="364"/>
      <c r="H1192" s="5">
        <f>H1191-B1192</f>
        <v>0</v>
      </c>
      <c r="I1192" s="22">
        <f t="shared" si="93"/>
        <v>0</v>
      </c>
      <c r="M1192" s="2">
        <v>530</v>
      </c>
    </row>
    <row r="1193" spans="2:13" ht="12.75">
      <c r="B1193" s="364">
        <v>5000</v>
      </c>
      <c r="C1193" s="1" t="s">
        <v>28</v>
      </c>
      <c r="D1193" s="1" t="s">
        <v>11</v>
      </c>
      <c r="E1193" s="1" t="s">
        <v>253</v>
      </c>
      <c r="F1193" s="65" t="s">
        <v>648</v>
      </c>
      <c r="G1193" s="27" t="s">
        <v>421</v>
      </c>
      <c r="H1193" s="5">
        <f>H1192-B1193</f>
        <v>-5000</v>
      </c>
      <c r="I1193" s="22">
        <f t="shared" si="93"/>
        <v>9.433962264150944</v>
      </c>
      <c r="K1193" t="s">
        <v>28</v>
      </c>
      <c r="L1193">
        <v>16</v>
      </c>
      <c r="M1193" s="2">
        <v>530</v>
      </c>
    </row>
    <row r="1194" spans="2:13" ht="12.75">
      <c r="B1194" s="364">
        <v>2500</v>
      </c>
      <c r="C1194" s="1" t="s">
        <v>28</v>
      </c>
      <c r="D1194" s="1" t="s">
        <v>11</v>
      </c>
      <c r="E1194" s="1" t="s">
        <v>248</v>
      </c>
      <c r="F1194" s="65" t="s">
        <v>649</v>
      </c>
      <c r="G1194" s="27" t="s">
        <v>421</v>
      </c>
      <c r="H1194" s="5">
        <f>H1193-B1194</f>
        <v>-7500</v>
      </c>
      <c r="I1194" s="22">
        <f t="shared" si="93"/>
        <v>4.716981132075472</v>
      </c>
      <c r="K1194" t="s">
        <v>28</v>
      </c>
      <c r="L1194">
        <v>16</v>
      </c>
      <c r="M1194" s="2">
        <v>530</v>
      </c>
    </row>
    <row r="1195" spans="1:13" s="85" customFormat="1" ht="12.75">
      <c r="A1195" s="11"/>
      <c r="B1195" s="366">
        <f>SUM(B1193:B1194)</f>
        <v>7500</v>
      </c>
      <c r="C1195" s="11" t="s">
        <v>28</v>
      </c>
      <c r="D1195" s="11"/>
      <c r="E1195" s="11"/>
      <c r="F1195" s="18"/>
      <c r="G1195" s="18"/>
      <c r="H1195" s="83">
        <v>0</v>
      </c>
      <c r="I1195" s="84">
        <f t="shared" si="93"/>
        <v>14.150943396226415</v>
      </c>
      <c r="M1195" s="2">
        <v>530</v>
      </c>
    </row>
    <row r="1196" spans="2:13" ht="12.75">
      <c r="B1196" s="364"/>
      <c r="H1196" s="5">
        <f aca="true" t="shared" si="94" ref="H1196:H1201">H1195-B1196</f>
        <v>0</v>
      </c>
      <c r="I1196" s="22">
        <f t="shared" si="93"/>
        <v>0</v>
      </c>
      <c r="M1196" s="2">
        <v>530</v>
      </c>
    </row>
    <row r="1197" spans="2:13" ht="12.75">
      <c r="B1197" s="364"/>
      <c r="H1197" s="5">
        <f t="shared" si="94"/>
        <v>0</v>
      </c>
      <c r="I1197" s="22">
        <f t="shared" si="93"/>
        <v>0</v>
      </c>
      <c r="M1197" s="2">
        <v>530</v>
      </c>
    </row>
    <row r="1198" spans="2:13" ht="12.75">
      <c r="B1198" s="478">
        <v>5000</v>
      </c>
      <c r="C1198" s="33" t="s">
        <v>650</v>
      </c>
      <c r="D1198" s="75" t="s">
        <v>651</v>
      </c>
      <c r="E1198" s="75" t="s">
        <v>86</v>
      </c>
      <c r="F1198" s="453" t="s">
        <v>652</v>
      </c>
      <c r="G1198" s="453" t="s">
        <v>421</v>
      </c>
      <c r="H1198" s="5">
        <f t="shared" si="94"/>
        <v>-5000</v>
      </c>
      <c r="I1198" s="22">
        <f t="shared" si="93"/>
        <v>9.433962264150944</v>
      </c>
      <c r="K1198" s="81" t="s">
        <v>253</v>
      </c>
      <c r="L1198">
        <v>16</v>
      </c>
      <c r="M1198" s="2">
        <v>530</v>
      </c>
    </row>
    <row r="1199" spans="1:13" s="103" customFormat="1" ht="12.75">
      <c r="A1199" s="12"/>
      <c r="B1199" s="355">
        <v>5000</v>
      </c>
      <c r="C1199" s="33" t="s">
        <v>650</v>
      </c>
      <c r="D1199" s="75" t="s">
        <v>651</v>
      </c>
      <c r="E1199" s="75" t="s">
        <v>86</v>
      </c>
      <c r="F1199" s="30" t="s">
        <v>653</v>
      </c>
      <c r="G1199" s="30" t="s">
        <v>421</v>
      </c>
      <c r="H1199" s="5">
        <f t="shared" si="94"/>
        <v>-10000</v>
      </c>
      <c r="I1199" s="22">
        <f t="shared" si="93"/>
        <v>9.433962264150944</v>
      </c>
      <c r="J1199" s="29"/>
      <c r="K1199" s="103" t="s">
        <v>654</v>
      </c>
      <c r="L1199">
        <v>16</v>
      </c>
      <c r="M1199" s="2">
        <v>530</v>
      </c>
    </row>
    <row r="1200" spans="2:13" ht="12.75">
      <c r="B1200" s="478">
        <v>5000</v>
      </c>
      <c r="C1200" s="33" t="s">
        <v>650</v>
      </c>
      <c r="D1200" s="75" t="s">
        <v>651</v>
      </c>
      <c r="E1200" s="75" t="s">
        <v>86</v>
      </c>
      <c r="F1200" s="453" t="s">
        <v>652</v>
      </c>
      <c r="G1200" s="453" t="s">
        <v>458</v>
      </c>
      <c r="H1200" s="5">
        <f t="shared" si="94"/>
        <v>-15000</v>
      </c>
      <c r="I1200" s="22">
        <f t="shared" si="93"/>
        <v>9.433962264150944</v>
      </c>
      <c r="K1200" s="81" t="s">
        <v>253</v>
      </c>
      <c r="L1200">
        <v>16</v>
      </c>
      <c r="M1200" s="2">
        <v>530</v>
      </c>
    </row>
    <row r="1201" spans="1:13" s="103" customFormat="1" ht="12.75">
      <c r="A1201" s="12"/>
      <c r="B1201" s="355">
        <v>5000</v>
      </c>
      <c r="C1201" s="33" t="s">
        <v>650</v>
      </c>
      <c r="D1201" s="75" t="s">
        <v>651</v>
      </c>
      <c r="E1201" s="75" t="s">
        <v>86</v>
      </c>
      <c r="F1201" s="30" t="s">
        <v>653</v>
      </c>
      <c r="G1201" s="30" t="s">
        <v>458</v>
      </c>
      <c r="H1201" s="5">
        <f t="shared" si="94"/>
        <v>-20000</v>
      </c>
      <c r="I1201" s="22">
        <f t="shared" si="93"/>
        <v>9.433962264150944</v>
      </c>
      <c r="J1201" s="29"/>
      <c r="K1201" s="103" t="s">
        <v>654</v>
      </c>
      <c r="L1201">
        <v>16</v>
      </c>
      <c r="M1201" s="2">
        <v>530</v>
      </c>
    </row>
    <row r="1202" spans="1:13" s="85" customFormat="1" ht="12.75">
      <c r="A1202" s="11"/>
      <c r="B1202" s="479">
        <f>SUM(B1198:B1201)</f>
        <v>20000</v>
      </c>
      <c r="C1202" s="104"/>
      <c r="D1202" s="104"/>
      <c r="E1202" s="104"/>
      <c r="F1202" s="96"/>
      <c r="G1202" s="96"/>
      <c r="H1202" s="83">
        <v>0</v>
      </c>
      <c r="I1202" s="84">
        <f t="shared" si="93"/>
        <v>37.735849056603776</v>
      </c>
      <c r="K1202" s="106"/>
      <c r="M1202" s="2">
        <v>530</v>
      </c>
    </row>
    <row r="1203" spans="2:13" ht="12.75">
      <c r="B1203" s="478"/>
      <c r="C1203" s="75"/>
      <c r="D1203" s="33"/>
      <c r="E1203" s="75"/>
      <c r="F1203" s="453"/>
      <c r="G1203" s="453"/>
      <c r="H1203" s="5">
        <f aca="true" t="shared" si="95" ref="H1203:H1215">H1202-B1203</f>
        <v>0</v>
      </c>
      <c r="I1203" s="22">
        <f t="shared" si="93"/>
        <v>0</v>
      </c>
      <c r="K1203" s="81"/>
      <c r="M1203" s="2">
        <v>530</v>
      </c>
    </row>
    <row r="1204" spans="2:13" ht="12.75">
      <c r="B1204" s="478"/>
      <c r="C1204" s="75"/>
      <c r="D1204" s="33"/>
      <c r="E1204" s="75"/>
      <c r="F1204" s="453"/>
      <c r="G1204" s="453"/>
      <c r="H1204" s="5">
        <f t="shared" si="95"/>
        <v>0</v>
      </c>
      <c r="I1204" s="22">
        <f t="shared" si="93"/>
        <v>0</v>
      </c>
      <c r="K1204" s="81"/>
      <c r="M1204" s="2">
        <v>530</v>
      </c>
    </row>
    <row r="1205" spans="2:13" ht="12.75">
      <c r="B1205" s="478">
        <v>30000</v>
      </c>
      <c r="C1205" s="75" t="s">
        <v>655</v>
      </c>
      <c r="D1205" s="75" t="s">
        <v>651</v>
      </c>
      <c r="E1205" s="75" t="s">
        <v>118</v>
      </c>
      <c r="F1205" s="453" t="s">
        <v>656</v>
      </c>
      <c r="G1205" s="453" t="s">
        <v>423</v>
      </c>
      <c r="H1205" s="5">
        <f t="shared" si="95"/>
        <v>-30000</v>
      </c>
      <c r="I1205" s="22">
        <f t="shared" si="93"/>
        <v>56.60377358490566</v>
      </c>
      <c r="K1205" s="81" t="s">
        <v>253</v>
      </c>
      <c r="L1205">
        <v>16</v>
      </c>
      <c r="M1205" s="2">
        <v>530</v>
      </c>
    </row>
    <row r="1206" spans="2:13" ht="12.75">
      <c r="B1206" s="478">
        <v>30000</v>
      </c>
      <c r="C1206" s="75" t="s">
        <v>655</v>
      </c>
      <c r="D1206" s="75" t="s">
        <v>651</v>
      </c>
      <c r="E1206" s="75" t="s">
        <v>118</v>
      </c>
      <c r="F1206" s="453" t="s">
        <v>657</v>
      </c>
      <c r="G1206" s="453" t="s">
        <v>423</v>
      </c>
      <c r="H1206" s="5">
        <f t="shared" si="95"/>
        <v>-60000</v>
      </c>
      <c r="I1206" s="22">
        <f t="shared" si="93"/>
        <v>56.60377358490566</v>
      </c>
      <c r="K1206" s="81" t="s">
        <v>253</v>
      </c>
      <c r="L1206">
        <v>16</v>
      </c>
      <c r="M1206" s="2">
        <v>530</v>
      </c>
    </row>
    <row r="1207" spans="2:13" ht="12.75">
      <c r="B1207" s="478">
        <v>30000</v>
      </c>
      <c r="C1207" s="75" t="s">
        <v>655</v>
      </c>
      <c r="D1207" s="75" t="s">
        <v>651</v>
      </c>
      <c r="E1207" s="75" t="s">
        <v>118</v>
      </c>
      <c r="F1207" s="453" t="s">
        <v>658</v>
      </c>
      <c r="G1207" s="453" t="s">
        <v>423</v>
      </c>
      <c r="H1207" s="5">
        <f t="shared" si="95"/>
        <v>-90000</v>
      </c>
      <c r="I1207" s="22">
        <f t="shared" si="93"/>
        <v>56.60377358490566</v>
      </c>
      <c r="K1207" s="81" t="s">
        <v>253</v>
      </c>
      <c r="L1207">
        <v>16</v>
      </c>
      <c r="M1207" s="2">
        <v>530</v>
      </c>
    </row>
    <row r="1208" spans="2:13" ht="12.75">
      <c r="B1208" s="478">
        <v>30000</v>
      </c>
      <c r="C1208" s="75" t="s">
        <v>655</v>
      </c>
      <c r="D1208" s="75" t="s">
        <v>651</v>
      </c>
      <c r="E1208" s="75" t="s">
        <v>118</v>
      </c>
      <c r="F1208" s="453" t="s">
        <v>659</v>
      </c>
      <c r="G1208" s="453" t="s">
        <v>423</v>
      </c>
      <c r="H1208" s="5">
        <f t="shared" si="95"/>
        <v>-120000</v>
      </c>
      <c r="I1208" s="22">
        <f t="shared" si="93"/>
        <v>56.60377358490566</v>
      </c>
      <c r="K1208" s="81" t="s">
        <v>253</v>
      </c>
      <c r="L1208">
        <v>16</v>
      </c>
      <c r="M1208" s="2">
        <v>530</v>
      </c>
    </row>
    <row r="1209" spans="2:13" ht="12.75">
      <c r="B1209" s="478">
        <v>20000</v>
      </c>
      <c r="C1209" s="75" t="s">
        <v>660</v>
      </c>
      <c r="D1209" s="75" t="s">
        <v>651</v>
      </c>
      <c r="E1209" s="75" t="s">
        <v>118</v>
      </c>
      <c r="F1209" s="453" t="s">
        <v>661</v>
      </c>
      <c r="G1209" s="453" t="s">
        <v>423</v>
      </c>
      <c r="H1209" s="5">
        <f t="shared" si="95"/>
        <v>-140000</v>
      </c>
      <c r="I1209" s="22">
        <f t="shared" si="93"/>
        <v>37.735849056603776</v>
      </c>
      <c r="K1209" s="81" t="s">
        <v>253</v>
      </c>
      <c r="L1209">
        <v>16</v>
      </c>
      <c r="M1209" s="2">
        <v>530</v>
      </c>
    </row>
    <row r="1210" spans="2:13" ht="12.75">
      <c r="B1210" s="478">
        <v>20000</v>
      </c>
      <c r="C1210" s="75" t="s">
        <v>660</v>
      </c>
      <c r="D1210" s="75" t="s">
        <v>651</v>
      </c>
      <c r="E1210" s="75" t="s">
        <v>118</v>
      </c>
      <c r="F1210" s="453" t="s">
        <v>662</v>
      </c>
      <c r="G1210" s="453" t="s">
        <v>423</v>
      </c>
      <c r="H1210" s="5">
        <f t="shared" si="95"/>
        <v>-160000</v>
      </c>
      <c r="I1210" s="22">
        <f t="shared" si="93"/>
        <v>37.735849056603776</v>
      </c>
      <c r="K1210" s="81" t="s">
        <v>253</v>
      </c>
      <c r="L1210">
        <v>16</v>
      </c>
      <c r="M1210" s="2">
        <v>530</v>
      </c>
    </row>
    <row r="1211" spans="1:13" s="15" customFormat="1" ht="12.75">
      <c r="A1211" s="12"/>
      <c r="B1211" s="355">
        <v>10000</v>
      </c>
      <c r="C1211" s="33" t="s">
        <v>655</v>
      </c>
      <c r="D1211" s="75" t="s">
        <v>651</v>
      </c>
      <c r="E1211" s="75" t="s">
        <v>118</v>
      </c>
      <c r="F1211" s="31" t="s">
        <v>663</v>
      </c>
      <c r="G1211" s="30" t="s">
        <v>460</v>
      </c>
      <c r="H1211" s="5">
        <f t="shared" si="95"/>
        <v>-170000</v>
      </c>
      <c r="I1211" s="22">
        <f t="shared" si="93"/>
        <v>18.867924528301888</v>
      </c>
      <c r="J1211" s="29"/>
      <c r="K1211" s="103" t="s">
        <v>654</v>
      </c>
      <c r="L1211">
        <v>16</v>
      </c>
      <c r="M1211" s="2">
        <v>530</v>
      </c>
    </row>
    <row r="1212" spans="1:13" s="15" customFormat="1" ht="12.75">
      <c r="A1212" s="12"/>
      <c r="B1212" s="355">
        <v>10000</v>
      </c>
      <c r="C1212" s="33" t="s">
        <v>655</v>
      </c>
      <c r="D1212" s="75" t="s">
        <v>651</v>
      </c>
      <c r="E1212" s="75" t="s">
        <v>118</v>
      </c>
      <c r="F1212" s="31" t="s">
        <v>664</v>
      </c>
      <c r="G1212" s="30" t="s">
        <v>460</v>
      </c>
      <c r="H1212" s="5">
        <f t="shared" si="95"/>
        <v>-180000</v>
      </c>
      <c r="I1212" s="22">
        <f t="shared" si="93"/>
        <v>18.867924528301888</v>
      </c>
      <c r="J1212" s="29"/>
      <c r="K1212" s="103" t="s">
        <v>654</v>
      </c>
      <c r="L1212">
        <v>16</v>
      </c>
      <c r="M1212" s="2">
        <v>530</v>
      </c>
    </row>
    <row r="1213" spans="1:13" s="15" customFormat="1" ht="12.75">
      <c r="A1213" s="12"/>
      <c r="B1213" s="355">
        <v>10000</v>
      </c>
      <c r="C1213" s="33" t="s">
        <v>655</v>
      </c>
      <c r="D1213" s="75" t="s">
        <v>651</v>
      </c>
      <c r="E1213" s="75" t="s">
        <v>118</v>
      </c>
      <c r="F1213" s="31" t="s">
        <v>665</v>
      </c>
      <c r="G1213" s="30" t="s">
        <v>460</v>
      </c>
      <c r="H1213" s="5">
        <f t="shared" si="95"/>
        <v>-190000</v>
      </c>
      <c r="I1213" s="22">
        <f t="shared" si="93"/>
        <v>18.867924528301888</v>
      </c>
      <c r="J1213" s="29"/>
      <c r="K1213" s="103" t="s">
        <v>654</v>
      </c>
      <c r="L1213">
        <v>16</v>
      </c>
      <c r="M1213" s="2">
        <v>530</v>
      </c>
    </row>
    <row r="1214" spans="1:13" s="15" customFormat="1" ht="12.75">
      <c r="A1214" s="12"/>
      <c r="B1214" s="355">
        <v>10000</v>
      </c>
      <c r="C1214" s="33" t="s">
        <v>655</v>
      </c>
      <c r="D1214" s="75" t="s">
        <v>651</v>
      </c>
      <c r="E1214" s="75" t="s">
        <v>118</v>
      </c>
      <c r="F1214" s="31" t="s">
        <v>666</v>
      </c>
      <c r="G1214" s="30" t="s">
        <v>460</v>
      </c>
      <c r="H1214" s="5">
        <f t="shared" si="95"/>
        <v>-200000</v>
      </c>
      <c r="I1214" s="22">
        <f t="shared" si="93"/>
        <v>18.867924528301888</v>
      </c>
      <c r="J1214" s="29"/>
      <c r="K1214" s="103" t="s">
        <v>654</v>
      </c>
      <c r="L1214">
        <v>16</v>
      </c>
      <c r="M1214" s="2">
        <v>530</v>
      </c>
    </row>
    <row r="1215" spans="2:13" ht="12.75">
      <c r="B1215" s="478">
        <v>20000</v>
      </c>
      <c r="C1215" s="75" t="s">
        <v>655</v>
      </c>
      <c r="D1215" s="75" t="s">
        <v>651</v>
      </c>
      <c r="E1215" s="75" t="s">
        <v>118</v>
      </c>
      <c r="F1215" s="453" t="s">
        <v>667</v>
      </c>
      <c r="G1215" s="453" t="s">
        <v>460</v>
      </c>
      <c r="H1215" s="5">
        <f t="shared" si="95"/>
        <v>-220000</v>
      </c>
      <c r="I1215" s="22">
        <f t="shared" si="93"/>
        <v>37.735849056603776</v>
      </c>
      <c r="K1215" s="81" t="s">
        <v>253</v>
      </c>
      <c r="L1215">
        <v>16</v>
      </c>
      <c r="M1215" s="2">
        <v>530</v>
      </c>
    </row>
    <row r="1216" spans="1:13" s="85" customFormat="1" ht="12.75">
      <c r="A1216" s="11"/>
      <c r="B1216" s="366">
        <f>SUM(B1205:B1215)</f>
        <v>220000</v>
      </c>
      <c r="C1216" s="11"/>
      <c r="D1216" s="11"/>
      <c r="E1216" s="11" t="s">
        <v>118</v>
      </c>
      <c r="F1216" s="18"/>
      <c r="G1216" s="18"/>
      <c r="H1216" s="83">
        <v>0</v>
      </c>
      <c r="I1216" s="84">
        <f t="shared" si="93"/>
        <v>415.0943396226415</v>
      </c>
      <c r="M1216" s="2">
        <v>530</v>
      </c>
    </row>
    <row r="1217" spans="2:13" ht="12.75">
      <c r="B1217" s="364"/>
      <c r="H1217" s="5">
        <f>H1216-B1217</f>
        <v>0</v>
      </c>
      <c r="I1217" s="22">
        <f t="shared" si="93"/>
        <v>0</v>
      </c>
      <c r="M1217" s="2">
        <v>530</v>
      </c>
    </row>
    <row r="1218" spans="2:13" ht="12.75">
      <c r="B1218" s="364"/>
      <c r="H1218" s="5">
        <f>H1217-B1218</f>
        <v>0</v>
      </c>
      <c r="I1218" s="22">
        <f t="shared" si="93"/>
        <v>0</v>
      </c>
      <c r="M1218" s="2">
        <v>530</v>
      </c>
    </row>
    <row r="1219" spans="2:13" ht="12.75">
      <c r="B1219" s="364"/>
      <c r="H1219" s="5">
        <f>H1218-B1219</f>
        <v>0</v>
      </c>
      <c r="I1219" s="22">
        <f t="shared" si="93"/>
        <v>0</v>
      </c>
      <c r="M1219" s="2">
        <v>530</v>
      </c>
    </row>
    <row r="1220" spans="2:13" ht="12.75">
      <c r="B1220" s="364"/>
      <c r="H1220" s="5">
        <f>H1219-B1220</f>
        <v>0</v>
      </c>
      <c r="I1220" s="22">
        <f t="shared" si="93"/>
        <v>0</v>
      </c>
      <c r="M1220" s="2">
        <v>530</v>
      </c>
    </row>
    <row r="1221" spans="1:13" s="102" customFormat="1" ht="12.75">
      <c r="A1221" s="97"/>
      <c r="B1221" s="397">
        <f>+B1227+B1234+B1250</f>
        <v>250000</v>
      </c>
      <c r="C1221" s="97" t="s">
        <v>95</v>
      </c>
      <c r="D1221" s="97" t="s">
        <v>125</v>
      </c>
      <c r="E1221" s="97" t="s">
        <v>65</v>
      </c>
      <c r="F1221" s="100" t="s">
        <v>66</v>
      </c>
      <c r="G1221" s="99" t="s">
        <v>38</v>
      </c>
      <c r="H1221" s="83"/>
      <c r="I1221" s="84">
        <f t="shared" si="93"/>
        <v>471.6981132075472</v>
      </c>
      <c r="M1221" s="2">
        <v>530</v>
      </c>
    </row>
    <row r="1222" spans="2:13" ht="12.75">
      <c r="B1222" s="398"/>
      <c r="H1222" s="5">
        <f>H1221-B1222</f>
        <v>0</v>
      </c>
      <c r="I1222" s="22">
        <f t="shared" si="93"/>
        <v>0</v>
      </c>
      <c r="M1222" s="2">
        <v>530</v>
      </c>
    </row>
    <row r="1223" spans="2:13" ht="12.75">
      <c r="B1223" s="398">
        <v>5000</v>
      </c>
      <c r="C1223" s="1" t="s">
        <v>28</v>
      </c>
      <c r="D1223" s="1" t="s">
        <v>11</v>
      </c>
      <c r="E1223" s="1" t="s">
        <v>253</v>
      </c>
      <c r="F1223" s="65" t="s">
        <v>668</v>
      </c>
      <c r="G1223" s="27" t="s">
        <v>460</v>
      </c>
      <c r="H1223" s="5">
        <f>H1222-B1223</f>
        <v>-5000</v>
      </c>
      <c r="I1223" s="22">
        <f t="shared" si="93"/>
        <v>9.433962264150944</v>
      </c>
      <c r="K1223" t="s">
        <v>28</v>
      </c>
      <c r="L1223">
        <v>20</v>
      </c>
      <c r="M1223" s="2">
        <v>530</v>
      </c>
    </row>
    <row r="1224" spans="2:13" ht="12.75">
      <c r="B1224" s="398">
        <v>5000</v>
      </c>
      <c r="C1224" s="1" t="s">
        <v>28</v>
      </c>
      <c r="D1224" s="1" t="s">
        <v>11</v>
      </c>
      <c r="E1224" s="1" t="s">
        <v>248</v>
      </c>
      <c r="F1224" s="65" t="s">
        <v>669</v>
      </c>
      <c r="G1224" s="27" t="s">
        <v>460</v>
      </c>
      <c r="H1224" s="5">
        <f>H1223-B1224</f>
        <v>-10000</v>
      </c>
      <c r="I1224" s="22">
        <f t="shared" si="93"/>
        <v>9.433962264150944</v>
      </c>
      <c r="K1224" t="s">
        <v>28</v>
      </c>
      <c r="L1224">
        <v>20</v>
      </c>
      <c r="M1224" s="2">
        <v>530</v>
      </c>
    </row>
    <row r="1225" spans="2:13" ht="12.75">
      <c r="B1225" s="398">
        <v>2500</v>
      </c>
      <c r="C1225" s="1" t="s">
        <v>28</v>
      </c>
      <c r="D1225" s="1" t="s">
        <v>11</v>
      </c>
      <c r="E1225" s="1" t="s">
        <v>250</v>
      </c>
      <c r="F1225" s="65" t="s">
        <v>670</v>
      </c>
      <c r="G1225" s="27" t="s">
        <v>460</v>
      </c>
      <c r="H1225" s="5">
        <f>H1224-B1225</f>
        <v>-12500</v>
      </c>
      <c r="I1225" s="22">
        <f t="shared" si="93"/>
        <v>4.716981132075472</v>
      </c>
      <c r="K1225" t="s">
        <v>28</v>
      </c>
      <c r="L1225">
        <v>20</v>
      </c>
      <c r="M1225" s="2">
        <v>530</v>
      </c>
    </row>
    <row r="1226" spans="2:13" ht="12.75">
      <c r="B1226" s="398">
        <v>2500</v>
      </c>
      <c r="C1226" s="1" t="s">
        <v>28</v>
      </c>
      <c r="D1226" s="1" t="s">
        <v>11</v>
      </c>
      <c r="E1226" s="1" t="s">
        <v>253</v>
      </c>
      <c r="F1226" s="65" t="s">
        <v>671</v>
      </c>
      <c r="G1226" s="27" t="s">
        <v>460</v>
      </c>
      <c r="H1226" s="5">
        <f>H1225-B1226</f>
        <v>-15000</v>
      </c>
      <c r="I1226" s="22">
        <f t="shared" si="93"/>
        <v>4.716981132075472</v>
      </c>
      <c r="K1226" t="s">
        <v>28</v>
      </c>
      <c r="L1226">
        <v>20</v>
      </c>
      <c r="M1226" s="2">
        <v>530</v>
      </c>
    </row>
    <row r="1227" spans="1:13" s="85" customFormat="1" ht="12.75">
      <c r="A1227" s="11"/>
      <c r="B1227" s="488">
        <f>SUM(B1223:B1226)</f>
        <v>15000</v>
      </c>
      <c r="C1227" s="11" t="s">
        <v>28</v>
      </c>
      <c r="D1227" s="11"/>
      <c r="E1227" s="11"/>
      <c r="F1227" s="18"/>
      <c r="G1227" s="18"/>
      <c r="H1227" s="83">
        <v>0</v>
      </c>
      <c r="I1227" s="84">
        <f t="shared" si="93"/>
        <v>28.30188679245283</v>
      </c>
      <c r="M1227" s="2">
        <v>530</v>
      </c>
    </row>
    <row r="1228" spans="2:13" ht="12.75">
      <c r="B1228" s="398"/>
      <c r="H1228" s="5">
        <f aca="true" t="shared" si="96" ref="H1228:H1233">H1227-B1228</f>
        <v>0</v>
      </c>
      <c r="I1228" s="22">
        <f t="shared" si="93"/>
        <v>0</v>
      </c>
      <c r="M1228" s="2">
        <v>530</v>
      </c>
    </row>
    <row r="1229" spans="2:13" ht="12.75">
      <c r="B1229" s="398"/>
      <c r="H1229" s="5">
        <f t="shared" si="96"/>
        <v>0</v>
      </c>
      <c r="I1229" s="22">
        <f t="shared" si="93"/>
        <v>0</v>
      </c>
      <c r="M1229" s="2">
        <v>530</v>
      </c>
    </row>
    <row r="1230" spans="2:13" ht="12.75">
      <c r="B1230" s="398">
        <v>5000</v>
      </c>
      <c r="C1230" s="1" t="s">
        <v>650</v>
      </c>
      <c r="D1230" s="1" t="s">
        <v>11</v>
      </c>
      <c r="E1230" s="1" t="s">
        <v>86</v>
      </c>
      <c r="F1230" s="27" t="s">
        <v>530</v>
      </c>
      <c r="G1230" s="27" t="s">
        <v>460</v>
      </c>
      <c r="H1230" s="5">
        <f t="shared" si="96"/>
        <v>-5000</v>
      </c>
      <c r="I1230" s="22">
        <f t="shared" si="93"/>
        <v>9.433962264150944</v>
      </c>
      <c r="K1230" t="s">
        <v>248</v>
      </c>
      <c r="L1230">
        <v>20</v>
      </c>
      <c r="M1230" s="2">
        <v>530</v>
      </c>
    </row>
    <row r="1231" spans="2:13" ht="12.75">
      <c r="B1231" s="489">
        <v>5000</v>
      </c>
      <c r="C1231" s="33" t="s">
        <v>650</v>
      </c>
      <c r="D1231" s="1" t="s">
        <v>11</v>
      </c>
      <c r="E1231" s="75" t="s">
        <v>86</v>
      </c>
      <c r="F1231" s="453" t="s">
        <v>672</v>
      </c>
      <c r="G1231" s="453" t="s">
        <v>460</v>
      </c>
      <c r="H1231" s="5">
        <f t="shared" si="96"/>
        <v>-10000</v>
      </c>
      <c r="I1231" s="22">
        <f t="shared" si="93"/>
        <v>9.433962264150944</v>
      </c>
      <c r="K1231" s="81" t="s">
        <v>253</v>
      </c>
      <c r="L1231">
        <v>20</v>
      </c>
      <c r="M1231" s="2">
        <v>530</v>
      </c>
    </row>
    <row r="1232" spans="1:13" s="103" customFormat="1" ht="12.75">
      <c r="A1232" s="12"/>
      <c r="B1232" s="490">
        <v>5000</v>
      </c>
      <c r="C1232" s="33" t="s">
        <v>650</v>
      </c>
      <c r="D1232" s="1" t="s">
        <v>11</v>
      </c>
      <c r="E1232" s="12" t="s">
        <v>86</v>
      </c>
      <c r="F1232" s="30" t="s">
        <v>673</v>
      </c>
      <c r="G1232" s="30" t="s">
        <v>464</v>
      </c>
      <c r="H1232" s="5">
        <f t="shared" si="96"/>
        <v>-15000</v>
      </c>
      <c r="I1232" s="22">
        <f t="shared" si="93"/>
        <v>9.433962264150944</v>
      </c>
      <c r="J1232" s="29"/>
      <c r="K1232" s="103" t="s">
        <v>654</v>
      </c>
      <c r="L1232">
        <v>20</v>
      </c>
      <c r="M1232" s="2">
        <v>530</v>
      </c>
    </row>
    <row r="1233" spans="2:13" ht="12.75">
      <c r="B1233" s="489">
        <v>5000</v>
      </c>
      <c r="C1233" s="33" t="s">
        <v>650</v>
      </c>
      <c r="D1233" s="1" t="s">
        <v>11</v>
      </c>
      <c r="E1233" s="75" t="s">
        <v>86</v>
      </c>
      <c r="F1233" s="453" t="s">
        <v>672</v>
      </c>
      <c r="G1233" s="453" t="s">
        <v>553</v>
      </c>
      <c r="H1233" s="5">
        <f t="shared" si="96"/>
        <v>-20000</v>
      </c>
      <c r="I1233" s="22">
        <f t="shared" si="93"/>
        <v>9.433962264150944</v>
      </c>
      <c r="K1233" s="81" t="s">
        <v>253</v>
      </c>
      <c r="L1233">
        <v>20</v>
      </c>
      <c r="M1233" s="2">
        <v>530</v>
      </c>
    </row>
    <row r="1234" spans="1:13" s="85" customFormat="1" ht="12.75">
      <c r="A1234" s="11"/>
      <c r="B1234" s="488">
        <f>SUM(B1230:B1233)</f>
        <v>20000</v>
      </c>
      <c r="C1234" s="11"/>
      <c r="D1234" s="11"/>
      <c r="E1234" s="11" t="s">
        <v>86</v>
      </c>
      <c r="F1234" s="18"/>
      <c r="G1234" s="18"/>
      <c r="H1234" s="83">
        <v>0</v>
      </c>
      <c r="I1234" s="84">
        <f t="shared" si="93"/>
        <v>37.735849056603776</v>
      </c>
      <c r="M1234" s="2">
        <v>530</v>
      </c>
    </row>
    <row r="1235" spans="1:13" s="15" customFormat="1" ht="12.75">
      <c r="A1235" s="1"/>
      <c r="B1235" s="398"/>
      <c r="C1235" s="12"/>
      <c r="D1235" s="12"/>
      <c r="E1235" s="1"/>
      <c r="F1235" s="31"/>
      <c r="G1235" s="27"/>
      <c r="H1235" s="5">
        <f aca="true" t="shared" si="97" ref="H1235:H1248">H1234-B1235</f>
        <v>0</v>
      </c>
      <c r="I1235" s="22">
        <f t="shared" si="93"/>
        <v>0</v>
      </c>
      <c r="J1235"/>
      <c r="K1235"/>
      <c r="L1235"/>
      <c r="M1235" s="2">
        <v>530</v>
      </c>
    </row>
    <row r="1236" spans="1:13" s="15" customFormat="1" ht="12.75">
      <c r="A1236" s="1"/>
      <c r="B1236" s="398"/>
      <c r="C1236" s="12"/>
      <c r="D1236" s="12"/>
      <c r="E1236" s="1"/>
      <c r="F1236" s="31"/>
      <c r="G1236" s="27"/>
      <c r="H1236" s="5">
        <f t="shared" si="97"/>
        <v>0</v>
      </c>
      <c r="I1236" s="22">
        <f t="shared" si="93"/>
        <v>0</v>
      </c>
      <c r="J1236"/>
      <c r="K1236"/>
      <c r="L1236"/>
      <c r="M1236" s="2">
        <v>530</v>
      </c>
    </row>
    <row r="1237" spans="2:13" ht="12.75">
      <c r="B1237" s="398"/>
      <c r="H1237" s="5">
        <f t="shared" si="97"/>
        <v>0</v>
      </c>
      <c r="I1237" s="22">
        <f t="shared" si="93"/>
        <v>0</v>
      </c>
      <c r="M1237" s="2">
        <v>530</v>
      </c>
    </row>
    <row r="1238" spans="2:13" ht="12.75">
      <c r="B1238" s="489">
        <v>20000</v>
      </c>
      <c r="C1238" s="75" t="s">
        <v>655</v>
      </c>
      <c r="D1238" s="75" t="s">
        <v>651</v>
      </c>
      <c r="E1238" s="75" t="s">
        <v>118</v>
      </c>
      <c r="F1238" s="453" t="s">
        <v>674</v>
      </c>
      <c r="G1238" s="453" t="s">
        <v>460</v>
      </c>
      <c r="H1238" s="5">
        <f t="shared" si="97"/>
        <v>-20000</v>
      </c>
      <c r="I1238" s="22">
        <f t="shared" si="93"/>
        <v>37.735849056603776</v>
      </c>
      <c r="K1238" s="81" t="s">
        <v>253</v>
      </c>
      <c r="L1238">
        <v>20</v>
      </c>
      <c r="M1238" s="2">
        <v>530</v>
      </c>
    </row>
    <row r="1239" spans="2:13" ht="12.75">
      <c r="B1239" s="489">
        <v>20000</v>
      </c>
      <c r="C1239" s="75" t="s">
        <v>655</v>
      </c>
      <c r="D1239" s="75" t="s">
        <v>651</v>
      </c>
      <c r="E1239" s="75" t="s">
        <v>118</v>
      </c>
      <c r="F1239" s="453" t="s">
        <v>675</v>
      </c>
      <c r="G1239" s="453" t="s">
        <v>460</v>
      </c>
      <c r="H1239" s="5">
        <f t="shared" si="97"/>
        <v>-40000</v>
      </c>
      <c r="I1239" s="22">
        <f t="shared" si="93"/>
        <v>37.735849056603776</v>
      </c>
      <c r="K1239" s="81" t="s">
        <v>253</v>
      </c>
      <c r="L1239">
        <v>20</v>
      </c>
      <c r="M1239" s="2">
        <v>530</v>
      </c>
    </row>
    <row r="1240" spans="2:13" ht="12.75">
      <c r="B1240" s="489">
        <v>20000</v>
      </c>
      <c r="C1240" s="75" t="s">
        <v>655</v>
      </c>
      <c r="D1240" s="75" t="s">
        <v>651</v>
      </c>
      <c r="E1240" s="75" t="s">
        <v>118</v>
      </c>
      <c r="F1240" s="453" t="s">
        <v>676</v>
      </c>
      <c r="G1240" s="453" t="s">
        <v>460</v>
      </c>
      <c r="H1240" s="5">
        <f t="shared" si="97"/>
        <v>-60000</v>
      </c>
      <c r="I1240" s="22">
        <f t="shared" si="93"/>
        <v>37.735849056603776</v>
      </c>
      <c r="K1240" s="81" t="s">
        <v>253</v>
      </c>
      <c r="L1240">
        <v>20</v>
      </c>
      <c r="M1240" s="2">
        <v>530</v>
      </c>
    </row>
    <row r="1241" spans="2:13" ht="12.75">
      <c r="B1241" s="489">
        <v>20000</v>
      </c>
      <c r="C1241" s="75" t="s">
        <v>655</v>
      </c>
      <c r="D1241" s="75" t="s">
        <v>651</v>
      </c>
      <c r="E1241" s="75" t="s">
        <v>118</v>
      </c>
      <c r="F1241" s="453" t="s">
        <v>677</v>
      </c>
      <c r="G1241" s="453" t="s">
        <v>460</v>
      </c>
      <c r="H1241" s="5">
        <f t="shared" si="97"/>
        <v>-80000</v>
      </c>
      <c r="I1241" s="22">
        <f t="shared" si="93"/>
        <v>37.735849056603776</v>
      </c>
      <c r="K1241" s="81" t="s">
        <v>253</v>
      </c>
      <c r="L1241">
        <v>20</v>
      </c>
      <c r="M1241" s="2">
        <v>530</v>
      </c>
    </row>
    <row r="1242" spans="2:13" ht="12.75">
      <c r="B1242" s="489">
        <v>20000</v>
      </c>
      <c r="C1242" s="75" t="s">
        <v>660</v>
      </c>
      <c r="D1242" s="75" t="s">
        <v>651</v>
      </c>
      <c r="E1242" s="75" t="s">
        <v>118</v>
      </c>
      <c r="F1242" s="453" t="s">
        <v>678</v>
      </c>
      <c r="G1242" s="453" t="s">
        <v>460</v>
      </c>
      <c r="H1242" s="5">
        <f t="shared" si="97"/>
        <v>-100000</v>
      </c>
      <c r="I1242" s="22">
        <f t="shared" si="93"/>
        <v>37.735849056603776</v>
      </c>
      <c r="K1242" s="81" t="s">
        <v>253</v>
      </c>
      <c r="L1242">
        <v>20</v>
      </c>
      <c r="M1242" s="2">
        <v>530</v>
      </c>
    </row>
    <row r="1243" spans="2:13" ht="12.75">
      <c r="B1243" s="489">
        <v>20000</v>
      </c>
      <c r="C1243" s="75" t="s">
        <v>660</v>
      </c>
      <c r="D1243" s="75" t="s">
        <v>651</v>
      </c>
      <c r="E1243" s="75" t="s">
        <v>118</v>
      </c>
      <c r="F1243" s="453" t="s">
        <v>679</v>
      </c>
      <c r="G1243" s="453" t="s">
        <v>460</v>
      </c>
      <c r="H1243" s="5">
        <f t="shared" si="97"/>
        <v>-120000</v>
      </c>
      <c r="I1243" s="22">
        <f t="shared" si="93"/>
        <v>37.735849056603776</v>
      </c>
      <c r="K1243" s="81" t="s">
        <v>253</v>
      </c>
      <c r="L1243">
        <v>20</v>
      </c>
      <c r="M1243" s="2">
        <v>530</v>
      </c>
    </row>
    <row r="1244" spans="2:13" ht="12.75">
      <c r="B1244" s="489">
        <v>20000</v>
      </c>
      <c r="C1244" s="75" t="s">
        <v>655</v>
      </c>
      <c r="D1244" s="75" t="s">
        <v>651</v>
      </c>
      <c r="E1244" s="75" t="s">
        <v>118</v>
      </c>
      <c r="F1244" s="453" t="s">
        <v>680</v>
      </c>
      <c r="G1244" s="453" t="s">
        <v>553</v>
      </c>
      <c r="H1244" s="5">
        <f t="shared" si="97"/>
        <v>-140000</v>
      </c>
      <c r="I1244" s="22">
        <f t="shared" si="93"/>
        <v>37.735849056603776</v>
      </c>
      <c r="K1244" s="81" t="s">
        <v>253</v>
      </c>
      <c r="L1244">
        <v>20</v>
      </c>
      <c r="M1244" s="2">
        <v>530</v>
      </c>
    </row>
    <row r="1245" spans="2:13" ht="12.75">
      <c r="B1245" s="489">
        <v>20000</v>
      </c>
      <c r="C1245" s="75" t="s">
        <v>655</v>
      </c>
      <c r="D1245" s="75" t="s">
        <v>651</v>
      </c>
      <c r="E1245" s="75" t="s">
        <v>118</v>
      </c>
      <c r="F1245" s="453" t="s">
        <v>681</v>
      </c>
      <c r="G1245" s="453" t="s">
        <v>553</v>
      </c>
      <c r="H1245" s="5">
        <f t="shared" si="97"/>
        <v>-160000</v>
      </c>
      <c r="I1245" s="22">
        <f t="shared" si="93"/>
        <v>37.735849056603776</v>
      </c>
      <c r="K1245" s="81" t="s">
        <v>253</v>
      </c>
      <c r="L1245">
        <v>20</v>
      </c>
      <c r="M1245" s="2">
        <v>530</v>
      </c>
    </row>
    <row r="1246" spans="2:13" ht="12.75">
      <c r="B1246" s="489">
        <v>20000</v>
      </c>
      <c r="C1246" s="75" t="s">
        <v>655</v>
      </c>
      <c r="D1246" s="75" t="s">
        <v>651</v>
      </c>
      <c r="E1246" s="75" t="s">
        <v>118</v>
      </c>
      <c r="F1246" s="453" t="s">
        <v>682</v>
      </c>
      <c r="G1246" s="453" t="s">
        <v>553</v>
      </c>
      <c r="H1246" s="5">
        <f t="shared" si="97"/>
        <v>-180000</v>
      </c>
      <c r="I1246" s="22">
        <f t="shared" si="93"/>
        <v>37.735849056603776</v>
      </c>
      <c r="K1246" s="81" t="s">
        <v>253</v>
      </c>
      <c r="L1246">
        <v>20</v>
      </c>
      <c r="M1246" s="2">
        <v>530</v>
      </c>
    </row>
    <row r="1247" spans="2:13" ht="12.75">
      <c r="B1247" s="491">
        <v>15000</v>
      </c>
      <c r="C1247" s="75" t="s">
        <v>655</v>
      </c>
      <c r="D1247" s="75" t="s">
        <v>651</v>
      </c>
      <c r="E1247" s="75" t="s">
        <v>118</v>
      </c>
      <c r="F1247" s="453" t="s">
        <v>683</v>
      </c>
      <c r="G1247" s="453" t="s">
        <v>553</v>
      </c>
      <c r="H1247" s="5">
        <f t="shared" si="97"/>
        <v>-195000</v>
      </c>
      <c r="I1247" s="22">
        <f t="shared" si="93"/>
        <v>28.30188679245283</v>
      </c>
      <c r="K1247" s="81" t="s">
        <v>253</v>
      </c>
      <c r="L1247">
        <v>20</v>
      </c>
      <c r="M1247" s="2">
        <v>530</v>
      </c>
    </row>
    <row r="1248" spans="2:13" ht="12.75">
      <c r="B1248" s="491">
        <v>15000</v>
      </c>
      <c r="C1248" s="75" t="s">
        <v>660</v>
      </c>
      <c r="D1248" s="75" t="s">
        <v>651</v>
      </c>
      <c r="E1248" s="75" t="s">
        <v>118</v>
      </c>
      <c r="F1248" s="453" t="s">
        <v>684</v>
      </c>
      <c r="G1248" s="453" t="s">
        <v>553</v>
      </c>
      <c r="H1248" s="5">
        <f t="shared" si="97"/>
        <v>-210000</v>
      </c>
      <c r="I1248" s="22">
        <f t="shared" si="93"/>
        <v>28.30188679245283</v>
      </c>
      <c r="K1248" s="81" t="s">
        <v>253</v>
      </c>
      <c r="L1248">
        <v>20</v>
      </c>
      <c r="M1248" s="2">
        <v>530</v>
      </c>
    </row>
    <row r="1249" spans="1:13" s="15" customFormat="1" ht="12.75">
      <c r="A1249" s="1"/>
      <c r="B1249" s="398">
        <v>5000</v>
      </c>
      <c r="C1249" s="12" t="s">
        <v>655</v>
      </c>
      <c r="D1249" s="12" t="s">
        <v>651</v>
      </c>
      <c r="E1249" s="1" t="s">
        <v>118</v>
      </c>
      <c r="F1249" s="31" t="s">
        <v>685</v>
      </c>
      <c r="G1249" s="27" t="s">
        <v>555</v>
      </c>
      <c r="H1249" s="38">
        <f>'[1]july'!H275-B1249</f>
        <v>-5000</v>
      </c>
      <c r="I1249" s="78">
        <f t="shared" si="93"/>
        <v>9.433962264150944</v>
      </c>
      <c r="J1249"/>
      <c r="K1249" t="s">
        <v>686</v>
      </c>
      <c r="L1249"/>
      <c r="M1249" s="2">
        <v>530</v>
      </c>
    </row>
    <row r="1250" spans="1:13" s="85" customFormat="1" ht="12.75">
      <c r="A1250" s="11"/>
      <c r="B1250" s="488">
        <f>SUM(B1238:B1249)</f>
        <v>215000</v>
      </c>
      <c r="C1250" s="11"/>
      <c r="D1250" s="11"/>
      <c r="E1250" s="11" t="s">
        <v>118</v>
      </c>
      <c r="F1250" s="18"/>
      <c r="G1250" s="18"/>
      <c r="H1250" s="83">
        <v>0</v>
      </c>
      <c r="I1250" s="84">
        <f t="shared" si="93"/>
        <v>405.66037735849056</v>
      </c>
      <c r="M1250" s="2">
        <v>530</v>
      </c>
    </row>
    <row r="1251" spans="2:13" ht="12.75">
      <c r="B1251" s="398"/>
      <c r="H1251" s="5">
        <f>H1250-B1251</f>
        <v>0</v>
      </c>
      <c r="I1251" s="22">
        <f t="shared" si="93"/>
        <v>0</v>
      </c>
      <c r="M1251" s="2">
        <v>530</v>
      </c>
    </row>
    <row r="1252" spans="2:13" ht="12.75">
      <c r="B1252" s="398"/>
      <c r="H1252" s="5">
        <f>H1251-B1252</f>
        <v>0</v>
      </c>
      <c r="I1252" s="22">
        <f t="shared" si="93"/>
        <v>0</v>
      </c>
      <c r="M1252" s="2">
        <v>530</v>
      </c>
    </row>
    <row r="1253" spans="2:13" ht="12.75">
      <c r="B1253" s="398"/>
      <c r="H1253" s="5">
        <f>H1252-B1253</f>
        <v>0</v>
      </c>
      <c r="I1253" s="22">
        <f aca="true" t="shared" si="98" ref="I1253:I1316">+B1253/M1253</f>
        <v>0</v>
      </c>
      <c r="M1253" s="2">
        <v>530</v>
      </c>
    </row>
    <row r="1254" spans="2:13" ht="12.75">
      <c r="B1254" s="398"/>
      <c r="H1254" s="5">
        <f>H1253-B1254</f>
        <v>0</v>
      </c>
      <c r="I1254" s="22">
        <f t="shared" si="98"/>
        <v>0</v>
      </c>
      <c r="M1254" s="2">
        <v>530</v>
      </c>
    </row>
    <row r="1255" spans="1:13" s="102" customFormat="1" ht="12.75">
      <c r="A1255" s="97"/>
      <c r="B1255" s="397">
        <f>+B1263</f>
        <v>90000</v>
      </c>
      <c r="C1255" s="97" t="s">
        <v>123</v>
      </c>
      <c r="D1255" s="97" t="s">
        <v>96</v>
      </c>
      <c r="E1255" s="97" t="s">
        <v>32</v>
      </c>
      <c r="F1255" s="100" t="s">
        <v>124</v>
      </c>
      <c r="G1255" s="98" t="s">
        <v>63</v>
      </c>
      <c r="H1255" s="98"/>
      <c r="I1255" s="84">
        <f t="shared" si="98"/>
        <v>169.81132075471697</v>
      </c>
      <c r="M1255" s="2">
        <v>530</v>
      </c>
    </row>
    <row r="1256" spans="2:13" ht="12.75">
      <c r="B1256" s="398"/>
      <c r="H1256" s="5">
        <v>0</v>
      </c>
      <c r="I1256" s="22">
        <f t="shared" si="98"/>
        <v>0</v>
      </c>
      <c r="M1256" s="2">
        <v>530</v>
      </c>
    </row>
    <row r="1257" spans="2:13" ht="12.75">
      <c r="B1257" s="398"/>
      <c r="H1257" s="5">
        <f aca="true" t="shared" si="99" ref="H1257:H1262">H1256-B1257</f>
        <v>0</v>
      </c>
      <c r="I1257" s="22">
        <f t="shared" si="98"/>
        <v>0</v>
      </c>
      <c r="M1257" s="2">
        <v>530</v>
      </c>
    </row>
    <row r="1258" spans="1:13" s="15" customFormat="1" ht="12.75">
      <c r="A1258" s="12"/>
      <c r="B1258" s="492">
        <v>15000</v>
      </c>
      <c r="C1258" s="75" t="s">
        <v>660</v>
      </c>
      <c r="D1258" s="75" t="s">
        <v>687</v>
      </c>
      <c r="E1258" s="75" t="s">
        <v>118</v>
      </c>
      <c r="F1258" s="453" t="s">
        <v>688</v>
      </c>
      <c r="G1258" s="453" t="s">
        <v>460</v>
      </c>
      <c r="H1258" s="5">
        <f t="shared" si="99"/>
        <v>-15000</v>
      </c>
      <c r="I1258" s="22">
        <f t="shared" si="98"/>
        <v>28.30188679245283</v>
      </c>
      <c r="K1258" s="81" t="s">
        <v>689</v>
      </c>
      <c r="M1258" s="2">
        <v>530</v>
      </c>
    </row>
    <row r="1259" spans="1:13" s="15" customFormat="1" ht="12.75">
      <c r="A1259" s="12"/>
      <c r="B1259" s="492">
        <v>15000</v>
      </c>
      <c r="C1259" s="75" t="s">
        <v>660</v>
      </c>
      <c r="D1259" s="75" t="s">
        <v>687</v>
      </c>
      <c r="E1259" s="75" t="s">
        <v>118</v>
      </c>
      <c r="F1259" s="453" t="s">
        <v>690</v>
      </c>
      <c r="G1259" s="453" t="s">
        <v>460</v>
      </c>
      <c r="H1259" s="5">
        <f t="shared" si="99"/>
        <v>-30000</v>
      </c>
      <c r="I1259" s="22">
        <f t="shared" si="98"/>
        <v>28.30188679245283</v>
      </c>
      <c r="K1259" s="81" t="s">
        <v>689</v>
      </c>
      <c r="M1259" s="2">
        <v>530</v>
      </c>
    </row>
    <row r="1260" spans="1:13" s="15" customFormat="1" ht="12.75">
      <c r="A1260" s="12"/>
      <c r="B1260" s="492">
        <v>20000</v>
      </c>
      <c r="C1260" s="75" t="s">
        <v>655</v>
      </c>
      <c r="D1260" s="75" t="s">
        <v>687</v>
      </c>
      <c r="E1260" s="75" t="s">
        <v>118</v>
      </c>
      <c r="F1260" s="453" t="s">
        <v>691</v>
      </c>
      <c r="G1260" s="453" t="s">
        <v>460</v>
      </c>
      <c r="H1260" s="5">
        <f t="shared" si="99"/>
        <v>-50000</v>
      </c>
      <c r="I1260" s="22">
        <f t="shared" si="98"/>
        <v>37.735849056603776</v>
      </c>
      <c r="K1260" s="81" t="s">
        <v>689</v>
      </c>
      <c r="M1260" s="2">
        <v>530</v>
      </c>
    </row>
    <row r="1261" spans="1:13" s="15" customFormat="1" ht="12.75">
      <c r="A1261" s="12"/>
      <c r="B1261" s="492">
        <v>20000</v>
      </c>
      <c r="C1261" s="75" t="s">
        <v>655</v>
      </c>
      <c r="D1261" s="75" t="s">
        <v>687</v>
      </c>
      <c r="E1261" s="75" t="s">
        <v>118</v>
      </c>
      <c r="F1261" s="453" t="s">
        <v>692</v>
      </c>
      <c r="G1261" s="453" t="s">
        <v>460</v>
      </c>
      <c r="H1261" s="5">
        <f t="shared" si="99"/>
        <v>-70000</v>
      </c>
      <c r="I1261" s="22">
        <f t="shared" si="98"/>
        <v>37.735849056603776</v>
      </c>
      <c r="K1261" s="81" t="s">
        <v>689</v>
      </c>
      <c r="M1261" s="2">
        <v>530</v>
      </c>
    </row>
    <row r="1262" spans="1:13" s="15" customFormat="1" ht="12.75">
      <c r="A1262" s="12"/>
      <c r="B1262" s="492">
        <v>20000</v>
      </c>
      <c r="C1262" s="75" t="s">
        <v>655</v>
      </c>
      <c r="D1262" s="75" t="s">
        <v>687</v>
      </c>
      <c r="E1262" s="75" t="s">
        <v>118</v>
      </c>
      <c r="F1262" s="453" t="s">
        <v>693</v>
      </c>
      <c r="G1262" s="453" t="s">
        <v>460</v>
      </c>
      <c r="H1262" s="5">
        <f t="shared" si="99"/>
        <v>-90000</v>
      </c>
      <c r="I1262" s="22">
        <f t="shared" si="98"/>
        <v>37.735849056603776</v>
      </c>
      <c r="K1262" s="81" t="s">
        <v>689</v>
      </c>
      <c r="M1262" s="2">
        <v>530</v>
      </c>
    </row>
    <row r="1263" spans="1:13" s="91" customFormat="1" ht="12.75">
      <c r="A1263" s="86"/>
      <c r="B1263" s="493">
        <f>SUM(B1258:B1262)</f>
        <v>90000</v>
      </c>
      <c r="C1263" s="86"/>
      <c r="D1263" s="86"/>
      <c r="E1263" s="86" t="s">
        <v>118</v>
      </c>
      <c r="F1263" s="88"/>
      <c r="G1263" s="88"/>
      <c r="H1263" s="87">
        <v>0</v>
      </c>
      <c r="I1263" s="118">
        <f t="shared" si="98"/>
        <v>169.81132075471697</v>
      </c>
      <c r="M1263" s="2">
        <v>530</v>
      </c>
    </row>
    <row r="1264" spans="2:13" ht="12.75">
      <c r="B1264" s="364"/>
      <c r="H1264" s="5">
        <f aca="true" t="shared" si="100" ref="H1264:H1269">H1263-B1264</f>
        <v>0</v>
      </c>
      <c r="I1264" s="22">
        <f t="shared" si="98"/>
        <v>0</v>
      </c>
      <c r="M1264" s="2">
        <v>530</v>
      </c>
    </row>
    <row r="1265" spans="2:13" ht="12.75">
      <c r="B1265" s="364"/>
      <c r="H1265" s="5">
        <f t="shared" si="100"/>
        <v>0</v>
      </c>
      <c r="I1265" s="22">
        <f t="shared" si="98"/>
        <v>0</v>
      </c>
      <c r="M1265" s="2">
        <v>530</v>
      </c>
    </row>
    <row r="1266" spans="2:13" ht="12.75">
      <c r="B1266" s="364"/>
      <c r="H1266" s="5">
        <f t="shared" si="100"/>
        <v>0</v>
      </c>
      <c r="I1266" s="22">
        <f t="shared" si="98"/>
        <v>0</v>
      </c>
      <c r="M1266" s="2">
        <v>530</v>
      </c>
    </row>
    <row r="1267" spans="1:13" s="81" customFormat="1" ht="12.75">
      <c r="A1267" s="33"/>
      <c r="B1267" s="355">
        <v>180000</v>
      </c>
      <c r="C1267" s="33" t="s">
        <v>246</v>
      </c>
      <c r="D1267" s="33" t="s">
        <v>11</v>
      </c>
      <c r="E1267" s="33"/>
      <c r="F1267" s="51" t="s">
        <v>118</v>
      </c>
      <c r="G1267" s="80" t="s">
        <v>44</v>
      </c>
      <c r="H1267" s="5">
        <f t="shared" si="100"/>
        <v>-180000</v>
      </c>
      <c r="I1267" s="22">
        <f t="shared" si="98"/>
        <v>339.62264150943395</v>
      </c>
      <c r="J1267" s="103"/>
      <c r="K1267" s="103"/>
      <c r="L1267" s="103"/>
      <c r="M1267" s="2">
        <v>530</v>
      </c>
    </row>
    <row r="1268" spans="1:13" s="81" customFormat="1" ht="12.75">
      <c r="A1268" s="33"/>
      <c r="B1268" s="355">
        <v>170000</v>
      </c>
      <c r="C1268" s="33" t="s">
        <v>248</v>
      </c>
      <c r="D1268" s="33" t="s">
        <v>11</v>
      </c>
      <c r="E1268" s="33"/>
      <c r="F1268" s="51" t="s">
        <v>118</v>
      </c>
      <c r="G1268" s="80" t="s">
        <v>44</v>
      </c>
      <c r="H1268" s="5">
        <f t="shared" si="100"/>
        <v>-350000</v>
      </c>
      <c r="I1268" s="22">
        <f t="shared" si="98"/>
        <v>320.75471698113205</v>
      </c>
      <c r="J1268" s="103"/>
      <c r="K1268" s="103"/>
      <c r="L1268" s="103"/>
      <c r="M1268" s="2">
        <v>530</v>
      </c>
    </row>
    <row r="1269" spans="1:13" s="103" customFormat="1" ht="12.75">
      <c r="A1269" s="33"/>
      <c r="B1269" s="355">
        <v>40000</v>
      </c>
      <c r="C1269" s="33" t="s">
        <v>248</v>
      </c>
      <c r="D1269" s="33" t="s">
        <v>11</v>
      </c>
      <c r="E1269" s="33"/>
      <c r="F1269" s="51" t="s">
        <v>118</v>
      </c>
      <c r="G1269" s="51" t="s">
        <v>44</v>
      </c>
      <c r="H1269" s="5">
        <f t="shared" si="100"/>
        <v>-390000</v>
      </c>
      <c r="I1269" s="22">
        <f t="shared" si="98"/>
        <v>75.47169811320755</v>
      </c>
      <c r="M1269" s="2">
        <v>530</v>
      </c>
    </row>
    <row r="1270" spans="1:13" s="106" customFormat="1" ht="12.75">
      <c r="A1270" s="104"/>
      <c r="B1270" s="366">
        <f>SUM(B1267:B1269)</f>
        <v>390000</v>
      </c>
      <c r="C1270" s="104" t="s">
        <v>119</v>
      </c>
      <c r="D1270" s="104"/>
      <c r="E1270" s="104"/>
      <c r="F1270" s="113"/>
      <c r="G1270" s="114"/>
      <c r="H1270" s="89">
        <v>0</v>
      </c>
      <c r="I1270" s="90">
        <f t="shared" si="98"/>
        <v>735.8490566037735</v>
      </c>
      <c r="M1270" s="2">
        <v>530</v>
      </c>
    </row>
    <row r="1271" spans="8:13" ht="12.75">
      <c r="H1271" s="5">
        <f>H1270-B1271</f>
        <v>0</v>
      </c>
      <c r="I1271" s="22">
        <f t="shared" si="98"/>
        <v>0</v>
      </c>
      <c r="M1271" s="2">
        <v>530</v>
      </c>
    </row>
    <row r="1272" spans="8:13" ht="12.75">
      <c r="H1272" s="5">
        <f>H1271-B1272</f>
        <v>0</v>
      </c>
      <c r="I1272" s="22">
        <f t="shared" si="98"/>
        <v>0</v>
      </c>
      <c r="M1272" s="2">
        <v>530</v>
      </c>
    </row>
    <row r="1273" spans="8:13" ht="12.75">
      <c r="H1273" s="5">
        <f>H1272-B1273</f>
        <v>0</v>
      </c>
      <c r="I1273" s="22">
        <f t="shared" si="98"/>
        <v>0</v>
      </c>
      <c r="M1273" s="2">
        <v>530</v>
      </c>
    </row>
    <row r="1274" spans="2:13" ht="12.75">
      <c r="B1274" s="29"/>
      <c r="D1274" s="12"/>
      <c r="G1274" s="31"/>
      <c r="H1274" s="5">
        <f>H1273-B1274</f>
        <v>0</v>
      </c>
      <c r="I1274" s="22">
        <f t="shared" si="98"/>
        <v>0</v>
      </c>
      <c r="M1274" s="2">
        <v>530</v>
      </c>
    </row>
    <row r="1275" spans="1:13" s="81" customFormat="1" ht="13.5" thickBot="1">
      <c r="A1275" s="71"/>
      <c r="B1275" s="68">
        <f>+B1385+B1389+B1443+B1542+B1568+B1629+B1648+B1652+B1655+B1769+B1751+B1745</f>
        <v>2963535</v>
      </c>
      <c r="C1275" s="71"/>
      <c r="D1275" s="70" t="s">
        <v>12</v>
      </c>
      <c r="E1275" s="119"/>
      <c r="F1275" s="119"/>
      <c r="G1275" s="72"/>
      <c r="H1275" s="120"/>
      <c r="I1275" s="121">
        <f t="shared" si="98"/>
        <v>5591.575471698113</v>
      </c>
      <c r="J1275" s="116"/>
      <c r="K1275" s="116"/>
      <c r="L1275" s="116"/>
      <c r="M1275" s="2">
        <v>530</v>
      </c>
    </row>
    <row r="1276" spans="2:13" ht="12.75">
      <c r="B1276" s="34"/>
      <c r="C1276" s="33"/>
      <c r="D1276" s="12"/>
      <c r="E1276" s="35"/>
      <c r="G1276" s="36"/>
      <c r="H1276" s="5">
        <f aca="true" t="shared" si="101" ref="H1276:H1307">H1275-B1276</f>
        <v>0</v>
      </c>
      <c r="I1276" s="22">
        <f t="shared" si="98"/>
        <v>0</v>
      </c>
      <c r="M1276" s="2">
        <v>530</v>
      </c>
    </row>
    <row r="1277" spans="2:13" ht="12.75">
      <c r="B1277" s="29"/>
      <c r="C1277" s="33"/>
      <c r="D1277" s="12"/>
      <c r="E1277" s="12"/>
      <c r="G1277" s="30"/>
      <c r="H1277" s="5">
        <f t="shared" si="101"/>
        <v>0</v>
      </c>
      <c r="I1277" s="22">
        <f t="shared" si="98"/>
        <v>0</v>
      </c>
      <c r="M1277" s="2">
        <v>530</v>
      </c>
    </row>
    <row r="1278" spans="1:13" s="15" customFormat="1" ht="12.75">
      <c r="A1278" s="1"/>
      <c r="B1278" s="287">
        <v>5000</v>
      </c>
      <c r="C1278" s="1" t="s">
        <v>28</v>
      </c>
      <c r="D1278" s="12" t="s">
        <v>12</v>
      </c>
      <c r="E1278" s="1" t="s">
        <v>694</v>
      </c>
      <c r="F1278" s="27" t="s">
        <v>695</v>
      </c>
      <c r="G1278" s="31" t="s">
        <v>230</v>
      </c>
      <c r="H1278" s="5">
        <f t="shared" si="101"/>
        <v>-5000</v>
      </c>
      <c r="I1278" s="22">
        <f t="shared" si="98"/>
        <v>9.433962264150944</v>
      </c>
      <c r="J1278"/>
      <c r="K1278" t="s">
        <v>28</v>
      </c>
      <c r="L1278"/>
      <c r="M1278" s="2">
        <v>530</v>
      </c>
    </row>
    <row r="1279" spans="2:13" ht="12.75">
      <c r="B1279" s="367">
        <v>5000</v>
      </c>
      <c r="C1279" s="1" t="s">
        <v>28</v>
      </c>
      <c r="D1279" s="12" t="s">
        <v>12</v>
      </c>
      <c r="E1279" s="1" t="s">
        <v>694</v>
      </c>
      <c r="F1279" s="27" t="s">
        <v>696</v>
      </c>
      <c r="G1279" s="27" t="s">
        <v>232</v>
      </c>
      <c r="H1279" s="5">
        <f t="shared" si="101"/>
        <v>-10000</v>
      </c>
      <c r="I1279" s="22">
        <f t="shared" si="98"/>
        <v>9.433962264150944</v>
      </c>
      <c r="K1279" t="s">
        <v>28</v>
      </c>
      <c r="M1279" s="2">
        <v>530</v>
      </c>
    </row>
    <row r="1280" spans="2:13" ht="12.75">
      <c r="B1280" s="367">
        <v>5000</v>
      </c>
      <c r="C1280" s="1" t="s">
        <v>28</v>
      </c>
      <c r="D1280" s="12" t="s">
        <v>12</v>
      </c>
      <c r="E1280" s="1" t="s">
        <v>694</v>
      </c>
      <c r="F1280" s="27" t="s">
        <v>697</v>
      </c>
      <c r="G1280" s="27" t="s">
        <v>259</v>
      </c>
      <c r="H1280" s="5">
        <f t="shared" si="101"/>
        <v>-15000</v>
      </c>
      <c r="I1280" s="22">
        <f t="shared" si="98"/>
        <v>9.433962264150944</v>
      </c>
      <c r="K1280" t="s">
        <v>28</v>
      </c>
      <c r="M1280" s="2">
        <v>530</v>
      </c>
    </row>
    <row r="1281" spans="2:13" ht="12.75">
      <c r="B1281" s="367">
        <v>5000</v>
      </c>
      <c r="C1281" s="1" t="s">
        <v>28</v>
      </c>
      <c r="D1281" s="12" t="s">
        <v>12</v>
      </c>
      <c r="E1281" s="1" t="s">
        <v>694</v>
      </c>
      <c r="F1281" s="27" t="s">
        <v>698</v>
      </c>
      <c r="G1281" s="27" t="s">
        <v>43</v>
      </c>
      <c r="H1281" s="5">
        <f t="shared" si="101"/>
        <v>-20000</v>
      </c>
      <c r="I1281" s="22">
        <f t="shared" si="98"/>
        <v>9.433962264150944</v>
      </c>
      <c r="K1281" t="s">
        <v>28</v>
      </c>
      <c r="M1281" s="2">
        <v>530</v>
      </c>
    </row>
    <row r="1282" spans="2:14" ht="12.75">
      <c r="B1282" s="367">
        <v>5000</v>
      </c>
      <c r="C1282" s="1" t="s">
        <v>28</v>
      </c>
      <c r="D1282" s="1" t="s">
        <v>12</v>
      </c>
      <c r="E1282" s="1" t="s">
        <v>694</v>
      </c>
      <c r="F1282" s="27" t="s">
        <v>699</v>
      </c>
      <c r="G1282" s="27" t="s">
        <v>306</v>
      </c>
      <c r="H1282" s="5">
        <f t="shared" si="101"/>
        <v>-25000</v>
      </c>
      <c r="I1282" s="22">
        <f t="shared" si="98"/>
        <v>9.433962264150944</v>
      </c>
      <c r="K1282" t="s">
        <v>28</v>
      </c>
      <c r="M1282" s="2">
        <v>530</v>
      </c>
      <c r="N1282" s="460"/>
    </row>
    <row r="1283" spans="2:13" ht="12.75">
      <c r="B1283" s="367">
        <v>5000</v>
      </c>
      <c r="C1283" s="1" t="s">
        <v>28</v>
      </c>
      <c r="D1283" s="1" t="s">
        <v>12</v>
      </c>
      <c r="E1283" s="1" t="s">
        <v>694</v>
      </c>
      <c r="F1283" s="27" t="s">
        <v>700</v>
      </c>
      <c r="G1283" s="27" t="s">
        <v>44</v>
      </c>
      <c r="H1283" s="5">
        <f t="shared" si="101"/>
        <v>-30000</v>
      </c>
      <c r="I1283" s="22">
        <f t="shared" si="98"/>
        <v>9.433962264150944</v>
      </c>
      <c r="K1283" t="s">
        <v>28</v>
      </c>
      <c r="M1283" s="2">
        <v>530</v>
      </c>
    </row>
    <row r="1284" spans="2:13" ht="12.75">
      <c r="B1284" s="367">
        <v>5000</v>
      </c>
      <c r="C1284" s="1" t="s">
        <v>28</v>
      </c>
      <c r="D1284" s="1" t="s">
        <v>12</v>
      </c>
      <c r="E1284" s="1" t="s">
        <v>694</v>
      </c>
      <c r="F1284" s="27" t="s">
        <v>701</v>
      </c>
      <c r="G1284" s="27" t="s">
        <v>311</v>
      </c>
      <c r="H1284" s="5">
        <f t="shared" si="101"/>
        <v>-35000</v>
      </c>
      <c r="I1284" s="22">
        <f t="shared" si="98"/>
        <v>9.433962264150944</v>
      </c>
      <c r="K1284" t="s">
        <v>28</v>
      </c>
      <c r="M1284" s="2">
        <v>530</v>
      </c>
    </row>
    <row r="1285" spans="2:13" ht="12.75">
      <c r="B1285" s="367">
        <v>5000</v>
      </c>
      <c r="C1285" s="1" t="s">
        <v>28</v>
      </c>
      <c r="D1285" s="1" t="s">
        <v>12</v>
      </c>
      <c r="E1285" s="1" t="s">
        <v>694</v>
      </c>
      <c r="F1285" s="27" t="s">
        <v>702</v>
      </c>
      <c r="G1285" s="27" t="s">
        <v>342</v>
      </c>
      <c r="H1285" s="5">
        <f t="shared" si="101"/>
        <v>-40000</v>
      </c>
      <c r="I1285" s="22">
        <f t="shared" si="98"/>
        <v>9.433962264150944</v>
      </c>
      <c r="K1285" t="s">
        <v>28</v>
      </c>
      <c r="M1285" s="2">
        <v>530</v>
      </c>
    </row>
    <row r="1286" spans="2:13" ht="12.75">
      <c r="B1286" s="367">
        <v>5000</v>
      </c>
      <c r="C1286" s="1" t="s">
        <v>28</v>
      </c>
      <c r="D1286" s="1" t="s">
        <v>12</v>
      </c>
      <c r="E1286" s="1" t="s">
        <v>694</v>
      </c>
      <c r="F1286" s="27" t="s">
        <v>703</v>
      </c>
      <c r="G1286" s="27" t="s">
        <v>382</v>
      </c>
      <c r="H1286" s="5">
        <f t="shared" si="101"/>
        <v>-45000</v>
      </c>
      <c r="I1286" s="22">
        <f t="shared" si="98"/>
        <v>9.433962264150944</v>
      </c>
      <c r="K1286" t="s">
        <v>28</v>
      </c>
      <c r="M1286" s="2">
        <v>530</v>
      </c>
    </row>
    <row r="1287" spans="2:13" ht="12.75">
      <c r="B1287" s="367">
        <v>10000</v>
      </c>
      <c r="C1287" s="33" t="s">
        <v>28</v>
      </c>
      <c r="D1287" s="1" t="s">
        <v>12</v>
      </c>
      <c r="E1287" s="1" t="s">
        <v>694</v>
      </c>
      <c r="F1287" s="481" t="s">
        <v>704</v>
      </c>
      <c r="G1287" s="27" t="s">
        <v>382</v>
      </c>
      <c r="H1287" s="5">
        <f t="shared" si="101"/>
        <v>-55000</v>
      </c>
      <c r="I1287" s="22">
        <f t="shared" si="98"/>
        <v>18.867924528301888</v>
      </c>
      <c r="K1287" t="s">
        <v>28</v>
      </c>
      <c r="M1287" s="2">
        <v>530</v>
      </c>
    </row>
    <row r="1288" spans="2:13" ht="12.75">
      <c r="B1288" s="367">
        <v>5000</v>
      </c>
      <c r="C1288" s="1" t="s">
        <v>28</v>
      </c>
      <c r="D1288" s="1" t="s">
        <v>12</v>
      </c>
      <c r="E1288" s="1" t="s">
        <v>694</v>
      </c>
      <c r="F1288" s="27" t="s">
        <v>705</v>
      </c>
      <c r="G1288" s="27" t="s">
        <v>392</v>
      </c>
      <c r="H1288" s="5">
        <f t="shared" si="101"/>
        <v>-60000</v>
      </c>
      <c r="I1288" s="22">
        <f t="shared" si="98"/>
        <v>9.433962264150944</v>
      </c>
      <c r="K1288" t="s">
        <v>28</v>
      </c>
      <c r="M1288" s="2">
        <v>530</v>
      </c>
    </row>
    <row r="1289" spans="2:13" ht="12.75">
      <c r="B1289" s="367">
        <v>5000</v>
      </c>
      <c r="C1289" s="1" t="s">
        <v>28</v>
      </c>
      <c r="D1289" s="1" t="s">
        <v>12</v>
      </c>
      <c r="E1289" s="1" t="s">
        <v>694</v>
      </c>
      <c r="F1289" s="27" t="s">
        <v>706</v>
      </c>
      <c r="G1289" s="27" t="s">
        <v>395</v>
      </c>
      <c r="H1289" s="5">
        <f t="shared" si="101"/>
        <v>-65000</v>
      </c>
      <c r="I1289" s="22">
        <f t="shared" si="98"/>
        <v>9.433962264150944</v>
      </c>
      <c r="K1289" t="s">
        <v>28</v>
      </c>
      <c r="M1289" s="2">
        <v>530</v>
      </c>
    </row>
    <row r="1290" spans="2:13" ht="12.75">
      <c r="B1290" s="367">
        <v>5000</v>
      </c>
      <c r="C1290" s="1" t="s">
        <v>28</v>
      </c>
      <c r="D1290" s="1" t="s">
        <v>12</v>
      </c>
      <c r="E1290" s="1" t="s">
        <v>694</v>
      </c>
      <c r="F1290" s="27" t="s">
        <v>707</v>
      </c>
      <c r="G1290" s="27" t="s">
        <v>417</v>
      </c>
      <c r="H1290" s="5">
        <f t="shared" si="101"/>
        <v>-70000</v>
      </c>
      <c r="I1290" s="22">
        <f t="shared" si="98"/>
        <v>9.433962264150944</v>
      </c>
      <c r="K1290" t="s">
        <v>28</v>
      </c>
      <c r="M1290" s="2">
        <v>530</v>
      </c>
    </row>
    <row r="1291" spans="2:13" ht="12.75">
      <c r="B1291" s="367">
        <v>5000</v>
      </c>
      <c r="C1291" s="1" t="s">
        <v>28</v>
      </c>
      <c r="D1291" s="1" t="s">
        <v>12</v>
      </c>
      <c r="E1291" s="1" t="s">
        <v>694</v>
      </c>
      <c r="F1291" s="27" t="s">
        <v>708</v>
      </c>
      <c r="G1291" s="27" t="s">
        <v>419</v>
      </c>
      <c r="H1291" s="5">
        <f t="shared" si="101"/>
        <v>-75000</v>
      </c>
      <c r="I1291" s="22">
        <f t="shared" si="98"/>
        <v>9.433962264150944</v>
      </c>
      <c r="K1291" t="s">
        <v>28</v>
      </c>
      <c r="M1291" s="2">
        <v>530</v>
      </c>
    </row>
    <row r="1292" spans="2:13" ht="12.75">
      <c r="B1292" s="367">
        <v>5000</v>
      </c>
      <c r="C1292" s="1" t="s">
        <v>28</v>
      </c>
      <c r="D1292" s="1" t="s">
        <v>12</v>
      </c>
      <c r="E1292" s="1" t="s">
        <v>694</v>
      </c>
      <c r="F1292" s="27" t="s">
        <v>709</v>
      </c>
      <c r="G1292" s="27" t="s">
        <v>421</v>
      </c>
      <c r="H1292" s="5">
        <f t="shared" si="101"/>
        <v>-80000</v>
      </c>
      <c r="I1292" s="22">
        <f t="shared" si="98"/>
        <v>9.433962264150944</v>
      </c>
      <c r="K1292" t="s">
        <v>28</v>
      </c>
      <c r="M1292" s="2">
        <v>530</v>
      </c>
    </row>
    <row r="1293" spans="2:13" ht="12.75">
      <c r="B1293" s="367">
        <v>5000</v>
      </c>
      <c r="C1293" s="1" t="s">
        <v>28</v>
      </c>
      <c r="D1293" s="1" t="s">
        <v>12</v>
      </c>
      <c r="E1293" s="1" t="s">
        <v>694</v>
      </c>
      <c r="F1293" s="27" t="s">
        <v>710</v>
      </c>
      <c r="G1293" s="27" t="s">
        <v>456</v>
      </c>
      <c r="H1293" s="5">
        <f t="shared" si="101"/>
        <v>-85000</v>
      </c>
      <c r="I1293" s="22">
        <f t="shared" si="98"/>
        <v>9.433962264150944</v>
      </c>
      <c r="K1293" t="s">
        <v>28</v>
      </c>
      <c r="M1293" s="2">
        <v>530</v>
      </c>
    </row>
    <row r="1294" spans="2:13" ht="12.75">
      <c r="B1294" s="367">
        <v>5000</v>
      </c>
      <c r="C1294" s="1" t="s">
        <v>28</v>
      </c>
      <c r="D1294" s="1" t="s">
        <v>12</v>
      </c>
      <c r="E1294" s="1" t="s">
        <v>694</v>
      </c>
      <c r="F1294" s="27" t="s">
        <v>711</v>
      </c>
      <c r="G1294" s="27" t="s">
        <v>458</v>
      </c>
      <c r="H1294" s="5">
        <f t="shared" si="101"/>
        <v>-90000</v>
      </c>
      <c r="I1294" s="22">
        <f t="shared" si="98"/>
        <v>9.433962264150944</v>
      </c>
      <c r="K1294" t="s">
        <v>28</v>
      </c>
      <c r="M1294" s="2">
        <v>530</v>
      </c>
    </row>
    <row r="1295" spans="2:13" ht="12.75">
      <c r="B1295" s="367">
        <v>5000</v>
      </c>
      <c r="C1295" s="1" t="s">
        <v>28</v>
      </c>
      <c r="D1295" s="1" t="s">
        <v>12</v>
      </c>
      <c r="E1295" s="1" t="s">
        <v>694</v>
      </c>
      <c r="F1295" s="27" t="s">
        <v>712</v>
      </c>
      <c r="G1295" s="27" t="s">
        <v>460</v>
      </c>
      <c r="H1295" s="5">
        <f t="shared" si="101"/>
        <v>-95000</v>
      </c>
      <c r="I1295" s="22">
        <f t="shared" si="98"/>
        <v>9.433962264150944</v>
      </c>
      <c r="K1295" t="s">
        <v>28</v>
      </c>
      <c r="M1295" s="2">
        <v>530</v>
      </c>
    </row>
    <row r="1296" spans="2:13" ht="12.75">
      <c r="B1296" s="367">
        <v>5000</v>
      </c>
      <c r="C1296" s="1" t="s">
        <v>28</v>
      </c>
      <c r="D1296" s="1" t="s">
        <v>12</v>
      </c>
      <c r="E1296" s="1" t="s">
        <v>694</v>
      </c>
      <c r="F1296" s="27" t="s">
        <v>713</v>
      </c>
      <c r="G1296" s="27" t="s">
        <v>462</v>
      </c>
      <c r="H1296" s="5">
        <f t="shared" si="101"/>
        <v>-100000</v>
      </c>
      <c r="I1296" s="22">
        <f t="shared" si="98"/>
        <v>9.433962264150944</v>
      </c>
      <c r="K1296" t="s">
        <v>28</v>
      </c>
      <c r="M1296" s="2">
        <v>530</v>
      </c>
    </row>
    <row r="1297" spans="2:13" ht="12.75">
      <c r="B1297" s="367">
        <v>5000</v>
      </c>
      <c r="C1297" s="1" t="s">
        <v>28</v>
      </c>
      <c r="D1297" s="1" t="s">
        <v>12</v>
      </c>
      <c r="E1297" s="1" t="s">
        <v>694</v>
      </c>
      <c r="F1297" s="27" t="s">
        <v>714</v>
      </c>
      <c r="G1297" s="27" t="s">
        <v>464</v>
      </c>
      <c r="H1297" s="5">
        <f t="shared" si="101"/>
        <v>-105000</v>
      </c>
      <c r="I1297" s="22">
        <f t="shared" si="98"/>
        <v>9.433962264150944</v>
      </c>
      <c r="K1297" t="s">
        <v>28</v>
      </c>
      <c r="M1297" s="2">
        <v>530</v>
      </c>
    </row>
    <row r="1298" spans="2:13" ht="12.75">
      <c r="B1298" s="367">
        <v>5000</v>
      </c>
      <c r="C1298" s="1" t="s">
        <v>28</v>
      </c>
      <c r="D1298" s="1" t="s">
        <v>12</v>
      </c>
      <c r="E1298" s="1" t="s">
        <v>694</v>
      </c>
      <c r="F1298" s="27" t="s">
        <v>715</v>
      </c>
      <c r="G1298" s="27" t="s">
        <v>502</v>
      </c>
      <c r="H1298" s="5">
        <f t="shared" si="101"/>
        <v>-110000</v>
      </c>
      <c r="I1298" s="22">
        <f t="shared" si="98"/>
        <v>9.433962264150944</v>
      </c>
      <c r="K1298" t="s">
        <v>28</v>
      </c>
      <c r="M1298" s="2">
        <v>530</v>
      </c>
    </row>
    <row r="1299" spans="2:13" ht="12.75">
      <c r="B1299" s="367">
        <v>2000</v>
      </c>
      <c r="C1299" s="1" t="s">
        <v>28</v>
      </c>
      <c r="D1299" s="1" t="s">
        <v>12</v>
      </c>
      <c r="E1299" s="1" t="s">
        <v>694</v>
      </c>
      <c r="F1299" s="27" t="s">
        <v>716</v>
      </c>
      <c r="G1299" s="27" t="s">
        <v>515</v>
      </c>
      <c r="H1299" s="5">
        <f t="shared" si="101"/>
        <v>-112000</v>
      </c>
      <c r="I1299" s="22">
        <f t="shared" si="98"/>
        <v>3.7735849056603774</v>
      </c>
      <c r="K1299" t="s">
        <v>28</v>
      </c>
      <c r="M1299" s="2">
        <v>530</v>
      </c>
    </row>
    <row r="1300" spans="2:13" ht="12.75">
      <c r="B1300" s="287">
        <v>8000</v>
      </c>
      <c r="C1300" s="1" t="s">
        <v>28</v>
      </c>
      <c r="D1300" s="1" t="s">
        <v>12</v>
      </c>
      <c r="E1300" s="1" t="s">
        <v>694</v>
      </c>
      <c r="F1300" s="27" t="s">
        <v>717</v>
      </c>
      <c r="G1300" s="27" t="s">
        <v>553</v>
      </c>
      <c r="H1300" s="5">
        <f t="shared" si="101"/>
        <v>-120000</v>
      </c>
      <c r="I1300" s="22">
        <f t="shared" si="98"/>
        <v>15.09433962264151</v>
      </c>
      <c r="K1300" t="s">
        <v>28</v>
      </c>
      <c r="M1300" s="2">
        <v>530</v>
      </c>
    </row>
    <row r="1301" spans="2:13" ht="12.75">
      <c r="B1301" s="367">
        <v>5000</v>
      </c>
      <c r="C1301" s="1" t="s">
        <v>28</v>
      </c>
      <c r="D1301" s="1" t="s">
        <v>12</v>
      </c>
      <c r="E1301" s="1" t="s">
        <v>694</v>
      </c>
      <c r="F1301" s="27" t="s">
        <v>718</v>
      </c>
      <c r="G1301" s="27" t="s">
        <v>555</v>
      </c>
      <c r="H1301" s="5">
        <f t="shared" si="101"/>
        <v>-125000</v>
      </c>
      <c r="I1301" s="22">
        <f t="shared" si="98"/>
        <v>9.433962264150944</v>
      </c>
      <c r="K1301" t="s">
        <v>28</v>
      </c>
      <c r="M1301" s="2">
        <v>530</v>
      </c>
    </row>
    <row r="1302" spans="2:13" ht="12.75">
      <c r="B1302" s="367">
        <v>5000</v>
      </c>
      <c r="C1302" s="1" t="s">
        <v>28</v>
      </c>
      <c r="D1302" s="1" t="s">
        <v>12</v>
      </c>
      <c r="E1302" s="1" t="s">
        <v>694</v>
      </c>
      <c r="F1302" s="27" t="s">
        <v>719</v>
      </c>
      <c r="G1302" s="27" t="s">
        <v>578</v>
      </c>
      <c r="H1302" s="5">
        <f t="shared" si="101"/>
        <v>-130000</v>
      </c>
      <c r="I1302" s="22">
        <f t="shared" si="98"/>
        <v>9.433962264150944</v>
      </c>
      <c r="K1302" t="s">
        <v>28</v>
      </c>
      <c r="M1302" s="2">
        <v>530</v>
      </c>
    </row>
    <row r="1303" spans="2:13" ht="12.75">
      <c r="B1303" s="367">
        <v>5000</v>
      </c>
      <c r="C1303" s="1" t="s">
        <v>28</v>
      </c>
      <c r="D1303" s="1" t="s">
        <v>12</v>
      </c>
      <c r="E1303" s="1" t="s">
        <v>694</v>
      </c>
      <c r="F1303" s="27" t="s">
        <v>720</v>
      </c>
      <c r="G1303" s="27" t="s">
        <v>580</v>
      </c>
      <c r="H1303" s="5">
        <f t="shared" si="101"/>
        <v>-135000</v>
      </c>
      <c r="I1303" s="22">
        <f t="shared" si="98"/>
        <v>9.433962264150944</v>
      </c>
      <c r="K1303" t="s">
        <v>28</v>
      </c>
      <c r="M1303" s="2">
        <v>530</v>
      </c>
    </row>
    <row r="1304" spans="2:13" ht="12.75">
      <c r="B1304" s="367">
        <v>5000</v>
      </c>
      <c r="C1304" s="1" t="s">
        <v>28</v>
      </c>
      <c r="D1304" s="1" t="s">
        <v>12</v>
      </c>
      <c r="E1304" s="1" t="s">
        <v>694</v>
      </c>
      <c r="F1304" s="27" t="s">
        <v>721</v>
      </c>
      <c r="G1304" s="27" t="s">
        <v>582</v>
      </c>
      <c r="H1304" s="5">
        <f t="shared" si="101"/>
        <v>-140000</v>
      </c>
      <c r="I1304" s="22">
        <f t="shared" si="98"/>
        <v>9.433962264150944</v>
      </c>
      <c r="K1304" t="s">
        <v>28</v>
      </c>
      <c r="M1304" s="2">
        <v>530</v>
      </c>
    </row>
    <row r="1305" spans="2:13" ht="12.75">
      <c r="B1305" s="287">
        <v>2500</v>
      </c>
      <c r="C1305" s="1" t="s">
        <v>28</v>
      </c>
      <c r="D1305" s="12" t="s">
        <v>12</v>
      </c>
      <c r="E1305" s="1" t="s">
        <v>722</v>
      </c>
      <c r="F1305" s="27" t="s">
        <v>723</v>
      </c>
      <c r="G1305" s="31" t="s">
        <v>230</v>
      </c>
      <c r="H1305" s="5">
        <f t="shared" si="101"/>
        <v>-142500</v>
      </c>
      <c r="I1305" s="22">
        <f t="shared" si="98"/>
        <v>4.716981132075472</v>
      </c>
      <c r="K1305" t="s">
        <v>28</v>
      </c>
      <c r="M1305" s="2">
        <v>530</v>
      </c>
    </row>
    <row r="1306" spans="2:13" ht="12.75">
      <c r="B1306" s="367">
        <v>2500</v>
      </c>
      <c r="C1306" s="1" t="s">
        <v>28</v>
      </c>
      <c r="D1306" s="12" t="s">
        <v>12</v>
      </c>
      <c r="E1306" s="1" t="s">
        <v>722</v>
      </c>
      <c r="F1306" s="27" t="s">
        <v>724</v>
      </c>
      <c r="G1306" s="27" t="s">
        <v>232</v>
      </c>
      <c r="H1306" s="5">
        <f t="shared" si="101"/>
        <v>-145000</v>
      </c>
      <c r="I1306" s="22">
        <f t="shared" si="98"/>
        <v>4.716981132075472</v>
      </c>
      <c r="K1306" t="s">
        <v>28</v>
      </c>
      <c r="M1306" s="2">
        <v>530</v>
      </c>
    </row>
    <row r="1307" spans="2:13" ht="12.75">
      <c r="B1307" s="367">
        <v>2500</v>
      </c>
      <c r="C1307" s="1" t="s">
        <v>28</v>
      </c>
      <c r="D1307" s="12" t="s">
        <v>12</v>
      </c>
      <c r="E1307" s="1" t="s">
        <v>722</v>
      </c>
      <c r="F1307" s="27" t="s">
        <v>725</v>
      </c>
      <c r="G1307" s="27" t="s">
        <v>259</v>
      </c>
      <c r="H1307" s="5">
        <f t="shared" si="101"/>
        <v>-147500</v>
      </c>
      <c r="I1307" s="22">
        <f t="shared" si="98"/>
        <v>4.716981132075472</v>
      </c>
      <c r="K1307" t="s">
        <v>28</v>
      </c>
      <c r="M1307" s="2">
        <v>530</v>
      </c>
    </row>
    <row r="1308" spans="2:13" ht="12.75">
      <c r="B1308" s="367">
        <v>2500</v>
      </c>
      <c r="C1308" s="1" t="s">
        <v>28</v>
      </c>
      <c r="D1308" s="1" t="s">
        <v>12</v>
      </c>
      <c r="E1308" s="1" t="s">
        <v>722</v>
      </c>
      <c r="F1308" s="27" t="s">
        <v>726</v>
      </c>
      <c r="G1308" s="27" t="s">
        <v>43</v>
      </c>
      <c r="H1308" s="5">
        <f aca="true" t="shared" si="102" ref="H1308:H1339">H1307-B1308</f>
        <v>-150000</v>
      </c>
      <c r="I1308" s="22">
        <f t="shared" si="98"/>
        <v>4.716981132075472</v>
      </c>
      <c r="K1308" t="s">
        <v>28</v>
      </c>
      <c r="M1308" s="2">
        <v>530</v>
      </c>
    </row>
    <row r="1309" spans="2:13" ht="12.75">
      <c r="B1309" s="367">
        <v>2500</v>
      </c>
      <c r="C1309" s="1" t="s">
        <v>28</v>
      </c>
      <c r="D1309" s="1" t="s">
        <v>12</v>
      </c>
      <c r="E1309" s="1" t="s">
        <v>722</v>
      </c>
      <c r="F1309" s="27" t="s">
        <v>727</v>
      </c>
      <c r="G1309" s="27" t="s">
        <v>306</v>
      </c>
      <c r="H1309" s="5">
        <f t="shared" si="102"/>
        <v>-152500</v>
      </c>
      <c r="I1309" s="22">
        <f t="shared" si="98"/>
        <v>4.716981132075472</v>
      </c>
      <c r="K1309" t="s">
        <v>28</v>
      </c>
      <c r="M1309" s="2">
        <v>530</v>
      </c>
    </row>
    <row r="1310" spans="2:13" ht="12.75">
      <c r="B1310" s="367">
        <v>2500</v>
      </c>
      <c r="C1310" s="1" t="s">
        <v>28</v>
      </c>
      <c r="D1310" s="1" t="s">
        <v>12</v>
      </c>
      <c r="E1310" s="1" t="s">
        <v>722</v>
      </c>
      <c r="F1310" s="27" t="s">
        <v>728</v>
      </c>
      <c r="G1310" s="27" t="s">
        <v>44</v>
      </c>
      <c r="H1310" s="5">
        <f t="shared" si="102"/>
        <v>-155000</v>
      </c>
      <c r="I1310" s="22">
        <f t="shared" si="98"/>
        <v>4.716981132075472</v>
      </c>
      <c r="K1310" t="s">
        <v>28</v>
      </c>
      <c r="M1310" s="2">
        <v>530</v>
      </c>
    </row>
    <row r="1311" spans="2:13" ht="12.75">
      <c r="B1311" s="455">
        <v>2500</v>
      </c>
      <c r="C1311" s="1" t="s">
        <v>28</v>
      </c>
      <c r="D1311" s="1" t="s">
        <v>12</v>
      </c>
      <c r="E1311" s="1" t="s">
        <v>722</v>
      </c>
      <c r="F1311" s="27" t="s">
        <v>729</v>
      </c>
      <c r="G1311" s="27" t="s">
        <v>311</v>
      </c>
      <c r="H1311" s="5">
        <f t="shared" si="102"/>
        <v>-157500</v>
      </c>
      <c r="I1311" s="22">
        <f t="shared" si="98"/>
        <v>4.716981132075472</v>
      </c>
      <c r="K1311" t="s">
        <v>28</v>
      </c>
      <c r="M1311" s="2">
        <v>530</v>
      </c>
    </row>
    <row r="1312" spans="2:13" ht="12.75">
      <c r="B1312" s="367">
        <v>2500</v>
      </c>
      <c r="C1312" s="1" t="s">
        <v>28</v>
      </c>
      <c r="D1312" s="1" t="s">
        <v>12</v>
      </c>
      <c r="E1312" s="1" t="s">
        <v>722</v>
      </c>
      <c r="F1312" s="27" t="s">
        <v>730</v>
      </c>
      <c r="G1312" s="27" t="s">
        <v>342</v>
      </c>
      <c r="H1312" s="5">
        <f t="shared" si="102"/>
        <v>-160000</v>
      </c>
      <c r="I1312" s="22">
        <f t="shared" si="98"/>
        <v>4.716981132075472</v>
      </c>
      <c r="K1312" t="s">
        <v>28</v>
      </c>
      <c r="M1312" s="2">
        <v>530</v>
      </c>
    </row>
    <row r="1313" spans="2:13" ht="12.75">
      <c r="B1313" s="367">
        <v>2500</v>
      </c>
      <c r="C1313" s="1" t="s">
        <v>28</v>
      </c>
      <c r="D1313" s="1" t="s">
        <v>12</v>
      </c>
      <c r="E1313" s="1" t="s">
        <v>722</v>
      </c>
      <c r="F1313" s="27" t="s">
        <v>731</v>
      </c>
      <c r="G1313" s="27" t="s">
        <v>382</v>
      </c>
      <c r="H1313" s="5">
        <f t="shared" si="102"/>
        <v>-162500</v>
      </c>
      <c r="I1313" s="22">
        <f t="shared" si="98"/>
        <v>4.716981132075472</v>
      </c>
      <c r="K1313" t="s">
        <v>28</v>
      </c>
      <c r="M1313" s="2">
        <v>530</v>
      </c>
    </row>
    <row r="1314" spans="2:13" ht="12.75">
      <c r="B1314" s="367">
        <v>2500</v>
      </c>
      <c r="C1314" s="1" t="s">
        <v>28</v>
      </c>
      <c r="D1314" s="1" t="s">
        <v>12</v>
      </c>
      <c r="E1314" s="1" t="s">
        <v>722</v>
      </c>
      <c r="F1314" s="27" t="s">
        <v>732</v>
      </c>
      <c r="G1314" s="27" t="s">
        <v>392</v>
      </c>
      <c r="H1314" s="5">
        <f t="shared" si="102"/>
        <v>-165000</v>
      </c>
      <c r="I1314" s="22">
        <f t="shared" si="98"/>
        <v>4.716981132075472</v>
      </c>
      <c r="K1314" t="s">
        <v>28</v>
      </c>
      <c r="M1314" s="2">
        <v>530</v>
      </c>
    </row>
    <row r="1315" spans="2:13" ht="12.75">
      <c r="B1315" s="367">
        <v>2500</v>
      </c>
      <c r="C1315" s="1" t="s">
        <v>28</v>
      </c>
      <c r="D1315" s="1" t="s">
        <v>12</v>
      </c>
      <c r="E1315" s="1" t="s">
        <v>722</v>
      </c>
      <c r="F1315" s="27" t="s">
        <v>733</v>
      </c>
      <c r="G1315" s="27" t="s">
        <v>395</v>
      </c>
      <c r="H1315" s="5">
        <f t="shared" si="102"/>
        <v>-167500</v>
      </c>
      <c r="I1315" s="22">
        <f t="shared" si="98"/>
        <v>4.716981132075472</v>
      </c>
      <c r="K1315" t="s">
        <v>28</v>
      </c>
      <c r="M1315" s="2">
        <v>530</v>
      </c>
    </row>
    <row r="1316" spans="2:13" ht="12.75">
      <c r="B1316" s="367">
        <v>2500</v>
      </c>
      <c r="C1316" s="1" t="s">
        <v>28</v>
      </c>
      <c r="D1316" s="1" t="s">
        <v>12</v>
      </c>
      <c r="E1316" s="1" t="s">
        <v>722</v>
      </c>
      <c r="F1316" s="27" t="s">
        <v>734</v>
      </c>
      <c r="G1316" s="27" t="s">
        <v>417</v>
      </c>
      <c r="H1316" s="5">
        <f t="shared" si="102"/>
        <v>-170000</v>
      </c>
      <c r="I1316" s="22">
        <f t="shared" si="98"/>
        <v>4.716981132075472</v>
      </c>
      <c r="K1316" t="s">
        <v>28</v>
      </c>
      <c r="M1316" s="2">
        <v>530</v>
      </c>
    </row>
    <row r="1317" spans="2:13" ht="12.75">
      <c r="B1317" s="367">
        <v>2500</v>
      </c>
      <c r="C1317" s="1" t="s">
        <v>28</v>
      </c>
      <c r="D1317" s="1" t="s">
        <v>12</v>
      </c>
      <c r="E1317" s="1" t="s">
        <v>722</v>
      </c>
      <c r="F1317" s="27" t="s">
        <v>735</v>
      </c>
      <c r="G1317" s="27" t="s">
        <v>419</v>
      </c>
      <c r="H1317" s="5">
        <f t="shared" si="102"/>
        <v>-172500</v>
      </c>
      <c r="I1317" s="22">
        <f aca="true" t="shared" si="103" ref="I1317:I1380">+B1317/M1317</f>
        <v>4.716981132075472</v>
      </c>
      <c r="K1317" t="s">
        <v>28</v>
      </c>
      <c r="M1317" s="2">
        <v>530</v>
      </c>
    </row>
    <row r="1318" spans="2:13" ht="12.75">
      <c r="B1318" s="367">
        <v>2500</v>
      </c>
      <c r="C1318" s="1" t="s">
        <v>28</v>
      </c>
      <c r="D1318" s="1" t="s">
        <v>12</v>
      </c>
      <c r="E1318" s="1" t="s">
        <v>722</v>
      </c>
      <c r="F1318" s="27" t="s">
        <v>736</v>
      </c>
      <c r="G1318" s="27" t="s">
        <v>421</v>
      </c>
      <c r="H1318" s="5">
        <f t="shared" si="102"/>
        <v>-175000</v>
      </c>
      <c r="I1318" s="22">
        <f t="shared" si="103"/>
        <v>4.716981132075472</v>
      </c>
      <c r="K1318" t="s">
        <v>28</v>
      </c>
      <c r="M1318" s="2">
        <v>530</v>
      </c>
    </row>
    <row r="1319" spans="2:13" ht="12.75">
      <c r="B1319" s="367">
        <v>2500</v>
      </c>
      <c r="C1319" s="1" t="s">
        <v>28</v>
      </c>
      <c r="D1319" s="1" t="s">
        <v>12</v>
      </c>
      <c r="E1319" s="1" t="s">
        <v>722</v>
      </c>
      <c r="F1319" s="454" t="s">
        <v>737</v>
      </c>
      <c r="G1319" s="27" t="s">
        <v>423</v>
      </c>
      <c r="H1319" s="5">
        <f t="shared" si="102"/>
        <v>-177500</v>
      </c>
      <c r="I1319" s="22">
        <f t="shared" si="103"/>
        <v>4.716981132075472</v>
      </c>
      <c r="K1319" t="s">
        <v>28</v>
      </c>
      <c r="M1319" s="2">
        <v>530</v>
      </c>
    </row>
    <row r="1320" spans="2:13" ht="12.75">
      <c r="B1320" s="367">
        <v>2500</v>
      </c>
      <c r="C1320" s="1" t="s">
        <v>28</v>
      </c>
      <c r="D1320" s="1" t="s">
        <v>12</v>
      </c>
      <c r="E1320" s="1" t="s">
        <v>722</v>
      </c>
      <c r="F1320" s="27" t="s">
        <v>738</v>
      </c>
      <c r="G1320" s="27" t="s">
        <v>456</v>
      </c>
      <c r="H1320" s="5">
        <f t="shared" si="102"/>
        <v>-180000</v>
      </c>
      <c r="I1320" s="22">
        <f t="shared" si="103"/>
        <v>4.716981132075472</v>
      </c>
      <c r="K1320" t="s">
        <v>28</v>
      </c>
      <c r="M1320" s="2">
        <v>530</v>
      </c>
    </row>
    <row r="1321" spans="2:13" ht="12.75">
      <c r="B1321" s="367">
        <v>2500</v>
      </c>
      <c r="C1321" s="1" t="s">
        <v>28</v>
      </c>
      <c r="D1321" s="1" t="s">
        <v>12</v>
      </c>
      <c r="E1321" s="1" t="s">
        <v>722</v>
      </c>
      <c r="F1321" s="27" t="s">
        <v>739</v>
      </c>
      <c r="G1321" s="27" t="s">
        <v>458</v>
      </c>
      <c r="H1321" s="5">
        <f t="shared" si="102"/>
        <v>-182500</v>
      </c>
      <c r="I1321" s="22">
        <f t="shared" si="103"/>
        <v>4.716981132075472</v>
      </c>
      <c r="K1321" t="s">
        <v>28</v>
      </c>
      <c r="M1321" s="2">
        <v>530</v>
      </c>
    </row>
    <row r="1322" spans="2:13" ht="12.75">
      <c r="B1322" s="367">
        <v>2500</v>
      </c>
      <c r="C1322" s="1" t="s">
        <v>28</v>
      </c>
      <c r="D1322" s="1" t="s">
        <v>12</v>
      </c>
      <c r="E1322" s="1" t="s">
        <v>722</v>
      </c>
      <c r="F1322" s="27" t="s">
        <v>740</v>
      </c>
      <c r="G1322" s="27" t="s">
        <v>462</v>
      </c>
      <c r="H1322" s="5">
        <f t="shared" si="102"/>
        <v>-185000</v>
      </c>
      <c r="I1322" s="22">
        <f t="shared" si="103"/>
        <v>4.716981132075472</v>
      </c>
      <c r="K1322" t="s">
        <v>28</v>
      </c>
      <c r="M1322" s="2">
        <v>530</v>
      </c>
    </row>
    <row r="1323" spans="2:13" ht="12.75">
      <c r="B1323" s="367">
        <v>2500</v>
      </c>
      <c r="C1323" s="1" t="s">
        <v>28</v>
      </c>
      <c r="D1323" s="1" t="s">
        <v>12</v>
      </c>
      <c r="E1323" s="1" t="s">
        <v>722</v>
      </c>
      <c r="F1323" s="27" t="s">
        <v>741</v>
      </c>
      <c r="G1323" s="27" t="s">
        <v>464</v>
      </c>
      <c r="H1323" s="5">
        <f t="shared" si="102"/>
        <v>-187500</v>
      </c>
      <c r="I1323" s="22">
        <f t="shared" si="103"/>
        <v>4.716981132075472</v>
      </c>
      <c r="K1323" t="s">
        <v>28</v>
      </c>
      <c r="M1323" s="2">
        <v>530</v>
      </c>
    </row>
    <row r="1324" spans="2:13" ht="12.75">
      <c r="B1324" s="367">
        <v>2500</v>
      </c>
      <c r="C1324" s="1" t="s">
        <v>28</v>
      </c>
      <c r="D1324" s="1" t="s">
        <v>12</v>
      </c>
      <c r="E1324" s="1" t="s">
        <v>722</v>
      </c>
      <c r="F1324" s="27" t="s">
        <v>742</v>
      </c>
      <c r="G1324" s="27" t="s">
        <v>553</v>
      </c>
      <c r="H1324" s="5">
        <f t="shared" si="102"/>
        <v>-190000</v>
      </c>
      <c r="I1324" s="22">
        <f t="shared" si="103"/>
        <v>4.716981132075472</v>
      </c>
      <c r="K1324" t="s">
        <v>28</v>
      </c>
      <c r="M1324" s="2">
        <v>530</v>
      </c>
    </row>
    <row r="1325" spans="2:13" ht="12.75">
      <c r="B1325" s="367">
        <v>2500</v>
      </c>
      <c r="C1325" s="1" t="s">
        <v>28</v>
      </c>
      <c r="D1325" s="1" t="s">
        <v>12</v>
      </c>
      <c r="E1325" s="1" t="s">
        <v>722</v>
      </c>
      <c r="F1325" s="27" t="s">
        <v>743</v>
      </c>
      <c r="G1325" s="27" t="s">
        <v>555</v>
      </c>
      <c r="H1325" s="5">
        <f t="shared" si="102"/>
        <v>-192500</v>
      </c>
      <c r="I1325" s="22">
        <f t="shared" si="103"/>
        <v>4.716981132075472</v>
      </c>
      <c r="K1325" t="s">
        <v>28</v>
      </c>
      <c r="M1325" s="2">
        <v>530</v>
      </c>
    </row>
    <row r="1326" spans="1:13" s="40" customFormat="1" ht="12.75">
      <c r="A1326" s="1"/>
      <c r="B1326" s="367">
        <v>2500</v>
      </c>
      <c r="C1326" s="1" t="s">
        <v>28</v>
      </c>
      <c r="D1326" s="1" t="s">
        <v>12</v>
      </c>
      <c r="E1326" s="1" t="s">
        <v>722</v>
      </c>
      <c r="F1326" s="27" t="s">
        <v>744</v>
      </c>
      <c r="G1326" s="27" t="s">
        <v>578</v>
      </c>
      <c r="H1326" s="5">
        <f t="shared" si="102"/>
        <v>-195000</v>
      </c>
      <c r="I1326" s="22">
        <f t="shared" si="103"/>
        <v>4.716981132075472</v>
      </c>
      <c r="J1326"/>
      <c r="K1326" t="s">
        <v>28</v>
      </c>
      <c r="L1326"/>
      <c r="M1326" s="2">
        <v>530</v>
      </c>
    </row>
    <row r="1327" spans="2:13" ht="12.75">
      <c r="B1327" s="367">
        <v>2500</v>
      </c>
      <c r="C1327" s="1" t="s">
        <v>28</v>
      </c>
      <c r="D1327" s="1" t="s">
        <v>12</v>
      </c>
      <c r="E1327" s="1" t="s">
        <v>722</v>
      </c>
      <c r="F1327" s="27" t="s">
        <v>745</v>
      </c>
      <c r="G1327" s="27" t="s">
        <v>580</v>
      </c>
      <c r="H1327" s="5">
        <f t="shared" si="102"/>
        <v>-197500</v>
      </c>
      <c r="I1327" s="22">
        <f t="shared" si="103"/>
        <v>4.716981132075472</v>
      </c>
      <c r="K1327" t="s">
        <v>28</v>
      </c>
      <c r="M1327" s="2">
        <v>530</v>
      </c>
    </row>
    <row r="1328" spans="2:13" ht="12.75">
      <c r="B1328" s="367">
        <v>2500</v>
      </c>
      <c r="C1328" s="1" t="s">
        <v>28</v>
      </c>
      <c r="D1328" s="1" t="s">
        <v>12</v>
      </c>
      <c r="E1328" s="1" t="s">
        <v>722</v>
      </c>
      <c r="F1328" s="27" t="s">
        <v>746</v>
      </c>
      <c r="G1328" s="27" t="s">
        <v>582</v>
      </c>
      <c r="H1328" s="5">
        <f t="shared" si="102"/>
        <v>-200000</v>
      </c>
      <c r="I1328" s="22">
        <f t="shared" si="103"/>
        <v>4.716981132075472</v>
      </c>
      <c r="K1328" t="s">
        <v>28</v>
      </c>
      <c r="M1328" s="2">
        <v>530</v>
      </c>
    </row>
    <row r="1329" spans="2:13" ht="12.75">
      <c r="B1329" s="287">
        <v>2500</v>
      </c>
      <c r="C1329" s="1" t="s">
        <v>28</v>
      </c>
      <c r="D1329" s="12" t="s">
        <v>12</v>
      </c>
      <c r="E1329" s="1" t="s">
        <v>126</v>
      </c>
      <c r="F1329" s="27" t="s">
        <v>747</v>
      </c>
      <c r="G1329" s="31" t="s">
        <v>230</v>
      </c>
      <c r="H1329" s="5">
        <f t="shared" si="102"/>
        <v>-202500</v>
      </c>
      <c r="I1329" s="22">
        <f t="shared" si="103"/>
        <v>4.716981132075472</v>
      </c>
      <c r="K1329" t="s">
        <v>28</v>
      </c>
      <c r="M1329" s="2">
        <v>530</v>
      </c>
    </row>
    <row r="1330" spans="2:13" ht="12.75">
      <c r="B1330" s="367">
        <v>2500</v>
      </c>
      <c r="C1330" s="1" t="s">
        <v>28</v>
      </c>
      <c r="D1330" s="12" t="s">
        <v>12</v>
      </c>
      <c r="E1330" s="1" t="s">
        <v>126</v>
      </c>
      <c r="F1330" s="27" t="s">
        <v>748</v>
      </c>
      <c r="G1330" s="27" t="s">
        <v>232</v>
      </c>
      <c r="H1330" s="5">
        <f t="shared" si="102"/>
        <v>-205000</v>
      </c>
      <c r="I1330" s="22">
        <f t="shared" si="103"/>
        <v>4.716981132075472</v>
      </c>
      <c r="K1330" t="s">
        <v>28</v>
      </c>
      <c r="M1330" s="2">
        <v>530</v>
      </c>
    </row>
    <row r="1331" spans="2:13" ht="12.75">
      <c r="B1331" s="367">
        <v>2500</v>
      </c>
      <c r="C1331" s="1" t="s">
        <v>28</v>
      </c>
      <c r="D1331" s="12" t="s">
        <v>12</v>
      </c>
      <c r="E1331" s="1" t="s">
        <v>126</v>
      </c>
      <c r="F1331" s="27" t="s">
        <v>749</v>
      </c>
      <c r="G1331" s="27" t="s">
        <v>259</v>
      </c>
      <c r="H1331" s="5">
        <f t="shared" si="102"/>
        <v>-207500</v>
      </c>
      <c r="I1331" s="22">
        <f t="shared" si="103"/>
        <v>4.716981132075472</v>
      </c>
      <c r="K1331" t="s">
        <v>28</v>
      </c>
      <c r="M1331" s="2">
        <v>530</v>
      </c>
    </row>
    <row r="1332" spans="2:13" ht="12.75">
      <c r="B1332" s="367">
        <v>2500</v>
      </c>
      <c r="C1332" s="1" t="s">
        <v>28</v>
      </c>
      <c r="D1332" s="1" t="s">
        <v>12</v>
      </c>
      <c r="E1332" s="1" t="s">
        <v>126</v>
      </c>
      <c r="F1332" s="27" t="s">
        <v>750</v>
      </c>
      <c r="G1332" s="27" t="s">
        <v>43</v>
      </c>
      <c r="H1332" s="5">
        <f t="shared" si="102"/>
        <v>-210000</v>
      </c>
      <c r="I1332" s="22">
        <f t="shared" si="103"/>
        <v>4.716981132075472</v>
      </c>
      <c r="K1332" t="s">
        <v>28</v>
      </c>
      <c r="M1332" s="2">
        <v>530</v>
      </c>
    </row>
    <row r="1333" spans="2:13" ht="12.75">
      <c r="B1333" s="367">
        <v>2500</v>
      </c>
      <c r="C1333" s="1" t="s">
        <v>28</v>
      </c>
      <c r="D1333" s="1" t="s">
        <v>12</v>
      </c>
      <c r="E1333" s="1" t="s">
        <v>126</v>
      </c>
      <c r="F1333" s="27" t="s">
        <v>751</v>
      </c>
      <c r="G1333" s="27" t="s">
        <v>306</v>
      </c>
      <c r="H1333" s="5">
        <f t="shared" si="102"/>
        <v>-212500</v>
      </c>
      <c r="I1333" s="22">
        <f t="shared" si="103"/>
        <v>4.716981132075472</v>
      </c>
      <c r="K1333" t="s">
        <v>28</v>
      </c>
      <c r="M1333" s="2">
        <v>530</v>
      </c>
    </row>
    <row r="1334" spans="2:13" ht="12.75">
      <c r="B1334" s="367">
        <v>2500</v>
      </c>
      <c r="C1334" s="1" t="s">
        <v>28</v>
      </c>
      <c r="D1334" s="1" t="s">
        <v>12</v>
      </c>
      <c r="E1334" s="1" t="s">
        <v>126</v>
      </c>
      <c r="F1334" s="27" t="s">
        <v>752</v>
      </c>
      <c r="G1334" s="27" t="s">
        <v>44</v>
      </c>
      <c r="H1334" s="5">
        <f t="shared" si="102"/>
        <v>-215000</v>
      </c>
      <c r="I1334" s="22">
        <f t="shared" si="103"/>
        <v>4.716981132075472</v>
      </c>
      <c r="K1334" t="s">
        <v>28</v>
      </c>
      <c r="M1334" s="2">
        <v>530</v>
      </c>
    </row>
    <row r="1335" spans="2:13" ht="12.75">
      <c r="B1335" s="455">
        <v>2500</v>
      </c>
      <c r="C1335" s="1" t="s">
        <v>28</v>
      </c>
      <c r="D1335" s="1" t="s">
        <v>12</v>
      </c>
      <c r="E1335" s="1" t="s">
        <v>126</v>
      </c>
      <c r="F1335" s="27" t="s">
        <v>753</v>
      </c>
      <c r="G1335" s="27" t="s">
        <v>311</v>
      </c>
      <c r="H1335" s="5">
        <f t="shared" si="102"/>
        <v>-217500</v>
      </c>
      <c r="I1335" s="22">
        <f t="shared" si="103"/>
        <v>4.716981132075472</v>
      </c>
      <c r="K1335" t="s">
        <v>28</v>
      </c>
      <c r="M1335" s="2">
        <v>530</v>
      </c>
    </row>
    <row r="1336" spans="2:13" ht="12.75">
      <c r="B1336" s="367">
        <v>2500</v>
      </c>
      <c r="C1336" s="1" t="s">
        <v>28</v>
      </c>
      <c r="D1336" s="1" t="s">
        <v>12</v>
      </c>
      <c r="E1336" s="1" t="s">
        <v>126</v>
      </c>
      <c r="F1336" s="27" t="s">
        <v>754</v>
      </c>
      <c r="G1336" s="27" t="s">
        <v>342</v>
      </c>
      <c r="H1336" s="5">
        <f t="shared" si="102"/>
        <v>-220000</v>
      </c>
      <c r="I1336" s="22">
        <f t="shared" si="103"/>
        <v>4.716981132075472</v>
      </c>
      <c r="K1336" t="s">
        <v>28</v>
      </c>
      <c r="M1336" s="2">
        <v>530</v>
      </c>
    </row>
    <row r="1337" spans="2:13" ht="12.75">
      <c r="B1337" s="367">
        <v>2500</v>
      </c>
      <c r="C1337" s="1" t="s">
        <v>28</v>
      </c>
      <c r="D1337" s="1" t="s">
        <v>12</v>
      </c>
      <c r="E1337" s="1" t="s">
        <v>126</v>
      </c>
      <c r="F1337" s="27" t="s">
        <v>755</v>
      </c>
      <c r="G1337" s="27" t="s">
        <v>382</v>
      </c>
      <c r="H1337" s="5">
        <f t="shared" si="102"/>
        <v>-222500</v>
      </c>
      <c r="I1337" s="22">
        <f t="shared" si="103"/>
        <v>4.716981132075472</v>
      </c>
      <c r="K1337" t="s">
        <v>28</v>
      </c>
      <c r="M1337" s="2">
        <v>530</v>
      </c>
    </row>
    <row r="1338" spans="2:13" ht="12.75">
      <c r="B1338" s="367">
        <v>2500</v>
      </c>
      <c r="C1338" s="1" t="s">
        <v>28</v>
      </c>
      <c r="D1338" s="1" t="s">
        <v>12</v>
      </c>
      <c r="E1338" s="1" t="s">
        <v>126</v>
      </c>
      <c r="F1338" s="27" t="s">
        <v>756</v>
      </c>
      <c r="G1338" s="27" t="s">
        <v>392</v>
      </c>
      <c r="H1338" s="5">
        <f t="shared" si="102"/>
        <v>-225000</v>
      </c>
      <c r="I1338" s="22">
        <f t="shared" si="103"/>
        <v>4.716981132075472</v>
      </c>
      <c r="K1338" t="s">
        <v>28</v>
      </c>
      <c r="M1338" s="2">
        <v>530</v>
      </c>
    </row>
    <row r="1339" spans="2:13" ht="12.75">
      <c r="B1339" s="367">
        <v>2500</v>
      </c>
      <c r="C1339" s="1" t="s">
        <v>28</v>
      </c>
      <c r="D1339" s="1" t="s">
        <v>12</v>
      </c>
      <c r="E1339" s="1" t="s">
        <v>126</v>
      </c>
      <c r="F1339" s="27" t="s">
        <v>757</v>
      </c>
      <c r="G1339" s="27" t="s">
        <v>395</v>
      </c>
      <c r="H1339" s="5">
        <f t="shared" si="102"/>
        <v>-227500</v>
      </c>
      <c r="I1339" s="22">
        <f t="shared" si="103"/>
        <v>4.716981132075472</v>
      </c>
      <c r="K1339" t="s">
        <v>28</v>
      </c>
      <c r="M1339" s="2">
        <v>530</v>
      </c>
    </row>
    <row r="1340" spans="2:13" ht="12.75">
      <c r="B1340" s="367">
        <v>2500</v>
      </c>
      <c r="C1340" s="1" t="s">
        <v>28</v>
      </c>
      <c r="D1340" s="1" t="s">
        <v>12</v>
      </c>
      <c r="E1340" s="1" t="s">
        <v>126</v>
      </c>
      <c r="F1340" s="27" t="s">
        <v>758</v>
      </c>
      <c r="G1340" s="27" t="s">
        <v>417</v>
      </c>
      <c r="H1340" s="5">
        <f aca="true" t="shared" si="104" ref="H1340:H1371">H1339-B1340</f>
        <v>-230000</v>
      </c>
      <c r="I1340" s="22">
        <f t="shared" si="103"/>
        <v>4.716981132075472</v>
      </c>
      <c r="K1340" t="s">
        <v>28</v>
      </c>
      <c r="M1340" s="2">
        <v>530</v>
      </c>
    </row>
    <row r="1341" spans="2:13" ht="12.75">
      <c r="B1341" s="367">
        <v>2500</v>
      </c>
      <c r="C1341" s="1" t="s">
        <v>28</v>
      </c>
      <c r="D1341" s="1" t="s">
        <v>12</v>
      </c>
      <c r="E1341" s="1" t="s">
        <v>126</v>
      </c>
      <c r="F1341" s="27" t="s">
        <v>759</v>
      </c>
      <c r="G1341" s="27" t="s">
        <v>419</v>
      </c>
      <c r="H1341" s="5">
        <f t="shared" si="104"/>
        <v>-232500</v>
      </c>
      <c r="I1341" s="22">
        <f t="shared" si="103"/>
        <v>4.716981132075472</v>
      </c>
      <c r="K1341" t="s">
        <v>28</v>
      </c>
      <c r="M1341" s="2">
        <v>530</v>
      </c>
    </row>
    <row r="1342" spans="2:13" ht="12.75">
      <c r="B1342" s="367">
        <v>2500</v>
      </c>
      <c r="C1342" s="1" t="s">
        <v>28</v>
      </c>
      <c r="D1342" s="1" t="s">
        <v>12</v>
      </c>
      <c r="E1342" s="1" t="s">
        <v>126</v>
      </c>
      <c r="F1342" s="27" t="s">
        <v>760</v>
      </c>
      <c r="G1342" s="27" t="s">
        <v>421</v>
      </c>
      <c r="H1342" s="5">
        <f t="shared" si="104"/>
        <v>-235000</v>
      </c>
      <c r="I1342" s="22">
        <f t="shared" si="103"/>
        <v>4.716981132075472</v>
      </c>
      <c r="K1342" t="s">
        <v>28</v>
      </c>
      <c r="M1342" s="2">
        <v>530</v>
      </c>
    </row>
    <row r="1343" spans="2:13" ht="12.75">
      <c r="B1343" s="367">
        <v>2500</v>
      </c>
      <c r="C1343" s="1" t="s">
        <v>28</v>
      </c>
      <c r="D1343" s="1" t="s">
        <v>12</v>
      </c>
      <c r="E1343" s="1" t="s">
        <v>126</v>
      </c>
      <c r="F1343" s="27" t="s">
        <v>761</v>
      </c>
      <c r="G1343" s="27" t="s">
        <v>423</v>
      </c>
      <c r="H1343" s="5">
        <f t="shared" si="104"/>
        <v>-237500</v>
      </c>
      <c r="I1343" s="22">
        <f t="shared" si="103"/>
        <v>4.716981132075472</v>
      </c>
      <c r="K1343" t="s">
        <v>28</v>
      </c>
      <c r="M1343" s="2">
        <v>530</v>
      </c>
    </row>
    <row r="1344" spans="2:13" ht="12.75">
      <c r="B1344" s="367">
        <v>2500</v>
      </c>
      <c r="C1344" s="1" t="s">
        <v>28</v>
      </c>
      <c r="D1344" s="1" t="s">
        <v>12</v>
      </c>
      <c r="E1344" s="1" t="s">
        <v>126</v>
      </c>
      <c r="F1344" s="27" t="s">
        <v>762</v>
      </c>
      <c r="G1344" s="27" t="s">
        <v>425</v>
      </c>
      <c r="H1344" s="5">
        <f t="shared" si="104"/>
        <v>-240000</v>
      </c>
      <c r="I1344" s="22">
        <f t="shared" si="103"/>
        <v>4.716981132075472</v>
      </c>
      <c r="K1344" t="s">
        <v>28</v>
      </c>
      <c r="M1344" s="2">
        <v>530</v>
      </c>
    </row>
    <row r="1345" spans="2:13" ht="12.75">
      <c r="B1345" s="367">
        <v>2500</v>
      </c>
      <c r="C1345" s="1" t="s">
        <v>28</v>
      </c>
      <c r="D1345" s="1" t="s">
        <v>12</v>
      </c>
      <c r="E1345" s="1" t="s">
        <v>126</v>
      </c>
      <c r="F1345" s="27" t="s">
        <v>763</v>
      </c>
      <c r="G1345" s="27" t="s">
        <v>456</v>
      </c>
      <c r="H1345" s="5">
        <f t="shared" si="104"/>
        <v>-242500</v>
      </c>
      <c r="I1345" s="22">
        <f t="shared" si="103"/>
        <v>4.716981132075472</v>
      </c>
      <c r="K1345" t="s">
        <v>28</v>
      </c>
      <c r="M1345" s="2">
        <v>530</v>
      </c>
    </row>
    <row r="1346" spans="2:13" ht="12.75">
      <c r="B1346" s="367">
        <v>2500</v>
      </c>
      <c r="C1346" s="1" t="s">
        <v>28</v>
      </c>
      <c r="D1346" s="1" t="s">
        <v>12</v>
      </c>
      <c r="E1346" s="1" t="s">
        <v>126</v>
      </c>
      <c r="F1346" s="27" t="s">
        <v>764</v>
      </c>
      <c r="G1346" s="27" t="s">
        <v>458</v>
      </c>
      <c r="H1346" s="5">
        <f t="shared" si="104"/>
        <v>-245000</v>
      </c>
      <c r="I1346" s="22">
        <f t="shared" si="103"/>
        <v>4.716981132075472</v>
      </c>
      <c r="K1346" t="s">
        <v>28</v>
      </c>
      <c r="M1346" s="2">
        <v>530</v>
      </c>
    </row>
    <row r="1347" spans="2:13" ht="12.75">
      <c r="B1347" s="367">
        <v>2500</v>
      </c>
      <c r="C1347" s="1" t="s">
        <v>28</v>
      </c>
      <c r="D1347" s="1" t="s">
        <v>12</v>
      </c>
      <c r="E1347" s="1" t="s">
        <v>126</v>
      </c>
      <c r="F1347" s="27" t="s">
        <v>765</v>
      </c>
      <c r="G1347" s="27" t="s">
        <v>460</v>
      </c>
      <c r="H1347" s="5">
        <f t="shared" si="104"/>
        <v>-247500</v>
      </c>
      <c r="I1347" s="22">
        <f t="shared" si="103"/>
        <v>4.716981132075472</v>
      </c>
      <c r="K1347" t="s">
        <v>28</v>
      </c>
      <c r="M1347" s="2">
        <v>530</v>
      </c>
    </row>
    <row r="1348" spans="2:13" ht="12.75">
      <c r="B1348" s="367">
        <v>2500</v>
      </c>
      <c r="C1348" s="1" t="s">
        <v>28</v>
      </c>
      <c r="D1348" s="1" t="s">
        <v>12</v>
      </c>
      <c r="E1348" s="1" t="s">
        <v>126</v>
      </c>
      <c r="F1348" s="27" t="s">
        <v>766</v>
      </c>
      <c r="G1348" s="27" t="s">
        <v>462</v>
      </c>
      <c r="H1348" s="5">
        <f t="shared" si="104"/>
        <v>-250000</v>
      </c>
      <c r="I1348" s="22">
        <f t="shared" si="103"/>
        <v>4.716981132075472</v>
      </c>
      <c r="K1348" t="s">
        <v>28</v>
      </c>
      <c r="M1348" s="2">
        <v>530</v>
      </c>
    </row>
    <row r="1349" spans="2:13" ht="12.75">
      <c r="B1349" s="367">
        <v>2500</v>
      </c>
      <c r="C1349" s="1" t="s">
        <v>28</v>
      </c>
      <c r="D1349" s="1" t="s">
        <v>12</v>
      </c>
      <c r="E1349" s="1" t="s">
        <v>126</v>
      </c>
      <c r="F1349" s="27" t="s">
        <v>767</v>
      </c>
      <c r="G1349" s="27" t="s">
        <v>464</v>
      </c>
      <c r="H1349" s="5">
        <f t="shared" si="104"/>
        <v>-252500</v>
      </c>
      <c r="I1349" s="22">
        <f t="shared" si="103"/>
        <v>4.716981132075472</v>
      </c>
      <c r="K1349" t="s">
        <v>28</v>
      </c>
      <c r="M1349" s="2">
        <v>530</v>
      </c>
    </row>
    <row r="1350" spans="2:13" ht="12.75">
      <c r="B1350" s="367">
        <v>2500</v>
      </c>
      <c r="C1350" s="1" t="s">
        <v>28</v>
      </c>
      <c r="D1350" s="1" t="s">
        <v>12</v>
      </c>
      <c r="E1350" s="1" t="s">
        <v>126</v>
      </c>
      <c r="F1350" s="27" t="s">
        <v>768</v>
      </c>
      <c r="G1350" s="27" t="s">
        <v>553</v>
      </c>
      <c r="H1350" s="5">
        <f t="shared" si="104"/>
        <v>-255000</v>
      </c>
      <c r="I1350" s="22">
        <f t="shared" si="103"/>
        <v>4.716981132075472</v>
      </c>
      <c r="K1350" t="s">
        <v>28</v>
      </c>
      <c r="M1350" s="2">
        <v>530</v>
      </c>
    </row>
    <row r="1351" spans="2:13" ht="12.75">
      <c r="B1351" s="367">
        <v>2500</v>
      </c>
      <c r="C1351" s="1" t="s">
        <v>28</v>
      </c>
      <c r="D1351" s="1" t="s">
        <v>12</v>
      </c>
      <c r="E1351" s="1" t="s">
        <v>126</v>
      </c>
      <c r="F1351" s="27" t="s">
        <v>769</v>
      </c>
      <c r="G1351" s="27" t="s">
        <v>555</v>
      </c>
      <c r="H1351" s="5">
        <f t="shared" si="104"/>
        <v>-257500</v>
      </c>
      <c r="I1351" s="22">
        <f t="shared" si="103"/>
        <v>4.716981132075472</v>
      </c>
      <c r="K1351" t="s">
        <v>28</v>
      </c>
      <c r="M1351" s="2">
        <v>530</v>
      </c>
    </row>
    <row r="1352" spans="2:13" ht="12.75">
      <c r="B1352" s="367">
        <v>2500</v>
      </c>
      <c r="C1352" s="1" t="s">
        <v>28</v>
      </c>
      <c r="D1352" s="1" t="s">
        <v>12</v>
      </c>
      <c r="E1352" s="1" t="s">
        <v>126</v>
      </c>
      <c r="F1352" s="27" t="s">
        <v>770</v>
      </c>
      <c r="G1352" s="27" t="s">
        <v>578</v>
      </c>
      <c r="H1352" s="5">
        <f t="shared" si="104"/>
        <v>-260000</v>
      </c>
      <c r="I1352" s="22">
        <f t="shared" si="103"/>
        <v>4.716981132075472</v>
      </c>
      <c r="K1352" t="s">
        <v>28</v>
      </c>
      <c r="M1352" s="2">
        <v>530</v>
      </c>
    </row>
    <row r="1353" spans="2:13" ht="12.75">
      <c r="B1353" s="367">
        <v>2500</v>
      </c>
      <c r="C1353" s="1" t="s">
        <v>28</v>
      </c>
      <c r="D1353" s="1" t="s">
        <v>12</v>
      </c>
      <c r="E1353" s="1" t="s">
        <v>126</v>
      </c>
      <c r="F1353" s="27" t="s">
        <v>771</v>
      </c>
      <c r="G1353" s="27" t="s">
        <v>580</v>
      </c>
      <c r="H1353" s="5">
        <f t="shared" si="104"/>
        <v>-262500</v>
      </c>
      <c r="I1353" s="22">
        <f t="shared" si="103"/>
        <v>4.716981132075472</v>
      </c>
      <c r="K1353" t="s">
        <v>28</v>
      </c>
      <c r="M1353" s="2">
        <v>530</v>
      </c>
    </row>
    <row r="1354" spans="2:13" ht="12.75">
      <c r="B1354" s="367">
        <v>2500</v>
      </c>
      <c r="C1354" s="1" t="s">
        <v>28</v>
      </c>
      <c r="D1354" s="1" t="s">
        <v>12</v>
      </c>
      <c r="E1354" s="1" t="s">
        <v>126</v>
      </c>
      <c r="F1354" s="27" t="s">
        <v>772</v>
      </c>
      <c r="G1354" s="27" t="s">
        <v>582</v>
      </c>
      <c r="H1354" s="5">
        <f t="shared" si="104"/>
        <v>-265000</v>
      </c>
      <c r="I1354" s="22">
        <f t="shared" si="103"/>
        <v>4.716981132075472</v>
      </c>
      <c r="K1354" t="s">
        <v>28</v>
      </c>
      <c r="M1354" s="2">
        <v>530</v>
      </c>
    </row>
    <row r="1355" spans="1:13" ht="12.75">
      <c r="A1355" s="12"/>
      <c r="B1355" s="287">
        <v>2500</v>
      </c>
      <c r="C1355" s="1" t="s">
        <v>28</v>
      </c>
      <c r="D1355" s="12" t="s">
        <v>12</v>
      </c>
      <c r="E1355" s="12" t="s">
        <v>127</v>
      </c>
      <c r="F1355" s="27" t="s">
        <v>773</v>
      </c>
      <c r="G1355" s="31" t="s">
        <v>230</v>
      </c>
      <c r="H1355" s="5">
        <f t="shared" si="104"/>
        <v>-267500</v>
      </c>
      <c r="I1355" s="22">
        <f t="shared" si="103"/>
        <v>4.716981132075472</v>
      </c>
      <c r="J1355" s="15"/>
      <c r="K1355" t="s">
        <v>28</v>
      </c>
      <c r="L1355" s="15"/>
      <c r="M1355" s="2">
        <v>530</v>
      </c>
    </row>
    <row r="1356" spans="2:13" ht="12.75">
      <c r="B1356" s="367">
        <v>2500</v>
      </c>
      <c r="C1356" s="1" t="s">
        <v>28</v>
      </c>
      <c r="D1356" s="12" t="s">
        <v>12</v>
      </c>
      <c r="E1356" s="1" t="s">
        <v>127</v>
      </c>
      <c r="F1356" s="27" t="s">
        <v>774</v>
      </c>
      <c r="G1356" s="27" t="s">
        <v>232</v>
      </c>
      <c r="H1356" s="5">
        <f t="shared" si="104"/>
        <v>-270000</v>
      </c>
      <c r="I1356" s="22">
        <f t="shared" si="103"/>
        <v>4.716981132075472</v>
      </c>
      <c r="K1356" t="s">
        <v>28</v>
      </c>
      <c r="M1356" s="2">
        <v>530</v>
      </c>
    </row>
    <row r="1357" spans="2:13" ht="12.75">
      <c r="B1357" s="367">
        <v>2500</v>
      </c>
      <c r="C1357" s="1" t="s">
        <v>28</v>
      </c>
      <c r="D1357" s="12" t="s">
        <v>12</v>
      </c>
      <c r="E1357" s="1" t="s">
        <v>127</v>
      </c>
      <c r="F1357" s="27" t="s">
        <v>775</v>
      </c>
      <c r="G1357" s="27" t="s">
        <v>259</v>
      </c>
      <c r="H1357" s="5">
        <f t="shared" si="104"/>
        <v>-272500</v>
      </c>
      <c r="I1357" s="22">
        <f t="shared" si="103"/>
        <v>4.716981132075472</v>
      </c>
      <c r="K1357" t="s">
        <v>28</v>
      </c>
      <c r="M1357" s="2">
        <v>530</v>
      </c>
    </row>
    <row r="1358" spans="2:13" ht="12.75">
      <c r="B1358" s="367">
        <v>2500</v>
      </c>
      <c r="C1358" s="1" t="s">
        <v>28</v>
      </c>
      <c r="D1358" s="12" t="s">
        <v>12</v>
      </c>
      <c r="E1358" s="1" t="s">
        <v>127</v>
      </c>
      <c r="F1358" s="27" t="s">
        <v>776</v>
      </c>
      <c r="G1358" s="27" t="s">
        <v>321</v>
      </c>
      <c r="H1358" s="5">
        <f t="shared" si="104"/>
        <v>-275000</v>
      </c>
      <c r="I1358" s="22">
        <f t="shared" si="103"/>
        <v>4.716981132075472</v>
      </c>
      <c r="K1358" t="s">
        <v>28</v>
      </c>
      <c r="M1358" s="2">
        <v>530</v>
      </c>
    </row>
    <row r="1359" spans="2:13" ht="12.75">
      <c r="B1359" s="367">
        <v>2500</v>
      </c>
      <c r="C1359" s="1" t="s">
        <v>28</v>
      </c>
      <c r="D1359" s="1" t="s">
        <v>12</v>
      </c>
      <c r="E1359" s="1" t="s">
        <v>127</v>
      </c>
      <c r="F1359" s="27" t="s">
        <v>777</v>
      </c>
      <c r="G1359" s="27" t="s">
        <v>43</v>
      </c>
      <c r="H1359" s="5">
        <f t="shared" si="104"/>
        <v>-277500</v>
      </c>
      <c r="I1359" s="22">
        <f t="shared" si="103"/>
        <v>4.716981132075472</v>
      </c>
      <c r="K1359" t="s">
        <v>28</v>
      </c>
      <c r="M1359" s="2">
        <v>530</v>
      </c>
    </row>
    <row r="1360" spans="2:13" ht="12.75">
      <c r="B1360" s="367">
        <v>2500</v>
      </c>
      <c r="C1360" s="1" t="s">
        <v>28</v>
      </c>
      <c r="D1360" s="1" t="s">
        <v>12</v>
      </c>
      <c r="E1360" s="1" t="s">
        <v>127</v>
      </c>
      <c r="F1360" s="27" t="s">
        <v>778</v>
      </c>
      <c r="G1360" s="27" t="s">
        <v>306</v>
      </c>
      <c r="H1360" s="5">
        <f t="shared" si="104"/>
        <v>-280000</v>
      </c>
      <c r="I1360" s="22">
        <f t="shared" si="103"/>
        <v>4.716981132075472</v>
      </c>
      <c r="K1360" t="s">
        <v>28</v>
      </c>
      <c r="M1360" s="2">
        <v>530</v>
      </c>
    </row>
    <row r="1361" spans="2:13" ht="12.75">
      <c r="B1361" s="367">
        <v>2500</v>
      </c>
      <c r="C1361" s="1" t="s">
        <v>28</v>
      </c>
      <c r="D1361" s="1" t="s">
        <v>12</v>
      </c>
      <c r="E1361" s="1" t="s">
        <v>127</v>
      </c>
      <c r="F1361" s="27" t="s">
        <v>779</v>
      </c>
      <c r="G1361" s="27" t="s">
        <v>44</v>
      </c>
      <c r="H1361" s="5">
        <f t="shared" si="104"/>
        <v>-282500</v>
      </c>
      <c r="I1361" s="22">
        <f t="shared" si="103"/>
        <v>4.716981132075472</v>
      </c>
      <c r="K1361" t="s">
        <v>28</v>
      </c>
      <c r="M1361" s="2">
        <v>530</v>
      </c>
    </row>
    <row r="1362" spans="2:13" ht="12.75">
      <c r="B1362" s="455">
        <v>2500</v>
      </c>
      <c r="C1362" s="1" t="s">
        <v>28</v>
      </c>
      <c r="D1362" s="1" t="s">
        <v>12</v>
      </c>
      <c r="E1362" s="1" t="s">
        <v>127</v>
      </c>
      <c r="F1362" s="27" t="s">
        <v>780</v>
      </c>
      <c r="G1362" s="27" t="s">
        <v>311</v>
      </c>
      <c r="H1362" s="5">
        <f t="shared" si="104"/>
        <v>-285000</v>
      </c>
      <c r="I1362" s="22">
        <f t="shared" si="103"/>
        <v>4.716981132075472</v>
      </c>
      <c r="K1362" t="s">
        <v>28</v>
      </c>
      <c r="M1362" s="2">
        <v>530</v>
      </c>
    </row>
    <row r="1363" spans="2:13" ht="12.75">
      <c r="B1363" s="367">
        <v>2500</v>
      </c>
      <c r="C1363" s="1" t="s">
        <v>28</v>
      </c>
      <c r="D1363" s="1" t="s">
        <v>12</v>
      </c>
      <c r="E1363" s="1" t="s">
        <v>127</v>
      </c>
      <c r="F1363" s="27" t="s">
        <v>781</v>
      </c>
      <c r="G1363" s="27" t="s">
        <v>342</v>
      </c>
      <c r="H1363" s="5">
        <f t="shared" si="104"/>
        <v>-287500</v>
      </c>
      <c r="I1363" s="22">
        <f t="shared" si="103"/>
        <v>4.716981132075472</v>
      </c>
      <c r="K1363" t="s">
        <v>28</v>
      </c>
      <c r="M1363" s="2">
        <v>530</v>
      </c>
    </row>
    <row r="1364" spans="2:13" ht="12.75">
      <c r="B1364" s="367">
        <v>2500</v>
      </c>
      <c r="C1364" s="1" t="s">
        <v>28</v>
      </c>
      <c r="D1364" s="1" t="s">
        <v>12</v>
      </c>
      <c r="E1364" s="1" t="s">
        <v>127</v>
      </c>
      <c r="F1364" s="27" t="s">
        <v>782</v>
      </c>
      <c r="G1364" s="27" t="s">
        <v>382</v>
      </c>
      <c r="H1364" s="5">
        <f t="shared" si="104"/>
        <v>-290000</v>
      </c>
      <c r="I1364" s="22">
        <f t="shared" si="103"/>
        <v>4.716981132075472</v>
      </c>
      <c r="K1364" t="s">
        <v>28</v>
      </c>
      <c r="M1364" s="2">
        <v>530</v>
      </c>
    </row>
    <row r="1365" spans="2:13" ht="12.75">
      <c r="B1365" s="367">
        <v>2500</v>
      </c>
      <c r="C1365" s="1" t="s">
        <v>28</v>
      </c>
      <c r="D1365" s="1" t="s">
        <v>12</v>
      </c>
      <c r="E1365" s="1" t="s">
        <v>127</v>
      </c>
      <c r="F1365" s="27" t="s">
        <v>783</v>
      </c>
      <c r="G1365" s="27" t="s">
        <v>386</v>
      </c>
      <c r="H1365" s="5">
        <f t="shared" si="104"/>
        <v>-292500</v>
      </c>
      <c r="I1365" s="22">
        <f t="shared" si="103"/>
        <v>4.716981132075472</v>
      </c>
      <c r="K1365" t="s">
        <v>28</v>
      </c>
      <c r="M1365" s="2">
        <v>530</v>
      </c>
    </row>
    <row r="1366" spans="2:13" ht="12.75">
      <c r="B1366" s="367">
        <v>2500</v>
      </c>
      <c r="C1366" s="1" t="s">
        <v>28</v>
      </c>
      <c r="D1366" s="1" t="s">
        <v>12</v>
      </c>
      <c r="E1366" s="1" t="s">
        <v>127</v>
      </c>
      <c r="F1366" s="27" t="s">
        <v>784</v>
      </c>
      <c r="G1366" s="27" t="s">
        <v>392</v>
      </c>
      <c r="H1366" s="5">
        <f t="shared" si="104"/>
        <v>-295000</v>
      </c>
      <c r="I1366" s="22">
        <f t="shared" si="103"/>
        <v>4.716981132075472</v>
      </c>
      <c r="K1366" t="s">
        <v>28</v>
      </c>
      <c r="M1366" s="2">
        <v>530</v>
      </c>
    </row>
    <row r="1367" spans="2:13" ht="12.75">
      <c r="B1367" s="367">
        <v>2500</v>
      </c>
      <c r="C1367" s="1" t="s">
        <v>28</v>
      </c>
      <c r="D1367" s="1" t="s">
        <v>12</v>
      </c>
      <c r="E1367" s="1" t="s">
        <v>127</v>
      </c>
      <c r="F1367" s="27" t="s">
        <v>785</v>
      </c>
      <c r="G1367" s="27" t="s">
        <v>395</v>
      </c>
      <c r="H1367" s="5">
        <f t="shared" si="104"/>
        <v>-297500</v>
      </c>
      <c r="I1367" s="22">
        <f t="shared" si="103"/>
        <v>4.716981132075472</v>
      </c>
      <c r="K1367" t="s">
        <v>28</v>
      </c>
      <c r="M1367" s="2">
        <v>530</v>
      </c>
    </row>
    <row r="1368" spans="2:13" ht="12.75">
      <c r="B1368" s="367">
        <v>2500</v>
      </c>
      <c r="C1368" s="1" t="s">
        <v>28</v>
      </c>
      <c r="D1368" s="1" t="s">
        <v>12</v>
      </c>
      <c r="E1368" s="1" t="s">
        <v>127</v>
      </c>
      <c r="F1368" s="27" t="s">
        <v>786</v>
      </c>
      <c r="G1368" s="27" t="s">
        <v>417</v>
      </c>
      <c r="H1368" s="5">
        <f t="shared" si="104"/>
        <v>-300000</v>
      </c>
      <c r="I1368" s="22">
        <f t="shared" si="103"/>
        <v>4.716981132075472</v>
      </c>
      <c r="K1368" t="s">
        <v>28</v>
      </c>
      <c r="M1368" s="2">
        <v>530</v>
      </c>
    </row>
    <row r="1369" spans="2:13" ht="12.75">
      <c r="B1369" s="367">
        <v>2500</v>
      </c>
      <c r="C1369" s="1" t="s">
        <v>28</v>
      </c>
      <c r="D1369" s="1" t="s">
        <v>12</v>
      </c>
      <c r="E1369" s="1" t="s">
        <v>127</v>
      </c>
      <c r="F1369" s="27" t="s">
        <v>787</v>
      </c>
      <c r="G1369" s="27" t="s">
        <v>419</v>
      </c>
      <c r="H1369" s="5">
        <f t="shared" si="104"/>
        <v>-302500</v>
      </c>
      <c r="I1369" s="22">
        <f t="shared" si="103"/>
        <v>4.716981132075472</v>
      </c>
      <c r="K1369" t="s">
        <v>28</v>
      </c>
      <c r="M1369" s="2">
        <v>530</v>
      </c>
    </row>
    <row r="1370" spans="2:13" ht="12.75">
      <c r="B1370" s="367">
        <v>2500</v>
      </c>
      <c r="C1370" s="1" t="s">
        <v>28</v>
      </c>
      <c r="D1370" s="1" t="s">
        <v>12</v>
      </c>
      <c r="E1370" s="1" t="s">
        <v>127</v>
      </c>
      <c r="F1370" s="27" t="s">
        <v>788</v>
      </c>
      <c r="G1370" s="27" t="s">
        <v>421</v>
      </c>
      <c r="H1370" s="5">
        <f t="shared" si="104"/>
        <v>-305000</v>
      </c>
      <c r="I1370" s="22">
        <f t="shared" si="103"/>
        <v>4.716981132075472</v>
      </c>
      <c r="K1370" t="s">
        <v>28</v>
      </c>
      <c r="M1370" s="2">
        <v>530</v>
      </c>
    </row>
    <row r="1371" spans="2:13" ht="12.75">
      <c r="B1371" s="367">
        <v>2500</v>
      </c>
      <c r="C1371" s="1" t="s">
        <v>28</v>
      </c>
      <c r="D1371" s="1" t="s">
        <v>12</v>
      </c>
      <c r="E1371" s="1" t="s">
        <v>127</v>
      </c>
      <c r="F1371" s="27" t="s">
        <v>789</v>
      </c>
      <c r="G1371" s="27" t="s">
        <v>423</v>
      </c>
      <c r="H1371" s="5">
        <f t="shared" si="104"/>
        <v>-307500</v>
      </c>
      <c r="I1371" s="22">
        <f t="shared" si="103"/>
        <v>4.716981132075472</v>
      </c>
      <c r="K1371" t="s">
        <v>28</v>
      </c>
      <c r="M1371" s="2">
        <v>530</v>
      </c>
    </row>
    <row r="1372" spans="2:13" ht="12.75">
      <c r="B1372" s="367">
        <v>2500</v>
      </c>
      <c r="C1372" s="1" t="s">
        <v>28</v>
      </c>
      <c r="D1372" s="1" t="s">
        <v>12</v>
      </c>
      <c r="E1372" s="1" t="s">
        <v>127</v>
      </c>
      <c r="F1372" s="27" t="s">
        <v>790</v>
      </c>
      <c r="G1372" s="27" t="s">
        <v>458</v>
      </c>
      <c r="H1372" s="5">
        <f aca="true" t="shared" si="105" ref="H1372:H1384">H1371-B1372</f>
        <v>-310000</v>
      </c>
      <c r="I1372" s="22">
        <f t="shared" si="103"/>
        <v>4.716981132075472</v>
      </c>
      <c r="K1372" t="s">
        <v>28</v>
      </c>
      <c r="M1372" s="2">
        <v>530</v>
      </c>
    </row>
    <row r="1373" spans="2:13" ht="12.75">
      <c r="B1373" s="367">
        <v>2500</v>
      </c>
      <c r="C1373" s="1" t="s">
        <v>28</v>
      </c>
      <c r="D1373" s="1" t="s">
        <v>12</v>
      </c>
      <c r="E1373" s="1" t="s">
        <v>127</v>
      </c>
      <c r="F1373" s="27" t="s">
        <v>791</v>
      </c>
      <c r="G1373" s="27" t="s">
        <v>460</v>
      </c>
      <c r="H1373" s="5">
        <f t="shared" si="105"/>
        <v>-312500</v>
      </c>
      <c r="I1373" s="22">
        <f t="shared" si="103"/>
        <v>4.716981132075472</v>
      </c>
      <c r="K1373" t="s">
        <v>28</v>
      </c>
      <c r="M1373" s="2">
        <v>530</v>
      </c>
    </row>
    <row r="1374" spans="2:13" ht="12.75">
      <c r="B1374" s="367">
        <v>2500</v>
      </c>
      <c r="C1374" s="1" t="s">
        <v>28</v>
      </c>
      <c r="D1374" s="1" t="s">
        <v>12</v>
      </c>
      <c r="E1374" s="1" t="s">
        <v>127</v>
      </c>
      <c r="F1374" s="27" t="s">
        <v>792</v>
      </c>
      <c r="G1374" s="27" t="s">
        <v>460</v>
      </c>
      <c r="H1374" s="5">
        <f t="shared" si="105"/>
        <v>-315000</v>
      </c>
      <c r="I1374" s="22">
        <f t="shared" si="103"/>
        <v>4.716981132075472</v>
      </c>
      <c r="K1374" t="s">
        <v>28</v>
      </c>
      <c r="M1374" s="2">
        <v>530</v>
      </c>
    </row>
    <row r="1375" spans="2:13" ht="12.75">
      <c r="B1375" s="367">
        <v>2500</v>
      </c>
      <c r="C1375" s="1" t="s">
        <v>28</v>
      </c>
      <c r="D1375" s="1" t="s">
        <v>12</v>
      </c>
      <c r="E1375" s="1" t="s">
        <v>127</v>
      </c>
      <c r="F1375" s="27" t="s">
        <v>793</v>
      </c>
      <c r="G1375" s="27" t="s">
        <v>462</v>
      </c>
      <c r="H1375" s="5">
        <f t="shared" si="105"/>
        <v>-317500</v>
      </c>
      <c r="I1375" s="22">
        <f t="shared" si="103"/>
        <v>4.716981132075472</v>
      </c>
      <c r="K1375" t="s">
        <v>28</v>
      </c>
      <c r="M1375" s="2">
        <v>530</v>
      </c>
    </row>
    <row r="1376" spans="2:13" ht="12.75">
      <c r="B1376" s="367">
        <v>2500</v>
      </c>
      <c r="C1376" s="1" t="s">
        <v>28</v>
      </c>
      <c r="D1376" s="1" t="s">
        <v>12</v>
      </c>
      <c r="E1376" s="1" t="s">
        <v>127</v>
      </c>
      <c r="F1376" s="454" t="s">
        <v>794</v>
      </c>
      <c r="G1376" s="27" t="s">
        <v>464</v>
      </c>
      <c r="H1376" s="5">
        <f t="shared" si="105"/>
        <v>-320000</v>
      </c>
      <c r="I1376" s="22">
        <f t="shared" si="103"/>
        <v>4.716981132075472</v>
      </c>
      <c r="K1376" t="s">
        <v>28</v>
      </c>
      <c r="M1376" s="2">
        <v>530</v>
      </c>
    </row>
    <row r="1377" spans="2:13" ht="12.75">
      <c r="B1377" s="367">
        <v>2500</v>
      </c>
      <c r="C1377" s="1" t="s">
        <v>28</v>
      </c>
      <c r="D1377" s="1" t="s">
        <v>12</v>
      </c>
      <c r="E1377" s="1" t="s">
        <v>127</v>
      </c>
      <c r="F1377" s="27" t="s">
        <v>795</v>
      </c>
      <c r="G1377" s="27" t="s">
        <v>553</v>
      </c>
      <c r="H1377" s="5">
        <f t="shared" si="105"/>
        <v>-322500</v>
      </c>
      <c r="I1377" s="22">
        <f t="shared" si="103"/>
        <v>4.716981132075472</v>
      </c>
      <c r="K1377" t="s">
        <v>28</v>
      </c>
      <c r="M1377" s="2">
        <v>530</v>
      </c>
    </row>
    <row r="1378" spans="2:13" ht="12.75">
      <c r="B1378" s="367">
        <v>2500</v>
      </c>
      <c r="C1378" s="1" t="s">
        <v>28</v>
      </c>
      <c r="D1378" s="1" t="s">
        <v>12</v>
      </c>
      <c r="E1378" s="1" t="s">
        <v>127</v>
      </c>
      <c r="F1378" s="27" t="s">
        <v>796</v>
      </c>
      <c r="G1378" s="27" t="s">
        <v>555</v>
      </c>
      <c r="H1378" s="5">
        <f t="shared" si="105"/>
        <v>-325000</v>
      </c>
      <c r="I1378" s="22">
        <f t="shared" si="103"/>
        <v>4.716981132075472</v>
      </c>
      <c r="K1378" t="s">
        <v>28</v>
      </c>
      <c r="M1378" s="2">
        <v>530</v>
      </c>
    </row>
    <row r="1379" spans="2:13" ht="12.75">
      <c r="B1379" s="367">
        <v>2500</v>
      </c>
      <c r="C1379" s="1" t="s">
        <v>28</v>
      </c>
      <c r="D1379" s="1" t="s">
        <v>12</v>
      </c>
      <c r="E1379" s="1" t="s">
        <v>127</v>
      </c>
      <c r="F1379" s="27" t="s">
        <v>797</v>
      </c>
      <c r="G1379" s="27" t="s">
        <v>578</v>
      </c>
      <c r="H1379" s="5">
        <f t="shared" si="105"/>
        <v>-327500</v>
      </c>
      <c r="I1379" s="22">
        <f t="shared" si="103"/>
        <v>4.716981132075472</v>
      </c>
      <c r="K1379" t="s">
        <v>28</v>
      </c>
      <c r="M1379" s="2">
        <v>530</v>
      </c>
    </row>
    <row r="1380" spans="2:13" ht="12.75">
      <c r="B1380" s="367">
        <v>2500</v>
      </c>
      <c r="C1380" s="1" t="s">
        <v>28</v>
      </c>
      <c r="D1380" s="1" t="s">
        <v>12</v>
      </c>
      <c r="E1380" s="1" t="s">
        <v>127</v>
      </c>
      <c r="F1380" s="27" t="s">
        <v>798</v>
      </c>
      <c r="G1380" s="27" t="s">
        <v>580</v>
      </c>
      <c r="H1380" s="5">
        <f t="shared" si="105"/>
        <v>-330000</v>
      </c>
      <c r="I1380" s="22">
        <f t="shared" si="103"/>
        <v>4.716981132075472</v>
      </c>
      <c r="K1380" t="s">
        <v>28</v>
      </c>
      <c r="M1380" s="2">
        <v>530</v>
      </c>
    </row>
    <row r="1381" spans="2:13" ht="12.75">
      <c r="B1381" s="367">
        <v>2500</v>
      </c>
      <c r="C1381" s="1" t="s">
        <v>28</v>
      </c>
      <c r="D1381" s="1" t="s">
        <v>12</v>
      </c>
      <c r="E1381" s="1" t="s">
        <v>127</v>
      </c>
      <c r="F1381" s="27" t="s">
        <v>799</v>
      </c>
      <c r="G1381" s="27" t="s">
        <v>582</v>
      </c>
      <c r="H1381" s="5">
        <f t="shared" si="105"/>
        <v>-332500</v>
      </c>
      <c r="I1381" s="22">
        <f aca="true" t="shared" si="106" ref="I1381:I1444">+B1381/M1381</f>
        <v>4.716981132075472</v>
      </c>
      <c r="K1381" t="s">
        <v>28</v>
      </c>
      <c r="M1381" s="2">
        <v>530</v>
      </c>
    </row>
    <row r="1382" spans="2:13" ht="12.75">
      <c r="B1382" s="367">
        <v>2500</v>
      </c>
      <c r="C1382" s="1" t="s">
        <v>28</v>
      </c>
      <c r="D1382" s="1" t="s">
        <v>12</v>
      </c>
      <c r="E1382" s="1" t="s">
        <v>800</v>
      </c>
      <c r="F1382" s="27" t="s">
        <v>801</v>
      </c>
      <c r="G1382" s="27" t="s">
        <v>456</v>
      </c>
      <c r="H1382" s="5">
        <f t="shared" si="105"/>
        <v>-335000</v>
      </c>
      <c r="I1382" s="22">
        <f t="shared" si="106"/>
        <v>4.716981132075472</v>
      </c>
      <c r="K1382" t="s">
        <v>28</v>
      </c>
      <c r="M1382" s="2">
        <v>530</v>
      </c>
    </row>
    <row r="1383" spans="2:13" ht="12.75">
      <c r="B1383" s="367">
        <v>2500</v>
      </c>
      <c r="C1383" s="1" t="s">
        <v>28</v>
      </c>
      <c r="D1383" s="1" t="s">
        <v>12</v>
      </c>
      <c r="E1383" s="1" t="s">
        <v>800</v>
      </c>
      <c r="F1383" s="27" t="s">
        <v>802</v>
      </c>
      <c r="G1383" s="27" t="s">
        <v>460</v>
      </c>
      <c r="H1383" s="5">
        <f t="shared" si="105"/>
        <v>-337500</v>
      </c>
      <c r="I1383" s="22">
        <f t="shared" si="106"/>
        <v>4.716981132075472</v>
      </c>
      <c r="K1383" t="s">
        <v>28</v>
      </c>
      <c r="M1383" s="2">
        <v>530</v>
      </c>
    </row>
    <row r="1384" spans="2:13" ht="12.75">
      <c r="B1384" s="367">
        <v>2500</v>
      </c>
      <c r="C1384" s="1" t="s">
        <v>28</v>
      </c>
      <c r="D1384" s="1" t="s">
        <v>12</v>
      </c>
      <c r="E1384" s="1" t="s">
        <v>803</v>
      </c>
      <c r="F1384" s="481" t="s">
        <v>804</v>
      </c>
      <c r="G1384" s="27" t="s">
        <v>456</v>
      </c>
      <c r="H1384" s="5">
        <f t="shared" si="105"/>
        <v>-340000</v>
      </c>
      <c r="I1384" s="22">
        <f t="shared" si="106"/>
        <v>4.716981132075472</v>
      </c>
      <c r="K1384" t="s">
        <v>28</v>
      </c>
      <c r="M1384" s="2">
        <v>530</v>
      </c>
    </row>
    <row r="1385" spans="1:13" s="85" customFormat="1" ht="12.75">
      <c r="A1385" s="11"/>
      <c r="B1385" s="294">
        <f>SUM(B1278:B1384)</f>
        <v>340000</v>
      </c>
      <c r="C1385" s="11" t="s">
        <v>28</v>
      </c>
      <c r="D1385" s="11"/>
      <c r="E1385" s="11"/>
      <c r="F1385" s="18"/>
      <c r="G1385" s="18"/>
      <c r="H1385" s="83">
        <v>0</v>
      </c>
      <c r="I1385" s="84">
        <f t="shared" si="106"/>
        <v>641.5094339622641</v>
      </c>
      <c r="M1385" s="2">
        <v>530</v>
      </c>
    </row>
    <row r="1386" spans="8:13" ht="12.75">
      <c r="H1386" s="5">
        <f>H1385-B1386</f>
        <v>0</v>
      </c>
      <c r="I1386" s="22">
        <f t="shared" si="106"/>
        <v>0</v>
      </c>
      <c r="M1386" s="2">
        <v>530</v>
      </c>
    </row>
    <row r="1387" spans="8:13" ht="12.75">
      <c r="H1387" s="5">
        <f>H1386-B1387</f>
        <v>0</v>
      </c>
      <c r="I1387" s="22">
        <f t="shared" si="106"/>
        <v>0</v>
      </c>
      <c r="M1387" s="2">
        <v>530</v>
      </c>
    </row>
    <row r="1388" spans="1:13" s="103" customFormat="1" ht="12.75">
      <c r="A1388" s="33"/>
      <c r="B1388" s="217">
        <v>400</v>
      </c>
      <c r="C1388" s="33" t="s">
        <v>805</v>
      </c>
      <c r="D1388" s="33" t="s">
        <v>12</v>
      </c>
      <c r="E1388" s="33" t="s">
        <v>74</v>
      </c>
      <c r="F1388" s="31" t="s">
        <v>806</v>
      </c>
      <c r="G1388" s="31" t="s">
        <v>395</v>
      </c>
      <c r="H1388" s="38">
        <f>H1387-B1388</f>
        <v>-400</v>
      </c>
      <c r="I1388" s="78">
        <f t="shared" si="106"/>
        <v>0.7547169811320755</v>
      </c>
      <c r="K1388" s="103" t="s">
        <v>807</v>
      </c>
      <c r="M1388" s="2">
        <v>530</v>
      </c>
    </row>
    <row r="1389" spans="1:13" s="91" customFormat="1" ht="12.75">
      <c r="A1389" s="86"/>
      <c r="B1389" s="368">
        <f>SUM(B1388)</f>
        <v>400</v>
      </c>
      <c r="C1389" s="86" t="s">
        <v>74</v>
      </c>
      <c r="D1389" s="86"/>
      <c r="E1389" s="86"/>
      <c r="F1389" s="88"/>
      <c r="G1389" s="88"/>
      <c r="H1389" s="87">
        <v>0</v>
      </c>
      <c r="I1389" s="118">
        <f t="shared" si="106"/>
        <v>0.7547169811320755</v>
      </c>
      <c r="M1389" s="2">
        <v>530</v>
      </c>
    </row>
    <row r="1390" spans="1:13" s="103" customFormat="1" ht="12.75">
      <c r="A1390" s="33"/>
      <c r="B1390" s="32"/>
      <c r="C1390" s="33"/>
      <c r="D1390" s="33"/>
      <c r="E1390" s="33"/>
      <c r="F1390" s="31"/>
      <c r="G1390" s="31"/>
      <c r="H1390" s="38">
        <f aca="true" t="shared" si="107" ref="H1390:H1421">H1389-B1390</f>
        <v>0</v>
      </c>
      <c r="I1390" s="78">
        <f t="shared" si="106"/>
        <v>0</v>
      </c>
      <c r="M1390" s="2">
        <v>530</v>
      </c>
    </row>
    <row r="1391" spans="1:13" s="103" customFormat="1" ht="12.75">
      <c r="A1391" s="33"/>
      <c r="B1391" s="32"/>
      <c r="C1391" s="33"/>
      <c r="D1391" s="33"/>
      <c r="E1391" s="33"/>
      <c r="F1391" s="31"/>
      <c r="G1391" s="31"/>
      <c r="H1391" s="38">
        <f t="shared" si="107"/>
        <v>0</v>
      </c>
      <c r="I1391" s="78">
        <f t="shared" si="106"/>
        <v>0</v>
      </c>
      <c r="M1391" s="2">
        <v>530</v>
      </c>
    </row>
    <row r="1392" spans="1:13" s="103" customFormat="1" ht="12.75">
      <c r="A1392" s="33"/>
      <c r="B1392" s="241">
        <v>3000</v>
      </c>
      <c r="C1392" s="33" t="s">
        <v>808</v>
      </c>
      <c r="D1392" s="33" t="s">
        <v>12</v>
      </c>
      <c r="E1392" s="33" t="s">
        <v>234</v>
      </c>
      <c r="F1392" s="31" t="s">
        <v>809</v>
      </c>
      <c r="G1392" s="31" t="s">
        <v>232</v>
      </c>
      <c r="H1392" s="38">
        <f t="shared" si="107"/>
        <v>-3000</v>
      </c>
      <c r="I1392" s="78">
        <f t="shared" si="106"/>
        <v>5.660377358490566</v>
      </c>
      <c r="K1392" s="103" t="s">
        <v>807</v>
      </c>
      <c r="M1392" s="2">
        <v>530</v>
      </c>
    </row>
    <row r="1393" spans="1:13" s="103" customFormat="1" ht="12.75">
      <c r="A1393" s="33"/>
      <c r="B1393" s="241">
        <v>3000</v>
      </c>
      <c r="C1393" s="33" t="s">
        <v>810</v>
      </c>
      <c r="D1393" s="33" t="s">
        <v>12</v>
      </c>
      <c r="E1393" s="33" t="s">
        <v>234</v>
      </c>
      <c r="F1393" s="31" t="s">
        <v>811</v>
      </c>
      <c r="G1393" s="31" t="s">
        <v>259</v>
      </c>
      <c r="H1393" s="38">
        <f t="shared" si="107"/>
        <v>-6000</v>
      </c>
      <c r="I1393" s="78">
        <f t="shared" si="106"/>
        <v>5.660377358490566</v>
      </c>
      <c r="K1393" s="103" t="s">
        <v>807</v>
      </c>
      <c r="M1393" s="2">
        <v>530</v>
      </c>
    </row>
    <row r="1394" spans="1:13" s="103" customFormat="1" ht="12.75">
      <c r="A1394" s="33"/>
      <c r="B1394" s="241">
        <v>2000</v>
      </c>
      <c r="C1394" s="33" t="s">
        <v>812</v>
      </c>
      <c r="D1394" s="33" t="s">
        <v>12</v>
      </c>
      <c r="E1394" s="33" t="s">
        <v>234</v>
      </c>
      <c r="F1394" s="31" t="s">
        <v>813</v>
      </c>
      <c r="G1394" s="31" t="s">
        <v>43</v>
      </c>
      <c r="H1394" s="38">
        <f t="shared" si="107"/>
        <v>-8000</v>
      </c>
      <c r="I1394" s="78">
        <f t="shared" si="106"/>
        <v>3.7735849056603774</v>
      </c>
      <c r="K1394" s="103" t="s">
        <v>807</v>
      </c>
      <c r="M1394" s="2">
        <v>530</v>
      </c>
    </row>
    <row r="1395" spans="1:13" s="103" customFormat="1" ht="12.75">
      <c r="A1395" s="33"/>
      <c r="B1395" s="241">
        <v>2500</v>
      </c>
      <c r="C1395" s="33" t="s">
        <v>814</v>
      </c>
      <c r="D1395" s="33" t="s">
        <v>12</v>
      </c>
      <c r="E1395" s="33" t="s">
        <v>234</v>
      </c>
      <c r="F1395" s="31" t="s">
        <v>815</v>
      </c>
      <c r="G1395" s="31" t="s">
        <v>43</v>
      </c>
      <c r="H1395" s="38">
        <f t="shared" si="107"/>
        <v>-10500</v>
      </c>
      <c r="I1395" s="78">
        <f t="shared" si="106"/>
        <v>4.716981132075472</v>
      </c>
      <c r="K1395" s="103" t="s">
        <v>807</v>
      </c>
      <c r="M1395" s="2">
        <v>530</v>
      </c>
    </row>
    <row r="1396" spans="1:13" s="103" customFormat="1" ht="12.75">
      <c r="A1396" s="33"/>
      <c r="B1396" s="241">
        <v>2500</v>
      </c>
      <c r="C1396" s="33" t="s">
        <v>816</v>
      </c>
      <c r="D1396" s="33" t="s">
        <v>12</v>
      </c>
      <c r="E1396" s="33" t="s">
        <v>234</v>
      </c>
      <c r="F1396" s="31" t="s">
        <v>817</v>
      </c>
      <c r="G1396" s="31" t="s">
        <v>306</v>
      </c>
      <c r="H1396" s="38">
        <f t="shared" si="107"/>
        <v>-13000</v>
      </c>
      <c r="I1396" s="78">
        <f t="shared" si="106"/>
        <v>4.716981132075472</v>
      </c>
      <c r="K1396" s="103" t="s">
        <v>807</v>
      </c>
      <c r="M1396" s="2">
        <v>530</v>
      </c>
    </row>
    <row r="1397" spans="1:13" s="103" customFormat="1" ht="12.75">
      <c r="A1397" s="33"/>
      <c r="B1397" s="241">
        <v>2000</v>
      </c>
      <c r="C1397" s="33" t="s">
        <v>818</v>
      </c>
      <c r="D1397" s="33" t="s">
        <v>12</v>
      </c>
      <c r="E1397" s="33" t="s">
        <v>234</v>
      </c>
      <c r="F1397" s="31" t="s">
        <v>819</v>
      </c>
      <c r="G1397" s="31" t="s">
        <v>44</v>
      </c>
      <c r="H1397" s="38">
        <f t="shared" si="107"/>
        <v>-15000</v>
      </c>
      <c r="I1397" s="78">
        <f t="shared" si="106"/>
        <v>3.7735849056603774</v>
      </c>
      <c r="K1397" s="103" t="s">
        <v>807</v>
      </c>
      <c r="M1397" s="2">
        <v>530</v>
      </c>
    </row>
    <row r="1398" spans="1:13" s="103" customFormat="1" ht="12.75">
      <c r="A1398" s="33"/>
      <c r="B1398" s="241">
        <v>3500</v>
      </c>
      <c r="C1398" s="33" t="s">
        <v>820</v>
      </c>
      <c r="D1398" s="33" t="s">
        <v>12</v>
      </c>
      <c r="E1398" s="33" t="s">
        <v>234</v>
      </c>
      <c r="F1398" s="31" t="s">
        <v>821</v>
      </c>
      <c r="G1398" s="31" t="s">
        <v>392</v>
      </c>
      <c r="H1398" s="38">
        <f t="shared" si="107"/>
        <v>-18500</v>
      </c>
      <c r="I1398" s="78">
        <f t="shared" si="106"/>
        <v>6.60377358490566</v>
      </c>
      <c r="K1398" s="103" t="s">
        <v>807</v>
      </c>
      <c r="M1398" s="2">
        <v>530</v>
      </c>
    </row>
    <row r="1399" spans="1:13" s="103" customFormat="1" ht="12.75">
      <c r="A1399" s="33"/>
      <c r="B1399" s="241">
        <v>10000</v>
      </c>
      <c r="C1399" s="33" t="s">
        <v>822</v>
      </c>
      <c r="D1399" s="33" t="s">
        <v>12</v>
      </c>
      <c r="E1399" s="33" t="s">
        <v>234</v>
      </c>
      <c r="F1399" s="31" t="s">
        <v>823</v>
      </c>
      <c r="G1399" s="31" t="s">
        <v>395</v>
      </c>
      <c r="H1399" s="38">
        <f t="shared" si="107"/>
        <v>-28500</v>
      </c>
      <c r="I1399" s="78">
        <f t="shared" si="106"/>
        <v>18.867924528301888</v>
      </c>
      <c r="K1399" s="103" t="s">
        <v>807</v>
      </c>
      <c r="M1399" s="2">
        <v>530</v>
      </c>
    </row>
    <row r="1400" spans="1:13" s="103" customFormat="1" ht="12.75">
      <c r="A1400" s="33"/>
      <c r="B1400" s="241">
        <v>800</v>
      </c>
      <c r="C1400" s="33" t="s">
        <v>824</v>
      </c>
      <c r="D1400" s="33" t="s">
        <v>12</v>
      </c>
      <c r="E1400" s="33" t="s">
        <v>234</v>
      </c>
      <c r="F1400" s="31" t="s">
        <v>806</v>
      </c>
      <c r="G1400" s="31" t="s">
        <v>395</v>
      </c>
      <c r="H1400" s="38">
        <f t="shared" si="107"/>
        <v>-29300</v>
      </c>
      <c r="I1400" s="78">
        <f t="shared" si="106"/>
        <v>1.509433962264151</v>
      </c>
      <c r="K1400" s="103" t="s">
        <v>807</v>
      </c>
      <c r="M1400" s="2">
        <v>530</v>
      </c>
    </row>
    <row r="1401" spans="1:13" s="103" customFormat="1" ht="12.75">
      <c r="A1401" s="33"/>
      <c r="B1401" s="241">
        <v>3500</v>
      </c>
      <c r="C1401" s="33" t="s">
        <v>825</v>
      </c>
      <c r="D1401" s="33" t="s">
        <v>12</v>
      </c>
      <c r="E1401" s="33" t="s">
        <v>234</v>
      </c>
      <c r="F1401" s="31" t="s">
        <v>826</v>
      </c>
      <c r="G1401" s="31" t="s">
        <v>395</v>
      </c>
      <c r="H1401" s="38">
        <f t="shared" si="107"/>
        <v>-32800</v>
      </c>
      <c r="I1401" s="78">
        <f t="shared" si="106"/>
        <v>6.60377358490566</v>
      </c>
      <c r="K1401" s="103" t="s">
        <v>807</v>
      </c>
      <c r="M1401" s="2">
        <v>530</v>
      </c>
    </row>
    <row r="1402" spans="1:13" s="103" customFormat="1" ht="12.75">
      <c r="A1402" s="33"/>
      <c r="B1402" s="241">
        <v>5000</v>
      </c>
      <c r="C1402" s="33" t="s">
        <v>827</v>
      </c>
      <c r="D1402" s="33" t="s">
        <v>12</v>
      </c>
      <c r="E1402" s="33" t="s">
        <v>234</v>
      </c>
      <c r="F1402" s="31" t="s">
        <v>828</v>
      </c>
      <c r="G1402" s="31" t="s">
        <v>458</v>
      </c>
      <c r="H1402" s="38">
        <f t="shared" si="107"/>
        <v>-37800</v>
      </c>
      <c r="I1402" s="78">
        <f t="shared" si="106"/>
        <v>9.433962264150944</v>
      </c>
      <c r="K1402" s="103" t="s">
        <v>807</v>
      </c>
      <c r="M1402" s="2">
        <v>530</v>
      </c>
    </row>
    <row r="1403" spans="1:13" s="103" customFormat="1" ht="12.75">
      <c r="A1403" s="33"/>
      <c r="B1403" s="241">
        <v>5000</v>
      </c>
      <c r="C1403" s="33" t="s">
        <v>829</v>
      </c>
      <c r="D1403" s="33" t="s">
        <v>12</v>
      </c>
      <c r="E1403" s="33" t="s">
        <v>234</v>
      </c>
      <c r="F1403" s="31" t="s">
        <v>830</v>
      </c>
      <c r="G1403" s="31" t="s">
        <v>460</v>
      </c>
      <c r="H1403" s="38">
        <f t="shared" si="107"/>
        <v>-42800</v>
      </c>
      <c r="I1403" s="78">
        <f t="shared" si="106"/>
        <v>9.433962264150944</v>
      </c>
      <c r="K1403" s="103" t="s">
        <v>807</v>
      </c>
      <c r="M1403" s="2">
        <v>530</v>
      </c>
    </row>
    <row r="1404" spans="1:13" s="103" customFormat="1" ht="12.75">
      <c r="A1404" s="33"/>
      <c r="B1404" s="241">
        <v>4500</v>
      </c>
      <c r="C1404" s="33" t="s">
        <v>831</v>
      </c>
      <c r="D1404" s="33" t="s">
        <v>12</v>
      </c>
      <c r="E1404" s="33" t="s">
        <v>234</v>
      </c>
      <c r="F1404" s="31" t="s">
        <v>832</v>
      </c>
      <c r="G1404" s="31" t="s">
        <v>462</v>
      </c>
      <c r="H1404" s="38">
        <f t="shared" si="107"/>
        <v>-47300</v>
      </c>
      <c r="I1404" s="78">
        <f t="shared" si="106"/>
        <v>8.49056603773585</v>
      </c>
      <c r="K1404" s="103" t="s">
        <v>807</v>
      </c>
      <c r="M1404" s="2">
        <v>530</v>
      </c>
    </row>
    <row r="1405" spans="1:13" s="103" customFormat="1" ht="12.75">
      <c r="A1405" s="33"/>
      <c r="B1405" s="241">
        <v>800</v>
      </c>
      <c r="C1405" s="33" t="s">
        <v>833</v>
      </c>
      <c r="D1405" s="33" t="s">
        <v>12</v>
      </c>
      <c r="E1405" s="33" t="s">
        <v>234</v>
      </c>
      <c r="F1405" s="31" t="s">
        <v>806</v>
      </c>
      <c r="G1405" s="31" t="s">
        <v>464</v>
      </c>
      <c r="H1405" s="38">
        <f t="shared" si="107"/>
        <v>-48100</v>
      </c>
      <c r="I1405" s="78">
        <f t="shared" si="106"/>
        <v>1.509433962264151</v>
      </c>
      <c r="K1405" s="103" t="s">
        <v>807</v>
      </c>
      <c r="M1405" s="2">
        <v>530</v>
      </c>
    </row>
    <row r="1406" spans="1:13" s="103" customFormat="1" ht="12.75">
      <c r="A1406" s="33"/>
      <c r="B1406" s="241">
        <v>800</v>
      </c>
      <c r="C1406" s="33" t="s">
        <v>834</v>
      </c>
      <c r="D1406" s="33" t="s">
        <v>12</v>
      </c>
      <c r="E1406" s="33" t="s">
        <v>234</v>
      </c>
      <c r="F1406" s="31" t="s">
        <v>806</v>
      </c>
      <c r="G1406" s="31" t="s">
        <v>464</v>
      </c>
      <c r="H1406" s="38">
        <f t="shared" si="107"/>
        <v>-48900</v>
      </c>
      <c r="I1406" s="78">
        <f t="shared" si="106"/>
        <v>1.509433962264151</v>
      </c>
      <c r="K1406" s="103" t="s">
        <v>807</v>
      </c>
      <c r="M1406" s="2">
        <v>530</v>
      </c>
    </row>
    <row r="1407" spans="1:13" s="103" customFormat="1" ht="12.75">
      <c r="A1407" s="33"/>
      <c r="B1407" s="241">
        <v>15000</v>
      </c>
      <c r="C1407" s="75" t="s">
        <v>835</v>
      </c>
      <c r="D1407" s="33" t="s">
        <v>12</v>
      </c>
      <c r="E1407" s="33" t="s">
        <v>234</v>
      </c>
      <c r="F1407" s="31" t="s">
        <v>836</v>
      </c>
      <c r="G1407" s="31" t="s">
        <v>464</v>
      </c>
      <c r="H1407" s="38">
        <f t="shared" si="107"/>
        <v>-63900</v>
      </c>
      <c r="I1407" s="78">
        <f t="shared" si="106"/>
        <v>28.30188679245283</v>
      </c>
      <c r="K1407" s="103" t="s">
        <v>807</v>
      </c>
      <c r="M1407" s="2">
        <v>530</v>
      </c>
    </row>
    <row r="1408" spans="1:13" s="103" customFormat="1" ht="12.75">
      <c r="A1408" s="33"/>
      <c r="B1408" s="241">
        <v>3500</v>
      </c>
      <c r="C1408" s="33" t="s">
        <v>825</v>
      </c>
      <c r="D1408" s="33" t="s">
        <v>12</v>
      </c>
      <c r="E1408" s="33" t="s">
        <v>234</v>
      </c>
      <c r="F1408" s="31" t="s">
        <v>837</v>
      </c>
      <c r="G1408" s="31" t="s">
        <v>464</v>
      </c>
      <c r="H1408" s="38">
        <f t="shared" si="107"/>
        <v>-67400</v>
      </c>
      <c r="I1408" s="78">
        <f t="shared" si="106"/>
        <v>6.60377358490566</v>
      </c>
      <c r="K1408" s="103" t="s">
        <v>807</v>
      </c>
      <c r="M1408" s="2">
        <v>530</v>
      </c>
    </row>
    <row r="1409" spans="1:13" s="103" customFormat="1" ht="12.75">
      <c r="A1409" s="33"/>
      <c r="B1409" s="241">
        <v>2000</v>
      </c>
      <c r="C1409" s="33" t="s">
        <v>812</v>
      </c>
      <c r="D1409" s="33" t="s">
        <v>12</v>
      </c>
      <c r="E1409" s="33" t="s">
        <v>234</v>
      </c>
      <c r="F1409" s="31" t="s">
        <v>838</v>
      </c>
      <c r="G1409" s="31" t="s">
        <v>553</v>
      </c>
      <c r="H1409" s="38">
        <f t="shared" si="107"/>
        <v>-69400</v>
      </c>
      <c r="I1409" s="78">
        <f t="shared" si="106"/>
        <v>3.7735849056603774</v>
      </c>
      <c r="K1409" s="103" t="s">
        <v>807</v>
      </c>
      <c r="M1409" s="2">
        <v>530</v>
      </c>
    </row>
    <row r="1410" spans="1:13" s="103" customFormat="1" ht="12.75">
      <c r="A1410" s="33"/>
      <c r="B1410" s="241">
        <v>2500</v>
      </c>
      <c r="C1410" s="33" t="s">
        <v>814</v>
      </c>
      <c r="D1410" s="33" t="s">
        <v>12</v>
      </c>
      <c r="E1410" s="33" t="s">
        <v>234</v>
      </c>
      <c r="F1410" s="31" t="s">
        <v>839</v>
      </c>
      <c r="G1410" s="31" t="s">
        <v>553</v>
      </c>
      <c r="H1410" s="38">
        <f t="shared" si="107"/>
        <v>-71900</v>
      </c>
      <c r="I1410" s="78">
        <f t="shared" si="106"/>
        <v>4.716981132075472</v>
      </c>
      <c r="K1410" s="103" t="s">
        <v>807</v>
      </c>
      <c r="M1410" s="2">
        <v>530</v>
      </c>
    </row>
    <row r="1411" spans="1:13" s="103" customFormat="1" ht="12.75">
      <c r="A1411" s="33"/>
      <c r="B1411" s="241">
        <v>2500</v>
      </c>
      <c r="C1411" s="33" t="s">
        <v>816</v>
      </c>
      <c r="D1411" s="33" t="s">
        <v>12</v>
      </c>
      <c r="E1411" s="33" t="s">
        <v>234</v>
      </c>
      <c r="F1411" s="31" t="s">
        <v>840</v>
      </c>
      <c r="G1411" s="31" t="s">
        <v>555</v>
      </c>
      <c r="H1411" s="38">
        <f t="shared" si="107"/>
        <v>-74400</v>
      </c>
      <c r="I1411" s="78">
        <f t="shared" si="106"/>
        <v>4.716981132075472</v>
      </c>
      <c r="K1411" s="103" t="s">
        <v>807</v>
      </c>
      <c r="M1411" s="2">
        <v>530</v>
      </c>
    </row>
    <row r="1412" spans="1:13" s="103" customFormat="1" ht="12.75">
      <c r="A1412" s="33"/>
      <c r="B1412" s="241">
        <v>2000</v>
      </c>
      <c r="C1412" s="33" t="s">
        <v>818</v>
      </c>
      <c r="D1412" s="33" t="s">
        <v>12</v>
      </c>
      <c r="E1412" s="33" t="s">
        <v>234</v>
      </c>
      <c r="F1412" s="31" t="s">
        <v>841</v>
      </c>
      <c r="G1412" s="31" t="s">
        <v>578</v>
      </c>
      <c r="H1412" s="38">
        <f t="shared" si="107"/>
        <v>-76400</v>
      </c>
      <c r="I1412" s="78">
        <f t="shared" si="106"/>
        <v>3.7735849056603774</v>
      </c>
      <c r="K1412" s="103" t="s">
        <v>807</v>
      </c>
      <c r="M1412" s="2">
        <v>530</v>
      </c>
    </row>
    <row r="1413" spans="1:13" s="15" customFormat="1" ht="12.75">
      <c r="A1413" s="12"/>
      <c r="B1413" s="241">
        <v>1500</v>
      </c>
      <c r="C1413" s="12" t="s">
        <v>842</v>
      </c>
      <c r="D1413" s="12" t="s">
        <v>12</v>
      </c>
      <c r="E1413" s="12" t="s">
        <v>234</v>
      </c>
      <c r="F1413" s="494" t="s">
        <v>843</v>
      </c>
      <c r="G1413" s="30" t="s">
        <v>460</v>
      </c>
      <c r="H1413" s="38">
        <f t="shared" si="107"/>
        <v>-77900</v>
      </c>
      <c r="I1413" s="78">
        <f t="shared" si="106"/>
        <v>2.830188679245283</v>
      </c>
      <c r="J1413" s="29"/>
      <c r="K1413" s="103" t="s">
        <v>654</v>
      </c>
      <c r="M1413" s="2">
        <v>530</v>
      </c>
    </row>
    <row r="1414" spans="1:13" s="15" customFormat="1" ht="12.75">
      <c r="A1414" s="12"/>
      <c r="B1414" s="241">
        <v>1000</v>
      </c>
      <c r="C1414" s="12" t="s">
        <v>844</v>
      </c>
      <c r="D1414" s="12" t="s">
        <v>12</v>
      </c>
      <c r="E1414" s="12" t="s">
        <v>234</v>
      </c>
      <c r="F1414" s="494" t="s">
        <v>845</v>
      </c>
      <c r="G1414" s="30" t="s">
        <v>462</v>
      </c>
      <c r="H1414" s="38">
        <f t="shared" si="107"/>
        <v>-78900</v>
      </c>
      <c r="I1414" s="78">
        <f t="shared" si="106"/>
        <v>1.8867924528301887</v>
      </c>
      <c r="J1414" s="29"/>
      <c r="K1414" s="103" t="s">
        <v>654</v>
      </c>
      <c r="M1414" s="2">
        <v>530</v>
      </c>
    </row>
    <row r="1415" spans="1:13" s="15" customFormat="1" ht="12.75">
      <c r="A1415" s="12"/>
      <c r="B1415" s="241">
        <v>1000</v>
      </c>
      <c r="C1415" s="12" t="s">
        <v>846</v>
      </c>
      <c r="D1415" s="12" t="s">
        <v>12</v>
      </c>
      <c r="E1415" s="12" t="s">
        <v>234</v>
      </c>
      <c r="F1415" s="494" t="s">
        <v>847</v>
      </c>
      <c r="G1415" s="30" t="s">
        <v>462</v>
      </c>
      <c r="H1415" s="38">
        <f t="shared" si="107"/>
        <v>-79900</v>
      </c>
      <c r="I1415" s="78">
        <f t="shared" si="106"/>
        <v>1.8867924528301887</v>
      </c>
      <c r="J1415" s="29"/>
      <c r="K1415" s="103" t="s">
        <v>654</v>
      </c>
      <c r="M1415" s="2">
        <v>530</v>
      </c>
    </row>
    <row r="1416" spans="1:13" s="15" customFormat="1" ht="12.75">
      <c r="A1416" s="12"/>
      <c r="B1416" s="241">
        <v>1500</v>
      </c>
      <c r="C1416" s="12" t="s">
        <v>848</v>
      </c>
      <c r="D1416" s="12" t="s">
        <v>12</v>
      </c>
      <c r="E1416" s="12" t="s">
        <v>234</v>
      </c>
      <c r="F1416" s="494" t="s">
        <v>849</v>
      </c>
      <c r="G1416" s="30" t="s">
        <v>462</v>
      </c>
      <c r="H1416" s="38">
        <f t="shared" si="107"/>
        <v>-81400</v>
      </c>
      <c r="I1416" s="78">
        <f t="shared" si="106"/>
        <v>2.830188679245283</v>
      </c>
      <c r="J1416" s="29"/>
      <c r="K1416" s="103" t="s">
        <v>654</v>
      </c>
      <c r="M1416" s="2">
        <v>530</v>
      </c>
    </row>
    <row r="1417" spans="1:13" s="15" customFormat="1" ht="12.75">
      <c r="A1417" s="12"/>
      <c r="B1417" s="241">
        <v>3000</v>
      </c>
      <c r="C1417" s="12" t="s">
        <v>808</v>
      </c>
      <c r="D1417" s="12" t="s">
        <v>12</v>
      </c>
      <c r="E1417" s="12" t="s">
        <v>234</v>
      </c>
      <c r="F1417" s="31" t="s">
        <v>850</v>
      </c>
      <c r="G1417" s="30" t="s">
        <v>553</v>
      </c>
      <c r="H1417" s="38">
        <f t="shared" si="107"/>
        <v>-84400</v>
      </c>
      <c r="I1417" s="78">
        <f t="shared" si="106"/>
        <v>5.660377358490566</v>
      </c>
      <c r="J1417" s="29"/>
      <c r="K1417" s="103" t="s">
        <v>654</v>
      </c>
      <c r="M1417" s="2">
        <v>530</v>
      </c>
    </row>
    <row r="1418" spans="1:13" s="15" customFormat="1" ht="12.75">
      <c r="A1418" s="12"/>
      <c r="B1418" s="241">
        <v>3000</v>
      </c>
      <c r="C1418" s="12" t="s">
        <v>810</v>
      </c>
      <c r="D1418" s="12" t="s">
        <v>12</v>
      </c>
      <c r="E1418" s="12" t="s">
        <v>234</v>
      </c>
      <c r="F1418" s="31" t="s">
        <v>851</v>
      </c>
      <c r="G1418" s="30" t="s">
        <v>555</v>
      </c>
      <c r="H1418" s="38">
        <f t="shared" si="107"/>
        <v>-87400</v>
      </c>
      <c r="I1418" s="78">
        <f t="shared" si="106"/>
        <v>5.660377358490566</v>
      </c>
      <c r="J1418" s="29"/>
      <c r="K1418" s="103" t="s">
        <v>654</v>
      </c>
      <c r="M1418" s="2">
        <v>530</v>
      </c>
    </row>
    <row r="1419" spans="2:13" ht="12.75">
      <c r="B1419" s="241">
        <v>3000</v>
      </c>
      <c r="C1419" s="12" t="s">
        <v>852</v>
      </c>
      <c r="D1419" s="12" t="s">
        <v>12</v>
      </c>
      <c r="E1419" s="12" t="s">
        <v>234</v>
      </c>
      <c r="F1419" s="27" t="s">
        <v>853</v>
      </c>
      <c r="G1419" s="30" t="s">
        <v>43</v>
      </c>
      <c r="H1419" s="38">
        <f t="shared" si="107"/>
        <v>-90400</v>
      </c>
      <c r="I1419" s="78">
        <f t="shared" si="106"/>
        <v>5.660377358490566</v>
      </c>
      <c r="K1419" t="s">
        <v>686</v>
      </c>
      <c r="M1419" s="2">
        <v>530</v>
      </c>
    </row>
    <row r="1420" spans="2:13" ht="12.75">
      <c r="B1420" s="235">
        <v>3000</v>
      </c>
      <c r="C1420" s="458" t="s">
        <v>348</v>
      </c>
      <c r="D1420" s="12" t="s">
        <v>12</v>
      </c>
      <c r="E1420" s="1" t="s">
        <v>234</v>
      </c>
      <c r="F1420" s="453" t="s">
        <v>854</v>
      </c>
      <c r="G1420" s="27" t="s">
        <v>306</v>
      </c>
      <c r="H1420" s="38">
        <f t="shared" si="107"/>
        <v>-93400</v>
      </c>
      <c r="I1420" s="78">
        <f t="shared" si="106"/>
        <v>5.660377358490566</v>
      </c>
      <c r="K1420" t="s">
        <v>686</v>
      </c>
      <c r="M1420" s="2">
        <v>530</v>
      </c>
    </row>
    <row r="1421" spans="2:13" ht="12.75">
      <c r="B1421" s="235">
        <v>1500</v>
      </c>
      <c r="C1421" s="1" t="s">
        <v>396</v>
      </c>
      <c r="D1421" s="12" t="s">
        <v>12</v>
      </c>
      <c r="E1421" s="1" t="s">
        <v>234</v>
      </c>
      <c r="F1421" s="453" t="s">
        <v>855</v>
      </c>
      <c r="G1421" s="27" t="s">
        <v>392</v>
      </c>
      <c r="H1421" s="38">
        <f t="shared" si="107"/>
        <v>-94900</v>
      </c>
      <c r="I1421" s="78">
        <f t="shared" si="106"/>
        <v>2.830188679245283</v>
      </c>
      <c r="K1421" t="s">
        <v>686</v>
      </c>
      <c r="M1421" s="2">
        <v>530</v>
      </c>
    </row>
    <row r="1422" spans="2:13" ht="12.75">
      <c r="B1422" s="235">
        <v>1500</v>
      </c>
      <c r="C1422" s="1" t="s">
        <v>403</v>
      </c>
      <c r="D1422" s="12" t="s">
        <v>12</v>
      </c>
      <c r="E1422" s="1" t="s">
        <v>234</v>
      </c>
      <c r="F1422" s="453" t="s">
        <v>856</v>
      </c>
      <c r="G1422" s="27" t="s">
        <v>392</v>
      </c>
      <c r="H1422" s="38">
        <f aca="true" t="shared" si="108" ref="H1422:H1442">H1421-B1422</f>
        <v>-96400</v>
      </c>
      <c r="I1422" s="78">
        <f t="shared" si="106"/>
        <v>2.830188679245283</v>
      </c>
      <c r="K1422" t="s">
        <v>686</v>
      </c>
      <c r="M1422" s="2">
        <v>530</v>
      </c>
    </row>
    <row r="1423" spans="2:13" ht="12.75">
      <c r="B1423" s="235">
        <v>6000</v>
      </c>
      <c r="C1423" s="1" t="s">
        <v>857</v>
      </c>
      <c r="D1423" s="12" t="s">
        <v>12</v>
      </c>
      <c r="E1423" s="1" t="s">
        <v>234</v>
      </c>
      <c r="F1423" s="453" t="s">
        <v>858</v>
      </c>
      <c r="G1423" s="27" t="s">
        <v>425</v>
      </c>
      <c r="H1423" s="38">
        <f t="shared" si="108"/>
        <v>-102400</v>
      </c>
      <c r="I1423" s="78">
        <f t="shared" si="106"/>
        <v>11.320754716981131</v>
      </c>
      <c r="K1423" t="s">
        <v>686</v>
      </c>
      <c r="M1423" s="2">
        <v>530</v>
      </c>
    </row>
    <row r="1424" spans="2:13" ht="12.75">
      <c r="B1424" s="235">
        <v>10000</v>
      </c>
      <c r="C1424" s="1" t="s">
        <v>859</v>
      </c>
      <c r="D1424" s="12" t="s">
        <v>12</v>
      </c>
      <c r="E1424" s="1" t="s">
        <v>234</v>
      </c>
      <c r="F1424" s="453" t="s">
        <v>860</v>
      </c>
      <c r="G1424" s="27" t="s">
        <v>456</v>
      </c>
      <c r="H1424" s="38">
        <f t="shared" si="108"/>
        <v>-112400</v>
      </c>
      <c r="I1424" s="78">
        <f t="shared" si="106"/>
        <v>18.867924528301888</v>
      </c>
      <c r="K1424" t="s">
        <v>686</v>
      </c>
      <c r="M1424" s="2">
        <v>530</v>
      </c>
    </row>
    <row r="1425" spans="2:13" ht="12.75">
      <c r="B1425" s="235">
        <v>10000</v>
      </c>
      <c r="C1425" s="1" t="s">
        <v>861</v>
      </c>
      <c r="D1425" s="12" t="s">
        <v>12</v>
      </c>
      <c r="E1425" s="1" t="s">
        <v>234</v>
      </c>
      <c r="F1425" s="453" t="s">
        <v>862</v>
      </c>
      <c r="G1425" s="27" t="s">
        <v>462</v>
      </c>
      <c r="H1425" s="38">
        <f t="shared" si="108"/>
        <v>-122400</v>
      </c>
      <c r="I1425" s="78">
        <f t="shared" si="106"/>
        <v>18.867924528301888</v>
      </c>
      <c r="K1425" t="s">
        <v>686</v>
      </c>
      <c r="M1425" s="2">
        <v>530</v>
      </c>
    </row>
    <row r="1426" spans="2:13" ht="12.75">
      <c r="B1426" s="235">
        <v>6000</v>
      </c>
      <c r="C1426" s="1" t="s">
        <v>863</v>
      </c>
      <c r="D1426" s="12" t="s">
        <v>12</v>
      </c>
      <c r="E1426" s="1" t="s">
        <v>234</v>
      </c>
      <c r="F1426" s="453" t="s">
        <v>864</v>
      </c>
      <c r="G1426" s="27" t="s">
        <v>464</v>
      </c>
      <c r="H1426" s="38">
        <f t="shared" si="108"/>
        <v>-128400</v>
      </c>
      <c r="I1426" s="78">
        <f t="shared" si="106"/>
        <v>11.320754716981131</v>
      </c>
      <c r="K1426" t="s">
        <v>686</v>
      </c>
      <c r="M1426" s="2">
        <v>530</v>
      </c>
    </row>
    <row r="1427" spans="2:13" ht="12.75">
      <c r="B1427" s="235">
        <v>4000</v>
      </c>
      <c r="C1427" s="1" t="s">
        <v>865</v>
      </c>
      <c r="D1427" s="12" t="s">
        <v>866</v>
      </c>
      <c r="E1427" s="75" t="s">
        <v>234</v>
      </c>
      <c r="F1427" s="27" t="s">
        <v>867</v>
      </c>
      <c r="G1427" s="27" t="s">
        <v>230</v>
      </c>
      <c r="H1427" s="38">
        <f t="shared" si="108"/>
        <v>-132400</v>
      </c>
      <c r="I1427" s="78">
        <f t="shared" si="106"/>
        <v>7.547169811320755</v>
      </c>
      <c r="K1427" s="81" t="s">
        <v>689</v>
      </c>
      <c r="M1427" s="2">
        <v>530</v>
      </c>
    </row>
    <row r="1428" spans="2:13" ht="12.75">
      <c r="B1428" s="235">
        <v>4000</v>
      </c>
      <c r="C1428" s="1" t="s">
        <v>868</v>
      </c>
      <c r="D1428" s="12" t="s">
        <v>866</v>
      </c>
      <c r="E1428" s="1" t="s">
        <v>234</v>
      </c>
      <c r="F1428" s="27" t="s">
        <v>869</v>
      </c>
      <c r="G1428" s="27" t="s">
        <v>232</v>
      </c>
      <c r="H1428" s="38">
        <f t="shared" si="108"/>
        <v>-136400</v>
      </c>
      <c r="I1428" s="78">
        <f t="shared" si="106"/>
        <v>7.547169811320755</v>
      </c>
      <c r="K1428" s="81" t="s">
        <v>689</v>
      </c>
      <c r="M1428" s="2">
        <v>530</v>
      </c>
    </row>
    <row r="1429" spans="2:13" ht="12.75">
      <c r="B1429" s="235">
        <v>2500</v>
      </c>
      <c r="C1429" s="75" t="s">
        <v>870</v>
      </c>
      <c r="D1429" s="1" t="s">
        <v>866</v>
      </c>
      <c r="E1429" s="1" t="s">
        <v>234</v>
      </c>
      <c r="F1429" s="27" t="s">
        <v>871</v>
      </c>
      <c r="G1429" s="27" t="s">
        <v>321</v>
      </c>
      <c r="H1429" s="38">
        <f t="shared" si="108"/>
        <v>-138900</v>
      </c>
      <c r="I1429" s="78">
        <f t="shared" si="106"/>
        <v>4.716981132075472</v>
      </c>
      <c r="K1429" s="81" t="s">
        <v>689</v>
      </c>
      <c r="M1429" s="2">
        <v>530</v>
      </c>
    </row>
    <row r="1430" spans="2:13" ht="12.75">
      <c r="B1430" s="235">
        <v>2500</v>
      </c>
      <c r="C1430" s="1" t="s">
        <v>872</v>
      </c>
      <c r="D1430" s="1" t="s">
        <v>866</v>
      </c>
      <c r="E1430" s="1" t="s">
        <v>234</v>
      </c>
      <c r="F1430" s="27" t="s">
        <v>873</v>
      </c>
      <c r="G1430" s="27" t="s">
        <v>43</v>
      </c>
      <c r="H1430" s="38">
        <f t="shared" si="108"/>
        <v>-141400</v>
      </c>
      <c r="I1430" s="78">
        <f t="shared" si="106"/>
        <v>4.716981132075472</v>
      </c>
      <c r="K1430" s="81" t="s">
        <v>689</v>
      </c>
      <c r="M1430" s="2">
        <v>530</v>
      </c>
    </row>
    <row r="1431" spans="2:13" ht="12.75">
      <c r="B1431" s="235">
        <v>3000</v>
      </c>
      <c r="C1431" s="1" t="s">
        <v>874</v>
      </c>
      <c r="D1431" s="1" t="s">
        <v>866</v>
      </c>
      <c r="E1431" s="1" t="s">
        <v>234</v>
      </c>
      <c r="F1431" s="27" t="s">
        <v>875</v>
      </c>
      <c r="G1431" s="27" t="s">
        <v>311</v>
      </c>
      <c r="H1431" s="38">
        <f t="shared" si="108"/>
        <v>-144400</v>
      </c>
      <c r="I1431" s="78">
        <f t="shared" si="106"/>
        <v>5.660377358490566</v>
      </c>
      <c r="K1431" s="81" t="s">
        <v>689</v>
      </c>
      <c r="M1431" s="2">
        <v>530</v>
      </c>
    </row>
    <row r="1432" spans="2:13" ht="12.75">
      <c r="B1432" s="235">
        <v>3000</v>
      </c>
      <c r="C1432" s="1" t="s">
        <v>876</v>
      </c>
      <c r="D1432" s="1" t="s">
        <v>866</v>
      </c>
      <c r="E1432" s="1" t="s">
        <v>234</v>
      </c>
      <c r="F1432" s="27" t="s">
        <v>877</v>
      </c>
      <c r="G1432" s="27" t="s">
        <v>342</v>
      </c>
      <c r="H1432" s="38">
        <f t="shared" si="108"/>
        <v>-147400</v>
      </c>
      <c r="I1432" s="78">
        <f t="shared" si="106"/>
        <v>5.660377358490566</v>
      </c>
      <c r="K1432" s="81" t="s">
        <v>689</v>
      </c>
      <c r="M1432" s="2">
        <v>530</v>
      </c>
    </row>
    <row r="1433" spans="1:13" s="15" customFormat="1" ht="12.75">
      <c r="A1433" s="12"/>
      <c r="B1433" s="235">
        <v>1500</v>
      </c>
      <c r="C1433" s="1" t="s">
        <v>878</v>
      </c>
      <c r="D1433" s="1" t="s">
        <v>866</v>
      </c>
      <c r="E1433" s="1" t="s">
        <v>234</v>
      </c>
      <c r="F1433" s="453" t="s">
        <v>879</v>
      </c>
      <c r="G1433" s="27" t="s">
        <v>386</v>
      </c>
      <c r="H1433" s="38">
        <f t="shared" si="108"/>
        <v>-148900</v>
      </c>
      <c r="I1433" s="78">
        <f t="shared" si="106"/>
        <v>2.830188679245283</v>
      </c>
      <c r="K1433" s="81" t="s">
        <v>689</v>
      </c>
      <c r="M1433" s="2">
        <v>530</v>
      </c>
    </row>
    <row r="1434" spans="1:13" s="15" customFormat="1" ht="12.75">
      <c r="A1434" s="12"/>
      <c r="B1434" s="235">
        <v>1000</v>
      </c>
      <c r="C1434" s="1" t="s">
        <v>880</v>
      </c>
      <c r="D1434" s="1" t="s">
        <v>866</v>
      </c>
      <c r="E1434" s="1" t="s">
        <v>234</v>
      </c>
      <c r="F1434" s="453" t="s">
        <v>881</v>
      </c>
      <c r="G1434" s="27" t="s">
        <v>392</v>
      </c>
      <c r="H1434" s="38">
        <f t="shared" si="108"/>
        <v>-149900</v>
      </c>
      <c r="I1434" s="78">
        <f t="shared" si="106"/>
        <v>1.8867924528301887</v>
      </c>
      <c r="K1434" s="81" t="s">
        <v>689</v>
      </c>
      <c r="M1434" s="2">
        <v>530</v>
      </c>
    </row>
    <row r="1435" spans="1:13" s="15" customFormat="1" ht="12.75">
      <c r="A1435" s="12"/>
      <c r="B1435" s="235">
        <v>2500</v>
      </c>
      <c r="C1435" s="1" t="s">
        <v>882</v>
      </c>
      <c r="D1435" s="1" t="s">
        <v>866</v>
      </c>
      <c r="E1435" s="1" t="s">
        <v>234</v>
      </c>
      <c r="F1435" s="495" t="s">
        <v>883</v>
      </c>
      <c r="G1435" s="27" t="s">
        <v>392</v>
      </c>
      <c r="H1435" s="38">
        <f t="shared" si="108"/>
        <v>-152400</v>
      </c>
      <c r="I1435" s="78">
        <f t="shared" si="106"/>
        <v>4.716981132075472</v>
      </c>
      <c r="K1435" s="81" t="s">
        <v>689</v>
      </c>
      <c r="M1435" s="2">
        <v>530</v>
      </c>
    </row>
    <row r="1436" spans="1:13" s="15" customFormat="1" ht="12.75">
      <c r="A1436" s="12"/>
      <c r="B1436" s="235">
        <v>4000</v>
      </c>
      <c r="C1436" s="75" t="s">
        <v>865</v>
      </c>
      <c r="D1436" s="75" t="s">
        <v>866</v>
      </c>
      <c r="E1436" s="75" t="s">
        <v>234</v>
      </c>
      <c r="F1436" s="453" t="s">
        <v>884</v>
      </c>
      <c r="G1436" s="453" t="s">
        <v>456</v>
      </c>
      <c r="H1436" s="38">
        <f t="shared" si="108"/>
        <v>-156400</v>
      </c>
      <c r="I1436" s="78">
        <f t="shared" si="106"/>
        <v>7.547169811320755</v>
      </c>
      <c r="K1436" s="81" t="s">
        <v>689</v>
      </c>
      <c r="M1436" s="2">
        <v>530</v>
      </c>
    </row>
    <row r="1437" spans="1:13" s="15" customFormat="1" ht="12.75">
      <c r="A1437" s="12"/>
      <c r="B1437" s="235">
        <v>2000</v>
      </c>
      <c r="C1437" s="75" t="s">
        <v>885</v>
      </c>
      <c r="D1437" s="75" t="s">
        <v>866</v>
      </c>
      <c r="E1437" s="75" t="s">
        <v>234</v>
      </c>
      <c r="F1437" s="453" t="s">
        <v>873</v>
      </c>
      <c r="G1437" s="453" t="s">
        <v>458</v>
      </c>
      <c r="H1437" s="38">
        <f t="shared" si="108"/>
        <v>-158400</v>
      </c>
      <c r="I1437" s="78">
        <f t="shared" si="106"/>
        <v>3.7735849056603774</v>
      </c>
      <c r="K1437" s="81" t="s">
        <v>689</v>
      </c>
      <c r="M1437" s="2">
        <v>530</v>
      </c>
    </row>
    <row r="1438" spans="1:13" s="15" customFormat="1" ht="12.75">
      <c r="A1438" s="12"/>
      <c r="B1438" s="235">
        <v>3000</v>
      </c>
      <c r="C1438" s="75" t="s">
        <v>886</v>
      </c>
      <c r="D1438" s="75" t="s">
        <v>866</v>
      </c>
      <c r="E1438" s="75" t="s">
        <v>234</v>
      </c>
      <c r="F1438" s="453" t="s">
        <v>873</v>
      </c>
      <c r="G1438" s="453" t="s">
        <v>460</v>
      </c>
      <c r="H1438" s="38">
        <f t="shared" si="108"/>
        <v>-161400</v>
      </c>
      <c r="I1438" s="78">
        <f t="shared" si="106"/>
        <v>5.660377358490566</v>
      </c>
      <c r="K1438" s="81" t="s">
        <v>689</v>
      </c>
      <c r="M1438" s="2">
        <v>530</v>
      </c>
    </row>
    <row r="1439" spans="1:13" s="15" customFormat="1" ht="12.75">
      <c r="A1439" s="12"/>
      <c r="B1439" s="235">
        <v>30000</v>
      </c>
      <c r="C1439" s="75" t="s">
        <v>887</v>
      </c>
      <c r="D1439" s="75" t="s">
        <v>866</v>
      </c>
      <c r="E1439" s="75" t="s">
        <v>234</v>
      </c>
      <c r="F1439" s="453" t="s">
        <v>888</v>
      </c>
      <c r="G1439" s="453" t="s">
        <v>460</v>
      </c>
      <c r="H1439" s="38">
        <f t="shared" si="108"/>
        <v>-191400</v>
      </c>
      <c r="I1439" s="78">
        <f t="shared" si="106"/>
        <v>56.60377358490566</v>
      </c>
      <c r="K1439" s="81" t="s">
        <v>689</v>
      </c>
      <c r="M1439" s="2">
        <v>530</v>
      </c>
    </row>
    <row r="1440" spans="1:13" s="15" customFormat="1" ht="12.75">
      <c r="A1440" s="12"/>
      <c r="B1440" s="235">
        <v>2500</v>
      </c>
      <c r="C1440" s="75" t="s">
        <v>889</v>
      </c>
      <c r="D1440" s="75" t="s">
        <v>866</v>
      </c>
      <c r="E1440" s="75" t="s">
        <v>234</v>
      </c>
      <c r="F1440" s="453" t="s">
        <v>873</v>
      </c>
      <c r="G1440" s="453" t="s">
        <v>460</v>
      </c>
      <c r="H1440" s="38">
        <f t="shared" si="108"/>
        <v>-193900</v>
      </c>
      <c r="I1440" s="78">
        <f t="shared" si="106"/>
        <v>4.716981132075472</v>
      </c>
      <c r="K1440" s="81" t="s">
        <v>689</v>
      </c>
      <c r="M1440" s="2">
        <v>530</v>
      </c>
    </row>
    <row r="1441" spans="1:13" s="15" customFormat="1" ht="12.75">
      <c r="A1441" s="12"/>
      <c r="B1441" s="235">
        <v>2500</v>
      </c>
      <c r="C1441" s="75" t="s">
        <v>890</v>
      </c>
      <c r="D1441" s="75" t="s">
        <v>866</v>
      </c>
      <c r="E1441" s="75" t="s">
        <v>234</v>
      </c>
      <c r="F1441" s="495" t="s">
        <v>891</v>
      </c>
      <c r="G1441" s="453" t="s">
        <v>553</v>
      </c>
      <c r="H1441" s="38">
        <f t="shared" si="108"/>
        <v>-196400</v>
      </c>
      <c r="I1441" s="78">
        <f t="shared" si="106"/>
        <v>4.716981132075472</v>
      </c>
      <c r="K1441" s="81" t="s">
        <v>689</v>
      </c>
      <c r="M1441" s="2">
        <v>530</v>
      </c>
    </row>
    <row r="1442" spans="1:13" s="15" customFormat="1" ht="12.75">
      <c r="A1442" s="12"/>
      <c r="B1442" s="235">
        <v>2500</v>
      </c>
      <c r="C1442" s="75" t="s">
        <v>889</v>
      </c>
      <c r="D1442" s="75" t="s">
        <v>866</v>
      </c>
      <c r="E1442" s="75" t="s">
        <v>234</v>
      </c>
      <c r="F1442" s="495" t="s">
        <v>892</v>
      </c>
      <c r="G1442" s="453" t="s">
        <v>555</v>
      </c>
      <c r="H1442" s="38">
        <f t="shared" si="108"/>
        <v>-198900</v>
      </c>
      <c r="I1442" s="78">
        <f t="shared" si="106"/>
        <v>4.716981132075472</v>
      </c>
      <c r="K1442" s="81" t="s">
        <v>689</v>
      </c>
      <c r="M1442" s="2">
        <v>530</v>
      </c>
    </row>
    <row r="1443" spans="1:13" s="95" customFormat="1" ht="12.75">
      <c r="A1443" s="92"/>
      <c r="B1443" s="369">
        <f>SUM(B1392:B1442)</f>
        <v>198900</v>
      </c>
      <c r="C1443" s="86" t="s">
        <v>158</v>
      </c>
      <c r="D1443" s="86"/>
      <c r="E1443" s="86"/>
      <c r="F1443" s="88"/>
      <c r="G1443" s="88"/>
      <c r="H1443" s="87">
        <v>0</v>
      </c>
      <c r="I1443" s="118">
        <f t="shared" si="106"/>
        <v>375.2830188679245</v>
      </c>
      <c r="K1443" s="91"/>
      <c r="M1443" s="2">
        <v>530</v>
      </c>
    </row>
    <row r="1444" spans="1:13" s="15" customFormat="1" ht="12.75">
      <c r="A1444" s="12"/>
      <c r="B1444" s="241"/>
      <c r="C1444" s="33"/>
      <c r="D1444" s="33"/>
      <c r="E1444" s="33"/>
      <c r="F1444" s="31"/>
      <c r="G1444" s="31"/>
      <c r="H1444" s="38">
        <f aca="true" t="shared" si="109" ref="H1444:H1475">H1443-B1444</f>
        <v>0</v>
      </c>
      <c r="I1444" s="78">
        <f t="shared" si="106"/>
        <v>0</v>
      </c>
      <c r="K1444" s="103"/>
      <c r="M1444" s="2">
        <v>530</v>
      </c>
    </row>
    <row r="1445" spans="1:13" s="15" customFormat="1" ht="12.75">
      <c r="A1445" s="12"/>
      <c r="B1445" s="241"/>
      <c r="C1445" s="33"/>
      <c r="D1445" s="33"/>
      <c r="E1445" s="33"/>
      <c r="F1445" s="31"/>
      <c r="G1445" s="31"/>
      <c r="H1445" s="38">
        <f t="shared" si="109"/>
        <v>0</v>
      </c>
      <c r="I1445" s="78">
        <f aca="true" t="shared" si="110" ref="I1445:I1508">+B1445/M1445</f>
        <v>0</v>
      </c>
      <c r="K1445" s="103"/>
      <c r="M1445" s="2">
        <v>530</v>
      </c>
    </row>
    <row r="1446" spans="1:13" s="15" customFormat="1" ht="12.75">
      <c r="A1446" s="33"/>
      <c r="B1446" s="241">
        <v>1500</v>
      </c>
      <c r="C1446" s="33" t="s">
        <v>240</v>
      </c>
      <c r="D1446" s="33" t="s">
        <v>12</v>
      </c>
      <c r="E1446" s="33" t="s">
        <v>86</v>
      </c>
      <c r="F1446" s="31" t="s">
        <v>806</v>
      </c>
      <c r="G1446" s="31" t="s">
        <v>232</v>
      </c>
      <c r="H1446" s="38">
        <f t="shared" si="109"/>
        <v>-1500</v>
      </c>
      <c r="I1446" s="78">
        <f t="shared" si="110"/>
        <v>2.830188679245283</v>
      </c>
      <c r="J1446" s="103"/>
      <c r="K1446" s="103" t="s">
        <v>807</v>
      </c>
      <c r="L1446" s="103"/>
      <c r="M1446" s="2">
        <v>530</v>
      </c>
    </row>
    <row r="1447" spans="1:13" s="15" customFormat="1" ht="12.75">
      <c r="A1447" s="33"/>
      <c r="B1447" s="241">
        <v>1500</v>
      </c>
      <c r="C1447" s="33" t="s">
        <v>240</v>
      </c>
      <c r="D1447" s="33" t="s">
        <v>12</v>
      </c>
      <c r="E1447" s="33" t="s">
        <v>86</v>
      </c>
      <c r="F1447" s="31" t="s">
        <v>806</v>
      </c>
      <c r="G1447" s="31" t="s">
        <v>232</v>
      </c>
      <c r="H1447" s="38">
        <f t="shared" si="109"/>
        <v>-3000</v>
      </c>
      <c r="I1447" s="78">
        <f t="shared" si="110"/>
        <v>2.830188679245283</v>
      </c>
      <c r="J1447" s="103"/>
      <c r="K1447" s="103" t="s">
        <v>807</v>
      </c>
      <c r="L1447" s="103"/>
      <c r="M1447" s="2">
        <v>530</v>
      </c>
    </row>
    <row r="1448" spans="1:13" s="15" customFormat="1" ht="12.75">
      <c r="A1448" s="33"/>
      <c r="B1448" s="241">
        <v>1500</v>
      </c>
      <c r="C1448" s="33" t="s">
        <v>240</v>
      </c>
      <c r="D1448" s="33" t="s">
        <v>12</v>
      </c>
      <c r="E1448" s="33" t="s">
        <v>86</v>
      </c>
      <c r="F1448" s="31" t="s">
        <v>806</v>
      </c>
      <c r="G1448" s="31" t="s">
        <v>259</v>
      </c>
      <c r="H1448" s="38">
        <f t="shared" si="109"/>
        <v>-4500</v>
      </c>
      <c r="I1448" s="78">
        <f t="shared" si="110"/>
        <v>2.830188679245283</v>
      </c>
      <c r="J1448" s="103"/>
      <c r="K1448" s="103" t="s">
        <v>807</v>
      </c>
      <c r="L1448" s="103"/>
      <c r="M1448" s="2">
        <v>530</v>
      </c>
    </row>
    <row r="1449" spans="1:13" s="15" customFormat="1" ht="12.75">
      <c r="A1449" s="33"/>
      <c r="B1449" s="241">
        <v>1500</v>
      </c>
      <c r="C1449" s="33" t="s">
        <v>240</v>
      </c>
      <c r="D1449" s="33" t="s">
        <v>12</v>
      </c>
      <c r="E1449" s="33" t="s">
        <v>86</v>
      </c>
      <c r="F1449" s="31" t="s">
        <v>806</v>
      </c>
      <c r="G1449" s="31" t="s">
        <v>43</v>
      </c>
      <c r="H1449" s="38">
        <f t="shared" si="109"/>
        <v>-6000</v>
      </c>
      <c r="I1449" s="78">
        <f t="shared" si="110"/>
        <v>2.830188679245283</v>
      </c>
      <c r="J1449" s="103"/>
      <c r="K1449" s="103" t="s">
        <v>807</v>
      </c>
      <c r="L1449" s="103"/>
      <c r="M1449" s="2">
        <v>530</v>
      </c>
    </row>
    <row r="1450" spans="1:13" s="15" customFormat="1" ht="12.75">
      <c r="A1450" s="33"/>
      <c r="B1450" s="241">
        <v>1500</v>
      </c>
      <c r="C1450" s="33" t="s">
        <v>240</v>
      </c>
      <c r="D1450" s="33" t="s">
        <v>12</v>
      </c>
      <c r="E1450" s="33" t="s">
        <v>86</v>
      </c>
      <c r="F1450" s="31" t="s">
        <v>806</v>
      </c>
      <c r="G1450" s="31" t="s">
        <v>306</v>
      </c>
      <c r="H1450" s="38">
        <f t="shared" si="109"/>
        <v>-7500</v>
      </c>
      <c r="I1450" s="78">
        <f t="shared" si="110"/>
        <v>2.830188679245283</v>
      </c>
      <c r="J1450" s="103"/>
      <c r="K1450" s="103" t="s">
        <v>807</v>
      </c>
      <c r="L1450" s="103"/>
      <c r="M1450" s="2">
        <v>530</v>
      </c>
    </row>
    <row r="1451" spans="1:13" s="15" customFormat="1" ht="12.75">
      <c r="A1451" s="33"/>
      <c r="B1451" s="241">
        <v>1500</v>
      </c>
      <c r="C1451" s="33" t="s">
        <v>240</v>
      </c>
      <c r="D1451" s="33" t="s">
        <v>12</v>
      </c>
      <c r="E1451" s="33" t="s">
        <v>86</v>
      </c>
      <c r="F1451" s="31" t="s">
        <v>806</v>
      </c>
      <c r="G1451" s="31" t="s">
        <v>44</v>
      </c>
      <c r="H1451" s="38">
        <f t="shared" si="109"/>
        <v>-9000</v>
      </c>
      <c r="I1451" s="78">
        <f t="shared" si="110"/>
        <v>2.830188679245283</v>
      </c>
      <c r="J1451" s="103"/>
      <c r="K1451" s="103" t="s">
        <v>807</v>
      </c>
      <c r="L1451" s="103"/>
      <c r="M1451" s="2">
        <v>530</v>
      </c>
    </row>
    <row r="1452" spans="1:13" s="15" customFormat="1" ht="12.75">
      <c r="A1452" s="33"/>
      <c r="B1452" s="241">
        <v>1400</v>
      </c>
      <c r="C1452" s="33" t="s">
        <v>240</v>
      </c>
      <c r="D1452" s="33" t="s">
        <v>12</v>
      </c>
      <c r="E1452" s="33" t="s">
        <v>86</v>
      </c>
      <c r="F1452" s="31" t="s">
        <v>806</v>
      </c>
      <c r="G1452" s="31" t="s">
        <v>311</v>
      </c>
      <c r="H1452" s="38">
        <f t="shared" si="109"/>
        <v>-10400</v>
      </c>
      <c r="I1452" s="78">
        <f t="shared" si="110"/>
        <v>2.641509433962264</v>
      </c>
      <c r="J1452" s="103"/>
      <c r="K1452" s="103" t="s">
        <v>807</v>
      </c>
      <c r="L1452" s="103"/>
      <c r="M1452" s="2">
        <v>530</v>
      </c>
    </row>
    <row r="1453" spans="1:13" s="15" customFormat="1" ht="12.75">
      <c r="A1453" s="33"/>
      <c r="B1453" s="241">
        <v>1000</v>
      </c>
      <c r="C1453" s="33" t="s">
        <v>240</v>
      </c>
      <c r="D1453" s="33" t="s">
        <v>12</v>
      </c>
      <c r="E1453" s="33" t="s">
        <v>86</v>
      </c>
      <c r="F1453" s="31" t="s">
        <v>806</v>
      </c>
      <c r="G1453" s="31" t="s">
        <v>342</v>
      </c>
      <c r="H1453" s="38">
        <f t="shared" si="109"/>
        <v>-11400</v>
      </c>
      <c r="I1453" s="78">
        <f t="shared" si="110"/>
        <v>1.8867924528301887</v>
      </c>
      <c r="J1453" s="103"/>
      <c r="K1453" s="103" t="s">
        <v>807</v>
      </c>
      <c r="L1453" s="103"/>
      <c r="M1453" s="2">
        <v>530</v>
      </c>
    </row>
    <row r="1454" spans="1:13" s="15" customFormat="1" ht="12.75">
      <c r="A1454" s="33"/>
      <c r="B1454" s="241">
        <v>1500</v>
      </c>
      <c r="C1454" s="33" t="s">
        <v>240</v>
      </c>
      <c r="D1454" s="33" t="s">
        <v>12</v>
      </c>
      <c r="E1454" s="33" t="s">
        <v>86</v>
      </c>
      <c r="F1454" s="31" t="s">
        <v>806</v>
      </c>
      <c r="G1454" s="31" t="s">
        <v>392</v>
      </c>
      <c r="H1454" s="38">
        <f t="shared" si="109"/>
        <v>-12900</v>
      </c>
      <c r="I1454" s="78">
        <f t="shared" si="110"/>
        <v>2.830188679245283</v>
      </c>
      <c r="J1454" s="103"/>
      <c r="K1454" s="103" t="s">
        <v>807</v>
      </c>
      <c r="L1454" s="103"/>
      <c r="M1454" s="2">
        <v>530</v>
      </c>
    </row>
    <row r="1455" spans="1:13" s="15" customFormat="1" ht="12.75">
      <c r="A1455" s="33"/>
      <c r="B1455" s="241">
        <v>1500</v>
      </c>
      <c r="C1455" s="33" t="s">
        <v>240</v>
      </c>
      <c r="D1455" s="33" t="s">
        <v>12</v>
      </c>
      <c r="E1455" s="33" t="s">
        <v>86</v>
      </c>
      <c r="F1455" s="31" t="s">
        <v>806</v>
      </c>
      <c r="G1455" s="31" t="s">
        <v>395</v>
      </c>
      <c r="H1455" s="38">
        <f t="shared" si="109"/>
        <v>-14400</v>
      </c>
      <c r="I1455" s="78">
        <f t="shared" si="110"/>
        <v>2.830188679245283</v>
      </c>
      <c r="J1455" s="103"/>
      <c r="K1455" s="103" t="s">
        <v>807</v>
      </c>
      <c r="L1455" s="103"/>
      <c r="M1455" s="2">
        <v>530</v>
      </c>
    </row>
    <row r="1456" spans="1:13" s="15" customFormat="1" ht="12.75">
      <c r="A1456" s="33"/>
      <c r="B1456" s="241">
        <v>1000</v>
      </c>
      <c r="C1456" s="33" t="s">
        <v>240</v>
      </c>
      <c r="D1456" s="33" t="s">
        <v>12</v>
      </c>
      <c r="E1456" s="33" t="s">
        <v>86</v>
      </c>
      <c r="F1456" s="31" t="s">
        <v>806</v>
      </c>
      <c r="G1456" s="31" t="s">
        <v>419</v>
      </c>
      <c r="H1456" s="38">
        <f t="shared" si="109"/>
        <v>-15400</v>
      </c>
      <c r="I1456" s="78">
        <f t="shared" si="110"/>
        <v>1.8867924528301887</v>
      </c>
      <c r="J1456" s="103"/>
      <c r="K1456" s="103" t="s">
        <v>807</v>
      </c>
      <c r="L1456" s="103"/>
      <c r="M1456" s="2">
        <v>530</v>
      </c>
    </row>
    <row r="1457" spans="1:13" s="15" customFormat="1" ht="12.75">
      <c r="A1457" s="33"/>
      <c r="B1457" s="241">
        <v>2500</v>
      </c>
      <c r="C1457" s="33" t="s">
        <v>240</v>
      </c>
      <c r="D1457" s="33" t="s">
        <v>12</v>
      </c>
      <c r="E1457" s="33" t="s">
        <v>86</v>
      </c>
      <c r="F1457" s="31" t="s">
        <v>806</v>
      </c>
      <c r="G1457" s="31" t="s">
        <v>458</v>
      </c>
      <c r="H1457" s="38">
        <f t="shared" si="109"/>
        <v>-17900</v>
      </c>
      <c r="I1457" s="78">
        <f t="shared" si="110"/>
        <v>4.716981132075472</v>
      </c>
      <c r="J1457" s="103"/>
      <c r="K1457" s="103" t="s">
        <v>807</v>
      </c>
      <c r="L1457" s="103"/>
      <c r="M1457" s="2">
        <v>530</v>
      </c>
    </row>
    <row r="1458" spans="1:14" s="15" customFormat="1" ht="12.75">
      <c r="A1458" s="33"/>
      <c r="B1458" s="241">
        <v>1500</v>
      </c>
      <c r="C1458" s="33" t="s">
        <v>240</v>
      </c>
      <c r="D1458" s="33" t="s">
        <v>12</v>
      </c>
      <c r="E1458" s="33" t="s">
        <v>86</v>
      </c>
      <c r="F1458" s="31" t="s">
        <v>806</v>
      </c>
      <c r="G1458" s="31" t="s">
        <v>458</v>
      </c>
      <c r="H1458" s="38">
        <f t="shared" si="109"/>
        <v>-19400</v>
      </c>
      <c r="I1458" s="78">
        <f t="shared" si="110"/>
        <v>2.830188679245283</v>
      </c>
      <c r="J1458" s="103"/>
      <c r="K1458" s="103" t="s">
        <v>807</v>
      </c>
      <c r="L1458" s="103"/>
      <c r="M1458" s="2">
        <v>530</v>
      </c>
      <c r="N1458" s="496"/>
    </row>
    <row r="1459" spans="1:13" s="15" customFormat="1" ht="12.75">
      <c r="A1459" s="33"/>
      <c r="B1459" s="241">
        <v>1500</v>
      </c>
      <c r="C1459" s="33" t="s">
        <v>240</v>
      </c>
      <c r="D1459" s="33" t="s">
        <v>12</v>
      </c>
      <c r="E1459" s="33" t="s">
        <v>86</v>
      </c>
      <c r="F1459" s="31" t="s">
        <v>806</v>
      </c>
      <c r="G1459" s="31" t="s">
        <v>460</v>
      </c>
      <c r="H1459" s="38">
        <f t="shared" si="109"/>
        <v>-20900</v>
      </c>
      <c r="I1459" s="78">
        <f t="shared" si="110"/>
        <v>2.830188679245283</v>
      </c>
      <c r="J1459" s="103"/>
      <c r="K1459" s="103" t="s">
        <v>807</v>
      </c>
      <c r="L1459" s="103"/>
      <c r="M1459" s="2">
        <v>530</v>
      </c>
    </row>
    <row r="1460" spans="1:13" s="15" customFormat="1" ht="12.75">
      <c r="A1460" s="33"/>
      <c r="B1460" s="241">
        <v>1500</v>
      </c>
      <c r="C1460" s="33" t="s">
        <v>240</v>
      </c>
      <c r="D1460" s="33" t="s">
        <v>12</v>
      </c>
      <c r="E1460" s="33" t="s">
        <v>86</v>
      </c>
      <c r="F1460" s="31" t="s">
        <v>806</v>
      </c>
      <c r="G1460" s="31" t="s">
        <v>462</v>
      </c>
      <c r="H1460" s="38">
        <f t="shared" si="109"/>
        <v>-22400</v>
      </c>
      <c r="I1460" s="78">
        <f t="shared" si="110"/>
        <v>2.830188679245283</v>
      </c>
      <c r="J1460" s="103"/>
      <c r="K1460" s="103" t="s">
        <v>807</v>
      </c>
      <c r="L1460" s="103"/>
      <c r="M1460" s="2">
        <v>530</v>
      </c>
    </row>
    <row r="1461" spans="1:13" s="15" customFormat="1" ht="12.75">
      <c r="A1461" s="33"/>
      <c r="B1461" s="241">
        <v>1500</v>
      </c>
      <c r="C1461" s="33" t="s">
        <v>240</v>
      </c>
      <c r="D1461" s="33" t="s">
        <v>12</v>
      </c>
      <c r="E1461" s="33" t="s">
        <v>86</v>
      </c>
      <c r="F1461" s="31" t="s">
        <v>806</v>
      </c>
      <c r="G1461" s="31" t="s">
        <v>464</v>
      </c>
      <c r="H1461" s="38">
        <f t="shared" si="109"/>
        <v>-23900</v>
      </c>
      <c r="I1461" s="78">
        <f t="shared" si="110"/>
        <v>2.830188679245283</v>
      </c>
      <c r="J1461" s="103"/>
      <c r="K1461" s="103" t="s">
        <v>807</v>
      </c>
      <c r="L1461" s="103"/>
      <c r="M1461" s="2">
        <v>530</v>
      </c>
    </row>
    <row r="1462" spans="1:13" s="15" customFormat="1" ht="12.75">
      <c r="A1462" s="33"/>
      <c r="B1462" s="241">
        <v>1500</v>
      </c>
      <c r="C1462" s="33" t="s">
        <v>240</v>
      </c>
      <c r="D1462" s="33" t="s">
        <v>12</v>
      </c>
      <c r="E1462" s="33" t="s">
        <v>86</v>
      </c>
      <c r="F1462" s="31" t="s">
        <v>806</v>
      </c>
      <c r="G1462" s="31" t="s">
        <v>553</v>
      </c>
      <c r="H1462" s="38">
        <f t="shared" si="109"/>
        <v>-25400</v>
      </c>
      <c r="I1462" s="78">
        <f t="shared" si="110"/>
        <v>2.830188679245283</v>
      </c>
      <c r="J1462" s="103"/>
      <c r="K1462" s="103" t="s">
        <v>807</v>
      </c>
      <c r="L1462" s="103"/>
      <c r="M1462" s="2">
        <v>530</v>
      </c>
    </row>
    <row r="1463" spans="1:13" s="15" customFormat="1" ht="12.75">
      <c r="A1463" s="33"/>
      <c r="B1463" s="241">
        <v>1500</v>
      </c>
      <c r="C1463" s="33" t="s">
        <v>240</v>
      </c>
      <c r="D1463" s="33" t="s">
        <v>12</v>
      </c>
      <c r="E1463" s="33" t="s">
        <v>86</v>
      </c>
      <c r="F1463" s="31" t="s">
        <v>806</v>
      </c>
      <c r="G1463" s="31" t="s">
        <v>555</v>
      </c>
      <c r="H1463" s="38">
        <f t="shared" si="109"/>
        <v>-26900</v>
      </c>
      <c r="I1463" s="78">
        <f t="shared" si="110"/>
        <v>2.830188679245283</v>
      </c>
      <c r="J1463" s="103"/>
      <c r="K1463" s="103" t="s">
        <v>807</v>
      </c>
      <c r="L1463" s="103"/>
      <c r="M1463" s="2">
        <v>530</v>
      </c>
    </row>
    <row r="1464" spans="1:13" s="15" customFormat="1" ht="12.75">
      <c r="A1464" s="33"/>
      <c r="B1464" s="241">
        <v>1500</v>
      </c>
      <c r="C1464" s="33" t="s">
        <v>240</v>
      </c>
      <c r="D1464" s="33" t="s">
        <v>12</v>
      </c>
      <c r="E1464" s="33" t="s">
        <v>86</v>
      </c>
      <c r="F1464" s="31" t="s">
        <v>806</v>
      </c>
      <c r="G1464" s="31" t="s">
        <v>578</v>
      </c>
      <c r="H1464" s="38">
        <f t="shared" si="109"/>
        <v>-28400</v>
      </c>
      <c r="I1464" s="78">
        <f t="shared" si="110"/>
        <v>2.830188679245283</v>
      </c>
      <c r="J1464" s="103"/>
      <c r="K1464" s="103" t="s">
        <v>807</v>
      </c>
      <c r="L1464" s="103"/>
      <c r="M1464" s="2">
        <v>530</v>
      </c>
    </row>
    <row r="1465" spans="1:13" s="15" customFormat="1" ht="12.75">
      <c r="A1465" s="33"/>
      <c r="B1465" s="241">
        <v>1000</v>
      </c>
      <c r="C1465" s="33" t="s">
        <v>240</v>
      </c>
      <c r="D1465" s="33" t="s">
        <v>12</v>
      </c>
      <c r="E1465" s="33" t="s">
        <v>86</v>
      </c>
      <c r="F1465" s="31" t="s">
        <v>806</v>
      </c>
      <c r="G1465" s="31" t="s">
        <v>580</v>
      </c>
      <c r="H1465" s="38">
        <f t="shared" si="109"/>
        <v>-29400</v>
      </c>
      <c r="I1465" s="78">
        <f t="shared" si="110"/>
        <v>1.8867924528301887</v>
      </c>
      <c r="J1465" s="103"/>
      <c r="K1465" s="103" t="s">
        <v>807</v>
      </c>
      <c r="L1465" s="103"/>
      <c r="M1465" s="2">
        <v>530</v>
      </c>
    </row>
    <row r="1466" spans="1:13" s="15" customFormat="1" ht="12.75">
      <c r="A1466" s="33"/>
      <c r="B1466" s="241">
        <v>1000</v>
      </c>
      <c r="C1466" s="33" t="s">
        <v>240</v>
      </c>
      <c r="D1466" s="33" t="s">
        <v>12</v>
      </c>
      <c r="E1466" s="33" t="s">
        <v>86</v>
      </c>
      <c r="F1466" s="31" t="s">
        <v>806</v>
      </c>
      <c r="G1466" s="31" t="s">
        <v>582</v>
      </c>
      <c r="H1466" s="38">
        <f t="shared" si="109"/>
        <v>-30400</v>
      </c>
      <c r="I1466" s="78">
        <f t="shared" si="110"/>
        <v>1.8867924528301887</v>
      </c>
      <c r="J1466" s="103"/>
      <c r="K1466" s="103" t="s">
        <v>807</v>
      </c>
      <c r="L1466" s="103"/>
      <c r="M1466" s="2">
        <v>530</v>
      </c>
    </row>
    <row r="1467" spans="1:13" s="15" customFormat="1" ht="12.75">
      <c r="A1467" s="12"/>
      <c r="B1467" s="241">
        <v>1400</v>
      </c>
      <c r="C1467" s="12" t="s">
        <v>240</v>
      </c>
      <c r="D1467" s="12" t="s">
        <v>12</v>
      </c>
      <c r="E1467" s="12" t="s">
        <v>86</v>
      </c>
      <c r="F1467" s="30" t="s">
        <v>673</v>
      </c>
      <c r="G1467" s="30" t="s">
        <v>230</v>
      </c>
      <c r="H1467" s="38">
        <f t="shared" si="109"/>
        <v>-31800</v>
      </c>
      <c r="I1467" s="78">
        <f t="shared" si="110"/>
        <v>2.641509433962264</v>
      </c>
      <c r="J1467" s="29"/>
      <c r="K1467" s="103" t="s">
        <v>654</v>
      </c>
      <c r="M1467" s="2">
        <v>530</v>
      </c>
    </row>
    <row r="1468" spans="1:13" s="15" customFormat="1" ht="12.75">
      <c r="A1468" s="12"/>
      <c r="B1468" s="241">
        <v>1450</v>
      </c>
      <c r="C1468" s="497" t="s">
        <v>240</v>
      </c>
      <c r="D1468" s="497" t="s">
        <v>12</v>
      </c>
      <c r="E1468" s="497" t="s">
        <v>86</v>
      </c>
      <c r="F1468" s="498" t="s">
        <v>673</v>
      </c>
      <c r="G1468" s="499" t="s">
        <v>232</v>
      </c>
      <c r="H1468" s="38">
        <f t="shared" si="109"/>
        <v>-33250</v>
      </c>
      <c r="I1468" s="78">
        <f t="shared" si="110"/>
        <v>2.7358490566037736</v>
      </c>
      <c r="J1468" s="29"/>
      <c r="K1468" s="103" t="s">
        <v>654</v>
      </c>
      <c r="M1468" s="2">
        <v>530</v>
      </c>
    </row>
    <row r="1469" spans="1:13" s="15" customFormat="1" ht="12.75">
      <c r="A1469" s="12"/>
      <c r="B1469" s="241">
        <v>1400</v>
      </c>
      <c r="C1469" s="497" t="s">
        <v>240</v>
      </c>
      <c r="D1469" s="497" t="s">
        <v>12</v>
      </c>
      <c r="E1469" s="497" t="s">
        <v>86</v>
      </c>
      <c r="F1469" s="498" t="s">
        <v>673</v>
      </c>
      <c r="G1469" s="499" t="s">
        <v>259</v>
      </c>
      <c r="H1469" s="38">
        <f t="shared" si="109"/>
        <v>-34650</v>
      </c>
      <c r="I1469" s="78">
        <f t="shared" si="110"/>
        <v>2.641509433962264</v>
      </c>
      <c r="J1469" s="29"/>
      <c r="K1469" s="103" t="s">
        <v>654</v>
      </c>
      <c r="M1469" s="2">
        <v>530</v>
      </c>
    </row>
    <row r="1470" spans="1:13" s="15" customFormat="1" ht="12.75">
      <c r="A1470" s="12"/>
      <c r="B1470" s="241">
        <v>1200</v>
      </c>
      <c r="C1470" s="12" t="s">
        <v>240</v>
      </c>
      <c r="D1470" s="12" t="s">
        <v>12</v>
      </c>
      <c r="E1470" s="12" t="s">
        <v>86</v>
      </c>
      <c r="F1470" s="30" t="s">
        <v>673</v>
      </c>
      <c r="G1470" s="27" t="s">
        <v>289</v>
      </c>
      <c r="H1470" s="38">
        <f t="shared" si="109"/>
        <v>-35850</v>
      </c>
      <c r="I1470" s="78">
        <f t="shared" si="110"/>
        <v>2.2641509433962264</v>
      </c>
      <c r="J1470" s="29"/>
      <c r="K1470" s="103" t="s">
        <v>654</v>
      </c>
      <c r="M1470" s="2">
        <v>530</v>
      </c>
    </row>
    <row r="1471" spans="1:13" s="15" customFormat="1" ht="12.75">
      <c r="A1471" s="12"/>
      <c r="B1471" s="241">
        <v>1400</v>
      </c>
      <c r="C1471" s="12" t="s">
        <v>240</v>
      </c>
      <c r="D1471" s="12" t="s">
        <v>12</v>
      </c>
      <c r="E1471" s="12" t="s">
        <v>86</v>
      </c>
      <c r="F1471" s="30" t="s">
        <v>673</v>
      </c>
      <c r="G1471" s="30" t="s">
        <v>43</v>
      </c>
      <c r="H1471" s="38">
        <f t="shared" si="109"/>
        <v>-37250</v>
      </c>
      <c r="I1471" s="78">
        <f t="shared" si="110"/>
        <v>2.641509433962264</v>
      </c>
      <c r="J1471" s="29"/>
      <c r="K1471" s="103" t="s">
        <v>654</v>
      </c>
      <c r="M1471" s="2">
        <v>530</v>
      </c>
    </row>
    <row r="1472" spans="1:13" s="15" customFormat="1" ht="12.75">
      <c r="A1472" s="12"/>
      <c r="B1472" s="241">
        <v>1450</v>
      </c>
      <c r="C1472" s="12" t="s">
        <v>240</v>
      </c>
      <c r="D1472" s="12" t="s">
        <v>12</v>
      </c>
      <c r="E1472" s="12" t="s">
        <v>86</v>
      </c>
      <c r="F1472" s="30" t="s">
        <v>673</v>
      </c>
      <c r="G1472" s="31" t="s">
        <v>306</v>
      </c>
      <c r="H1472" s="38">
        <f t="shared" si="109"/>
        <v>-38700</v>
      </c>
      <c r="I1472" s="78">
        <f t="shared" si="110"/>
        <v>2.7358490566037736</v>
      </c>
      <c r="J1472" s="29"/>
      <c r="K1472" s="103" t="s">
        <v>654</v>
      </c>
      <c r="M1472" s="2">
        <v>530</v>
      </c>
    </row>
    <row r="1473" spans="1:13" s="103" customFormat="1" ht="12.75">
      <c r="A1473" s="12"/>
      <c r="B1473" s="241">
        <v>1400</v>
      </c>
      <c r="C1473" s="33" t="s">
        <v>240</v>
      </c>
      <c r="D1473" s="12" t="s">
        <v>12</v>
      </c>
      <c r="E1473" s="33" t="s">
        <v>86</v>
      </c>
      <c r="F1473" s="30" t="s">
        <v>673</v>
      </c>
      <c r="G1473" s="31" t="s">
        <v>893</v>
      </c>
      <c r="H1473" s="38">
        <f t="shared" si="109"/>
        <v>-40100</v>
      </c>
      <c r="I1473" s="78">
        <f t="shared" si="110"/>
        <v>2.641509433962264</v>
      </c>
      <c r="J1473" s="29"/>
      <c r="K1473" s="103" t="s">
        <v>654</v>
      </c>
      <c r="L1473" s="15"/>
      <c r="M1473" s="2">
        <v>530</v>
      </c>
    </row>
    <row r="1474" spans="1:13" s="103" customFormat="1" ht="12.75">
      <c r="A1474" s="12"/>
      <c r="B1474" s="241">
        <v>1500</v>
      </c>
      <c r="C1474" s="12" t="s">
        <v>240</v>
      </c>
      <c r="D1474" s="12" t="s">
        <v>12</v>
      </c>
      <c r="E1474" s="12" t="s">
        <v>86</v>
      </c>
      <c r="F1474" s="30" t="s">
        <v>673</v>
      </c>
      <c r="G1474" s="30" t="s">
        <v>311</v>
      </c>
      <c r="H1474" s="38">
        <f t="shared" si="109"/>
        <v>-41600</v>
      </c>
      <c r="I1474" s="78">
        <f t="shared" si="110"/>
        <v>2.830188679245283</v>
      </c>
      <c r="J1474" s="29"/>
      <c r="K1474" s="103" t="s">
        <v>654</v>
      </c>
      <c r="L1474" s="15"/>
      <c r="M1474" s="2">
        <v>530</v>
      </c>
    </row>
    <row r="1475" spans="1:13" s="15" customFormat="1" ht="12.75">
      <c r="A1475" s="12"/>
      <c r="B1475" s="241">
        <v>1400</v>
      </c>
      <c r="C1475" s="12" t="s">
        <v>240</v>
      </c>
      <c r="D1475" s="12" t="s">
        <v>12</v>
      </c>
      <c r="E1475" s="12" t="s">
        <v>86</v>
      </c>
      <c r="F1475" s="30" t="s">
        <v>673</v>
      </c>
      <c r="G1475" s="30" t="s">
        <v>342</v>
      </c>
      <c r="H1475" s="38">
        <f t="shared" si="109"/>
        <v>-43000</v>
      </c>
      <c r="I1475" s="78">
        <f t="shared" si="110"/>
        <v>2.641509433962264</v>
      </c>
      <c r="J1475" s="29"/>
      <c r="K1475" s="103" t="s">
        <v>654</v>
      </c>
      <c r="M1475" s="2">
        <v>530</v>
      </c>
    </row>
    <row r="1476" spans="1:13" s="103" customFormat="1" ht="12.75">
      <c r="A1476" s="12"/>
      <c r="B1476" s="241">
        <v>1200</v>
      </c>
      <c r="C1476" s="33" t="s">
        <v>240</v>
      </c>
      <c r="D1476" s="33" t="s">
        <v>12</v>
      </c>
      <c r="E1476" s="33" t="s">
        <v>86</v>
      </c>
      <c r="F1476" s="31" t="s">
        <v>673</v>
      </c>
      <c r="G1476" s="31" t="s">
        <v>382</v>
      </c>
      <c r="H1476" s="38">
        <f aca="true" t="shared" si="111" ref="H1476:H1507">H1475-B1476</f>
        <v>-44200</v>
      </c>
      <c r="I1476" s="78">
        <f t="shared" si="110"/>
        <v>2.2641509433962264</v>
      </c>
      <c r="J1476" s="29"/>
      <c r="K1476" s="103" t="s">
        <v>654</v>
      </c>
      <c r="L1476" s="15"/>
      <c r="M1476" s="2">
        <v>530</v>
      </c>
    </row>
    <row r="1477" spans="1:13" s="103" customFormat="1" ht="12.75">
      <c r="A1477" s="12"/>
      <c r="B1477" s="241">
        <v>1450</v>
      </c>
      <c r="C1477" s="33" t="s">
        <v>240</v>
      </c>
      <c r="D1477" s="12" t="s">
        <v>12</v>
      </c>
      <c r="E1477" s="33" t="s">
        <v>86</v>
      </c>
      <c r="F1477" s="30" t="s">
        <v>673</v>
      </c>
      <c r="G1477" s="30" t="s">
        <v>392</v>
      </c>
      <c r="H1477" s="38">
        <f t="shared" si="111"/>
        <v>-45650</v>
      </c>
      <c r="I1477" s="78">
        <f t="shared" si="110"/>
        <v>2.7358490566037736</v>
      </c>
      <c r="J1477" s="29"/>
      <c r="K1477" s="103" t="s">
        <v>654</v>
      </c>
      <c r="L1477" s="15"/>
      <c r="M1477" s="2">
        <v>530</v>
      </c>
    </row>
    <row r="1478" spans="1:13" s="103" customFormat="1" ht="12.75">
      <c r="A1478" s="12"/>
      <c r="B1478" s="241">
        <v>1400</v>
      </c>
      <c r="C1478" s="12" t="s">
        <v>240</v>
      </c>
      <c r="D1478" s="12" t="s">
        <v>12</v>
      </c>
      <c r="E1478" s="12" t="s">
        <v>86</v>
      </c>
      <c r="F1478" s="30" t="s">
        <v>673</v>
      </c>
      <c r="G1478" s="30" t="s">
        <v>395</v>
      </c>
      <c r="H1478" s="38">
        <f t="shared" si="111"/>
        <v>-47050</v>
      </c>
      <c r="I1478" s="78">
        <f t="shared" si="110"/>
        <v>2.641509433962264</v>
      </c>
      <c r="J1478" s="458"/>
      <c r="K1478" s="103" t="s">
        <v>654</v>
      </c>
      <c r="L1478" s="458"/>
      <c r="M1478" s="2">
        <v>530</v>
      </c>
    </row>
    <row r="1479" spans="1:13" s="15" customFormat="1" ht="12.75">
      <c r="A1479" s="12"/>
      <c r="B1479" s="241">
        <v>1400</v>
      </c>
      <c r="C1479" s="12" t="s">
        <v>240</v>
      </c>
      <c r="D1479" s="12" t="s">
        <v>12</v>
      </c>
      <c r="E1479" s="12" t="s">
        <v>86</v>
      </c>
      <c r="F1479" s="30" t="s">
        <v>673</v>
      </c>
      <c r="G1479" s="30" t="s">
        <v>419</v>
      </c>
      <c r="H1479" s="38">
        <f t="shared" si="111"/>
        <v>-48450</v>
      </c>
      <c r="I1479" s="78">
        <f t="shared" si="110"/>
        <v>2.641509433962264</v>
      </c>
      <c r="J1479" s="29"/>
      <c r="K1479" s="103" t="s">
        <v>654</v>
      </c>
      <c r="M1479" s="2">
        <v>530</v>
      </c>
    </row>
    <row r="1480" spans="1:13" s="15" customFormat="1" ht="12.75">
      <c r="A1480" s="12"/>
      <c r="B1480" s="241">
        <v>1400</v>
      </c>
      <c r="C1480" s="12" t="s">
        <v>240</v>
      </c>
      <c r="D1480" s="12" t="s">
        <v>12</v>
      </c>
      <c r="E1480" s="12" t="s">
        <v>86</v>
      </c>
      <c r="F1480" s="30" t="s">
        <v>673</v>
      </c>
      <c r="G1480" s="30" t="s">
        <v>421</v>
      </c>
      <c r="H1480" s="38">
        <f t="shared" si="111"/>
        <v>-49850</v>
      </c>
      <c r="I1480" s="78">
        <f t="shared" si="110"/>
        <v>2.641509433962264</v>
      </c>
      <c r="J1480" s="29"/>
      <c r="K1480" s="103" t="s">
        <v>654</v>
      </c>
      <c r="M1480" s="2">
        <v>530</v>
      </c>
    </row>
    <row r="1481" spans="1:13" s="15" customFormat="1" ht="12.75">
      <c r="A1481" s="12"/>
      <c r="B1481" s="241">
        <v>1450</v>
      </c>
      <c r="C1481" s="12" t="s">
        <v>240</v>
      </c>
      <c r="D1481" s="12" t="s">
        <v>12</v>
      </c>
      <c r="E1481" s="12" t="s">
        <v>86</v>
      </c>
      <c r="F1481" s="30" t="s">
        <v>673</v>
      </c>
      <c r="G1481" s="30" t="s">
        <v>460</v>
      </c>
      <c r="H1481" s="38">
        <f t="shared" si="111"/>
        <v>-51300</v>
      </c>
      <c r="I1481" s="78">
        <f t="shared" si="110"/>
        <v>2.7358490566037736</v>
      </c>
      <c r="J1481" s="29"/>
      <c r="K1481" s="103" t="s">
        <v>654</v>
      </c>
      <c r="M1481" s="2">
        <v>530</v>
      </c>
    </row>
    <row r="1482" spans="1:13" s="15" customFormat="1" ht="12.75">
      <c r="A1482" s="12"/>
      <c r="B1482" s="241">
        <v>1500</v>
      </c>
      <c r="C1482" s="12" t="s">
        <v>240</v>
      </c>
      <c r="D1482" s="12" t="s">
        <v>12</v>
      </c>
      <c r="E1482" s="12" t="s">
        <v>86</v>
      </c>
      <c r="F1482" s="30" t="s">
        <v>673</v>
      </c>
      <c r="G1482" s="30" t="s">
        <v>462</v>
      </c>
      <c r="H1482" s="38">
        <f t="shared" si="111"/>
        <v>-52800</v>
      </c>
      <c r="I1482" s="78">
        <f t="shared" si="110"/>
        <v>2.830188679245283</v>
      </c>
      <c r="J1482" s="29"/>
      <c r="K1482" s="103" t="s">
        <v>654</v>
      </c>
      <c r="M1482" s="2">
        <v>530</v>
      </c>
    </row>
    <row r="1483" spans="1:13" s="15" customFormat="1" ht="12.75">
      <c r="A1483" s="12"/>
      <c r="B1483" s="241">
        <v>1200</v>
      </c>
      <c r="C1483" s="12" t="s">
        <v>240</v>
      </c>
      <c r="D1483" s="12" t="s">
        <v>12</v>
      </c>
      <c r="E1483" s="12" t="s">
        <v>86</v>
      </c>
      <c r="F1483" s="30" t="s">
        <v>673</v>
      </c>
      <c r="G1483" s="30" t="s">
        <v>502</v>
      </c>
      <c r="H1483" s="38">
        <f t="shared" si="111"/>
        <v>-54000</v>
      </c>
      <c r="I1483" s="78">
        <f t="shared" si="110"/>
        <v>2.2641509433962264</v>
      </c>
      <c r="J1483" s="29"/>
      <c r="K1483" s="103" t="s">
        <v>654</v>
      </c>
      <c r="M1483" s="2">
        <v>530</v>
      </c>
    </row>
    <row r="1484" spans="1:13" s="15" customFormat="1" ht="12.75">
      <c r="A1484" s="12"/>
      <c r="B1484" s="241">
        <v>1500</v>
      </c>
      <c r="C1484" s="12" t="s">
        <v>240</v>
      </c>
      <c r="D1484" s="12" t="s">
        <v>12</v>
      </c>
      <c r="E1484" s="12" t="s">
        <v>86</v>
      </c>
      <c r="F1484" s="30" t="s">
        <v>673</v>
      </c>
      <c r="G1484" s="30" t="s">
        <v>553</v>
      </c>
      <c r="H1484" s="38">
        <f t="shared" si="111"/>
        <v>-55500</v>
      </c>
      <c r="I1484" s="78">
        <f t="shared" si="110"/>
        <v>2.830188679245283</v>
      </c>
      <c r="J1484" s="29"/>
      <c r="K1484" s="103" t="s">
        <v>654</v>
      </c>
      <c r="M1484" s="2">
        <v>530</v>
      </c>
    </row>
    <row r="1485" spans="1:13" s="15" customFormat="1" ht="12.75">
      <c r="A1485" s="12"/>
      <c r="B1485" s="241">
        <v>1500</v>
      </c>
      <c r="C1485" s="12" t="s">
        <v>240</v>
      </c>
      <c r="D1485" s="12" t="s">
        <v>12</v>
      </c>
      <c r="E1485" s="12" t="s">
        <v>86</v>
      </c>
      <c r="F1485" s="30" t="s">
        <v>673</v>
      </c>
      <c r="G1485" s="30" t="s">
        <v>555</v>
      </c>
      <c r="H1485" s="38">
        <f t="shared" si="111"/>
        <v>-57000</v>
      </c>
      <c r="I1485" s="78">
        <f t="shared" si="110"/>
        <v>2.830188679245283</v>
      </c>
      <c r="J1485" s="29"/>
      <c r="K1485" s="103" t="s">
        <v>654</v>
      </c>
      <c r="M1485" s="2">
        <v>530</v>
      </c>
    </row>
    <row r="1486" spans="1:13" s="15" customFormat="1" ht="12.75">
      <c r="A1486" s="12"/>
      <c r="B1486" s="241">
        <v>1400</v>
      </c>
      <c r="C1486" s="12" t="s">
        <v>240</v>
      </c>
      <c r="D1486" s="12" t="s">
        <v>12</v>
      </c>
      <c r="E1486" s="12" t="s">
        <v>86</v>
      </c>
      <c r="F1486" s="30" t="s">
        <v>673</v>
      </c>
      <c r="G1486" s="30" t="s">
        <v>578</v>
      </c>
      <c r="H1486" s="38">
        <f t="shared" si="111"/>
        <v>-58400</v>
      </c>
      <c r="I1486" s="78">
        <f t="shared" si="110"/>
        <v>2.641509433962264</v>
      </c>
      <c r="J1486" s="29"/>
      <c r="K1486" s="103" t="s">
        <v>654</v>
      </c>
      <c r="M1486" s="2">
        <v>530</v>
      </c>
    </row>
    <row r="1487" spans="1:13" s="103" customFormat="1" ht="12.75">
      <c r="A1487" s="12"/>
      <c r="B1487" s="241">
        <v>1400</v>
      </c>
      <c r="C1487" s="12" t="s">
        <v>240</v>
      </c>
      <c r="D1487" s="12" t="s">
        <v>12</v>
      </c>
      <c r="E1487" s="12" t="s">
        <v>86</v>
      </c>
      <c r="F1487" s="30" t="s">
        <v>673</v>
      </c>
      <c r="G1487" s="30" t="s">
        <v>580</v>
      </c>
      <c r="H1487" s="38">
        <f t="shared" si="111"/>
        <v>-59800</v>
      </c>
      <c r="I1487" s="78">
        <f t="shared" si="110"/>
        <v>2.641509433962264</v>
      </c>
      <c r="J1487" s="29"/>
      <c r="K1487" s="103" t="s">
        <v>654</v>
      </c>
      <c r="L1487" s="15"/>
      <c r="M1487" s="2">
        <v>530</v>
      </c>
    </row>
    <row r="1488" spans="1:13" s="15" customFormat="1" ht="12.75">
      <c r="A1488" s="12"/>
      <c r="B1488" s="241">
        <v>1450</v>
      </c>
      <c r="C1488" s="12" t="s">
        <v>240</v>
      </c>
      <c r="D1488" s="12" t="s">
        <v>12</v>
      </c>
      <c r="E1488" s="12" t="s">
        <v>86</v>
      </c>
      <c r="F1488" s="30" t="s">
        <v>673</v>
      </c>
      <c r="G1488" s="30" t="s">
        <v>582</v>
      </c>
      <c r="H1488" s="38">
        <f t="shared" si="111"/>
        <v>-61250</v>
      </c>
      <c r="I1488" s="78">
        <f t="shared" si="110"/>
        <v>2.7358490566037736</v>
      </c>
      <c r="J1488" s="29"/>
      <c r="K1488" s="103" t="s">
        <v>654</v>
      </c>
      <c r="M1488" s="2">
        <v>530</v>
      </c>
    </row>
    <row r="1489" spans="1:13" s="15" customFormat="1" ht="12.75">
      <c r="A1489" s="1"/>
      <c r="B1489" s="235">
        <v>1200</v>
      </c>
      <c r="C1489" s="1" t="s">
        <v>240</v>
      </c>
      <c r="D1489" s="12" t="s">
        <v>12</v>
      </c>
      <c r="E1489" s="1" t="s">
        <v>86</v>
      </c>
      <c r="F1489" s="27" t="s">
        <v>894</v>
      </c>
      <c r="G1489" s="27" t="s">
        <v>232</v>
      </c>
      <c r="H1489" s="38">
        <f t="shared" si="111"/>
        <v>-62450</v>
      </c>
      <c r="I1489" s="78">
        <f t="shared" si="110"/>
        <v>2.2641509433962264</v>
      </c>
      <c r="J1489"/>
      <c r="K1489" t="s">
        <v>686</v>
      </c>
      <c r="L1489"/>
      <c r="M1489" s="2">
        <v>530</v>
      </c>
    </row>
    <row r="1490" spans="1:13" s="15" customFormat="1" ht="12.75">
      <c r="A1490" s="1"/>
      <c r="B1490" s="241">
        <v>1000</v>
      </c>
      <c r="C1490" s="33" t="s">
        <v>240</v>
      </c>
      <c r="D1490" s="12" t="s">
        <v>12</v>
      </c>
      <c r="E1490" s="33" t="s">
        <v>86</v>
      </c>
      <c r="F1490" s="27" t="s">
        <v>894</v>
      </c>
      <c r="G1490" s="31" t="s">
        <v>259</v>
      </c>
      <c r="H1490" s="38">
        <f t="shared" si="111"/>
        <v>-63450</v>
      </c>
      <c r="I1490" s="78">
        <f t="shared" si="110"/>
        <v>1.8867924528301887</v>
      </c>
      <c r="J1490"/>
      <c r="K1490" t="s">
        <v>686</v>
      </c>
      <c r="L1490"/>
      <c r="M1490" s="2">
        <v>530</v>
      </c>
    </row>
    <row r="1491" spans="1:13" s="15" customFormat="1" ht="12.75">
      <c r="A1491" s="1"/>
      <c r="B1491" s="235">
        <v>1500</v>
      </c>
      <c r="C1491" s="1" t="s">
        <v>240</v>
      </c>
      <c r="D1491" s="12" t="s">
        <v>12</v>
      </c>
      <c r="E1491" s="1" t="s">
        <v>86</v>
      </c>
      <c r="F1491" s="27" t="s">
        <v>894</v>
      </c>
      <c r="G1491" s="27" t="s">
        <v>43</v>
      </c>
      <c r="H1491" s="38">
        <f t="shared" si="111"/>
        <v>-64950</v>
      </c>
      <c r="I1491" s="78">
        <f t="shared" si="110"/>
        <v>2.830188679245283</v>
      </c>
      <c r="J1491"/>
      <c r="K1491" t="s">
        <v>686</v>
      </c>
      <c r="L1491"/>
      <c r="M1491" s="2">
        <v>530</v>
      </c>
    </row>
    <row r="1492" spans="1:13" s="15" customFormat="1" ht="12.75">
      <c r="A1492" s="1"/>
      <c r="B1492" s="235">
        <v>1500</v>
      </c>
      <c r="C1492" s="1" t="s">
        <v>240</v>
      </c>
      <c r="D1492" s="12" t="s">
        <v>12</v>
      </c>
      <c r="E1492" s="1" t="s">
        <v>86</v>
      </c>
      <c r="F1492" s="27" t="s">
        <v>894</v>
      </c>
      <c r="G1492" s="27" t="s">
        <v>306</v>
      </c>
      <c r="H1492" s="38">
        <f t="shared" si="111"/>
        <v>-66450</v>
      </c>
      <c r="I1492" s="78">
        <f t="shared" si="110"/>
        <v>2.830188679245283</v>
      </c>
      <c r="J1492"/>
      <c r="K1492" t="s">
        <v>686</v>
      </c>
      <c r="L1492"/>
      <c r="M1492" s="2">
        <v>530</v>
      </c>
    </row>
    <row r="1493" spans="1:14" s="15" customFormat="1" ht="12.75">
      <c r="A1493" s="1"/>
      <c r="B1493" s="235">
        <v>1300</v>
      </c>
      <c r="C1493" s="1" t="s">
        <v>240</v>
      </c>
      <c r="D1493" s="12" t="s">
        <v>12</v>
      </c>
      <c r="E1493" s="1" t="s">
        <v>86</v>
      </c>
      <c r="F1493" s="27" t="s">
        <v>894</v>
      </c>
      <c r="G1493" s="27" t="s">
        <v>44</v>
      </c>
      <c r="H1493" s="38">
        <f t="shared" si="111"/>
        <v>-67750</v>
      </c>
      <c r="I1493" s="78">
        <f t="shared" si="110"/>
        <v>2.452830188679245</v>
      </c>
      <c r="J1493"/>
      <c r="K1493" t="s">
        <v>686</v>
      </c>
      <c r="L1493"/>
      <c r="M1493" s="2">
        <v>530</v>
      </c>
      <c r="N1493" s="496"/>
    </row>
    <row r="1494" spans="1:14" s="15" customFormat="1" ht="12.75">
      <c r="A1494" s="1"/>
      <c r="B1494" s="235">
        <v>1200</v>
      </c>
      <c r="C1494" s="1" t="s">
        <v>240</v>
      </c>
      <c r="D1494" s="12" t="s">
        <v>12</v>
      </c>
      <c r="E1494" s="1" t="s">
        <v>86</v>
      </c>
      <c r="F1494" s="27" t="s">
        <v>894</v>
      </c>
      <c r="G1494" s="27" t="s">
        <v>311</v>
      </c>
      <c r="H1494" s="38">
        <f t="shared" si="111"/>
        <v>-68950</v>
      </c>
      <c r="I1494" s="78">
        <f t="shared" si="110"/>
        <v>2.2641509433962264</v>
      </c>
      <c r="J1494" s="22"/>
      <c r="K1494" t="s">
        <v>686</v>
      </c>
      <c r="L1494"/>
      <c r="M1494" s="2">
        <v>530</v>
      </c>
      <c r="N1494" s="496"/>
    </row>
    <row r="1495" spans="1:14" s="15" customFormat="1" ht="12.75">
      <c r="A1495" s="1"/>
      <c r="B1495" s="235">
        <v>1200</v>
      </c>
      <c r="C1495" s="1" t="s">
        <v>240</v>
      </c>
      <c r="D1495" s="12" t="s">
        <v>12</v>
      </c>
      <c r="E1495" s="1" t="s">
        <v>86</v>
      </c>
      <c r="F1495" s="27" t="s">
        <v>894</v>
      </c>
      <c r="G1495" s="27" t="s">
        <v>342</v>
      </c>
      <c r="H1495" s="38">
        <f t="shared" si="111"/>
        <v>-70150</v>
      </c>
      <c r="I1495" s="78">
        <f t="shared" si="110"/>
        <v>2.2641509433962264</v>
      </c>
      <c r="J1495"/>
      <c r="K1495" t="s">
        <v>686</v>
      </c>
      <c r="L1495"/>
      <c r="M1495" s="2">
        <v>530</v>
      </c>
      <c r="N1495" s="496"/>
    </row>
    <row r="1496" spans="1:14" s="15" customFormat="1" ht="12.75">
      <c r="A1496" s="1"/>
      <c r="B1496" s="235">
        <v>1000</v>
      </c>
      <c r="C1496" s="1" t="s">
        <v>240</v>
      </c>
      <c r="D1496" s="12" t="s">
        <v>12</v>
      </c>
      <c r="E1496" s="1" t="s">
        <v>86</v>
      </c>
      <c r="F1496" s="27" t="s">
        <v>894</v>
      </c>
      <c r="G1496" s="27" t="s">
        <v>382</v>
      </c>
      <c r="H1496" s="38">
        <f t="shared" si="111"/>
        <v>-71150</v>
      </c>
      <c r="I1496" s="78">
        <f t="shared" si="110"/>
        <v>1.8867924528301887</v>
      </c>
      <c r="J1496"/>
      <c r="K1496" t="s">
        <v>686</v>
      </c>
      <c r="L1496"/>
      <c r="M1496" s="2">
        <v>530</v>
      </c>
      <c r="N1496" s="496"/>
    </row>
    <row r="1497" spans="1:13" s="103" customFormat="1" ht="12.75">
      <c r="A1497" s="1"/>
      <c r="B1497" s="235">
        <v>1500</v>
      </c>
      <c r="C1497" s="1" t="s">
        <v>240</v>
      </c>
      <c r="D1497" s="12" t="s">
        <v>12</v>
      </c>
      <c r="E1497" s="1" t="s">
        <v>86</v>
      </c>
      <c r="F1497" s="27" t="s">
        <v>894</v>
      </c>
      <c r="G1497" s="27" t="s">
        <v>392</v>
      </c>
      <c r="H1497" s="38">
        <f t="shared" si="111"/>
        <v>-72650</v>
      </c>
      <c r="I1497" s="78">
        <f t="shared" si="110"/>
        <v>2.830188679245283</v>
      </c>
      <c r="J1497"/>
      <c r="K1497" t="s">
        <v>686</v>
      </c>
      <c r="L1497"/>
      <c r="M1497" s="2">
        <v>530</v>
      </c>
    </row>
    <row r="1498" spans="1:13" s="103" customFormat="1" ht="12.75">
      <c r="A1498" s="1"/>
      <c r="B1498" s="235">
        <v>1100</v>
      </c>
      <c r="C1498" s="1" t="s">
        <v>240</v>
      </c>
      <c r="D1498" s="12" t="s">
        <v>12</v>
      </c>
      <c r="E1498" s="1" t="s">
        <v>86</v>
      </c>
      <c r="F1498" s="27" t="s">
        <v>894</v>
      </c>
      <c r="G1498" s="27" t="s">
        <v>395</v>
      </c>
      <c r="H1498" s="38">
        <f t="shared" si="111"/>
        <v>-73750</v>
      </c>
      <c r="I1498" s="78">
        <f t="shared" si="110"/>
        <v>2.0754716981132075</v>
      </c>
      <c r="J1498"/>
      <c r="K1498" t="s">
        <v>686</v>
      </c>
      <c r="L1498"/>
      <c r="M1498" s="2">
        <v>530</v>
      </c>
    </row>
    <row r="1499" spans="1:13" s="103" customFormat="1" ht="12.75">
      <c r="A1499" s="1"/>
      <c r="B1499" s="235">
        <v>900</v>
      </c>
      <c r="C1499" s="1" t="s">
        <v>240</v>
      </c>
      <c r="D1499" s="12" t="s">
        <v>12</v>
      </c>
      <c r="E1499" s="1" t="s">
        <v>86</v>
      </c>
      <c r="F1499" s="27" t="s">
        <v>894</v>
      </c>
      <c r="G1499" s="27" t="s">
        <v>419</v>
      </c>
      <c r="H1499" s="38">
        <f t="shared" si="111"/>
        <v>-74650</v>
      </c>
      <c r="I1499" s="78">
        <f t="shared" si="110"/>
        <v>1.6981132075471699</v>
      </c>
      <c r="J1499"/>
      <c r="K1499" t="s">
        <v>686</v>
      </c>
      <c r="L1499"/>
      <c r="M1499" s="2">
        <v>530</v>
      </c>
    </row>
    <row r="1500" spans="1:13" s="103" customFormat="1" ht="12.75">
      <c r="A1500" s="1"/>
      <c r="B1500" s="235">
        <v>1400</v>
      </c>
      <c r="C1500" s="1" t="s">
        <v>240</v>
      </c>
      <c r="D1500" s="12" t="s">
        <v>12</v>
      </c>
      <c r="E1500" s="1" t="s">
        <v>86</v>
      </c>
      <c r="F1500" s="27" t="s">
        <v>894</v>
      </c>
      <c r="G1500" s="27" t="s">
        <v>421</v>
      </c>
      <c r="H1500" s="38">
        <f t="shared" si="111"/>
        <v>-76050</v>
      </c>
      <c r="I1500" s="78">
        <f t="shared" si="110"/>
        <v>2.641509433962264</v>
      </c>
      <c r="J1500"/>
      <c r="K1500" t="s">
        <v>686</v>
      </c>
      <c r="L1500"/>
      <c r="M1500" s="2">
        <v>530</v>
      </c>
    </row>
    <row r="1501" spans="1:13" s="103" customFormat="1" ht="12.75">
      <c r="A1501" s="1"/>
      <c r="B1501" s="235">
        <v>800</v>
      </c>
      <c r="C1501" s="1" t="s">
        <v>240</v>
      </c>
      <c r="D1501" s="12" t="s">
        <v>12</v>
      </c>
      <c r="E1501" s="1" t="s">
        <v>86</v>
      </c>
      <c r="F1501" s="27" t="s">
        <v>894</v>
      </c>
      <c r="G1501" s="27" t="s">
        <v>423</v>
      </c>
      <c r="H1501" s="38">
        <f t="shared" si="111"/>
        <v>-76850</v>
      </c>
      <c r="I1501" s="78">
        <f t="shared" si="110"/>
        <v>1.509433962264151</v>
      </c>
      <c r="J1501"/>
      <c r="K1501" t="s">
        <v>686</v>
      </c>
      <c r="L1501"/>
      <c r="M1501" s="2">
        <v>530</v>
      </c>
    </row>
    <row r="1502" spans="1:13" s="103" customFormat="1" ht="12.75">
      <c r="A1502" s="1"/>
      <c r="B1502" s="235">
        <v>1500</v>
      </c>
      <c r="C1502" s="1" t="s">
        <v>240</v>
      </c>
      <c r="D1502" s="12" t="s">
        <v>12</v>
      </c>
      <c r="E1502" s="1" t="s">
        <v>86</v>
      </c>
      <c r="F1502" s="27" t="s">
        <v>894</v>
      </c>
      <c r="G1502" s="27" t="s">
        <v>425</v>
      </c>
      <c r="H1502" s="38">
        <f t="shared" si="111"/>
        <v>-78350</v>
      </c>
      <c r="I1502" s="78">
        <f t="shared" si="110"/>
        <v>2.830188679245283</v>
      </c>
      <c r="J1502"/>
      <c r="K1502" t="s">
        <v>686</v>
      </c>
      <c r="L1502"/>
      <c r="M1502" s="2">
        <v>530</v>
      </c>
    </row>
    <row r="1503" spans="1:13" s="103" customFormat="1" ht="12.75">
      <c r="A1503" s="1"/>
      <c r="B1503" s="235">
        <v>1500</v>
      </c>
      <c r="C1503" s="1" t="s">
        <v>240</v>
      </c>
      <c r="D1503" s="12" t="s">
        <v>12</v>
      </c>
      <c r="E1503" s="1" t="s">
        <v>86</v>
      </c>
      <c r="F1503" s="27" t="s">
        <v>894</v>
      </c>
      <c r="G1503" s="27" t="s">
        <v>456</v>
      </c>
      <c r="H1503" s="38">
        <f t="shared" si="111"/>
        <v>-79850</v>
      </c>
      <c r="I1503" s="78">
        <f t="shared" si="110"/>
        <v>2.830188679245283</v>
      </c>
      <c r="J1503"/>
      <c r="K1503" t="s">
        <v>686</v>
      </c>
      <c r="L1503"/>
      <c r="M1503" s="2">
        <v>530</v>
      </c>
    </row>
    <row r="1504" spans="1:13" s="103" customFormat="1" ht="12.75">
      <c r="A1504" s="1"/>
      <c r="B1504" s="235">
        <v>1400</v>
      </c>
      <c r="C1504" s="1" t="s">
        <v>240</v>
      </c>
      <c r="D1504" s="12" t="s">
        <v>12</v>
      </c>
      <c r="E1504" s="1" t="s">
        <v>86</v>
      </c>
      <c r="F1504" s="27" t="s">
        <v>894</v>
      </c>
      <c r="G1504" s="27" t="s">
        <v>458</v>
      </c>
      <c r="H1504" s="38">
        <f t="shared" si="111"/>
        <v>-81250</v>
      </c>
      <c r="I1504" s="78">
        <f t="shared" si="110"/>
        <v>2.641509433962264</v>
      </c>
      <c r="J1504"/>
      <c r="K1504" t="s">
        <v>686</v>
      </c>
      <c r="L1504"/>
      <c r="M1504" s="2">
        <v>530</v>
      </c>
    </row>
    <row r="1505" spans="1:13" s="103" customFormat="1" ht="12.75">
      <c r="A1505" s="1"/>
      <c r="B1505" s="235">
        <v>1300</v>
      </c>
      <c r="C1505" s="1" t="s">
        <v>240</v>
      </c>
      <c r="D1505" s="12" t="s">
        <v>12</v>
      </c>
      <c r="E1505" s="1" t="s">
        <v>86</v>
      </c>
      <c r="F1505" s="27" t="s">
        <v>894</v>
      </c>
      <c r="G1505" s="27" t="s">
        <v>460</v>
      </c>
      <c r="H1505" s="38">
        <f t="shared" si="111"/>
        <v>-82550</v>
      </c>
      <c r="I1505" s="78">
        <f t="shared" si="110"/>
        <v>2.452830188679245</v>
      </c>
      <c r="J1505"/>
      <c r="K1505" t="s">
        <v>686</v>
      </c>
      <c r="L1505"/>
      <c r="M1505" s="2">
        <v>530</v>
      </c>
    </row>
    <row r="1506" spans="1:13" s="103" customFormat="1" ht="12.75">
      <c r="A1506" s="1"/>
      <c r="B1506" s="235">
        <v>1400</v>
      </c>
      <c r="C1506" s="1" t="s">
        <v>240</v>
      </c>
      <c r="D1506" s="12" t="s">
        <v>12</v>
      </c>
      <c r="E1506" s="1" t="s">
        <v>86</v>
      </c>
      <c r="F1506" s="27" t="s">
        <v>894</v>
      </c>
      <c r="G1506" s="27" t="s">
        <v>462</v>
      </c>
      <c r="H1506" s="38">
        <f t="shared" si="111"/>
        <v>-83950</v>
      </c>
      <c r="I1506" s="78">
        <f t="shared" si="110"/>
        <v>2.641509433962264</v>
      </c>
      <c r="J1506"/>
      <c r="K1506" t="s">
        <v>686</v>
      </c>
      <c r="L1506"/>
      <c r="M1506" s="2">
        <v>530</v>
      </c>
    </row>
    <row r="1507" spans="1:13" s="103" customFormat="1" ht="12.75">
      <c r="A1507" s="1"/>
      <c r="B1507" s="235">
        <v>1500</v>
      </c>
      <c r="C1507" s="1" t="s">
        <v>240</v>
      </c>
      <c r="D1507" s="12" t="s">
        <v>12</v>
      </c>
      <c r="E1507" s="1" t="s">
        <v>86</v>
      </c>
      <c r="F1507" s="27" t="s">
        <v>894</v>
      </c>
      <c r="G1507" s="27" t="s">
        <v>502</v>
      </c>
      <c r="H1507" s="38">
        <f t="shared" si="111"/>
        <v>-85450</v>
      </c>
      <c r="I1507" s="78">
        <f t="shared" si="110"/>
        <v>2.830188679245283</v>
      </c>
      <c r="J1507"/>
      <c r="K1507" t="s">
        <v>686</v>
      </c>
      <c r="L1507"/>
      <c r="M1507" s="2">
        <v>530</v>
      </c>
    </row>
    <row r="1508" spans="1:13" s="103" customFormat="1" ht="12.75">
      <c r="A1508" s="1"/>
      <c r="B1508" s="235">
        <v>1200</v>
      </c>
      <c r="C1508" s="1" t="s">
        <v>240</v>
      </c>
      <c r="D1508" s="12" t="s">
        <v>12</v>
      </c>
      <c r="E1508" s="1" t="s">
        <v>86</v>
      </c>
      <c r="F1508" s="27" t="s">
        <v>894</v>
      </c>
      <c r="G1508" s="27" t="s">
        <v>553</v>
      </c>
      <c r="H1508" s="38">
        <f aca="true" t="shared" si="112" ref="H1508:H1541">H1507-B1508</f>
        <v>-86650</v>
      </c>
      <c r="I1508" s="78">
        <f t="shared" si="110"/>
        <v>2.2641509433962264</v>
      </c>
      <c r="J1508"/>
      <c r="K1508" t="s">
        <v>686</v>
      </c>
      <c r="L1508"/>
      <c r="M1508" s="2">
        <v>530</v>
      </c>
    </row>
    <row r="1509" spans="1:13" s="103" customFormat="1" ht="12.75">
      <c r="A1509" s="1"/>
      <c r="B1509" s="235">
        <v>1100</v>
      </c>
      <c r="C1509" s="1" t="s">
        <v>240</v>
      </c>
      <c r="D1509" s="12" t="s">
        <v>12</v>
      </c>
      <c r="E1509" s="1" t="s">
        <v>86</v>
      </c>
      <c r="F1509" s="27" t="s">
        <v>894</v>
      </c>
      <c r="G1509" s="27" t="s">
        <v>555</v>
      </c>
      <c r="H1509" s="38">
        <f t="shared" si="112"/>
        <v>-87750</v>
      </c>
      <c r="I1509" s="78">
        <f aca="true" t="shared" si="113" ref="I1509:I1572">+B1509/M1509</f>
        <v>2.0754716981132075</v>
      </c>
      <c r="J1509"/>
      <c r="K1509" t="s">
        <v>686</v>
      </c>
      <c r="L1509"/>
      <c r="M1509" s="2">
        <v>530</v>
      </c>
    </row>
    <row r="1510" spans="1:13" s="103" customFormat="1" ht="12.75">
      <c r="A1510" s="1"/>
      <c r="B1510" s="235">
        <v>1500</v>
      </c>
      <c r="C1510" s="33" t="s">
        <v>240</v>
      </c>
      <c r="D1510" s="12" t="s">
        <v>12</v>
      </c>
      <c r="E1510" s="1" t="s">
        <v>86</v>
      </c>
      <c r="F1510" s="27" t="s">
        <v>894</v>
      </c>
      <c r="G1510" s="27" t="s">
        <v>555</v>
      </c>
      <c r="H1510" s="38">
        <f t="shared" si="112"/>
        <v>-89250</v>
      </c>
      <c r="I1510" s="78">
        <f t="shared" si="113"/>
        <v>2.830188679245283</v>
      </c>
      <c r="J1510"/>
      <c r="K1510" t="s">
        <v>686</v>
      </c>
      <c r="L1510"/>
      <c r="M1510" s="2">
        <v>530</v>
      </c>
    </row>
    <row r="1511" spans="1:13" s="103" customFormat="1" ht="12.75">
      <c r="A1511" s="1"/>
      <c r="B1511" s="235">
        <v>1300</v>
      </c>
      <c r="C1511" s="1" t="s">
        <v>240</v>
      </c>
      <c r="D1511" s="12" t="s">
        <v>12</v>
      </c>
      <c r="E1511" s="1" t="s">
        <v>86</v>
      </c>
      <c r="F1511" s="27" t="s">
        <v>894</v>
      </c>
      <c r="G1511" s="27" t="s">
        <v>895</v>
      </c>
      <c r="H1511" s="38">
        <f t="shared" si="112"/>
        <v>-90550</v>
      </c>
      <c r="I1511" s="78">
        <f t="shared" si="113"/>
        <v>2.452830188679245</v>
      </c>
      <c r="J1511"/>
      <c r="K1511" t="s">
        <v>686</v>
      </c>
      <c r="L1511"/>
      <c r="M1511" s="2">
        <v>530</v>
      </c>
    </row>
    <row r="1512" spans="1:13" s="15" customFormat="1" ht="12.75">
      <c r="A1512" s="1"/>
      <c r="B1512" s="235">
        <v>1000</v>
      </c>
      <c r="C1512" s="1" t="s">
        <v>240</v>
      </c>
      <c r="D1512" s="12" t="s">
        <v>12</v>
      </c>
      <c r="E1512" s="1" t="s">
        <v>86</v>
      </c>
      <c r="F1512" s="27" t="s">
        <v>894</v>
      </c>
      <c r="G1512" s="27" t="s">
        <v>580</v>
      </c>
      <c r="H1512" s="38">
        <f t="shared" si="112"/>
        <v>-91550</v>
      </c>
      <c r="I1512" s="78">
        <f t="shared" si="113"/>
        <v>1.8867924528301887</v>
      </c>
      <c r="J1512"/>
      <c r="K1512" t="s">
        <v>686</v>
      </c>
      <c r="L1512"/>
      <c r="M1512" s="2">
        <v>530</v>
      </c>
    </row>
    <row r="1513" spans="1:13" s="15" customFormat="1" ht="12.75">
      <c r="A1513" s="1"/>
      <c r="B1513" s="235">
        <v>1100</v>
      </c>
      <c r="C1513" s="1" t="s">
        <v>240</v>
      </c>
      <c r="D1513" s="12" t="s">
        <v>12</v>
      </c>
      <c r="E1513" s="1" t="s">
        <v>86</v>
      </c>
      <c r="F1513" s="27" t="s">
        <v>894</v>
      </c>
      <c r="G1513" s="27" t="s">
        <v>582</v>
      </c>
      <c r="H1513" s="38">
        <f t="shared" si="112"/>
        <v>-92650</v>
      </c>
      <c r="I1513" s="78">
        <f t="shared" si="113"/>
        <v>2.0754716981132075</v>
      </c>
      <c r="J1513"/>
      <c r="K1513" t="s">
        <v>686</v>
      </c>
      <c r="L1513"/>
      <c r="M1513" s="2">
        <v>530</v>
      </c>
    </row>
    <row r="1514" spans="1:13" s="15" customFormat="1" ht="12.75">
      <c r="A1514" s="1"/>
      <c r="B1514" s="235">
        <v>1500</v>
      </c>
      <c r="C1514" s="1" t="s">
        <v>240</v>
      </c>
      <c r="D1514" s="12" t="s">
        <v>866</v>
      </c>
      <c r="E1514" s="1" t="s">
        <v>86</v>
      </c>
      <c r="F1514" s="27" t="s">
        <v>873</v>
      </c>
      <c r="G1514" s="27" t="s">
        <v>230</v>
      </c>
      <c r="H1514" s="38">
        <f t="shared" si="112"/>
        <v>-94150</v>
      </c>
      <c r="I1514" s="78">
        <f t="shared" si="113"/>
        <v>2.830188679245283</v>
      </c>
      <c r="J1514"/>
      <c r="K1514" s="81" t="s">
        <v>689</v>
      </c>
      <c r="L1514"/>
      <c r="M1514" s="2">
        <v>530</v>
      </c>
    </row>
    <row r="1515" spans="1:13" s="15" customFormat="1" ht="12.75">
      <c r="A1515" s="1"/>
      <c r="B1515" s="235">
        <v>1500</v>
      </c>
      <c r="C1515" s="1" t="s">
        <v>240</v>
      </c>
      <c r="D1515" s="12" t="s">
        <v>866</v>
      </c>
      <c r="E1515" s="1" t="s">
        <v>86</v>
      </c>
      <c r="F1515" s="27" t="s">
        <v>873</v>
      </c>
      <c r="G1515" s="27" t="s">
        <v>232</v>
      </c>
      <c r="H1515" s="38">
        <f t="shared" si="112"/>
        <v>-95650</v>
      </c>
      <c r="I1515" s="78">
        <f t="shared" si="113"/>
        <v>2.830188679245283</v>
      </c>
      <c r="J1515"/>
      <c r="K1515" s="81" t="s">
        <v>689</v>
      </c>
      <c r="L1515"/>
      <c r="M1515" s="2">
        <v>530</v>
      </c>
    </row>
    <row r="1516" spans="1:13" s="15" customFormat="1" ht="12.75">
      <c r="A1516" s="1"/>
      <c r="B1516" s="235">
        <v>1000</v>
      </c>
      <c r="C1516" s="1" t="s">
        <v>240</v>
      </c>
      <c r="D1516" s="1" t="s">
        <v>866</v>
      </c>
      <c r="E1516" s="1" t="s">
        <v>86</v>
      </c>
      <c r="F1516" s="27" t="s">
        <v>873</v>
      </c>
      <c r="G1516" s="27" t="s">
        <v>259</v>
      </c>
      <c r="H1516" s="38">
        <f t="shared" si="112"/>
        <v>-96650</v>
      </c>
      <c r="I1516" s="78">
        <f t="shared" si="113"/>
        <v>1.8867924528301887</v>
      </c>
      <c r="J1516" s="459"/>
      <c r="K1516" s="81" t="s">
        <v>689</v>
      </c>
      <c r="L1516" s="459"/>
      <c r="M1516" s="2">
        <v>530</v>
      </c>
    </row>
    <row r="1517" spans="1:13" s="15" customFormat="1" ht="12.75">
      <c r="A1517" s="1"/>
      <c r="B1517" s="235">
        <v>1500</v>
      </c>
      <c r="C1517" s="1" t="s">
        <v>240</v>
      </c>
      <c r="D1517" s="1" t="s">
        <v>866</v>
      </c>
      <c r="E1517" s="1" t="s">
        <v>86</v>
      </c>
      <c r="F1517" s="27" t="s">
        <v>873</v>
      </c>
      <c r="G1517" s="27" t="s">
        <v>321</v>
      </c>
      <c r="H1517" s="38">
        <f t="shared" si="112"/>
        <v>-98150</v>
      </c>
      <c r="I1517" s="78">
        <f t="shared" si="113"/>
        <v>2.830188679245283</v>
      </c>
      <c r="J1517"/>
      <c r="K1517" s="81" t="s">
        <v>689</v>
      </c>
      <c r="L1517"/>
      <c r="M1517" s="2">
        <v>530</v>
      </c>
    </row>
    <row r="1518" spans="1:13" s="15" customFormat="1" ht="12.75">
      <c r="A1518" s="1"/>
      <c r="B1518" s="235">
        <v>1500</v>
      </c>
      <c r="C1518" s="1" t="s">
        <v>240</v>
      </c>
      <c r="D1518" s="1" t="s">
        <v>866</v>
      </c>
      <c r="E1518" s="1" t="s">
        <v>86</v>
      </c>
      <c r="F1518" s="27" t="s">
        <v>873</v>
      </c>
      <c r="G1518" s="27" t="s">
        <v>43</v>
      </c>
      <c r="H1518" s="38">
        <f t="shared" si="112"/>
        <v>-99650</v>
      </c>
      <c r="I1518" s="78">
        <f t="shared" si="113"/>
        <v>2.830188679245283</v>
      </c>
      <c r="J1518"/>
      <c r="K1518" s="81" t="s">
        <v>689</v>
      </c>
      <c r="L1518"/>
      <c r="M1518" s="2">
        <v>530</v>
      </c>
    </row>
    <row r="1519" spans="1:13" s="15" customFormat="1" ht="12.75">
      <c r="A1519" s="1"/>
      <c r="B1519" s="235">
        <v>1000</v>
      </c>
      <c r="C1519" s="1" t="s">
        <v>240</v>
      </c>
      <c r="D1519" s="1" t="s">
        <v>866</v>
      </c>
      <c r="E1519" s="1" t="s">
        <v>86</v>
      </c>
      <c r="F1519" s="27" t="s">
        <v>873</v>
      </c>
      <c r="G1519" s="27" t="s">
        <v>306</v>
      </c>
      <c r="H1519" s="38">
        <f t="shared" si="112"/>
        <v>-100650</v>
      </c>
      <c r="I1519" s="78">
        <f t="shared" si="113"/>
        <v>1.8867924528301887</v>
      </c>
      <c r="J1519"/>
      <c r="K1519" s="81" t="s">
        <v>689</v>
      </c>
      <c r="L1519"/>
      <c r="M1519" s="2">
        <v>530</v>
      </c>
    </row>
    <row r="1520" spans="1:13" s="15" customFormat="1" ht="12.75">
      <c r="A1520" s="1"/>
      <c r="B1520" s="235">
        <v>1000</v>
      </c>
      <c r="C1520" s="1" t="s">
        <v>240</v>
      </c>
      <c r="D1520" s="1" t="s">
        <v>866</v>
      </c>
      <c r="E1520" s="1" t="s">
        <v>86</v>
      </c>
      <c r="F1520" s="27" t="s">
        <v>873</v>
      </c>
      <c r="G1520" s="27" t="s">
        <v>44</v>
      </c>
      <c r="H1520" s="38">
        <f t="shared" si="112"/>
        <v>-101650</v>
      </c>
      <c r="I1520" s="78">
        <f t="shared" si="113"/>
        <v>1.8867924528301887</v>
      </c>
      <c r="J1520"/>
      <c r="K1520" s="81" t="s">
        <v>689</v>
      </c>
      <c r="L1520"/>
      <c r="M1520" s="2">
        <v>530</v>
      </c>
    </row>
    <row r="1521" spans="1:13" s="15" customFormat="1" ht="12.75">
      <c r="A1521" s="1"/>
      <c r="B1521" s="235">
        <v>1500</v>
      </c>
      <c r="C1521" s="1" t="s">
        <v>240</v>
      </c>
      <c r="D1521" s="1" t="s">
        <v>866</v>
      </c>
      <c r="E1521" s="1" t="s">
        <v>86</v>
      </c>
      <c r="F1521" s="27" t="s">
        <v>873</v>
      </c>
      <c r="G1521" s="27" t="s">
        <v>311</v>
      </c>
      <c r="H1521" s="38">
        <f t="shared" si="112"/>
        <v>-103150</v>
      </c>
      <c r="I1521" s="78">
        <f t="shared" si="113"/>
        <v>2.830188679245283</v>
      </c>
      <c r="J1521"/>
      <c r="K1521" s="81" t="s">
        <v>689</v>
      </c>
      <c r="L1521"/>
      <c r="M1521" s="2">
        <v>530</v>
      </c>
    </row>
    <row r="1522" spans="1:13" s="15" customFormat="1" ht="12.75">
      <c r="A1522" s="1"/>
      <c r="B1522" s="235">
        <v>1500</v>
      </c>
      <c r="C1522" s="1" t="s">
        <v>240</v>
      </c>
      <c r="D1522" s="1" t="s">
        <v>866</v>
      </c>
      <c r="E1522" s="1" t="s">
        <v>86</v>
      </c>
      <c r="F1522" s="27" t="s">
        <v>873</v>
      </c>
      <c r="G1522" s="27" t="s">
        <v>342</v>
      </c>
      <c r="H1522" s="38">
        <f t="shared" si="112"/>
        <v>-104650</v>
      </c>
      <c r="I1522" s="78">
        <f t="shared" si="113"/>
        <v>2.830188679245283</v>
      </c>
      <c r="J1522"/>
      <c r="K1522" s="81" t="s">
        <v>689</v>
      </c>
      <c r="L1522"/>
      <c r="M1522" s="2">
        <v>530</v>
      </c>
    </row>
    <row r="1523" spans="1:13" s="103" customFormat="1" ht="12.75">
      <c r="A1523" s="1"/>
      <c r="B1523" s="235">
        <v>1000</v>
      </c>
      <c r="C1523" s="1" t="s">
        <v>240</v>
      </c>
      <c r="D1523" s="1" t="s">
        <v>866</v>
      </c>
      <c r="E1523" s="1" t="s">
        <v>86</v>
      </c>
      <c r="F1523" s="27" t="s">
        <v>873</v>
      </c>
      <c r="G1523" s="27" t="s">
        <v>382</v>
      </c>
      <c r="H1523" s="38">
        <f t="shared" si="112"/>
        <v>-105650</v>
      </c>
      <c r="I1523" s="78">
        <f t="shared" si="113"/>
        <v>1.8867924528301887</v>
      </c>
      <c r="J1523"/>
      <c r="K1523" s="81" t="s">
        <v>689</v>
      </c>
      <c r="L1523"/>
      <c r="M1523" s="2">
        <v>530</v>
      </c>
    </row>
    <row r="1524" spans="1:13" s="15" customFormat="1" ht="12.75">
      <c r="A1524" s="12"/>
      <c r="B1524" s="235">
        <v>1500</v>
      </c>
      <c r="C1524" s="1" t="s">
        <v>240</v>
      </c>
      <c r="D1524" s="1" t="s">
        <v>866</v>
      </c>
      <c r="E1524" s="1" t="s">
        <v>86</v>
      </c>
      <c r="F1524" s="27" t="s">
        <v>873</v>
      </c>
      <c r="G1524" s="27" t="s">
        <v>386</v>
      </c>
      <c r="H1524" s="38">
        <f t="shared" si="112"/>
        <v>-107150</v>
      </c>
      <c r="I1524" s="78">
        <f t="shared" si="113"/>
        <v>2.830188679245283</v>
      </c>
      <c r="K1524" s="81" t="s">
        <v>689</v>
      </c>
      <c r="M1524" s="2">
        <v>530</v>
      </c>
    </row>
    <row r="1525" spans="1:13" s="15" customFormat="1" ht="12.75">
      <c r="A1525" s="12"/>
      <c r="B1525" s="235">
        <v>1500</v>
      </c>
      <c r="C1525" s="1" t="s">
        <v>240</v>
      </c>
      <c r="D1525" s="1" t="s">
        <v>866</v>
      </c>
      <c r="E1525" s="1" t="s">
        <v>86</v>
      </c>
      <c r="F1525" s="27" t="s">
        <v>873</v>
      </c>
      <c r="G1525" s="27" t="s">
        <v>392</v>
      </c>
      <c r="H1525" s="38">
        <f t="shared" si="112"/>
        <v>-108650</v>
      </c>
      <c r="I1525" s="78">
        <f t="shared" si="113"/>
        <v>2.830188679245283</v>
      </c>
      <c r="K1525" s="81" t="s">
        <v>689</v>
      </c>
      <c r="M1525" s="2">
        <v>530</v>
      </c>
    </row>
    <row r="1526" spans="1:13" s="15" customFormat="1" ht="12.75">
      <c r="A1526" s="12"/>
      <c r="B1526" s="235">
        <v>1400</v>
      </c>
      <c r="C1526" s="75" t="s">
        <v>240</v>
      </c>
      <c r="D1526" s="75" t="s">
        <v>866</v>
      </c>
      <c r="E1526" s="75" t="s">
        <v>86</v>
      </c>
      <c r="F1526" s="453" t="s">
        <v>873</v>
      </c>
      <c r="G1526" s="453" t="s">
        <v>395</v>
      </c>
      <c r="H1526" s="38">
        <f t="shared" si="112"/>
        <v>-110050</v>
      </c>
      <c r="I1526" s="78">
        <f t="shared" si="113"/>
        <v>2.641509433962264</v>
      </c>
      <c r="K1526" s="81" t="s">
        <v>689</v>
      </c>
      <c r="M1526" s="2">
        <v>530</v>
      </c>
    </row>
    <row r="1527" spans="1:13" s="15" customFormat="1" ht="12.75">
      <c r="A1527" s="12"/>
      <c r="B1527" s="500">
        <v>1500</v>
      </c>
      <c r="C1527" s="75" t="s">
        <v>240</v>
      </c>
      <c r="D1527" s="75" t="s">
        <v>866</v>
      </c>
      <c r="E1527" s="75" t="s">
        <v>86</v>
      </c>
      <c r="F1527" s="453" t="s">
        <v>873</v>
      </c>
      <c r="G1527" s="453" t="s">
        <v>419</v>
      </c>
      <c r="H1527" s="38">
        <f t="shared" si="112"/>
        <v>-111550</v>
      </c>
      <c r="I1527" s="78">
        <f t="shared" si="113"/>
        <v>2.830188679245283</v>
      </c>
      <c r="K1527" s="81" t="s">
        <v>689</v>
      </c>
      <c r="M1527" s="2">
        <v>530</v>
      </c>
    </row>
    <row r="1528" spans="1:13" s="15" customFormat="1" ht="12.75">
      <c r="A1528" s="12"/>
      <c r="B1528" s="235">
        <v>1000</v>
      </c>
      <c r="C1528" s="75" t="s">
        <v>240</v>
      </c>
      <c r="D1528" s="75" t="s">
        <v>866</v>
      </c>
      <c r="E1528" s="75" t="s">
        <v>86</v>
      </c>
      <c r="F1528" s="453" t="s">
        <v>873</v>
      </c>
      <c r="G1528" s="453" t="s">
        <v>421</v>
      </c>
      <c r="H1528" s="38">
        <f t="shared" si="112"/>
        <v>-112550</v>
      </c>
      <c r="I1528" s="78">
        <f t="shared" si="113"/>
        <v>1.8867924528301887</v>
      </c>
      <c r="K1528" s="81" t="s">
        <v>689</v>
      </c>
      <c r="M1528" s="2">
        <v>530</v>
      </c>
    </row>
    <row r="1529" spans="1:13" s="15" customFormat="1" ht="12.75">
      <c r="A1529" s="12"/>
      <c r="B1529" s="235">
        <v>1000</v>
      </c>
      <c r="C1529" s="75" t="s">
        <v>240</v>
      </c>
      <c r="D1529" s="75" t="s">
        <v>866</v>
      </c>
      <c r="E1529" s="75" t="s">
        <v>86</v>
      </c>
      <c r="F1529" s="453" t="s">
        <v>873</v>
      </c>
      <c r="G1529" s="453" t="s">
        <v>423</v>
      </c>
      <c r="H1529" s="38">
        <f t="shared" si="112"/>
        <v>-113550</v>
      </c>
      <c r="I1529" s="78">
        <f t="shared" si="113"/>
        <v>1.8867924528301887</v>
      </c>
      <c r="K1529" s="81" t="s">
        <v>689</v>
      </c>
      <c r="M1529" s="2">
        <v>530</v>
      </c>
    </row>
    <row r="1530" spans="1:13" s="15" customFormat="1" ht="12.75">
      <c r="A1530" s="12"/>
      <c r="B1530" s="235">
        <v>1500</v>
      </c>
      <c r="C1530" s="75" t="s">
        <v>240</v>
      </c>
      <c r="D1530" s="75" t="s">
        <v>866</v>
      </c>
      <c r="E1530" s="75" t="s">
        <v>86</v>
      </c>
      <c r="F1530" s="453" t="s">
        <v>873</v>
      </c>
      <c r="G1530" s="453" t="s">
        <v>456</v>
      </c>
      <c r="H1530" s="38">
        <f t="shared" si="112"/>
        <v>-115050</v>
      </c>
      <c r="I1530" s="78">
        <f t="shared" si="113"/>
        <v>2.830188679245283</v>
      </c>
      <c r="K1530" s="81" t="s">
        <v>689</v>
      </c>
      <c r="M1530" s="2">
        <v>530</v>
      </c>
    </row>
    <row r="1531" spans="1:13" s="15" customFormat="1" ht="12.75">
      <c r="A1531" s="12"/>
      <c r="B1531" s="235">
        <v>1500</v>
      </c>
      <c r="C1531" s="75" t="s">
        <v>240</v>
      </c>
      <c r="D1531" s="75" t="s">
        <v>866</v>
      </c>
      <c r="E1531" s="75" t="s">
        <v>86</v>
      </c>
      <c r="F1531" s="453" t="s">
        <v>873</v>
      </c>
      <c r="G1531" s="453" t="s">
        <v>458</v>
      </c>
      <c r="H1531" s="38">
        <f t="shared" si="112"/>
        <v>-116550</v>
      </c>
      <c r="I1531" s="78">
        <f t="shared" si="113"/>
        <v>2.830188679245283</v>
      </c>
      <c r="K1531" s="81" t="s">
        <v>689</v>
      </c>
      <c r="M1531" s="2">
        <v>530</v>
      </c>
    </row>
    <row r="1532" spans="1:13" s="15" customFormat="1" ht="12.75">
      <c r="A1532" s="12"/>
      <c r="B1532" s="235">
        <v>1500</v>
      </c>
      <c r="C1532" s="75" t="s">
        <v>240</v>
      </c>
      <c r="D1532" s="75" t="s">
        <v>866</v>
      </c>
      <c r="E1532" s="75" t="s">
        <v>86</v>
      </c>
      <c r="F1532" s="453" t="s">
        <v>873</v>
      </c>
      <c r="G1532" s="453" t="s">
        <v>460</v>
      </c>
      <c r="H1532" s="38">
        <f t="shared" si="112"/>
        <v>-118050</v>
      </c>
      <c r="I1532" s="78">
        <f t="shared" si="113"/>
        <v>2.830188679245283</v>
      </c>
      <c r="K1532" s="81" t="s">
        <v>689</v>
      </c>
      <c r="M1532" s="2">
        <v>530</v>
      </c>
    </row>
    <row r="1533" spans="1:13" s="15" customFormat="1" ht="12.75">
      <c r="A1533" s="12"/>
      <c r="B1533" s="235">
        <v>1400</v>
      </c>
      <c r="C1533" s="75" t="s">
        <v>240</v>
      </c>
      <c r="D1533" s="75" t="s">
        <v>866</v>
      </c>
      <c r="E1533" s="75" t="s">
        <v>86</v>
      </c>
      <c r="F1533" s="453" t="s">
        <v>873</v>
      </c>
      <c r="G1533" s="453" t="s">
        <v>462</v>
      </c>
      <c r="H1533" s="38">
        <f t="shared" si="112"/>
        <v>-119450</v>
      </c>
      <c r="I1533" s="78">
        <f t="shared" si="113"/>
        <v>2.641509433962264</v>
      </c>
      <c r="K1533" s="81" t="s">
        <v>689</v>
      </c>
      <c r="M1533" s="2">
        <v>530</v>
      </c>
    </row>
    <row r="1534" spans="1:13" s="15" customFormat="1" ht="12.75">
      <c r="A1534" s="12"/>
      <c r="B1534" s="235">
        <v>1500</v>
      </c>
      <c r="C1534" s="33" t="s">
        <v>240</v>
      </c>
      <c r="D1534" s="75" t="s">
        <v>866</v>
      </c>
      <c r="E1534" s="75" t="s">
        <v>86</v>
      </c>
      <c r="F1534" s="453" t="s">
        <v>873</v>
      </c>
      <c r="G1534" s="453" t="s">
        <v>464</v>
      </c>
      <c r="H1534" s="38">
        <f t="shared" si="112"/>
        <v>-120950</v>
      </c>
      <c r="I1534" s="78">
        <f t="shared" si="113"/>
        <v>2.830188679245283</v>
      </c>
      <c r="K1534" s="81" t="s">
        <v>689</v>
      </c>
      <c r="M1534" s="2">
        <v>530</v>
      </c>
    </row>
    <row r="1535" spans="1:13" s="15" customFormat="1" ht="12.75">
      <c r="A1535" s="12"/>
      <c r="B1535" s="235">
        <v>1000</v>
      </c>
      <c r="C1535" s="33" t="s">
        <v>240</v>
      </c>
      <c r="D1535" s="75" t="s">
        <v>866</v>
      </c>
      <c r="E1535" s="75" t="s">
        <v>86</v>
      </c>
      <c r="F1535" s="453" t="s">
        <v>873</v>
      </c>
      <c r="G1535" s="453" t="s">
        <v>464</v>
      </c>
      <c r="H1535" s="38">
        <f t="shared" si="112"/>
        <v>-121950</v>
      </c>
      <c r="I1535" s="78">
        <f t="shared" si="113"/>
        <v>1.8867924528301887</v>
      </c>
      <c r="K1535" s="81" t="s">
        <v>689</v>
      </c>
      <c r="M1535" s="2">
        <v>530</v>
      </c>
    </row>
    <row r="1536" spans="1:13" s="15" customFormat="1" ht="12.75">
      <c r="A1536" s="12"/>
      <c r="B1536" s="235">
        <v>1500</v>
      </c>
      <c r="C1536" s="33" t="s">
        <v>240</v>
      </c>
      <c r="D1536" s="75" t="s">
        <v>866</v>
      </c>
      <c r="E1536" s="75" t="s">
        <v>86</v>
      </c>
      <c r="F1536" s="453" t="s">
        <v>873</v>
      </c>
      <c r="G1536" s="453" t="s">
        <v>553</v>
      </c>
      <c r="H1536" s="38">
        <f t="shared" si="112"/>
        <v>-123450</v>
      </c>
      <c r="I1536" s="78">
        <f t="shared" si="113"/>
        <v>2.830188679245283</v>
      </c>
      <c r="K1536" s="81" t="s">
        <v>689</v>
      </c>
      <c r="M1536" s="2">
        <v>530</v>
      </c>
    </row>
    <row r="1537" spans="1:13" s="15" customFormat="1" ht="12.75">
      <c r="A1537" s="12"/>
      <c r="B1537" s="235">
        <v>1500</v>
      </c>
      <c r="C1537" s="75" t="s">
        <v>240</v>
      </c>
      <c r="D1537" s="75" t="s">
        <v>866</v>
      </c>
      <c r="E1537" s="75" t="s">
        <v>86</v>
      </c>
      <c r="F1537" s="453" t="s">
        <v>873</v>
      </c>
      <c r="G1537" s="453" t="s">
        <v>553</v>
      </c>
      <c r="H1537" s="38">
        <f t="shared" si="112"/>
        <v>-124950</v>
      </c>
      <c r="I1537" s="78">
        <f t="shared" si="113"/>
        <v>2.830188679245283</v>
      </c>
      <c r="K1537" s="81" t="s">
        <v>689</v>
      </c>
      <c r="M1537" s="2">
        <v>530</v>
      </c>
    </row>
    <row r="1538" spans="1:13" s="15" customFormat="1" ht="12.75">
      <c r="A1538" s="12"/>
      <c r="B1538" s="235">
        <v>1500</v>
      </c>
      <c r="C1538" s="75" t="s">
        <v>240</v>
      </c>
      <c r="D1538" s="75" t="s">
        <v>866</v>
      </c>
      <c r="E1538" s="75" t="s">
        <v>86</v>
      </c>
      <c r="F1538" s="453" t="s">
        <v>873</v>
      </c>
      <c r="G1538" s="453" t="s">
        <v>555</v>
      </c>
      <c r="H1538" s="38">
        <f t="shared" si="112"/>
        <v>-126450</v>
      </c>
      <c r="I1538" s="78">
        <f t="shared" si="113"/>
        <v>2.830188679245283</v>
      </c>
      <c r="K1538" s="81" t="s">
        <v>689</v>
      </c>
      <c r="M1538" s="2">
        <v>530</v>
      </c>
    </row>
    <row r="1539" spans="1:14" s="15" customFormat="1" ht="12.75">
      <c r="A1539" s="12"/>
      <c r="B1539" s="235">
        <v>1400</v>
      </c>
      <c r="C1539" s="75" t="s">
        <v>240</v>
      </c>
      <c r="D1539" s="75" t="s">
        <v>866</v>
      </c>
      <c r="E1539" s="75" t="s">
        <v>86</v>
      </c>
      <c r="F1539" s="453" t="s">
        <v>873</v>
      </c>
      <c r="G1539" s="453" t="s">
        <v>578</v>
      </c>
      <c r="H1539" s="38">
        <f t="shared" si="112"/>
        <v>-127850</v>
      </c>
      <c r="I1539" s="78">
        <f t="shared" si="113"/>
        <v>2.641509433962264</v>
      </c>
      <c r="K1539" s="81" t="s">
        <v>689</v>
      </c>
      <c r="M1539" s="2">
        <v>530</v>
      </c>
      <c r="N1539" s="496"/>
    </row>
    <row r="1540" spans="1:14" s="15" customFormat="1" ht="12.75">
      <c r="A1540" s="12"/>
      <c r="B1540" s="235">
        <v>1400</v>
      </c>
      <c r="C1540" s="75" t="s">
        <v>240</v>
      </c>
      <c r="D1540" s="75" t="s">
        <v>866</v>
      </c>
      <c r="E1540" s="75" t="s">
        <v>86</v>
      </c>
      <c r="F1540" s="453" t="s">
        <v>873</v>
      </c>
      <c r="G1540" s="453" t="s">
        <v>580</v>
      </c>
      <c r="H1540" s="38">
        <f t="shared" si="112"/>
        <v>-129250</v>
      </c>
      <c r="I1540" s="78">
        <f t="shared" si="113"/>
        <v>2.641509433962264</v>
      </c>
      <c r="K1540" s="81" t="s">
        <v>689</v>
      </c>
      <c r="M1540" s="2">
        <v>530</v>
      </c>
      <c r="N1540" s="496"/>
    </row>
    <row r="1541" spans="1:13" s="15" customFormat="1" ht="12.75">
      <c r="A1541" s="12"/>
      <c r="B1541" s="235">
        <v>1200</v>
      </c>
      <c r="C1541" s="75" t="s">
        <v>240</v>
      </c>
      <c r="D1541" s="75" t="s">
        <v>866</v>
      </c>
      <c r="E1541" s="75" t="s">
        <v>86</v>
      </c>
      <c r="F1541" s="453" t="s">
        <v>873</v>
      </c>
      <c r="G1541" s="453" t="s">
        <v>582</v>
      </c>
      <c r="H1541" s="38">
        <f t="shared" si="112"/>
        <v>-130450</v>
      </c>
      <c r="I1541" s="78">
        <f t="shared" si="113"/>
        <v>2.2641509433962264</v>
      </c>
      <c r="K1541" s="81" t="s">
        <v>689</v>
      </c>
      <c r="M1541" s="2">
        <v>530</v>
      </c>
    </row>
    <row r="1542" spans="1:13" s="95" customFormat="1" ht="12.75">
      <c r="A1542" s="92"/>
      <c r="B1542" s="369">
        <f>SUM(B1446:B1541)</f>
        <v>130450</v>
      </c>
      <c r="C1542" s="86" t="s">
        <v>86</v>
      </c>
      <c r="D1542" s="86"/>
      <c r="E1542" s="86"/>
      <c r="F1542" s="88"/>
      <c r="G1542" s="88"/>
      <c r="H1542" s="87">
        <v>0</v>
      </c>
      <c r="I1542" s="118">
        <f t="shared" si="113"/>
        <v>246.1320754716981</v>
      </c>
      <c r="K1542" s="91"/>
      <c r="M1542" s="2">
        <v>530</v>
      </c>
    </row>
    <row r="1543" spans="1:13" s="15" customFormat="1" ht="12.75">
      <c r="A1543" s="12"/>
      <c r="B1543" s="241"/>
      <c r="C1543" s="33"/>
      <c r="D1543" s="33"/>
      <c r="E1543" s="33"/>
      <c r="F1543" s="31"/>
      <c r="G1543" s="31"/>
      <c r="H1543" s="38">
        <f aca="true" t="shared" si="114" ref="H1543:H1567">H1542-B1543</f>
        <v>0</v>
      </c>
      <c r="I1543" s="78">
        <f t="shared" si="113"/>
        <v>0</v>
      </c>
      <c r="K1543" s="103"/>
      <c r="M1543" s="2">
        <v>530</v>
      </c>
    </row>
    <row r="1544" spans="1:13" s="15" customFormat="1" ht="12.75">
      <c r="A1544" s="12"/>
      <c r="B1544" s="241"/>
      <c r="C1544" s="33"/>
      <c r="D1544" s="33"/>
      <c r="E1544" s="33"/>
      <c r="F1544" s="31"/>
      <c r="G1544" s="31"/>
      <c r="H1544" s="38">
        <f t="shared" si="114"/>
        <v>0</v>
      </c>
      <c r="I1544" s="78">
        <f t="shared" si="113"/>
        <v>0</v>
      </c>
      <c r="K1544" s="103"/>
      <c r="M1544" s="2">
        <v>530</v>
      </c>
    </row>
    <row r="1545" spans="1:13" s="15" customFormat="1" ht="12.75">
      <c r="A1545" s="33"/>
      <c r="B1545" s="241">
        <v>6000</v>
      </c>
      <c r="C1545" s="33" t="s">
        <v>29</v>
      </c>
      <c r="D1545" s="33" t="s">
        <v>12</v>
      </c>
      <c r="E1545" s="33" t="s">
        <v>234</v>
      </c>
      <c r="F1545" s="31" t="s">
        <v>896</v>
      </c>
      <c r="G1545" s="31" t="s">
        <v>232</v>
      </c>
      <c r="H1545" s="38">
        <f t="shared" si="114"/>
        <v>-6000</v>
      </c>
      <c r="I1545" s="78">
        <f t="shared" si="113"/>
        <v>11.320754716981131</v>
      </c>
      <c r="J1545" s="103"/>
      <c r="K1545" s="103" t="s">
        <v>807</v>
      </c>
      <c r="L1545" s="103"/>
      <c r="M1545" s="2">
        <v>530</v>
      </c>
    </row>
    <row r="1546" spans="1:13" s="15" customFormat="1" ht="12.75">
      <c r="A1546" s="33"/>
      <c r="B1546" s="241">
        <v>3000</v>
      </c>
      <c r="C1546" s="33" t="s">
        <v>29</v>
      </c>
      <c r="D1546" s="33" t="s">
        <v>12</v>
      </c>
      <c r="E1546" s="33" t="s">
        <v>234</v>
      </c>
      <c r="F1546" s="31" t="s">
        <v>897</v>
      </c>
      <c r="G1546" s="31" t="s">
        <v>43</v>
      </c>
      <c r="H1546" s="38">
        <f t="shared" si="114"/>
        <v>-9000</v>
      </c>
      <c r="I1546" s="78">
        <f t="shared" si="113"/>
        <v>5.660377358490566</v>
      </c>
      <c r="J1546" s="103"/>
      <c r="K1546" s="103" t="s">
        <v>807</v>
      </c>
      <c r="L1546" s="103"/>
      <c r="M1546" s="2">
        <v>530</v>
      </c>
    </row>
    <row r="1547" spans="1:13" s="15" customFormat="1" ht="12.75">
      <c r="A1547" s="33"/>
      <c r="B1547" s="241">
        <v>7000</v>
      </c>
      <c r="C1547" s="33" t="s">
        <v>29</v>
      </c>
      <c r="D1547" s="33" t="s">
        <v>12</v>
      </c>
      <c r="E1547" s="33" t="s">
        <v>234</v>
      </c>
      <c r="F1547" s="31" t="s">
        <v>898</v>
      </c>
      <c r="G1547" s="31" t="s">
        <v>306</v>
      </c>
      <c r="H1547" s="38">
        <f t="shared" si="114"/>
        <v>-16000</v>
      </c>
      <c r="I1547" s="78">
        <f t="shared" si="113"/>
        <v>13.20754716981132</v>
      </c>
      <c r="J1547" s="103"/>
      <c r="K1547" s="103" t="s">
        <v>807</v>
      </c>
      <c r="L1547" s="103"/>
      <c r="M1547" s="2">
        <v>530</v>
      </c>
    </row>
    <row r="1548" spans="1:13" s="15" customFormat="1" ht="12.75">
      <c r="A1548" s="33"/>
      <c r="B1548" s="241">
        <v>5000</v>
      </c>
      <c r="C1548" s="75" t="s">
        <v>29</v>
      </c>
      <c r="D1548" s="33" t="s">
        <v>12</v>
      </c>
      <c r="E1548" s="33" t="s">
        <v>234</v>
      </c>
      <c r="F1548" s="31" t="s">
        <v>899</v>
      </c>
      <c r="G1548" s="31" t="s">
        <v>392</v>
      </c>
      <c r="H1548" s="38">
        <f t="shared" si="114"/>
        <v>-21000</v>
      </c>
      <c r="I1548" s="78">
        <f t="shared" si="113"/>
        <v>9.433962264150944</v>
      </c>
      <c r="J1548" s="103"/>
      <c r="K1548" s="103" t="s">
        <v>807</v>
      </c>
      <c r="L1548" s="103"/>
      <c r="M1548" s="2">
        <v>530</v>
      </c>
    </row>
    <row r="1549" spans="1:13" s="15" customFormat="1" ht="12.75">
      <c r="A1549" s="33"/>
      <c r="B1549" s="241">
        <v>6000</v>
      </c>
      <c r="C1549" s="33" t="s">
        <v>29</v>
      </c>
      <c r="D1549" s="33" t="s">
        <v>12</v>
      </c>
      <c r="E1549" s="33" t="s">
        <v>234</v>
      </c>
      <c r="F1549" s="31" t="s">
        <v>900</v>
      </c>
      <c r="G1549" s="31" t="s">
        <v>458</v>
      </c>
      <c r="H1549" s="38">
        <f t="shared" si="114"/>
        <v>-27000</v>
      </c>
      <c r="I1549" s="78">
        <f t="shared" si="113"/>
        <v>11.320754716981131</v>
      </c>
      <c r="J1549" s="103"/>
      <c r="K1549" s="103" t="s">
        <v>807</v>
      </c>
      <c r="L1549" s="103"/>
      <c r="M1549" s="2">
        <v>530</v>
      </c>
    </row>
    <row r="1550" spans="1:13" s="15" customFormat="1" ht="12.75">
      <c r="A1550" s="33"/>
      <c r="B1550" s="241">
        <v>6000</v>
      </c>
      <c r="C1550" s="33" t="s">
        <v>29</v>
      </c>
      <c r="D1550" s="33" t="s">
        <v>12</v>
      </c>
      <c r="E1550" s="33" t="s">
        <v>234</v>
      </c>
      <c r="F1550" s="31" t="s">
        <v>901</v>
      </c>
      <c r="G1550" s="31" t="s">
        <v>462</v>
      </c>
      <c r="H1550" s="38">
        <f t="shared" si="114"/>
        <v>-33000</v>
      </c>
      <c r="I1550" s="78">
        <f t="shared" si="113"/>
        <v>11.320754716981131</v>
      </c>
      <c r="J1550" s="103"/>
      <c r="K1550" s="103" t="s">
        <v>807</v>
      </c>
      <c r="L1550" s="103"/>
      <c r="M1550" s="2">
        <v>530</v>
      </c>
    </row>
    <row r="1551" spans="1:13" s="15" customFormat="1" ht="12.75">
      <c r="A1551" s="33"/>
      <c r="B1551" s="241">
        <v>3000</v>
      </c>
      <c r="C1551" s="33" t="s">
        <v>29</v>
      </c>
      <c r="D1551" s="33" t="s">
        <v>12</v>
      </c>
      <c r="E1551" s="33" t="s">
        <v>234</v>
      </c>
      <c r="F1551" s="31" t="s">
        <v>902</v>
      </c>
      <c r="G1551" s="31" t="s">
        <v>553</v>
      </c>
      <c r="H1551" s="38">
        <f t="shared" si="114"/>
        <v>-36000</v>
      </c>
      <c r="I1551" s="78">
        <f t="shared" si="113"/>
        <v>5.660377358490566</v>
      </c>
      <c r="J1551" s="103"/>
      <c r="K1551" s="103" t="s">
        <v>807</v>
      </c>
      <c r="L1551" s="103"/>
      <c r="M1551" s="2">
        <v>530</v>
      </c>
    </row>
    <row r="1552" spans="1:13" s="15" customFormat="1" ht="12.75">
      <c r="A1552" s="33"/>
      <c r="B1552" s="241">
        <v>7000</v>
      </c>
      <c r="C1552" s="33" t="s">
        <v>29</v>
      </c>
      <c r="D1552" s="33" t="s">
        <v>12</v>
      </c>
      <c r="E1552" s="33" t="s">
        <v>234</v>
      </c>
      <c r="F1552" s="31" t="s">
        <v>903</v>
      </c>
      <c r="G1552" s="31" t="s">
        <v>555</v>
      </c>
      <c r="H1552" s="38">
        <f t="shared" si="114"/>
        <v>-43000</v>
      </c>
      <c r="I1552" s="78">
        <f t="shared" si="113"/>
        <v>13.20754716981132</v>
      </c>
      <c r="J1552" s="103"/>
      <c r="K1552" s="103" t="s">
        <v>807</v>
      </c>
      <c r="L1552" s="103"/>
      <c r="M1552" s="2">
        <v>530</v>
      </c>
    </row>
    <row r="1553" spans="1:13" s="15" customFormat="1" ht="12.75">
      <c r="A1553" s="12"/>
      <c r="B1553" s="241">
        <v>5000</v>
      </c>
      <c r="C1553" s="12" t="s">
        <v>29</v>
      </c>
      <c r="D1553" s="12" t="s">
        <v>12</v>
      </c>
      <c r="E1553" s="12" t="s">
        <v>234</v>
      </c>
      <c r="F1553" s="31" t="s">
        <v>904</v>
      </c>
      <c r="G1553" s="30" t="s">
        <v>460</v>
      </c>
      <c r="H1553" s="38">
        <f t="shared" si="114"/>
        <v>-48000</v>
      </c>
      <c r="I1553" s="78">
        <f t="shared" si="113"/>
        <v>9.433962264150944</v>
      </c>
      <c r="J1553" s="29"/>
      <c r="K1553" s="103" t="s">
        <v>654</v>
      </c>
      <c r="M1553" s="2">
        <v>530</v>
      </c>
    </row>
    <row r="1554" spans="1:14" s="15" customFormat="1" ht="12.75">
      <c r="A1554" s="12"/>
      <c r="B1554" s="241">
        <v>6000</v>
      </c>
      <c r="C1554" s="12" t="s">
        <v>29</v>
      </c>
      <c r="D1554" s="12" t="s">
        <v>12</v>
      </c>
      <c r="E1554" s="12" t="s">
        <v>234</v>
      </c>
      <c r="F1554" s="31" t="s">
        <v>905</v>
      </c>
      <c r="G1554" s="30" t="s">
        <v>553</v>
      </c>
      <c r="H1554" s="38">
        <f t="shared" si="114"/>
        <v>-54000</v>
      </c>
      <c r="I1554" s="78">
        <f t="shared" si="113"/>
        <v>11.320754716981131</v>
      </c>
      <c r="J1554" s="29"/>
      <c r="K1554" s="103" t="s">
        <v>654</v>
      </c>
      <c r="M1554" s="2">
        <v>530</v>
      </c>
      <c r="N1554" s="496"/>
    </row>
    <row r="1555" spans="1:14" s="15" customFormat="1" ht="12.75">
      <c r="A1555" s="1"/>
      <c r="B1555" s="241">
        <v>6000</v>
      </c>
      <c r="C1555" s="12" t="s">
        <v>29</v>
      </c>
      <c r="D1555" s="12" t="s">
        <v>12</v>
      </c>
      <c r="E1555" s="12" t="s">
        <v>234</v>
      </c>
      <c r="F1555" s="27" t="s">
        <v>906</v>
      </c>
      <c r="G1555" s="30" t="s">
        <v>43</v>
      </c>
      <c r="H1555" s="38">
        <f t="shared" si="114"/>
        <v>-60000</v>
      </c>
      <c r="I1555" s="78">
        <f t="shared" si="113"/>
        <v>11.320754716981131</v>
      </c>
      <c r="J1555"/>
      <c r="K1555" t="s">
        <v>686</v>
      </c>
      <c r="L1555"/>
      <c r="M1555" s="2">
        <v>530</v>
      </c>
      <c r="N1555" s="496"/>
    </row>
    <row r="1556" spans="1:14" s="15" customFormat="1" ht="12.75">
      <c r="A1556" s="1"/>
      <c r="B1556" s="235">
        <v>5000</v>
      </c>
      <c r="C1556" s="1" t="s">
        <v>29</v>
      </c>
      <c r="D1556" s="12" t="s">
        <v>12</v>
      </c>
      <c r="E1556" s="1" t="s">
        <v>234</v>
      </c>
      <c r="F1556" s="453" t="s">
        <v>907</v>
      </c>
      <c r="G1556" s="27" t="s">
        <v>425</v>
      </c>
      <c r="H1556" s="38">
        <f t="shared" si="114"/>
        <v>-65000</v>
      </c>
      <c r="I1556" s="78">
        <f t="shared" si="113"/>
        <v>9.433962264150944</v>
      </c>
      <c r="J1556"/>
      <c r="K1556" t="s">
        <v>686</v>
      </c>
      <c r="L1556"/>
      <c r="M1556" s="2">
        <v>530</v>
      </c>
      <c r="N1556" s="496"/>
    </row>
    <row r="1557" spans="1:14" s="15" customFormat="1" ht="12.75">
      <c r="A1557" s="1"/>
      <c r="B1557" s="235">
        <v>5000</v>
      </c>
      <c r="C1557" s="1" t="s">
        <v>29</v>
      </c>
      <c r="D1557" s="12" t="s">
        <v>12</v>
      </c>
      <c r="E1557" s="1" t="s">
        <v>234</v>
      </c>
      <c r="F1557" s="453" t="s">
        <v>908</v>
      </c>
      <c r="G1557" s="27" t="s">
        <v>456</v>
      </c>
      <c r="H1557" s="38">
        <f t="shared" si="114"/>
        <v>-70000</v>
      </c>
      <c r="I1557" s="78">
        <f t="shared" si="113"/>
        <v>9.433962264150944</v>
      </c>
      <c r="J1557"/>
      <c r="K1557" t="s">
        <v>686</v>
      </c>
      <c r="L1557"/>
      <c r="M1557" s="2">
        <v>530</v>
      </c>
      <c r="N1557" s="496"/>
    </row>
    <row r="1558" spans="1:14" s="15" customFormat="1" ht="12.75">
      <c r="A1558" s="1"/>
      <c r="B1558" s="235">
        <v>5000</v>
      </c>
      <c r="C1558" s="1" t="s">
        <v>29</v>
      </c>
      <c r="D1558" s="12" t="s">
        <v>12</v>
      </c>
      <c r="E1558" s="1" t="s">
        <v>234</v>
      </c>
      <c r="F1558" s="453" t="s">
        <v>908</v>
      </c>
      <c r="G1558" s="27" t="s">
        <v>458</v>
      </c>
      <c r="H1558" s="38">
        <f t="shared" si="114"/>
        <v>-75000</v>
      </c>
      <c r="I1558" s="78">
        <f t="shared" si="113"/>
        <v>9.433962264150944</v>
      </c>
      <c r="J1558"/>
      <c r="K1558" t="s">
        <v>686</v>
      </c>
      <c r="L1558"/>
      <c r="M1558" s="2">
        <v>530</v>
      </c>
      <c r="N1558" s="496"/>
    </row>
    <row r="1559" spans="1:14" s="15" customFormat="1" ht="12.75">
      <c r="A1559" s="1"/>
      <c r="B1559" s="235">
        <v>5000</v>
      </c>
      <c r="C1559" s="1" t="s">
        <v>29</v>
      </c>
      <c r="D1559" s="12" t="s">
        <v>12</v>
      </c>
      <c r="E1559" s="1" t="s">
        <v>234</v>
      </c>
      <c r="F1559" s="453" t="s">
        <v>908</v>
      </c>
      <c r="G1559" s="27" t="s">
        <v>460</v>
      </c>
      <c r="H1559" s="38">
        <f t="shared" si="114"/>
        <v>-80000</v>
      </c>
      <c r="I1559" s="78">
        <f t="shared" si="113"/>
        <v>9.433962264150944</v>
      </c>
      <c r="J1559"/>
      <c r="K1559" t="s">
        <v>686</v>
      </c>
      <c r="L1559"/>
      <c r="M1559" s="2">
        <v>530</v>
      </c>
      <c r="N1559" s="496"/>
    </row>
    <row r="1560" spans="1:14" s="15" customFormat="1" ht="12.75">
      <c r="A1560" s="1"/>
      <c r="B1560" s="235">
        <v>5000</v>
      </c>
      <c r="C1560" s="1" t="s">
        <v>29</v>
      </c>
      <c r="D1560" s="12" t="s">
        <v>12</v>
      </c>
      <c r="E1560" s="1" t="s">
        <v>234</v>
      </c>
      <c r="F1560" s="453" t="s">
        <v>909</v>
      </c>
      <c r="G1560" s="27" t="s">
        <v>462</v>
      </c>
      <c r="H1560" s="38">
        <f t="shared" si="114"/>
        <v>-85000</v>
      </c>
      <c r="I1560" s="78">
        <f t="shared" si="113"/>
        <v>9.433962264150944</v>
      </c>
      <c r="J1560"/>
      <c r="K1560" t="s">
        <v>686</v>
      </c>
      <c r="L1560"/>
      <c r="M1560" s="2">
        <v>530</v>
      </c>
      <c r="N1560" s="496"/>
    </row>
    <row r="1561" spans="1:14" s="15" customFormat="1" ht="12.75">
      <c r="A1561" s="1"/>
      <c r="B1561" s="235">
        <v>5000</v>
      </c>
      <c r="C1561" s="1" t="s">
        <v>29</v>
      </c>
      <c r="D1561" s="12" t="s">
        <v>866</v>
      </c>
      <c r="E1561" s="1" t="s">
        <v>234</v>
      </c>
      <c r="F1561" s="27" t="s">
        <v>910</v>
      </c>
      <c r="G1561" s="27" t="s">
        <v>230</v>
      </c>
      <c r="H1561" s="38">
        <f t="shared" si="114"/>
        <v>-90000</v>
      </c>
      <c r="I1561" s="78">
        <f t="shared" si="113"/>
        <v>9.433962264150944</v>
      </c>
      <c r="J1561"/>
      <c r="K1561" s="81" t="s">
        <v>689</v>
      </c>
      <c r="L1561"/>
      <c r="M1561" s="2">
        <v>530</v>
      </c>
      <c r="N1561" s="496"/>
    </row>
    <row r="1562" spans="1:13" s="103" customFormat="1" ht="12.75">
      <c r="A1562" s="1"/>
      <c r="B1562" s="235">
        <v>5000</v>
      </c>
      <c r="C1562" s="1" t="s">
        <v>29</v>
      </c>
      <c r="D1562" s="1" t="s">
        <v>866</v>
      </c>
      <c r="E1562" s="1" t="s">
        <v>234</v>
      </c>
      <c r="F1562" s="27" t="s">
        <v>911</v>
      </c>
      <c r="G1562" s="27" t="s">
        <v>321</v>
      </c>
      <c r="H1562" s="38">
        <f t="shared" si="114"/>
        <v>-95000</v>
      </c>
      <c r="I1562" s="78">
        <f t="shared" si="113"/>
        <v>9.433962264150944</v>
      </c>
      <c r="J1562"/>
      <c r="K1562" s="81" t="s">
        <v>689</v>
      </c>
      <c r="L1562"/>
      <c r="M1562" s="2">
        <v>530</v>
      </c>
    </row>
    <row r="1563" spans="1:13" s="15" customFormat="1" ht="12.75">
      <c r="A1563" s="1"/>
      <c r="B1563" s="235">
        <v>7000</v>
      </c>
      <c r="C1563" s="1" t="s">
        <v>29</v>
      </c>
      <c r="D1563" s="1" t="s">
        <v>866</v>
      </c>
      <c r="E1563" s="1" t="s">
        <v>234</v>
      </c>
      <c r="F1563" s="27" t="s">
        <v>912</v>
      </c>
      <c r="G1563" s="27" t="s">
        <v>311</v>
      </c>
      <c r="H1563" s="38">
        <f t="shared" si="114"/>
        <v>-102000</v>
      </c>
      <c r="I1563" s="78">
        <f t="shared" si="113"/>
        <v>13.20754716981132</v>
      </c>
      <c r="J1563"/>
      <c r="K1563" s="81" t="s">
        <v>689</v>
      </c>
      <c r="L1563"/>
      <c r="M1563" s="2">
        <v>530</v>
      </c>
    </row>
    <row r="1564" spans="1:13" s="15" customFormat="1" ht="12.75">
      <c r="A1564" s="12"/>
      <c r="B1564" s="235">
        <v>5000</v>
      </c>
      <c r="C1564" s="1" t="s">
        <v>29</v>
      </c>
      <c r="D1564" s="1" t="s">
        <v>866</v>
      </c>
      <c r="E1564" s="1" t="s">
        <v>234</v>
      </c>
      <c r="F1564" s="453" t="s">
        <v>913</v>
      </c>
      <c r="G1564" s="27" t="s">
        <v>386</v>
      </c>
      <c r="H1564" s="38">
        <f t="shared" si="114"/>
        <v>-107000</v>
      </c>
      <c r="I1564" s="78">
        <f t="shared" si="113"/>
        <v>9.433962264150944</v>
      </c>
      <c r="K1564" s="81" t="s">
        <v>689</v>
      </c>
      <c r="M1564" s="2">
        <v>530</v>
      </c>
    </row>
    <row r="1565" spans="1:13" s="15" customFormat="1" ht="12.75">
      <c r="A1565" s="12"/>
      <c r="B1565" s="235">
        <v>5000</v>
      </c>
      <c r="C1565" s="75" t="s">
        <v>29</v>
      </c>
      <c r="D1565" s="75" t="s">
        <v>866</v>
      </c>
      <c r="E1565" s="75" t="s">
        <v>234</v>
      </c>
      <c r="F1565" s="453" t="s">
        <v>914</v>
      </c>
      <c r="G1565" s="453" t="s">
        <v>456</v>
      </c>
      <c r="H1565" s="38">
        <f t="shared" si="114"/>
        <v>-112000</v>
      </c>
      <c r="I1565" s="78">
        <f t="shared" si="113"/>
        <v>9.433962264150944</v>
      </c>
      <c r="K1565" s="81" t="s">
        <v>689</v>
      </c>
      <c r="M1565" s="2">
        <v>530</v>
      </c>
    </row>
    <row r="1566" spans="1:13" s="103" customFormat="1" ht="12.75">
      <c r="A1566" s="12"/>
      <c r="B1566" s="235">
        <v>5000</v>
      </c>
      <c r="C1566" s="75" t="s">
        <v>29</v>
      </c>
      <c r="D1566" s="75" t="s">
        <v>866</v>
      </c>
      <c r="E1566" s="75" t="s">
        <v>234</v>
      </c>
      <c r="F1566" s="453" t="s">
        <v>915</v>
      </c>
      <c r="G1566" s="453" t="s">
        <v>458</v>
      </c>
      <c r="H1566" s="38">
        <f t="shared" si="114"/>
        <v>-117000</v>
      </c>
      <c r="I1566" s="78">
        <f t="shared" si="113"/>
        <v>9.433962264150944</v>
      </c>
      <c r="J1566" s="15"/>
      <c r="K1566" s="81" t="s">
        <v>689</v>
      </c>
      <c r="L1566" s="15"/>
      <c r="M1566" s="2">
        <v>530</v>
      </c>
    </row>
    <row r="1567" spans="1:13" s="103" customFormat="1" ht="12.75">
      <c r="A1567" s="12"/>
      <c r="B1567" s="235">
        <v>5000</v>
      </c>
      <c r="C1567" s="75" t="s">
        <v>29</v>
      </c>
      <c r="D1567" s="75" t="s">
        <v>866</v>
      </c>
      <c r="E1567" s="75" t="s">
        <v>234</v>
      </c>
      <c r="F1567" s="453" t="s">
        <v>916</v>
      </c>
      <c r="G1567" s="453" t="s">
        <v>553</v>
      </c>
      <c r="H1567" s="38">
        <f t="shared" si="114"/>
        <v>-122000</v>
      </c>
      <c r="I1567" s="78">
        <f t="shared" si="113"/>
        <v>9.433962264150944</v>
      </c>
      <c r="J1567" s="15"/>
      <c r="K1567" s="81" t="s">
        <v>689</v>
      </c>
      <c r="L1567" s="15"/>
      <c r="M1567" s="2">
        <v>530</v>
      </c>
    </row>
    <row r="1568" spans="1:13" s="91" customFormat="1" ht="12.75">
      <c r="A1568" s="92"/>
      <c r="B1568" s="369">
        <f>SUM(B1545:B1567)</f>
        <v>122000</v>
      </c>
      <c r="C1568" s="86" t="s">
        <v>29</v>
      </c>
      <c r="D1568" s="92"/>
      <c r="E1568" s="92"/>
      <c r="F1568" s="94"/>
      <c r="G1568" s="94"/>
      <c r="H1568" s="87">
        <v>0</v>
      </c>
      <c r="I1568" s="118">
        <f t="shared" si="113"/>
        <v>230.18867924528303</v>
      </c>
      <c r="J1568" s="95"/>
      <c r="L1568" s="95"/>
      <c r="M1568" s="2">
        <v>530</v>
      </c>
    </row>
    <row r="1569" spans="1:13" s="103" customFormat="1" ht="12.75">
      <c r="A1569" s="12"/>
      <c r="B1569" s="241"/>
      <c r="C1569" s="33"/>
      <c r="D1569" s="12"/>
      <c r="E1569" s="12"/>
      <c r="F1569" s="30"/>
      <c r="G1569" s="30"/>
      <c r="H1569" s="38">
        <f aca="true" t="shared" si="115" ref="H1569:H1600">H1568-B1569</f>
        <v>0</v>
      </c>
      <c r="I1569" s="78">
        <f t="shared" si="113"/>
        <v>0</v>
      </c>
      <c r="J1569" s="15"/>
      <c r="L1569" s="15"/>
      <c r="M1569" s="2">
        <v>530</v>
      </c>
    </row>
    <row r="1570" spans="1:13" s="103" customFormat="1" ht="12.75">
      <c r="A1570" s="12"/>
      <c r="B1570" s="241"/>
      <c r="C1570" s="12"/>
      <c r="D1570" s="12"/>
      <c r="E1570" s="12"/>
      <c r="F1570" s="30"/>
      <c r="G1570" s="30"/>
      <c r="H1570" s="38">
        <f t="shared" si="115"/>
        <v>0</v>
      </c>
      <c r="I1570" s="78">
        <f t="shared" si="113"/>
        <v>0</v>
      </c>
      <c r="J1570" s="15"/>
      <c r="L1570" s="15"/>
      <c r="M1570" s="2">
        <v>530</v>
      </c>
    </row>
    <row r="1571" spans="1:13" s="103" customFormat="1" ht="12.75">
      <c r="A1571" s="33"/>
      <c r="B1571" s="241">
        <v>2000</v>
      </c>
      <c r="C1571" s="33" t="s">
        <v>30</v>
      </c>
      <c r="D1571" s="33" t="s">
        <v>12</v>
      </c>
      <c r="E1571" s="33" t="s">
        <v>234</v>
      </c>
      <c r="F1571" s="31" t="s">
        <v>806</v>
      </c>
      <c r="G1571" s="31" t="s">
        <v>232</v>
      </c>
      <c r="H1571" s="38">
        <f t="shared" si="115"/>
        <v>-2000</v>
      </c>
      <c r="I1571" s="78">
        <f t="shared" si="113"/>
        <v>3.7735849056603774</v>
      </c>
      <c r="K1571" s="103" t="s">
        <v>807</v>
      </c>
      <c r="M1571" s="2">
        <v>530</v>
      </c>
    </row>
    <row r="1572" spans="1:13" s="103" customFormat="1" ht="12.75">
      <c r="A1572" s="33"/>
      <c r="B1572" s="241">
        <v>2000</v>
      </c>
      <c r="C1572" s="33" t="s">
        <v>30</v>
      </c>
      <c r="D1572" s="33" t="s">
        <v>12</v>
      </c>
      <c r="E1572" s="33" t="s">
        <v>234</v>
      </c>
      <c r="F1572" s="31" t="s">
        <v>806</v>
      </c>
      <c r="G1572" s="31" t="s">
        <v>259</v>
      </c>
      <c r="H1572" s="38">
        <f t="shared" si="115"/>
        <v>-4000</v>
      </c>
      <c r="I1572" s="78">
        <f t="shared" si="113"/>
        <v>3.7735849056603774</v>
      </c>
      <c r="K1572" s="103" t="s">
        <v>807</v>
      </c>
      <c r="M1572" s="2">
        <v>530</v>
      </c>
    </row>
    <row r="1573" spans="1:13" s="103" customFormat="1" ht="12.75">
      <c r="A1573" s="33"/>
      <c r="B1573" s="241">
        <v>2000</v>
      </c>
      <c r="C1573" s="33" t="s">
        <v>30</v>
      </c>
      <c r="D1573" s="33" t="s">
        <v>12</v>
      </c>
      <c r="E1573" s="33" t="s">
        <v>234</v>
      </c>
      <c r="F1573" s="31" t="s">
        <v>806</v>
      </c>
      <c r="G1573" s="31" t="s">
        <v>43</v>
      </c>
      <c r="H1573" s="38">
        <f t="shared" si="115"/>
        <v>-6000</v>
      </c>
      <c r="I1573" s="78">
        <f aca="true" t="shared" si="116" ref="I1573:I1636">+B1573/M1573</f>
        <v>3.7735849056603774</v>
      </c>
      <c r="K1573" s="103" t="s">
        <v>807</v>
      </c>
      <c r="M1573" s="2">
        <v>530</v>
      </c>
    </row>
    <row r="1574" spans="1:13" s="103" customFormat="1" ht="12.75">
      <c r="A1574" s="33"/>
      <c r="B1574" s="241">
        <v>500</v>
      </c>
      <c r="C1574" s="33" t="s">
        <v>30</v>
      </c>
      <c r="D1574" s="33" t="s">
        <v>12</v>
      </c>
      <c r="E1574" s="33" t="s">
        <v>234</v>
      </c>
      <c r="F1574" s="31" t="s">
        <v>806</v>
      </c>
      <c r="G1574" s="31" t="s">
        <v>43</v>
      </c>
      <c r="H1574" s="38">
        <f t="shared" si="115"/>
        <v>-6500</v>
      </c>
      <c r="I1574" s="78">
        <f t="shared" si="116"/>
        <v>0.9433962264150944</v>
      </c>
      <c r="K1574" s="103" t="s">
        <v>807</v>
      </c>
      <c r="M1574" s="2">
        <v>530</v>
      </c>
    </row>
    <row r="1575" spans="1:13" s="103" customFormat="1" ht="12.75">
      <c r="A1575" s="33"/>
      <c r="B1575" s="241">
        <v>2000</v>
      </c>
      <c r="C1575" s="33" t="s">
        <v>30</v>
      </c>
      <c r="D1575" s="33" t="s">
        <v>12</v>
      </c>
      <c r="E1575" s="33" t="s">
        <v>234</v>
      </c>
      <c r="F1575" s="31" t="s">
        <v>806</v>
      </c>
      <c r="G1575" s="31" t="s">
        <v>306</v>
      </c>
      <c r="H1575" s="38">
        <f t="shared" si="115"/>
        <v>-8500</v>
      </c>
      <c r="I1575" s="78">
        <f t="shared" si="116"/>
        <v>3.7735849056603774</v>
      </c>
      <c r="K1575" s="103" t="s">
        <v>807</v>
      </c>
      <c r="M1575" s="2">
        <v>530</v>
      </c>
    </row>
    <row r="1576" spans="1:13" s="15" customFormat="1" ht="12.75">
      <c r="A1576" s="33"/>
      <c r="B1576" s="241">
        <v>500</v>
      </c>
      <c r="C1576" s="33" t="s">
        <v>30</v>
      </c>
      <c r="D1576" s="33" t="s">
        <v>12</v>
      </c>
      <c r="E1576" s="33" t="s">
        <v>234</v>
      </c>
      <c r="F1576" s="31" t="s">
        <v>806</v>
      </c>
      <c r="G1576" s="31" t="s">
        <v>306</v>
      </c>
      <c r="H1576" s="38">
        <f t="shared" si="115"/>
        <v>-9000</v>
      </c>
      <c r="I1576" s="78">
        <f t="shared" si="116"/>
        <v>0.9433962264150944</v>
      </c>
      <c r="J1576" s="103"/>
      <c r="K1576" s="103" t="s">
        <v>807</v>
      </c>
      <c r="L1576" s="103"/>
      <c r="M1576" s="2">
        <v>530</v>
      </c>
    </row>
    <row r="1577" spans="1:13" s="103" customFormat="1" ht="12.75">
      <c r="A1577" s="33"/>
      <c r="B1577" s="241">
        <v>2000</v>
      </c>
      <c r="C1577" s="33" t="s">
        <v>30</v>
      </c>
      <c r="D1577" s="33" t="s">
        <v>12</v>
      </c>
      <c r="E1577" s="33" t="s">
        <v>234</v>
      </c>
      <c r="F1577" s="31" t="s">
        <v>806</v>
      </c>
      <c r="G1577" s="31" t="s">
        <v>44</v>
      </c>
      <c r="H1577" s="38">
        <f t="shared" si="115"/>
        <v>-11000</v>
      </c>
      <c r="I1577" s="78">
        <f t="shared" si="116"/>
        <v>3.7735849056603774</v>
      </c>
      <c r="K1577" s="103" t="s">
        <v>807</v>
      </c>
      <c r="M1577" s="2">
        <v>530</v>
      </c>
    </row>
    <row r="1578" spans="1:13" s="103" customFormat="1" ht="12.75">
      <c r="A1578" s="33"/>
      <c r="B1578" s="241">
        <v>500</v>
      </c>
      <c r="C1578" s="33" t="s">
        <v>30</v>
      </c>
      <c r="D1578" s="33" t="s">
        <v>12</v>
      </c>
      <c r="E1578" s="33" t="s">
        <v>234</v>
      </c>
      <c r="F1578" s="31" t="s">
        <v>806</v>
      </c>
      <c r="G1578" s="31" t="s">
        <v>44</v>
      </c>
      <c r="H1578" s="38">
        <f t="shared" si="115"/>
        <v>-11500</v>
      </c>
      <c r="I1578" s="78">
        <f t="shared" si="116"/>
        <v>0.9433962264150944</v>
      </c>
      <c r="K1578" s="103" t="s">
        <v>807</v>
      </c>
      <c r="M1578" s="2">
        <v>530</v>
      </c>
    </row>
    <row r="1579" spans="1:13" s="103" customFormat="1" ht="12.75">
      <c r="A1579" s="33"/>
      <c r="B1579" s="241">
        <v>2000</v>
      </c>
      <c r="C1579" s="75" t="s">
        <v>30</v>
      </c>
      <c r="D1579" s="33" t="s">
        <v>12</v>
      </c>
      <c r="E1579" s="33" t="s">
        <v>234</v>
      </c>
      <c r="F1579" s="31" t="s">
        <v>806</v>
      </c>
      <c r="G1579" s="31" t="s">
        <v>392</v>
      </c>
      <c r="H1579" s="38">
        <f t="shared" si="115"/>
        <v>-13500</v>
      </c>
      <c r="I1579" s="78">
        <f t="shared" si="116"/>
        <v>3.7735849056603774</v>
      </c>
      <c r="K1579" s="103" t="s">
        <v>807</v>
      </c>
      <c r="M1579" s="2">
        <v>530</v>
      </c>
    </row>
    <row r="1580" spans="1:13" s="15" customFormat="1" ht="12.75">
      <c r="A1580" s="33"/>
      <c r="B1580" s="241">
        <v>2000</v>
      </c>
      <c r="C1580" s="33" t="s">
        <v>30</v>
      </c>
      <c r="D1580" s="33" t="s">
        <v>12</v>
      </c>
      <c r="E1580" s="33" t="s">
        <v>234</v>
      </c>
      <c r="F1580" s="31" t="s">
        <v>806</v>
      </c>
      <c r="G1580" s="31" t="s">
        <v>395</v>
      </c>
      <c r="H1580" s="38">
        <f t="shared" si="115"/>
        <v>-15500</v>
      </c>
      <c r="I1580" s="78">
        <f t="shared" si="116"/>
        <v>3.7735849056603774</v>
      </c>
      <c r="J1580" s="103"/>
      <c r="K1580" s="103" t="s">
        <v>807</v>
      </c>
      <c r="L1580" s="103"/>
      <c r="M1580" s="2">
        <v>530</v>
      </c>
    </row>
    <row r="1581" spans="1:13" s="15" customFormat="1" ht="12.75">
      <c r="A1581" s="33"/>
      <c r="B1581" s="241">
        <v>2000</v>
      </c>
      <c r="C1581" s="33" t="s">
        <v>30</v>
      </c>
      <c r="D1581" s="33" t="s">
        <v>12</v>
      </c>
      <c r="E1581" s="33" t="s">
        <v>234</v>
      </c>
      <c r="F1581" s="31" t="s">
        <v>806</v>
      </c>
      <c r="G1581" s="31" t="s">
        <v>458</v>
      </c>
      <c r="H1581" s="38">
        <f t="shared" si="115"/>
        <v>-17500</v>
      </c>
      <c r="I1581" s="78">
        <f t="shared" si="116"/>
        <v>3.7735849056603774</v>
      </c>
      <c r="J1581" s="103"/>
      <c r="K1581" s="103" t="s">
        <v>807</v>
      </c>
      <c r="L1581" s="103"/>
      <c r="M1581" s="2">
        <v>530</v>
      </c>
    </row>
    <row r="1582" spans="1:13" s="15" customFormat="1" ht="12.75">
      <c r="A1582" s="33"/>
      <c r="B1582" s="241">
        <v>2000</v>
      </c>
      <c r="C1582" s="33" t="s">
        <v>30</v>
      </c>
      <c r="D1582" s="33" t="s">
        <v>12</v>
      </c>
      <c r="E1582" s="33" t="s">
        <v>234</v>
      </c>
      <c r="F1582" s="31" t="s">
        <v>806</v>
      </c>
      <c r="G1582" s="31" t="s">
        <v>460</v>
      </c>
      <c r="H1582" s="38">
        <f t="shared" si="115"/>
        <v>-19500</v>
      </c>
      <c r="I1582" s="78">
        <f t="shared" si="116"/>
        <v>3.7735849056603774</v>
      </c>
      <c r="J1582" s="103"/>
      <c r="K1582" s="103" t="s">
        <v>807</v>
      </c>
      <c r="L1582" s="103"/>
      <c r="M1582" s="2">
        <v>530</v>
      </c>
    </row>
    <row r="1583" spans="1:13" s="15" customFormat="1" ht="12.75">
      <c r="A1583" s="33"/>
      <c r="B1583" s="241">
        <v>2000</v>
      </c>
      <c r="C1583" s="33" t="s">
        <v>30</v>
      </c>
      <c r="D1583" s="33" t="s">
        <v>12</v>
      </c>
      <c r="E1583" s="33" t="s">
        <v>234</v>
      </c>
      <c r="F1583" s="31" t="s">
        <v>806</v>
      </c>
      <c r="G1583" s="31" t="s">
        <v>462</v>
      </c>
      <c r="H1583" s="38">
        <f t="shared" si="115"/>
        <v>-21500</v>
      </c>
      <c r="I1583" s="78">
        <f t="shared" si="116"/>
        <v>3.7735849056603774</v>
      </c>
      <c r="J1583" s="103"/>
      <c r="K1583" s="103" t="s">
        <v>807</v>
      </c>
      <c r="L1583" s="103"/>
      <c r="M1583" s="2">
        <v>530</v>
      </c>
    </row>
    <row r="1584" spans="1:13" s="15" customFormat="1" ht="12.75">
      <c r="A1584" s="33"/>
      <c r="B1584" s="241">
        <v>2000</v>
      </c>
      <c r="C1584" s="33" t="s">
        <v>30</v>
      </c>
      <c r="D1584" s="33" t="s">
        <v>12</v>
      </c>
      <c r="E1584" s="33" t="s">
        <v>234</v>
      </c>
      <c r="F1584" s="31" t="s">
        <v>806</v>
      </c>
      <c r="G1584" s="31" t="s">
        <v>464</v>
      </c>
      <c r="H1584" s="38">
        <f t="shared" si="115"/>
        <v>-23500</v>
      </c>
      <c r="I1584" s="78">
        <f t="shared" si="116"/>
        <v>3.7735849056603774</v>
      </c>
      <c r="J1584" s="103"/>
      <c r="K1584" s="103" t="s">
        <v>807</v>
      </c>
      <c r="L1584" s="103"/>
      <c r="M1584" s="2">
        <v>530</v>
      </c>
    </row>
    <row r="1585" spans="1:13" s="15" customFormat="1" ht="12.75">
      <c r="A1585" s="33"/>
      <c r="B1585" s="241">
        <v>2000</v>
      </c>
      <c r="C1585" s="33" t="s">
        <v>30</v>
      </c>
      <c r="D1585" s="33" t="s">
        <v>12</v>
      </c>
      <c r="E1585" s="33" t="s">
        <v>234</v>
      </c>
      <c r="F1585" s="31" t="s">
        <v>806</v>
      </c>
      <c r="G1585" s="31" t="s">
        <v>553</v>
      </c>
      <c r="H1585" s="38">
        <f t="shared" si="115"/>
        <v>-25500</v>
      </c>
      <c r="I1585" s="78">
        <f t="shared" si="116"/>
        <v>3.7735849056603774</v>
      </c>
      <c r="J1585" s="103"/>
      <c r="K1585" s="103" t="s">
        <v>807</v>
      </c>
      <c r="L1585" s="103"/>
      <c r="M1585" s="2">
        <v>530</v>
      </c>
    </row>
    <row r="1586" spans="1:13" s="15" customFormat="1" ht="12.75">
      <c r="A1586" s="33"/>
      <c r="B1586" s="241">
        <v>500</v>
      </c>
      <c r="C1586" s="33" t="s">
        <v>30</v>
      </c>
      <c r="D1586" s="33" t="s">
        <v>12</v>
      </c>
      <c r="E1586" s="33" t="s">
        <v>234</v>
      </c>
      <c r="F1586" s="31" t="s">
        <v>806</v>
      </c>
      <c r="G1586" s="31" t="s">
        <v>553</v>
      </c>
      <c r="H1586" s="38">
        <f t="shared" si="115"/>
        <v>-26000</v>
      </c>
      <c r="I1586" s="78">
        <f t="shared" si="116"/>
        <v>0.9433962264150944</v>
      </c>
      <c r="J1586" s="103"/>
      <c r="K1586" s="103" t="s">
        <v>807</v>
      </c>
      <c r="L1586" s="103"/>
      <c r="M1586" s="2">
        <v>530</v>
      </c>
    </row>
    <row r="1587" spans="1:13" s="15" customFormat="1" ht="12.75">
      <c r="A1587" s="33"/>
      <c r="B1587" s="241">
        <v>2000</v>
      </c>
      <c r="C1587" s="33" t="s">
        <v>30</v>
      </c>
      <c r="D1587" s="33" t="s">
        <v>12</v>
      </c>
      <c r="E1587" s="33" t="s">
        <v>234</v>
      </c>
      <c r="F1587" s="31" t="s">
        <v>806</v>
      </c>
      <c r="G1587" s="31" t="s">
        <v>555</v>
      </c>
      <c r="H1587" s="38">
        <f t="shared" si="115"/>
        <v>-28000</v>
      </c>
      <c r="I1587" s="78">
        <f t="shared" si="116"/>
        <v>3.7735849056603774</v>
      </c>
      <c r="J1587" s="103"/>
      <c r="K1587" s="103" t="s">
        <v>807</v>
      </c>
      <c r="L1587" s="103"/>
      <c r="M1587" s="2">
        <v>530</v>
      </c>
    </row>
    <row r="1588" spans="1:13" s="103" customFormat="1" ht="12.75">
      <c r="A1588" s="33"/>
      <c r="B1588" s="241">
        <v>500</v>
      </c>
      <c r="C1588" s="33" t="s">
        <v>30</v>
      </c>
      <c r="D1588" s="33" t="s">
        <v>12</v>
      </c>
      <c r="E1588" s="33" t="s">
        <v>234</v>
      </c>
      <c r="F1588" s="31" t="s">
        <v>806</v>
      </c>
      <c r="G1588" s="31" t="s">
        <v>555</v>
      </c>
      <c r="H1588" s="38">
        <f t="shared" si="115"/>
        <v>-28500</v>
      </c>
      <c r="I1588" s="78">
        <f t="shared" si="116"/>
        <v>0.9433962264150944</v>
      </c>
      <c r="K1588" s="103" t="s">
        <v>807</v>
      </c>
      <c r="M1588" s="2">
        <v>530</v>
      </c>
    </row>
    <row r="1589" spans="1:13" s="15" customFormat="1" ht="12.75">
      <c r="A1589" s="33"/>
      <c r="B1589" s="241">
        <v>2000</v>
      </c>
      <c r="C1589" s="33" t="s">
        <v>30</v>
      </c>
      <c r="D1589" s="33" t="s">
        <v>12</v>
      </c>
      <c r="E1589" s="33" t="s">
        <v>234</v>
      </c>
      <c r="F1589" s="31" t="s">
        <v>806</v>
      </c>
      <c r="G1589" s="31" t="s">
        <v>578</v>
      </c>
      <c r="H1589" s="38">
        <f t="shared" si="115"/>
        <v>-30500</v>
      </c>
      <c r="I1589" s="78">
        <f t="shared" si="116"/>
        <v>3.7735849056603774</v>
      </c>
      <c r="J1589" s="103"/>
      <c r="K1589" s="103" t="s">
        <v>807</v>
      </c>
      <c r="L1589" s="103"/>
      <c r="M1589" s="2">
        <v>530</v>
      </c>
    </row>
    <row r="1590" spans="1:13" s="15" customFormat="1" ht="12.75">
      <c r="A1590" s="33"/>
      <c r="B1590" s="241">
        <v>500</v>
      </c>
      <c r="C1590" s="33" t="s">
        <v>30</v>
      </c>
      <c r="D1590" s="33" t="s">
        <v>12</v>
      </c>
      <c r="E1590" s="33" t="s">
        <v>234</v>
      </c>
      <c r="F1590" s="31" t="s">
        <v>806</v>
      </c>
      <c r="G1590" s="31" t="s">
        <v>578</v>
      </c>
      <c r="H1590" s="38">
        <f t="shared" si="115"/>
        <v>-31000</v>
      </c>
      <c r="I1590" s="78">
        <f t="shared" si="116"/>
        <v>0.9433962264150944</v>
      </c>
      <c r="J1590" s="103"/>
      <c r="K1590" s="103" t="s">
        <v>807</v>
      </c>
      <c r="L1590" s="103"/>
      <c r="M1590" s="2">
        <v>530</v>
      </c>
    </row>
    <row r="1591" spans="1:13" s="15" customFormat="1" ht="12.75">
      <c r="A1591" s="12"/>
      <c r="B1591" s="241">
        <v>2000</v>
      </c>
      <c r="C1591" s="12" t="s">
        <v>30</v>
      </c>
      <c r="D1591" s="12" t="s">
        <v>12</v>
      </c>
      <c r="E1591" s="12" t="s">
        <v>234</v>
      </c>
      <c r="F1591" s="30" t="s">
        <v>673</v>
      </c>
      <c r="G1591" s="30" t="s">
        <v>460</v>
      </c>
      <c r="H1591" s="38">
        <f t="shared" si="115"/>
        <v>-33000</v>
      </c>
      <c r="I1591" s="78">
        <f t="shared" si="116"/>
        <v>3.7735849056603774</v>
      </c>
      <c r="J1591" s="29"/>
      <c r="K1591" s="103" t="s">
        <v>654</v>
      </c>
      <c r="M1591" s="2">
        <v>530</v>
      </c>
    </row>
    <row r="1592" spans="1:13" s="15" customFormat="1" ht="12.75">
      <c r="A1592" s="12"/>
      <c r="B1592" s="241">
        <v>2000</v>
      </c>
      <c r="C1592" s="12" t="s">
        <v>30</v>
      </c>
      <c r="D1592" s="12" t="s">
        <v>12</v>
      </c>
      <c r="E1592" s="12" t="s">
        <v>234</v>
      </c>
      <c r="F1592" s="30" t="s">
        <v>673</v>
      </c>
      <c r="G1592" s="30" t="s">
        <v>462</v>
      </c>
      <c r="H1592" s="38">
        <f t="shared" si="115"/>
        <v>-35000</v>
      </c>
      <c r="I1592" s="78">
        <f t="shared" si="116"/>
        <v>3.7735849056603774</v>
      </c>
      <c r="J1592" s="29"/>
      <c r="K1592" s="103" t="s">
        <v>654</v>
      </c>
      <c r="M1592" s="2">
        <v>530</v>
      </c>
    </row>
    <row r="1593" spans="1:13" s="15" customFormat="1" ht="12.75">
      <c r="A1593" s="12"/>
      <c r="B1593" s="241">
        <v>2000</v>
      </c>
      <c r="C1593" s="12" t="s">
        <v>30</v>
      </c>
      <c r="D1593" s="12" t="s">
        <v>12</v>
      </c>
      <c r="E1593" s="12" t="s">
        <v>234</v>
      </c>
      <c r="F1593" s="30" t="s">
        <v>673</v>
      </c>
      <c r="G1593" s="30" t="s">
        <v>553</v>
      </c>
      <c r="H1593" s="38">
        <f t="shared" si="115"/>
        <v>-37000</v>
      </c>
      <c r="I1593" s="78">
        <f t="shared" si="116"/>
        <v>3.7735849056603774</v>
      </c>
      <c r="J1593" s="29"/>
      <c r="K1593" s="103" t="s">
        <v>654</v>
      </c>
      <c r="M1593" s="2">
        <v>530</v>
      </c>
    </row>
    <row r="1594" spans="1:14" s="15" customFormat="1" ht="12.75">
      <c r="A1594" s="12"/>
      <c r="B1594" s="241">
        <v>2000</v>
      </c>
      <c r="C1594" s="12" t="s">
        <v>30</v>
      </c>
      <c r="D1594" s="12" t="s">
        <v>12</v>
      </c>
      <c r="E1594" s="12" t="s">
        <v>234</v>
      </c>
      <c r="F1594" s="30" t="s">
        <v>673</v>
      </c>
      <c r="G1594" s="30" t="s">
        <v>555</v>
      </c>
      <c r="H1594" s="38">
        <f t="shared" si="115"/>
        <v>-39000</v>
      </c>
      <c r="I1594" s="78">
        <f t="shared" si="116"/>
        <v>3.7735849056603774</v>
      </c>
      <c r="J1594" s="29"/>
      <c r="K1594" s="103" t="s">
        <v>654</v>
      </c>
      <c r="M1594" s="2">
        <v>530</v>
      </c>
      <c r="N1594" s="496"/>
    </row>
    <row r="1595" spans="1:13" s="15" customFormat="1" ht="12.75">
      <c r="A1595" s="12"/>
      <c r="B1595" s="241">
        <v>2000</v>
      </c>
      <c r="C1595" s="12" t="s">
        <v>30</v>
      </c>
      <c r="D1595" s="12" t="s">
        <v>12</v>
      </c>
      <c r="E1595" s="12" t="s">
        <v>234</v>
      </c>
      <c r="F1595" s="27" t="s">
        <v>894</v>
      </c>
      <c r="G1595" s="30" t="s">
        <v>43</v>
      </c>
      <c r="H1595" s="38">
        <f t="shared" si="115"/>
        <v>-41000</v>
      </c>
      <c r="I1595" s="78">
        <f t="shared" si="116"/>
        <v>3.7735849056603774</v>
      </c>
      <c r="K1595" t="s">
        <v>686</v>
      </c>
      <c r="M1595" s="2">
        <v>530</v>
      </c>
    </row>
    <row r="1596" spans="1:13" s="15" customFormat="1" ht="12.75">
      <c r="A1596" s="1"/>
      <c r="B1596" s="235">
        <v>2000</v>
      </c>
      <c r="C1596" s="1" t="s">
        <v>30</v>
      </c>
      <c r="D1596" s="12" t="s">
        <v>12</v>
      </c>
      <c r="E1596" s="458" t="s">
        <v>234</v>
      </c>
      <c r="F1596" s="27" t="s">
        <v>894</v>
      </c>
      <c r="G1596" s="27" t="s">
        <v>306</v>
      </c>
      <c r="H1596" s="38">
        <f t="shared" si="115"/>
        <v>-43000</v>
      </c>
      <c r="I1596" s="78">
        <f t="shared" si="116"/>
        <v>3.7735849056603774</v>
      </c>
      <c r="J1596" s="459"/>
      <c r="K1596" t="s">
        <v>686</v>
      </c>
      <c r="L1596" s="459"/>
      <c r="M1596" s="2">
        <v>530</v>
      </c>
    </row>
    <row r="1597" spans="1:13" s="15" customFormat="1" ht="12.75">
      <c r="A1597" s="1"/>
      <c r="B1597" s="235">
        <v>2000</v>
      </c>
      <c r="C1597" s="1" t="s">
        <v>30</v>
      </c>
      <c r="D1597" s="12" t="s">
        <v>12</v>
      </c>
      <c r="E1597" s="1" t="s">
        <v>234</v>
      </c>
      <c r="F1597" s="27" t="s">
        <v>894</v>
      </c>
      <c r="G1597" s="27" t="s">
        <v>392</v>
      </c>
      <c r="H1597" s="38">
        <f t="shared" si="115"/>
        <v>-45000</v>
      </c>
      <c r="I1597" s="78">
        <f t="shared" si="116"/>
        <v>3.7735849056603774</v>
      </c>
      <c r="J1597"/>
      <c r="K1597" t="s">
        <v>686</v>
      </c>
      <c r="L1597"/>
      <c r="M1597" s="2">
        <v>530</v>
      </c>
    </row>
    <row r="1598" spans="1:14" s="15" customFormat="1" ht="12.75">
      <c r="A1598" s="1"/>
      <c r="B1598" s="235">
        <v>2000</v>
      </c>
      <c r="C1598" s="1" t="s">
        <v>30</v>
      </c>
      <c r="D1598" s="12" t="s">
        <v>12</v>
      </c>
      <c r="E1598" s="1" t="s">
        <v>234</v>
      </c>
      <c r="F1598" s="27" t="s">
        <v>894</v>
      </c>
      <c r="G1598" s="27" t="s">
        <v>425</v>
      </c>
      <c r="H1598" s="38">
        <f t="shared" si="115"/>
        <v>-47000</v>
      </c>
      <c r="I1598" s="78">
        <f t="shared" si="116"/>
        <v>3.7735849056603774</v>
      </c>
      <c r="J1598"/>
      <c r="K1598" t="s">
        <v>686</v>
      </c>
      <c r="L1598"/>
      <c r="M1598" s="2">
        <v>530</v>
      </c>
      <c r="N1598" s="496"/>
    </row>
    <row r="1599" spans="1:14" s="15" customFormat="1" ht="12.75">
      <c r="A1599" s="1"/>
      <c r="B1599" s="235">
        <v>2000</v>
      </c>
      <c r="C1599" s="1" t="s">
        <v>30</v>
      </c>
      <c r="D1599" s="12" t="s">
        <v>12</v>
      </c>
      <c r="E1599" s="1" t="s">
        <v>234</v>
      </c>
      <c r="F1599" s="27" t="s">
        <v>894</v>
      </c>
      <c r="G1599" s="27" t="s">
        <v>456</v>
      </c>
      <c r="H1599" s="38">
        <f t="shared" si="115"/>
        <v>-49000</v>
      </c>
      <c r="I1599" s="78">
        <f t="shared" si="116"/>
        <v>3.7735849056603774</v>
      </c>
      <c r="J1599"/>
      <c r="K1599" t="s">
        <v>686</v>
      </c>
      <c r="L1599"/>
      <c r="M1599" s="2">
        <v>530</v>
      </c>
      <c r="N1599" s="496"/>
    </row>
    <row r="1600" spans="1:13" s="15" customFormat="1" ht="12.75">
      <c r="A1600" s="1"/>
      <c r="B1600" s="235">
        <v>500</v>
      </c>
      <c r="C1600" s="1" t="s">
        <v>30</v>
      </c>
      <c r="D1600" s="12" t="s">
        <v>12</v>
      </c>
      <c r="E1600" s="1" t="s">
        <v>234</v>
      </c>
      <c r="F1600" s="27" t="s">
        <v>894</v>
      </c>
      <c r="G1600" s="27" t="s">
        <v>456</v>
      </c>
      <c r="H1600" s="38">
        <f t="shared" si="115"/>
        <v>-49500</v>
      </c>
      <c r="I1600" s="78">
        <f t="shared" si="116"/>
        <v>0.9433962264150944</v>
      </c>
      <c r="J1600"/>
      <c r="K1600" t="s">
        <v>686</v>
      </c>
      <c r="L1600"/>
      <c r="M1600" s="2">
        <v>530</v>
      </c>
    </row>
    <row r="1601" spans="1:13" s="15" customFormat="1" ht="12.75">
      <c r="A1601" s="1"/>
      <c r="B1601" s="235">
        <v>2000</v>
      </c>
      <c r="C1601" s="1" t="s">
        <v>30</v>
      </c>
      <c r="D1601" s="12" t="s">
        <v>12</v>
      </c>
      <c r="E1601" s="1" t="s">
        <v>234</v>
      </c>
      <c r="F1601" s="27" t="s">
        <v>894</v>
      </c>
      <c r="G1601" s="27" t="s">
        <v>458</v>
      </c>
      <c r="H1601" s="38">
        <f aca="true" t="shared" si="117" ref="H1601:H1628">H1600-B1601</f>
        <v>-51500</v>
      </c>
      <c r="I1601" s="78">
        <f t="shared" si="116"/>
        <v>3.7735849056603774</v>
      </c>
      <c r="J1601"/>
      <c r="K1601" t="s">
        <v>686</v>
      </c>
      <c r="L1601"/>
      <c r="M1601" s="2">
        <v>530</v>
      </c>
    </row>
    <row r="1602" spans="1:13" s="15" customFormat="1" ht="12.75">
      <c r="A1602" s="1"/>
      <c r="B1602" s="235">
        <v>500</v>
      </c>
      <c r="C1602" s="1" t="s">
        <v>30</v>
      </c>
      <c r="D1602" s="12" t="s">
        <v>12</v>
      </c>
      <c r="E1602" s="1" t="s">
        <v>234</v>
      </c>
      <c r="F1602" s="27" t="s">
        <v>894</v>
      </c>
      <c r="G1602" s="27" t="s">
        <v>458</v>
      </c>
      <c r="H1602" s="38">
        <f t="shared" si="117"/>
        <v>-52000</v>
      </c>
      <c r="I1602" s="78">
        <f t="shared" si="116"/>
        <v>0.9433962264150944</v>
      </c>
      <c r="J1602"/>
      <c r="K1602" t="s">
        <v>686</v>
      </c>
      <c r="L1602"/>
      <c r="M1602" s="2">
        <v>530</v>
      </c>
    </row>
    <row r="1603" spans="1:256" s="15" customFormat="1" ht="12.75">
      <c r="A1603" s="1"/>
      <c r="B1603" s="235">
        <v>2000</v>
      </c>
      <c r="C1603" s="1" t="s">
        <v>30</v>
      </c>
      <c r="D1603" s="12" t="s">
        <v>12</v>
      </c>
      <c r="E1603" s="1" t="s">
        <v>234</v>
      </c>
      <c r="F1603" s="27" t="s">
        <v>894</v>
      </c>
      <c r="G1603" s="27" t="s">
        <v>460</v>
      </c>
      <c r="H1603" s="38">
        <f t="shared" si="117"/>
        <v>-54000</v>
      </c>
      <c r="I1603" s="78">
        <f t="shared" si="116"/>
        <v>3.7735849056603774</v>
      </c>
      <c r="J1603"/>
      <c r="K1603" t="s">
        <v>686</v>
      </c>
      <c r="L1603"/>
      <c r="M1603" s="2">
        <v>530</v>
      </c>
      <c r="IV1603" s="15">
        <f>SUM(M1603:IU1603)</f>
        <v>530</v>
      </c>
    </row>
    <row r="1604" spans="1:13" s="15" customFormat="1" ht="12.75">
      <c r="A1604" s="1"/>
      <c r="B1604" s="235">
        <v>500</v>
      </c>
      <c r="C1604" s="1" t="s">
        <v>30</v>
      </c>
      <c r="D1604" s="12" t="s">
        <v>12</v>
      </c>
      <c r="E1604" s="1" t="s">
        <v>234</v>
      </c>
      <c r="F1604" s="27" t="s">
        <v>894</v>
      </c>
      <c r="G1604" s="27" t="s">
        <v>460</v>
      </c>
      <c r="H1604" s="38">
        <f t="shared" si="117"/>
        <v>-54500</v>
      </c>
      <c r="I1604" s="78">
        <f t="shared" si="116"/>
        <v>0.9433962264150944</v>
      </c>
      <c r="J1604"/>
      <c r="K1604" t="s">
        <v>686</v>
      </c>
      <c r="L1604"/>
      <c r="M1604" s="2">
        <v>530</v>
      </c>
    </row>
    <row r="1605" spans="1:13" s="15" customFormat="1" ht="12.75">
      <c r="A1605" s="1"/>
      <c r="B1605" s="235">
        <v>2000</v>
      </c>
      <c r="C1605" s="1" t="s">
        <v>30</v>
      </c>
      <c r="D1605" s="12" t="s">
        <v>12</v>
      </c>
      <c r="E1605" s="1" t="s">
        <v>234</v>
      </c>
      <c r="F1605" s="27" t="s">
        <v>894</v>
      </c>
      <c r="G1605" s="27" t="s">
        <v>462</v>
      </c>
      <c r="H1605" s="38">
        <f t="shared" si="117"/>
        <v>-56500</v>
      </c>
      <c r="I1605" s="78">
        <f t="shared" si="116"/>
        <v>3.7735849056603774</v>
      </c>
      <c r="J1605"/>
      <c r="K1605" t="s">
        <v>686</v>
      </c>
      <c r="L1605"/>
      <c r="M1605" s="2">
        <v>530</v>
      </c>
    </row>
    <row r="1606" spans="1:13" s="15" customFormat="1" ht="12.75">
      <c r="A1606" s="1"/>
      <c r="B1606" s="235">
        <v>500</v>
      </c>
      <c r="C1606" s="1" t="s">
        <v>30</v>
      </c>
      <c r="D1606" s="12" t="s">
        <v>12</v>
      </c>
      <c r="E1606" s="1" t="s">
        <v>234</v>
      </c>
      <c r="F1606" s="27" t="s">
        <v>894</v>
      </c>
      <c r="G1606" s="27" t="s">
        <v>462</v>
      </c>
      <c r="H1606" s="38">
        <f t="shared" si="117"/>
        <v>-57000</v>
      </c>
      <c r="I1606" s="78">
        <f t="shared" si="116"/>
        <v>0.9433962264150944</v>
      </c>
      <c r="J1606"/>
      <c r="K1606" t="s">
        <v>686</v>
      </c>
      <c r="L1606"/>
      <c r="M1606" s="2">
        <v>530</v>
      </c>
    </row>
    <row r="1607" spans="1:13" s="15" customFormat="1" ht="12.75">
      <c r="A1607" s="1"/>
      <c r="B1607" s="235">
        <v>2000</v>
      </c>
      <c r="C1607" s="1" t="s">
        <v>30</v>
      </c>
      <c r="D1607" s="12" t="s">
        <v>12</v>
      </c>
      <c r="E1607" s="1" t="s">
        <v>234</v>
      </c>
      <c r="F1607" s="27" t="s">
        <v>894</v>
      </c>
      <c r="G1607" s="27" t="s">
        <v>464</v>
      </c>
      <c r="H1607" s="38">
        <f t="shared" si="117"/>
        <v>-59000</v>
      </c>
      <c r="I1607" s="78">
        <f t="shared" si="116"/>
        <v>3.7735849056603774</v>
      </c>
      <c r="J1607"/>
      <c r="K1607" t="s">
        <v>686</v>
      </c>
      <c r="L1607"/>
      <c r="M1607" s="2">
        <v>530</v>
      </c>
    </row>
    <row r="1608" spans="1:13" s="103" customFormat="1" ht="12.75">
      <c r="A1608" s="12"/>
      <c r="B1608" s="235">
        <v>2000</v>
      </c>
      <c r="C1608" s="1" t="s">
        <v>30</v>
      </c>
      <c r="D1608" s="12" t="s">
        <v>866</v>
      </c>
      <c r="E1608" s="1" t="s">
        <v>234</v>
      </c>
      <c r="F1608" s="27" t="s">
        <v>873</v>
      </c>
      <c r="G1608" s="27" t="s">
        <v>230</v>
      </c>
      <c r="H1608" s="38">
        <f t="shared" si="117"/>
        <v>-61000</v>
      </c>
      <c r="I1608" s="78">
        <f t="shared" si="116"/>
        <v>3.7735849056603774</v>
      </c>
      <c r="J1608" s="15"/>
      <c r="K1608" s="81" t="s">
        <v>689</v>
      </c>
      <c r="L1608" s="15"/>
      <c r="M1608" s="2">
        <v>530</v>
      </c>
    </row>
    <row r="1609" spans="1:13" s="15" customFormat="1" ht="12.75">
      <c r="A1609" s="1"/>
      <c r="B1609" s="235">
        <v>2000</v>
      </c>
      <c r="C1609" s="1" t="s">
        <v>30</v>
      </c>
      <c r="D1609" s="12" t="s">
        <v>866</v>
      </c>
      <c r="E1609" s="1" t="s">
        <v>234</v>
      </c>
      <c r="F1609" s="27" t="s">
        <v>873</v>
      </c>
      <c r="G1609" s="27" t="s">
        <v>232</v>
      </c>
      <c r="H1609" s="38">
        <f t="shared" si="117"/>
        <v>-63000</v>
      </c>
      <c r="I1609" s="78">
        <f t="shared" si="116"/>
        <v>3.7735849056603774</v>
      </c>
      <c r="J1609"/>
      <c r="K1609" s="81" t="s">
        <v>689</v>
      </c>
      <c r="L1609"/>
      <c r="M1609" s="2">
        <v>530</v>
      </c>
    </row>
    <row r="1610" spans="1:13" s="103" customFormat="1" ht="12.75">
      <c r="A1610" s="1"/>
      <c r="B1610" s="235">
        <v>2000</v>
      </c>
      <c r="C1610" s="1" t="s">
        <v>30</v>
      </c>
      <c r="D1610" s="1" t="s">
        <v>866</v>
      </c>
      <c r="E1610" s="1" t="s">
        <v>234</v>
      </c>
      <c r="F1610" s="27" t="s">
        <v>873</v>
      </c>
      <c r="G1610" s="27" t="s">
        <v>321</v>
      </c>
      <c r="H1610" s="38">
        <f t="shared" si="117"/>
        <v>-65000</v>
      </c>
      <c r="I1610" s="78">
        <f t="shared" si="116"/>
        <v>3.7735849056603774</v>
      </c>
      <c r="J1610"/>
      <c r="K1610" s="81" t="s">
        <v>689</v>
      </c>
      <c r="L1610"/>
      <c r="M1610" s="2">
        <v>530</v>
      </c>
    </row>
    <row r="1611" spans="1:13" s="103" customFormat="1" ht="12.75">
      <c r="A1611" s="1"/>
      <c r="B1611" s="235">
        <v>500</v>
      </c>
      <c r="C1611" s="1" t="s">
        <v>30</v>
      </c>
      <c r="D1611" s="1" t="s">
        <v>866</v>
      </c>
      <c r="E1611" s="1" t="s">
        <v>234</v>
      </c>
      <c r="F1611" s="27" t="s">
        <v>873</v>
      </c>
      <c r="G1611" s="27" t="s">
        <v>321</v>
      </c>
      <c r="H1611" s="38">
        <f t="shared" si="117"/>
        <v>-65500</v>
      </c>
      <c r="I1611" s="78">
        <f t="shared" si="116"/>
        <v>0.9433962264150944</v>
      </c>
      <c r="J1611"/>
      <c r="K1611" s="81" t="s">
        <v>689</v>
      </c>
      <c r="L1611"/>
      <c r="M1611" s="2">
        <v>530</v>
      </c>
    </row>
    <row r="1612" spans="1:13" s="103" customFormat="1" ht="12.75">
      <c r="A1612" s="1"/>
      <c r="B1612" s="235">
        <v>2000</v>
      </c>
      <c r="C1612" s="1" t="s">
        <v>30</v>
      </c>
      <c r="D1612" s="1" t="s">
        <v>866</v>
      </c>
      <c r="E1612" s="1" t="s">
        <v>234</v>
      </c>
      <c r="F1612" s="27" t="s">
        <v>873</v>
      </c>
      <c r="G1612" s="27" t="s">
        <v>43</v>
      </c>
      <c r="H1612" s="38">
        <f t="shared" si="117"/>
        <v>-67500</v>
      </c>
      <c r="I1612" s="78">
        <f t="shared" si="116"/>
        <v>3.7735849056603774</v>
      </c>
      <c r="J1612"/>
      <c r="K1612" s="81" t="s">
        <v>689</v>
      </c>
      <c r="L1612"/>
      <c r="M1612" s="2">
        <v>530</v>
      </c>
    </row>
    <row r="1613" spans="1:13" s="15" customFormat="1" ht="12.75">
      <c r="A1613" s="1"/>
      <c r="B1613" s="235">
        <v>500</v>
      </c>
      <c r="C1613" s="1" t="s">
        <v>30</v>
      </c>
      <c r="D1613" s="1" t="s">
        <v>866</v>
      </c>
      <c r="E1613" s="1" t="s">
        <v>234</v>
      </c>
      <c r="F1613" s="27" t="s">
        <v>873</v>
      </c>
      <c r="G1613" s="27" t="s">
        <v>43</v>
      </c>
      <c r="H1613" s="38">
        <f t="shared" si="117"/>
        <v>-68000</v>
      </c>
      <c r="I1613" s="78">
        <f t="shared" si="116"/>
        <v>0.9433962264150944</v>
      </c>
      <c r="J1613"/>
      <c r="K1613" s="81" t="s">
        <v>689</v>
      </c>
      <c r="L1613"/>
      <c r="M1613" s="2">
        <v>530</v>
      </c>
    </row>
    <row r="1614" spans="1:13" s="15" customFormat="1" ht="12.75">
      <c r="A1614" s="1"/>
      <c r="B1614" s="235">
        <v>2000</v>
      </c>
      <c r="C1614" s="1" t="s">
        <v>30</v>
      </c>
      <c r="D1614" s="1" t="s">
        <v>866</v>
      </c>
      <c r="E1614" s="1" t="s">
        <v>234</v>
      </c>
      <c r="F1614" s="27" t="s">
        <v>873</v>
      </c>
      <c r="G1614" s="27" t="s">
        <v>311</v>
      </c>
      <c r="H1614" s="38">
        <f t="shared" si="117"/>
        <v>-70000</v>
      </c>
      <c r="I1614" s="78">
        <f t="shared" si="116"/>
        <v>3.7735849056603774</v>
      </c>
      <c r="J1614"/>
      <c r="K1614" s="81" t="s">
        <v>689</v>
      </c>
      <c r="L1614"/>
      <c r="M1614" s="2">
        <v>530</v>
      </c>
    </row>
    <row r="1615" spans="1:13" s="103" customFormat="1" ht="12.75">
      <c r="A1615" s="1"/>
      <c r="B1615" s="235">
        <v>2000</v>
      </c>
      <c r="C1615" s="1" t="s">
        <v>30</v>
      </c>
      <c r="D1615" s="1" t="s">
        <v>866</v>
      </c>
      <c r="E1615" s="1" t="s">
        <v>234</v>
      </c>
      <c r="F1615" s="27" t="s">
        <v>873</v>
      </c>
      <c r="G1615" s="27" t="s">
        <v>342</v>
      </c>
      <c r="H1615" s="38">
        <f t="shared" si="117"/>
        <v>-72000</v>
      </c>
      <c r="I1615" s="78">
        <f t="shared" si="116"/>
        <v>3.7735849056603774</v>
      </c>
      <c r="J1615"/>
      <c r="K1615" s="81" t="s">
        <v>689</v>
      </c>
      <c r="L1615"/>
      <c r="M1615" s="2">
        <v>530</v>
      </c>
    </row>
    <row r="1616" spans="1:13" s="103" customFormat="1" ht="12.75">
      <c r="A1616" s="12"/>
      <c r="B1616" s="235">
        <v>2000</v>
      </c>
      <c r="C1616" s="1" t="s">
        <v>30</v>
      </c>
      <c r="D1616" s="1" t="s">
        <v>866</v>
      </c>
      <c r="E1616" s="1" t="s">
        <v>234</v>
      </c>
      <c r="F1616" s="27" t="s">
        <v>873</v>
      </c>
      <c r="G1616" s="27" t="s">
        <v>386</v>
      </c>
      <c r="H1616" s="38">
        <f t="shared" si="117"/>
        <v>-74000</v>
      </c>
      <c r="I1616" s="78">
        <f t="shared" si="116"/>
        <v>3.7735849056603774</v>
      </c>
      <c r="J1616" s="15"/>
      <c r="K1616" s="81" t="s">
        <v>689</v>
      </c>
      <c r="L1616" s="15"/>
      <c r="M1616" s="2">
        <v>530</v>
      </c>
    </row>
    <row r="1617" spans="1:13" s="103" customFormat="1" ht="12.75">
      <c r="A1617" s="12"/>
      <c r="B1617" s="235">
        <v>500</v>
      </c>
      <c r="C1617" s="1" t="s">
        <v>30</v>
      </c>
      <c r="D1617" s="1" t="s">
        <v>866</v>
      </c>
      <c r="E1617" s="1" t="s">
        <v>234</v>
      </c>
      <c r="F1617" s="27" t="s">
        <v>873</v>
      </c>
      <c r="G1617" s="27" t="s">
        <v>386</v>
      </c>
      <c r="H1617" s="38">
        <f t="shared" si="117"/>
        <v>-74500</v>
      </c>
      <c r="I1617" s="78">
        <f t="shared" si="116"/>
        <v>0.9433962264150944</v>
      </c>
      <c r="J1617" s="15"/>
      <c r="K1617" s="81" t="s">
        <v>689</v>
      </c>
      <c r="L1617" s="15"/>
      <c r="M1617" s="2">
        <v>530</v>
      </c>
    </row>
    <row r="1618" spans="1:13" s="103" customFormat="1" ht="12.75">
      <c r="A1618" s="12"/>
      <c r="B1618" s="235">
        <v>2000</v>
      </c>
      <c r="C1618" s="75" t="s">
        <v>30</v>
      </c>
      <c r="D1618" s="75" t="s">
        <v>866</v>
      </c>
      <c r="E1618" s="75" t="s">
        <v>234</v>
      </c>
      <c r="F1618" s="453" t="s">
        <v>873</v>
      </c>
      <c r="G1618" s="453" t="s">
        <v>392</v>
      </c>
      <c r="H1618" s="38">
        <f t="shared" si="117"/>
        <v>-76500</v>
      </c>
      <c r="I1618" s="78">
        <f t="shared" si="116"/>
        <v>3.7735849056603774</v>
      </c>
      <c r="J1618" s="15"/>
      <c r="K1618" s="81" t="s">
        <v>689</v>
      </c>
      <c r="L1618" s="15"/>
      <c r="M1618" s="2">
        <v>530</v>
      </c>
    </row>
    <row r="1619" spans="1:13" s="15" customFormat="1" ht="12.75">
      <c r="A1619" s="12"/>
      <c r="B1619" s="235">
        <v>500</v>
      </c>
      <c r="C1619" s="75" t="s">
        <v>30</v>
      </c>
      <c r="D1619" s="75" t="s">
        <v>866</v>
      </c>
      <c r="E1619" s="75" t="s">
        <v>234</v>
      </c>
      <c r="F1619" s="453" t="s">
        <v>873</v>
      </c>
      <c r="G1619" s="453" t="s">
        <v>392</v>
      </c>
      <c r="H1619" s="38">
        <f t="shared" si="117"/>
        <v>-77000</v>
      </c>
      <c r="I1619" s="78">
        <f t="shared" si="116"/>
        <v>0.9433962264150944</v>
      </c>
      <c r="K1619" s="81" t="s">
        <v>689</v>
      </c>
      <c r="M1619" s="2">
        <v>530</v>
      </c>
    </row>
    <row r="1620" spans="1:13" s="103" customFormat="1" ht="12.75">
      <c r="A1620" s="12"/>
      <c r="B1620" s="235">
        <v>2000</v>
      </c>
      <c r="C1620" s="75" t="s">
        <v>30</v>
      </c>
      <c r="D1620" s="75" t="s">
        <v>866</v>
      </c>
      <c r="E1620" s="75" t="s">
        <v>234</v>
      </c>
      <c r="F1620" s="453" t="s">
        <v>873</v>
      </c>
      <c r="G1620" s="453" t="s">
        <v>456</v>
      </c>
      <c r="H1620" s="38">
        <f t="shared" si="117"/>
        <v>-79000</v>
      </c>
      <c r="I1620" s="78">
        <f t="shared" si="116"/>
        <v>3.7735849056603774</v>
      </c>
      <c r="J1620" s="15"/>
      <c r="K1620" s="81" t="s">
        <v>689</v>
      </c>
      <c r="L1620" s="15"/>
      <c r="M1620" s="2">
        <v>530</v>
      </c>
    </row>
    <row r="1621" spans="1:13" s="103" customFormat="1" ht="12.75">
      <c r="A1621" s="12"/>
      <c r="B1621" s="235">
        <v>2000</v>
      </c>
      <c r="C1621" s="75" t="s">
        <v>30</v>
      </c>
      <c r="D1621" s="75" t="s">
        <v>866</v>
      </c>
      <c r="E1621" s="75" t="s">
        <v>234</v>
      </c>
      <c r="F1621" s="453" t="s">
        <v>873</v>
      </c>
      <c r="G1621" s="453" t="s">
        <v>458</v>
      </c>
      <c r="H1621" s="38">
        <f t="shared" si="117"/>
        <v>-81000</v>
      </c>
      <c r="I1621" s="78">
        <f t="shared" si="116"/>
        <v>3.7735849056603774</v>
      </c>
      <c r="J1621" s="15"/>
      <c r="K1621" s="81" t="s">
        <v>689</v>
      </c>
      <c r="L1621" s="15"/>
      <c r="M1621" s="2">
        <v>530</v>
      </c>
    </row>
    <row r="1622" spans="1:13" s="103" customFormat="1" ht="12.75">
      <c r="A1622" s="33"/>
      <c r="B1622" s="235">
        <v>500</v>
      </c>
      <c r="C1622" s="75" t="s">
        <v>30</v>
      </c>
      <c r="D1622" s="75" t="s">
        <v>866</v>
      </c>
      <c r="E1622" s="75" t="s">
        <v>234</v>
      </c>
      <c r="F1622" s="453" t="s">
        <v>873</v>
      </c>
      <c r="G1622" s="453" t="s">
        <v>458</v>
      </c>
      <c r="H1622" s="38">
        <f t="shared" si="117"/>
        <v>-81500</v>
      </c>
      <c r="I1622" s="78">
        <f t="shared" si="116"/>
        <v>0.9433962264150944</v>
      </c>
      <c r="K1622" s="81" t="s">
        <v>689</v>
      </c>
      <c r="M1622" s="2">
        <v>530</v>
      </c>
    </row>
    <row r="1623" spans="1:13" s="15" customFormat="1" ht="12.75">
      <c r="A1623" s="12"/>
      <c r="B1623" s="235">
        <v>2000</v>
      </c>
      <c r="C1623" s="75" t="s">
        <v>30</v>
      </c>
      <c r="D1623" s="75" t="s">
        <v>866</v>
      </c>
      <c r="E1623" s="75" t="s">
        <v>234</v>
      </c>
      <c r="F1623" s="453" t="s">
        <v>873</v>
      </c>
      <c r="G1623" s="453" t="s">
        <v>460</v>
      </c>
      <c r="H1623" s="38">
        <f t="shared" si="117"/>
        <v>-83500</v>
      </c>
      <c r="I1623" s="78">
        <f t="shared" si="116"/>
        <v>3.7735849056603774</v>
      </c>
      <c r="K1623" s="81" t="s">
        <v>689</v>
      </c>
      <c r="M1623" s="2">
        <v>530</v>
      </c>
    </row>
    <row r="1624" spans="1:13" s="15" customFormat="1" ht="12.75">
      <c r="A1624" s="12"/>
      <c r="B1624" s="235">
        <v>500</v>
      </c>
      <c r="C1624" s="75" t="s">
        <v>30</v>
      </c>
      <c r="D1624" s="75" t="s">
        <v>866</v>
      </c>
      <c r="E1624" s="75" t="s">
        <v>234</v>
      </c>
      <c r="F1624" s="453" t="s">
        <v>873</v>
      </c>
      <c r="G1624" s="453" t="s">
        <v>460</v>
      </c>
      <c r="H1624" s="38">
        <f t="shared" si="117"/>
        <v>-84000</v>
      </c>
      <c r="I1624" s="78">
        <f t="shared" si="116"/>
        <v>0.9433962264150944</v>
      </c>
      <c r="K1624" s="81" t="s">
        <v>689</v>
      </c>
      <c r="M1624" s="2">
        <v>530</v>
      </c>
    </row>
    <row r="1625" spans="1:13" s="103" customFormat="1" ht="12.75">
      <c r="A1625" s="12"/>
      <c r="B1625" s="235">
        <v>2000</v>
      </c>
      <c r="C1625" s="75" t="s">
        <v>30</v>
      </c>
      <c r="D1625" s="75" t="s">
        <v>866</v>
      </c>
      <c r="E1625" s="75" t="s">
        <v>234</v>
      </c>
      <c r="F1625" s="453" t="s">
        <v>873</v>
      </c>
      <c r="G1625" s="453" t="s">
        <v>553</v>
      </c>
      <c r="H1625" s="38">
        <f t="shared" si="117"/>
        <v>-86000</v>
      </c>
      <c r="I1625" s="78">
        <f t="shared" si="116"/>
        <v>3.7735849056603774</v>
      </c>
      <c r="J1625" s="15"/>
      <c r="K1625" s="81" t="s">
        <v>689</v>
      </c>
      <c r="L1625" s="15"/>
      <c r="M1625" s="2">
        <v>530</v>
      </c>
    </row>
    <row r="1626" spans="1:13" s="103" customFormat="1" ht="12.75">
      <c r="A1626" s="12"/>
      <c r="B1626" s="235">
        <v>500</v>
      </c>
      <c r="C1626" s="75" t="s">
        <v>30</v>
      </c>
      <c r="D1626" s="75" t="s">
        <v>866</v>
      </c>
      <c r="E1626" s="75" t="s">
        <v>234</v>
      </c>
      <c r="F1626" s="453" t="s">
        <v>873</v>
      </c>
      <c r="G1626" s="453" t="s">
        <v>553</v>
      </c>
      <c r="H1626" s="38">
        <f t="shared" si="117"/>
        <v>-86500</v>
      </c>
      <c r="I1626" s="78">
        <f t="shared" si="116"/>
        <v>0.9433962264150944</v>
      </c>
      <c r="J1626" s="15"/>
      <c r="K1626" s="81" t="s">
        <v>689</v>
      </c>
      <c r="L1626" s="15"/>
      <c r="M1626" s="2">
        <v>530</v>
      </c>
    </row>
    <row r="1627" spans="1:13" s="15" customFormat="1" ht="12.75">
      <c r="A1627" s="12"/>
      <c r="B1627" s="235">
        <v>2000</v>
      </c>
      <c r="C1627" s="75" t="s">
        <v>30</v>
      </c>
      <c r="D1627" s="75" t="s">
        <v>866</v>
      </c>
      <c r="E1627" s="75" t="s">
        <v>234</v>
      </c>
      <c r="F1627" s="453" t="s">
        <v>873</v>
      </c>
      <c r="G1627" s="453" t="s">
        <v>555</v>
      </c>
      <c r="H1627" s="38">
        <f t="shared" si="117"/>
        <v>-88500</v>
      </c>
      <c r="I1627" s="78">
        <f t="shared" si="116"/>
        <v>3.7735849056603774</v>
      </c>
      <c r="K1627" s="81" t="s">
        <v>689</v>
      </c>
      <c r="M1627" s="2">
        <v>530</v>
      </c>
    </row>
    <row r="1628" spans="1:13" s="103" customFormat="1" ht="12.75">
      <c r="A1628" s="12"/>
      <c r="B1628" s="235">
        <v>500</v>
      </c>
      <c r="C1628" s="75" t="s">
        <v>30</v>
      </c>
      <c r="D1628" s="75" t="s">
        <v>866</v>
      </c>
      <c r="E1628" s="75" t="s">
        <v>234</v>
      </c>
      <c r="F1628" s="453" t="s">
        <v>873</v>
      </c>
      <c r="G1628" s="453" t="s">
        <v>555</v>
      </c>
      <c r="H1628" s="38">
        <f t="shared" si="117"/>
        <v>-89000</v>
      </c>
      <c r="I1628" s="78">
        <f t="shared" si="116"/>
        <v>0.9433962264150944</v>
      </c>
      <c r="J1628" s="15"/>
      <c r="K1628" s="81" t="s">
        <v>689</v>
      </c>
      <c r="L1628" s="15"/>
      <c r="M1628" s="2">
        <v>530</v>
      </c>
    </row>
    <row r="1629" spans="1:13" s="91" customFormat="1" ht="12.75">
      <c r="A1629" s="86"/>
      <c r="B1629" s="369">
        <f>SUM(B1571:B1628)</f>
        <v>89000</v>
      </c>
      <c r="C1629" s="86" t="s">
        <v>30</v>
      </c>
      <c r="D1629" s="86"/>
      <c r="E1629" s="86"/>
      <c r="F1629" s="88"/>
      <c r="G1629" s="88"/>
      <c r="H1629" s="87">
        <v>0</v>
      </c>
      <c r="I1629" s="118">
        <f t="shared" si="116"/>
        <v>167.9245283018868</v>
      </c>
      <c r="M1629" s="2">
        <v>530</v>
      </c>
    </row>
    <row r="1630" spans="1:13" s="103" customFormat="1" ht="12.75">
      <c r="A1630" s="33"/>
      <c r="B1630" s="241"/>
      <c r="C1630" s="33"/>
      <c r="D1630" s="33"/>
      <c r="E1630" s="33"/>
      <c r="F1630" s="31"/>
      <c r="G1630" s="31"/>
      <c r="H1630" s="38">
        <f aca="true" t="shared" si="118" ref="H1630:H1647">H1629-B1630</f>
        <v>0</v>
      </c>
      <c r="I1630" s="78">
        <f t="shared" si="116"/>
        <v>0</v>
      </c>
      <c r="M1630" s="2">
        <v>530</v>
      </c>
    </row>
    <row r="1631" spans="1:13" s="103" customFormat="1" ht="12.75">
      <c r="A1631" s="33"/>
      <c r="B1631" s="241"/>
      <c r="C1631" s="33"/>
      <c r="D1631" s="33"/>
      <c r="E1631" s="33"/>
      <c r="F1631" s="31"/>
      <c r="G1631" s="31"/>
      <c r="H1631" s="38">
        <f t="shared" si="118"/>
        <v>0</v>
      </c>
      <c r="I1631" s="78">
        <f t="shared" si="116"/>
        <v>0</v>
      </c>
      <c r="M1631" s="2">
        <v>530</v>
      </c>
    </row>
    <row r="1632" spans="1:13" s="15" customFormat="1" ht="12.75">
      <c r="A1632" s="33"/>
      <c r="B1632" s="241">
        <v>1875</v>
      </c>
      <c r="C1632" s="33" t="s">
        <v>917</v>
      </c>
      <c r="D1632" s="33" t="s">
        <v>159</v>
      </c>
      <c r="E1632" s="33" t="s">
        <v>18</v>
      </c>
      <c r="F1632" s="31" t="s">
        <v>918</v>
      </c>
      <c r="G1632" s="31" t="s">
        <v>458</v>
      </c>
      <c r="H1632" s="38">
        <f t="shared" si="118"/>
        <v>-1875</v>
      </c>
      <c r="I1632" s="78">
        <f t="shared" si="116"/>
        <v>3.5377358490566038</v>
      </c>
      <c r="J1632" s="103"/>
      <c r="K1632" s="103" t="s">
        <v>807</v>
      </c>
      <c r="L1632" s="103"/>
      <c r="M1632" s="2">
        <v>530</v>
      </c>
    </row>
    <row r="1633" spans="1:13" s="103" customFormat="1" ht="12.75">
      <c r="A1633" s="12"/>
      <c r="B1633" s="241">
        <v>2000</v>
      </c>
      <c r="C1633" s="12" t="s">
        <v>919</v>
      </c>
      <c r="D1633" s="33" t="s">
        <v>159</v>
      </c>
      <c r="E1633" s="33" t="s">
        <v>18</v>
      </c>
      <c r="F1633" s="31" t="s">
        <v>920</v>
      </c>
      <c r="G1633" s="30" t="s">
        <v>421</v>
      </c>
      <c r="H1633" s="38">
        <f t="shared" si="118"/>
        <v>-3875</v>
      </c>
      <c r="I1633" s="78">
        <f t="shared" si="116"/>
        <v>3.7735849056603774</v>
      </c>
      <c r="J1633" s="29"/>
      <c r="K1633" s="103" t="s">
        <v>654</v>
      </c>
      <c r="L1633" s="15"/>
      <c r="M1633" s="2">
        <v>530</v>
      </c>
    </row>
    <row r="1634" spans="1:13" s="103" customFormat="1" ht="12.75">
      <c r="A1634" s="12"/>
      <c r="B1634" s="241">
        <v>2650</v>
      </c>
      <c r="C1634" s="12" t="s">
        <v>921</v>
      </c>
      <c r="D1634" s="33" t="s">
        <v>159</v>
      </c>
      <c r="E1634" s="33" t="s">
        <v>18</v>
      </c>
      <c r="F1634" s="31" t="s">
        <v>920</v>
      </c>
      <c r="G1634" s="30" t="s">
        <v>421</v>
      </c>
      <c r="H1634" s="38">
        <f t="shared" si="118"/>
        <v>-6525</v>
      </c>
      <c r="I1634" s="78">
        <f t="shared" si="116"/>
        <v>5</v>
      </c>
      <c r="J1634" s="29"/>
      <c r="K1634" s="103" t="s">
        <v>654</v>
      </c>
      <c r="L1634" s="15"/>
      <c r="M1634" s="2">
        <v>530</v>
      </c>
    </row>
    <row r="1635" spans="1:13" s="15" customFormat="1" ht="12.75">
      <c r="A1635" s="12"/>
      <c r="B1635" s="241">
        <v>30000</v>
      </c>
      <c r="C1635" s="12" t="s">
        <v>922</v>
      </c>
      <c r="D1635" s="33" t="s">
        <v>159</v>
      </c>
      <c r="E1635" s="33" t="s">
        <v>18</v>
      </c>
      <c r="F1635" s="31" t="s">
        <v>923</v>
      </c>
      <c r="G1635" s="30" t="s">
        <v>582</v>
      </c>
      <c r="H1635" s="38">
        <f t="shared" si="118"/>
        <v>-36525</v>
      </c>
      <c r="I1635" s="78">
        <f t="shared" si="116"/>
        <v>56.60377358490566</v>
      </c>
      <c r="J1635" s="29"/>
      <c r="K1635" s="103" t="s">
        <v>654</v>
      </c>
      <c r="M1635" s="2">
        <v>530</v>
      </c>
    </row>
    <row r="1636" spans="1:13" s="15" customFormat="1" ht="12.75">
      <c r="A1636" s="501"/>
      <c r="B1636" s="241">
        <v>1300</v>
      </c>
      <c r="C1636" s="33" t="s">
        <v>924</v>
      </c>
      <c r="D1636" s="33" t="s">
        <v>159</v>
      </c>
      <c r="E1636" s="33" t="s">
        <v>18</v>
      </c>
      <c r="F1636" s="31" t="s">
        <v>925</v>
      </c>
      <c r="G1636" s="31" t="s">
        <v>555</v>
      </c>
      <c r="H1636" s="38">
        <f t="shared" si="118"/>
        <v>-37825</v>
      </c>
      <c r="I1636" s="78">
        <f t="shared" si="116"/>
        <v>2.452830188679245</v>
      </c>
      <c r="J1636" s="502"/>
      <c r="K1636" s="15" t="s">
        <v>686</v>
      </c>
      <c r="L1636" s="502"/>
      <c r="M1636" s="2">
        <v>530</v>
      </c>
    </row>
    <row r="1637" spans="1:13" s="15" customFormat="1" ht="12.75">
      <c r="A1637" s="12"/>
      <c r="B1637" s="241">
        <v>500</v>
      </c>
      <c r="C1637" s="12" t="s">
        <v>926</v>
      </c>
      <c r="D1637" s="12" t="s">
        <v>159</v>
      </c>
      <c r="E1637" s="12" t="s">
        <v>18</v>
      </c>
      <c r="F1637" s="31" t="s">
        <v>927</v>
      </c>
      <c r="G1637" s="30" t="s">
        <v>578</v>
      </c>
      <c r="H1637" s="38">
        <f t="shared" si="118"/>
        <v>-38325</v>
      </c>
      <c r="I1637" s="78">
        <f aca="true" t="shared" si="119" ref="I1637:I1700">+B1637/M1637</f>
        <v>0.9433962264150944</v>
      </c>
      <c r="K1637" s="15" t="s">
        <v>686</v>
      </c>
      <c r="M1637" s="2">
        <v>530</v>
      </c>
    </row>
    <row r="1638" spans="1:13" s="15" customFormat="1" ht="12.75">
      <c r="A1638" s="12"/>
      <c r="B1638" s="241">
        <v>500</v>
      </c>
      <c r="C1638" s="12" t="s">
        <v>928</v>
      </c>
      <c r="D1638" s="12" t="s">
        <v>159</v>
      </c>
      <c r="E1638" s="12" t="s">
        <v>18</v>
      </c>
      <c r="F1638" s="31" t="s">
        <v>927</v>
      </c>
      <c r="G1638" s="30" t="s">
        <v>578</v>
      </c>
      <c r="H1638" s="38">
        <f t="shared" si="118"/>
        <v>-38825</v>
      </c>
      <c r="I1638" s="78">
        <f t="shared" si="119"/>
        <v>0.9433962264150944</v>
      </c>
      <c r="K1638" s="15" t="s">
        <v>686</v>
      </c>
      <c r="M1638" s="2">
        <v>530</v>
      </c>
    </row>
    <row r="1639" spans="1:13" s="15" customFormat="1" ht="12.75">
      <c r="A1639" s="12"/>
      <c r="B1639" s="241">
        <v>1000</v>
      </c>
      <c r="C1639" s="12" t="s">
        <v>929</v>
      </c>
      <c r="D1639" s="12" t="s">
        <v>930</v>
      </c>
      <c r="E1639" s="12" t="s">
        <v>18</v>
      </c>
      <c r="F1639" s="30" t="s">
        <v>931</v>
      </c>
      <c r="G1639" s="30" t="s">
        <v>230</v>
      </c>
      <c r="H1639" s="38">
        <f t="shared" si="118"/>
        <v>-39825</v>
      </c>
      <c r="I1639" s="78">
        <f t="shared" si="119"/>
        <v>1.8867924528301887</v>
      </c>
      <c r="K1639" s="103" t="s">
        <v>689</v>
      </c>
      <c r="M1639" s="2">
        <v>530</v>
      </c>
    </row>
    <row r="1640" spans="1:13" s="15" customFormat="1" ht="12.75">
      <c r="A1640" s="12"/>
      <c r="B1640" s="241">
        <v>500</v>
      </c>
      <c r="C1640" s="33" t="s">
        <v>932</v>
      </c>
      <c r="D1640" s="12" t="s">
        <v>930</v>
      </c>
      <c r="E1640" s="12" t="s">
        <v>18</v>
      </c>
      <c r="F1640" s="30" t="s">
        <v>931</v>
      </c>
      <c r="G1640" s="30" t="s">
        <v>230</v>
      </c>
      <c r="H1640" s="38">
        <f t="shared" si="118"/>
        <v>-40325</v>
      </c>
      <c r="I1640" s="78">
        <f t="shared" si="119"/>
        <v>0.9433962264150944</v>
      </c>
      <c r="K1640" s="103" t="s">
        <v>689</v>
      </c>
      <c r="M1640" s="2">
        <v>530</v>
      </c>
    </row>
    <row r="1641" spans="1:13" s="15" customFormat="1" ht="12.75">
      <c r="A1641" s="12"/>
      <c r="B1641" s="241">
        <v>2000</v>
      </c>
      <c r="C1641" s="33" t="s">
        <v>933</v>
      </c>
      <c r="D1641" s="12" t="s">
        <v>930</v>
      </c>
      <c r="E1641" s="12" t="s">
        <v>18</v>
      </c>
      <c r="F1641" s="30" t="s">
        <v>875</v>
      </c>
      <c r="G1641" s="30" t="s">
        <v>306</v>
      </c>
      <c r="H1641" s="38">
        <f t="shared" si="118"/>
        <v>-42325</v>
      </c>
      <c r="I1641" s="78">
        <f t="shared" si="119"/>
        <v>3.7735849056603774</v>
      </c>
      <c r="K1641" s="103" t="s">
        <v>689</v>
      </c>
      <c r="M1641" s="2">
        <v>530</v>
      </c>
    </row>
    <row r="1642" spans="1:13" s="15" customFormat="1" ht="12.75">
      <c r="A1642" s="12"/>
      <c r="B1642" s="241">
        <v>1000</v>
      </c>
      <c r="C1642" s="33" t="s">
        <v>934</v>
      </c>
      <c r="D1642" s="33" t="s">
        <v>930</v>
      </c>
      <c r="E1642" s="33" t="s">
        <v>18</v>
      </c>
      <c r="F1642" s="494" t="s">
        <v>935</v>
      </c>
      <c r="G1642" s="31" t="s">
        <v>419</v>
      </c>
      <c r="H1642" s="38">
        <f t="shared" si="118"/>
        <v>-43325</v>
      </c>
      <c r="I1642" s="78">
        <f t="shared" si="119"/>
        <v>1.8867924528301887</v>
      </c>
      <c r="K1642" s="103" t="s">
        <v>689</v>
      </c>
      <c r="M1642" s="2">
        <v>530</v>
      </c>
    </row>
    <row r="1643" spans="1:13" s="15" customFormat="1" ht="12.75">
      <c r="A1643" s="12"/>
      <c r="B1643" s="241">
        <v>2000</v>
      </c>
      <c r="C1643" s="33" t="s">
        <v>933</v>
      </c>
      <c r="D1643" s="33" t="s">
        <v>930</v>
      </c>
      <c r="E1643" s="33" t="s">
        <v>18</v>
      </c>
      <c r="F1643" s="31" t="s">
        <v>936</v>
      </c>
      <c r="G1643" s="31" t="s">
        <v>423</v>
      </c>
      <c r="H1643" s="38">
        <f t="shared" si="118"/>
        <v>-45325</v>
      </c>
      <c r="I1643" s="78">
        <f t="shared" si="119"/>
        <v>3.7735849056603774</v>
      </c>
      <c r="K1643" s="103" t="s">
        <v>689</v>
      </c>
      <c r="M1643" s="2">
        <v>530</v>
      </c>
    </row>
    <row r="1644" spans="1:13" s="15" customFormat="1" ht="12.75">
      <c r="A1644" s="12"/>
      <c r="B1644" s="241">
        <v>1100</v>
      </c>
      <c r="C1644" s="33" t="s">
        <v>937</v>
      </c>
      <c r="D1644" s="33" t="s">
        <v>930</v>
      </c>
      <c r="E1644" s="33" t="s">
        <v>18</v>
      </c>
      <c r="F1644" s="31" t="s">
        <v>938</v>
      </c>
      <c r="G1644" s="31" t="s">
        <v>458</v>
      </c>
      <c r="H1644" s="38">
        <f t="shared" si="118"/>
        <v>-46425</v>
      </c>
      <c r="I1644" s="78">
        <f t="shared" si="119"/>
        <v>2.0754716981132075</v>
      </c>
      <c r="K1644" s="103" t="s">
        <v>689</v>
      </c>
      <c r="M1644" s="2">
        <v>530</v>
      </c>
    </row>
    <row r="1645" spans="1:13" s="15" customFormat="1" ht="12.75">
      <c r="A1645" s="12"/>
      <c r="B1645" s="241">
        <v>900</v>
      </c>
      <c r="C1645" s="33" t="s">
        <v>939</v>
      </c>
      <c r="D1645" s="33" t="s">
        <v>930</v>
      </c>
      <c r="E1645" s="33" t="s">
        <v>18</v>
      </c>
      <c r="F1645" s="31" t="s">
        <v>938</v>
      </c>
      <c r="G1645" s="31" t="s">
        <v>458</v>
      </c>
      <c r="H1645" s="38">
        <f t="shared" si="118"/>
        <v>-47325</v>
      </c>
      <c r="I1645" s="78">
        <f t="shared" si="119"/>
        <v>1.6981132075471699</v>
      </c>
      <c r="K1645" s="103" t="s">
        <v>689</v>
      </c>
      <c r="M1645" s="2">
        <v>530</v>
      </c>
    </row>
    <row r="1646" spans="1:13" s="15" customFormat="1" ht="12.75">
      <c r="A1646" s="12"/>
      <c r="B1646" s="241">
        <v>3000</v>
      </c>
      <c r="C1646" s="33" t="s">
        <v>940</v>
      </c>
      <c r="D1646" s="33" t="s">
        <v>930</v>
      </c>
      <c r="E1646" s="33" t="s">
        <v>18</v>
      </c>
      <c r="F1646" s="31" t="s">
        <v>941</v>
      </c>
      <c r="G1646" s="31" t="s">
        <v>460</v>
      </c>
      <c r="H1646" s="38">
        <f t="shared" si="118"/>
        <v>-50325</v>
      </c>
      <c r="I1646" s="78">
        <f t="shared" si="119"/>
        <v>5.660377358490566</v>
      </c>
      <c r="K1646" s="103" t="s">
        <v>689</v>
      </c>
      <c r="M1646" s="2">
        <v>530</v>
      </c>
    </row>
    <row r="1647" spans="1:13" s="15" customFormat="1" ht="12.75">
      <c r="A1647" s="12"/>
      <c r="B1647" s="241">
        <v>2500</v>
      </c>
      <c r="C1647" s="33" t="s">
        <v>942</v>
      </c>
      <c r="D1647" s="33" t="s">
        <v>930</v>
      </c>
      <c r="E1647" s="33" t="s">
        <v>18</v>
      </c>
      <c r="F1647" s="31" t="s">
        <v>943</v>
      </c>
      <c r="G1647" s="31" t="s">
        <v>464</v>
      </c>
      <c r="H1647" s="38">
        <f t="shared" si="118"/>
        <v>-52825</v>
      </c>
      <c r="I1647" s="78">
        <f t="shared" si="119"/>
        <v>4.716981132075472</v>
      </c>
      <c r="K1647" s="103" t="s">
        <v>689</v>
      </c>
      <c r="M1647" s="2">
        <v>530</v>
      </c>
    </row>
    <row r="1648" spans="1:13" s="95" customFormat="1" ht="12.75">
      <c r="A1648" s="86"/>
      <c r="B1648" s="370">
        <f>SUM(B1632:B1647)</f>
        <v>52825</v>
      </c>
      <c r="C1648" s="86"/>
      <c r="D1648" s="86"/>
      <c r="E1648" s="86" t="s">
        <v>18</v>
      </c>
      <c r="F1648" s="88"/>
      <c r="G1648" s="88"/>
      <c r="H1648" s="87">
        <v>0</v>
      </c>
      <c r="I1648" s="118">
        <f t="shared" si="119"/>
        <v>99.66981132075472</v>
      </c>
      <c r="J1648" s="91"/>
      <c r="K1648" s="91"/>
      <c r="L1648" s="91"/>
      <c r="M1648" s="2">
        <v>530</v>
      </c>
    </row>
    <row r="1649" spans="1:13" s="15" customFormat="1" ht="12.75">
      <c r="A1649" s="33"/>
      <c r="B1649" s="32"/>
      <c r="C1649" s="33"/>
      <c r="D1649" s="33"/>
      <c r="E1649" s="33"/>
      <c r="F1649" s="31"/>
      <c r="G1649" s="31"/>
      <c r="H1649" s="38">
        <f>H1648-B1649</f>
        <v>0</v>
      </c>
      <c r="I1649" s="78">
        <f t="shared" si="119"/>
        <v>0</v>
      </c>
      <c r="J1649" s="103"/>
      <c r="K1649" s="103"/>
      <c r="L1649" s="103"/>
      <c r="M1649" s="2">
        <v>530</v>
      </c>
    </row>
    <row r="1650" spans="1:13" s="15" customFormat="1" ht="12.75">
      <c r="A1650" s="33"/>
      <c r="B1650" s="32"/>
      <c r="C1650" s="33"/>
      <c r="D1650" s="33"/>
      <c r="E1650" s="33"/>
      <c r="F1650" s="31"/>
      <c r="G1650" s="31"/>
      <c r="H1650" s="38">
        <f>H1649-B1650</f>
        <v>0</v>
      </c>
      <c r="I1650" s="78">
        <f t="shared" si="119"/>
        <v>0</v>
      </c>
      <c r="J1650" s="103"/>
      <c r="K1650" s="103"/>
      <c r="L1650" s="103"/>
      <c r="M1650" s="2">
        <v>530</v>
      </c>
    </row>
    <row r="1651" spans="1:13" s="103" customFormat="1" ht="12.75">
      <c r="A1651" s="1"/>
      <c r="B1651" s="367">
        <v>26000</v>
      </c>
      <c r="C1651" s="75" t="s">
        <v>944</v>
      </c>
      <c r="D1651" s="12" t="s">
        <v>12</v>
      </c>
      <c r="E1651" s="75" t="s">
        <v>128</v>
      </c>
      <c r="F1651" s="453" t="s">
        <v>945</v>
      </c>
      <c r="G1651" s="27" t="s">
        <v>458</v>
      </c>
      <c r="H1651" s="38">
        <f>H1650-B1651</f>
        <v>-26000</v>
      </c>
      <c r="I1651" s="78">
        <f t="shared" si="119"/>
        <v>49.056603773584904</v>
      </c>
      <c r="J1651"/>
      <c r="K1651" t="s">
        <v>686</v>
      </c>
      <c r="L1651"/>
      <c r="M1651" s="2">
        <v>530</v>
      </c>
    </row>
    <row r="1652" spans="1:13" s="91" customFormat="1" ht="12.75">
      <c r="A1652" s="92"/>
      <c r="B1652" s="371">
        <f>SUM(B1651:B1651)</f>
        <v>26000</v>
      </c>
      <c r="C1652" s="86" t="s">
        <v>128</v>
      </c>
      <c r="D1652" s="92"/>
      <c r="E1652" s="86"/>
      <c r="F1652" s="94"/>
      <c r="G1652" s="88"/>
      <c r="H1652" s="87">
        <v>0</v>
      </c>
      <c r="I1652" s="118">
        <f t="shared" si="119"/>
        <v>49.056603773584904</v>
      </c>
      <c r="J1652" s="93"/>
      <c r="L1652" s="95"/>
      <c r="M1652" s="2">
        <v>530</v>
      </c>
    </row>
    <row r="1653" spans="1:13" s="103" customFormat="1" ht="12.75">
      <c r="A1653" s="12"/>
      <c r="B1653" s="287"/>
      <c r="C1653" s="33"/>
      <c r="D1653" s="12"/>
      <c r="E1653" s="33"/>
      <c r="F1653" s="30"/>
      <c r="G1653" s="30"/>
      <c r="H1653" s="38">
        <f>H1652-B1653</f>
        <v>0</v>
      </c>
      <c r="I1653" s="78">
        <f t="shared" si="119"/>
        <v>0</v>
      </c>
      <c r="J1653" s="29"/>
      <c r="L1653" s="15"/>
      <c r="M1653" s="2">
        <v>530</v>
      </c>
    </row>
    <row r="1654" spans="1:13" s="103" customFormat="1" ht="12.75">
      <c r="A1654" s="33"/>
      <c r="B1654" s="287"/>
      <c r="C1654" s="33"/>
      <c r="D1654" s="33"/>
      <c r="E1654" s="33"/>
      <c r="F1654" s="31"/>
      <c r="G1654" s="31"/>
      <c r="H1654" s="38">
        <f>H1653-B1654</f>
        <v>0</v>
      </c>
      <c r="I1654" s="78">
        <f t="shared" si="119"/>
        <v>0</v>
      </c>
      <c r="M1654" s="2">
        <v>530</v>
      </c>
    </row>
    <row r="1655" spans="1:13" s="112" customFormat="1" ht="12.75">
      <c r="A1655" s="108"/>
      <c r="B1655" s="372">
        <f>+B1680+B1703+B1716+B1739</f>
        <v>253000</v>
      </c>
      <c r="C1655" s="98" t="s">
        <v>129</v>
      </c>
      <c r="D1655" s="108"/>
      <c r="E1655" s="108"/>
      <c r="F1655" s="109"/>
      <c r="G1655" s="109"/>
      <c r="H1655" s="110">
        <v>0</v>
      </c>
      <c r="I1655" s="111">
        <f t="shared" si="119"/>
        <v>477.35849056603774</v>
      </c>
      <c r="M1655" s="2">
        <v>530</v>
      </c>
    </row>
    <row r="1656" spans="1:13" s="103" customFormat="1" ht="12.75">
      <c r="A1656" s="33"/>
      <c r="B1656" s="287"/>
      <c r="C1656" s="33"/>
      <c r="D1656" s="33"/>
      <c r="E1656" s="33"/>
      <c r="F1656" s="31"/>
      <c r="G1656" s="31"/>
      <c r="H1656" s="38">
        <f aca="true" t="shared" si="120" ref="H1656:H1679">H1655-B1656</f>
        <v>0</v>
      </c>
      <c r="I1656" s="78">
        <f t="shared" si="119"/>
        <v>0</v>
      </c>
      <c r="M1656" s="2">
        <v>530</v>
      </c>
    </row>
    <row r="1657" spans="1:13" s="103" customFormat="1" ht="12.75">
      <c r="A1657" s="33"/>
      <c r="B1657" s="287"/>
      <c r="C1657" s="33"/>
      <c r="D1657" s="33"/>
      <c r="E1657" s="33"/>
      <c r="F1657" s="31"/>
      <c r="G1657" s="31"/>
      <c r="H1657" s="38">
        <f t="shared" si="120"/>
        <v>0</v>
      </c>
      <c r="I1657" s="78">
        <f t="shared" si="119"/>
        <v>0</v>
      </c>
      <c r="M1657" s="2">
        <v>530</v>
      </c>
    </row>
    <row r="1658" spans="1:13" s="103" customFormat="1" ht="12.75">
      <c r="A1658" s="33"/>
      <c r="B1658" s="287">
        <v>4000</v>
      </c>
      <c r="C1658" s="33" t="s">
        <v>812</v>
      </c>
      <c r="D1658" s="33" t="s">
        <v>12</v>
      </c>
      <c r="E1658" s="33" t="s">
        <v>234</v>
      </c>
      <c r="F1658" s="31" t="s">
        <v>946</v>
      </c>
      <c r="G1658" s="31" t="s">
        <v>43</v>
      </c>
      <c r="H1658" s="38">
        <f t="shared" si="120"/>
        <v>-4000</v>
      </c>
      <c r="I1658" s="78">
        <f t="shared" si="119"/>
        <v>7.547169811320755</v>
      </c>
      <c r="K1658" s="103" t="s">
        <v>807</v>
      </c>
      <c r="M1658" s="2">
        <v>530</v>
      </c>
    </row>
    <row r="1659" spans="1:13" s="103" customFormat="1" ht="12.75">
      <c r="A1659" s="33"/>
      <c r="B1659" s="287">
        <v>3500</v>
      </c>
      <c r="C1659" s="33" t="s">
        <v>814</v>
      </c>
      <c r="D1659" s="33" t="s">
        <v>12</v>
      </c>
      <c r="E1659" s="33" t="s">
        <v>234</v>
      </c>
      <c r="F1659" s="31" t="s">
        <v>946</v>
      </c>
      <c r="G1659" s="31" t="s">
        <v>43</v>
      </c>
      <c r="H1659" s="38">
        <f t="shared" si="120"/>
        <v>-7500</v>
      </c>
      <c r="I1659" s="78">
        <f t="shared" si="119"/>
        <v>6.60377358490566</v>
      </c>
      <c r="K1659" s="103" t="s">
        <v>807</v>
      </c>
      <c r="M1659" s="2">
        <v>530</v>
      </c>
    </row>
    <row r="1660" spans="1:13" s="103" customFormat="1" ht="12.75">
      <c r="A1660" s="33"/>
      <c r="B1660" s="287">
        <v>3500</v>
      </c>
      <c r="C1660" s="33" t="s">
        <v>816</v>
      </c>
      <c r="D1660" s="33" t="s">
        <v>12</v>
      </c>
      <c r="E1660" s="33" t="s">
        <v>234</v>
      </c>
      <c r="F1660" s="31" t="s">
        <v>946</v>
      </c>
      <c r="G1660" s="31" t="s">
        <v>306</v>
      </c>
      <c r="H1660" s="38">
        <f t="shared" si="120"/>
        <v>-11000</v>
      </c>
      <c r="I1660" s="78">
        <f t="shared" si="119"/>
        <v>6.60377358490566</v>
      </c>
      <c r="K1660" s="103" t="s">
        <v>807</v>
      </c>
      <c r="M1660" s="2">
        <v>530</v>
      </c>
    </row>
    <row r="1661" spans="1:13" s="103" customFormat="1" ht="12.75">
      <c r="A1661" s="33"/>
      <c r="B1661" s="287">
        <v>4000</v>
      </c>
      <c r="C1661" s="33" t="s">
        <v>818</v>
      </c>
      <c r="D1661" s="33" t="s">
        <v>12</v>
      </c>
      <c r="E1661" s="33" t="s">
        <v>234</v>
      </c>
      <c r="F1661" s="31" t="s">
        <v>946</v>
      </c>
      <c r="G1661" s="31" t="s">
        <v>44</v>
      </c>
      <c r="H1661" s="38">
        <f t="shared" si="120"/>
        <v>-15000</v>
      </c>
      <c r="I1661" s="78">
        <f t="shared" si="119"/>
        <v>7.547169811320755</v>
      </c>
      <c r="K1661" s="103" t="s">
        <v>807</v>
      </c>
      <c r="M1661" s="2">
        <v>530</v>
      </c>
    </row>
    <row r="1662" spans="1:13" s="103" customFormat="1" ht="12.75">
      <c r="A1662" s="33"/>
      <c r="B1662" s="287">
        <v>4000</v>
      </c>
      <c r="C1662" s="33" t="s">
        <v>947</v>
      </c>
      <c r="D1662" s="33" t="s">
        <v>12</v>
      </c>
      <c r="E1662" s="33" t="s">
        <v>234</v>
      </c>
      <c r="F1662" s="31" t="s">
        <v>948</v>
      </c>
      <c r="G1662" s="31" t="s">
        <v>386</v>
      </c>
      <c r="H1662" s="38">
        <f t="shared" si="120"/>
        <v>-19000</v>
      </c>
      <c r="I1662" s="78">
        <f t="shared" si="119"/>
        <v>7.547169811320755</v>
      </c>
      <c r="K1662" s="103" t="s">
        <v>689</v>
      </c>
      <c r="M1662" s="2">
        <v>530</v>
      </c>
    </row>
    <row r="1663" spans="1:13" s="103" customFormat="1" ht="12.75">
      <c r="A1663" s="33"/>
      <c r="B1663" s="287">
        <v>4000</v>
      </c>
      <c r="C1663" s="33" t="s">
        <v>949</v>
      </c>
      <c r="D1663" s="33" t="s">
        <v>12</v>
      </c>
      <c r="E1663" s="33" t="s">
        <v>234</v>
      </c>
      <c r="F1663" s="31" t="s">
        <v>948</v>
      </c>
      <c r="G1663" s="31" t="s">
        <v>392</v>
      </c>
      <c r="H1663" s="38">
        <f t="shared" si="120"/>
        <v>-23000</v>
      </c>
      <c r="I1663" s="78">
        <f t="shared" si="119"/>
        <v>7.547169811320755</v>
      </c>
      <c r="K1663" s="103" t="s">
        <v>689</v>
      </c>
      <c r="M1663" s="2">
        <v>530</v>
      </c>
    </row>
    <row r="1664" spans="1:13" s="103" customFormat="1" ht="12.75">
      <c r="A1664" s="33"/>
      <c r="B1664" s="287">
        <v>4000</v>
      </c>
      <c r="C1664" s="33" t="s">
        <v>947</v>
      </c>
      <c r="D1664" s="33" t="s">
        <v>12</v>
      </c>
      <c r="E1664" s="33" t="s">
        <v>234</v>
      </c>
      <c r="F1664" s="31" t="s">
        <v>950</v>
      </c>
      <c r="G1664" s="31" t="s">
        <v>456</v>
      </c>
      <c r="H1664" s="38">
        <f t="shared" si="120"/>
        <v>-27000</v>
      </c>
      <c r="I1664" s="78">
        <f t="shared" si="119"/>
        <v>7.547169811320755</v>
      </c>
      <c r="K1664" s="103" t="s">
        <v>654</v>
      </c>
      <c r="M1664" s="2">
        <v>530</v>
      </c>
    </row>
    <row r="1665" spans="1:13" s="103" customFormat="1" ht="12.75">
      <c r="A1665" s="33"/>
      <c r="B1665" s="287">
        <v>4000</v>
      </c>
      <c r="C1665" s="33" t="s">
        <v>949</v>
      </c>
      <c r="D1665" s="33" t="s">
        <v>12</v>
      </c>
      <c r="E1665" s="33" t="s">
        <v>234</v>
      </c>
      <c r="F1665" s="31" t="s">
        <v>950</v>
      </c>
      <c r="G1665" s="31" t="s">
        <v>458</v>
      </c>
      <c r="H1665" s="38">
        <f t="shared" si="120"/>
        <v>-31000</v>
      </c>
      <c r="I1665" s="78">
        <f t="shared" si="119"/>
        <v>7.547169811320755</v>
      </c>
      <c r="K1665" s="103" t="s">
        <v>654</v>
      </c>
      <c r="M1665" s="2">
        <v>530</v>
      </c>
    </row>
    <row r="1666" spans="1:13" s="103" customFormat="1" ht="12.75">
      <c r="A1666" s="33"/>
      <c r="B1666" s="287">
        <v>4000</v>
      </c>
      <c r="C1666" s="33" t="s">
        <v>947</v>
      </c>
      <c r="D1666" s="33" t="s">
        <v>12</v>
      </c>
      <c r="E1666" s="33" t="s">
        <v>234</v>
      </c>
      <c r="F1666" s="31" t="s">
        <v>951</v>
      </c>
      <c r="G1666" s="31" t="s">
        <v>460</v>
      </c>
      <c r="H1666" s="38">
        <f t="shared" si="120"/>
        <v>-35000</v>
      </c>
      <c r="I1666" s="78">
        <f t="shared" si="119"/>
        <v>7.547169811320755</v>
      </c>
      <c r="K1666" s="103" t="s">
        <v>654</v>
      </c>
      <c r="M1666" s="2">
        <v>530</v>
      </c>
    </row>
    <row r="1667" spans="1:13" s="103" customFormat="1" ht="12.75">
      <c r="A1667" s="33"/>
      <c r="B1667" s="287">
        <v>4000</v>
      </c>
      <c r="C1667" s="33" t="s">
        <v>949</v>
      </c>
      <c r="D1667" s="33" t="s">
        <v>12</v>
      </c>
      <c r="E1667" s="33" t="s">
        <v>234</v>
      </c>
      <c r="F1667" s="31" t="s">
        <v>951</v>
      </c>
      <c r="G1667" s="31" t="s">
        <v>462</v>
      </c>
      <c r="H1667" s="38">
        <f t="shared" si="120"/>
        <v>-39000</v>
      </c>
      <c r="I1667" s="78">
        <f t="shared" si="119"/>
        <v>7.547169811320755</v>
      </c>
      <c r="K1667" s="103" t="s">
        <v>654</v>
      </c>
      <c r="M1667" s="2">
        <v>530</v>
      </c>
    </row>
    <row r="1668" spans="1:13" s="103" customFormat="1" ht="12.75">
      <c r="A1668" s="33"/>
      <c r="B1668" s="287">
        <v>4000</v>
      </c>
      <c r="C1668" s="33" t="s">
        <v>812</v>
      </c>
      <c r="D1668" s="33" t="s">
        <v>12</v>
      </c>
      <c r="E1668" s="33" t="s">
        <v>234</v>
      </c>
      <c r="F1668" s="31" t="s">
        <v>952</v>
      </c>
      <c r="G1668" s="31" t="s">
        <v>553</v>
      </c>
      <c r="H1668" s="38">
        <f t="shared" si="120"/>
        <v>-43000</v>
      </c>
      <c r="I1668" s="78">
        <f t="shared" si="119"/>
        <v>7.547169811320755</v>
      </c>
      <c r="K1668" s="103" t="s">
        <v>807</v>
      </c>
      <c r="M1668" s="2">
        <v>530</v>
      </c>
    </row>
    <row r="1669" spans="1:13" s="103" customFormat="1" ht="12.75">
      <c r="A1669" s="33"/>
      <c r="B1669" s="287">
        <v>3500</v>
      </c>
      <c r="C1669" s="33" t="s">
        <v>814</v>
      </c>
      <c r="D1669" s="33" t="s">
        <v>12</v>
      </c>
      <c r="E1669" s="33" t="s">
        <v>234</v>
      </c>
      <c r="F1669" s="31" t="s">
        <v>952</v>
      </c>
      <c r="G1669" s="31" t="s">
        <v>553</v>
      </c>
      <c r="H1669" s="38">
        <f t="shared" si="120"/>
        <v>-46500</v>
      </c>
      <c r="I1669" s="78">
        <f t="shared" si="119"/>
        <v>6.60377358490566</v>
      </c>
      <c r="K1669" s="103" t="s">
        <v>807</v>
      </c>
      <c r="M1669" s="2">
        <v>530</v>
      </c>
    </row>
    <row r="1670" spans="1:13" s="103" customFormat="1" ht="12.75">
      <c r="A1670" s="33"/>
      <c r="B1670" s="287">
        <v>3500</v>
      </c>
      <c r="C1670" s="33" t="s">
        <v>816</v>
      </c>
      <c r="D1670" s="33" t="s">
        <v>12</v>
      </c>
      <c r="E1670" s="33" t="s">
        <v>234</v>
      </c>
      <c r="F1670" s="31" t="s">
        <v>952</v>
      </c>
      <c r="G1670" s="31" t="s">
        <v>555</v>
      </c>
      <c r="H1670" s="38">
        <f t="shared" si="120"/>
        <v>-50000</v>
      </c>
      <c r="I1670" s="78">
        <f t="shared" si="119"/>
        <v>6.60377358490566</v>
      </c>
      <c r="K1670" s="103" t="s">
        <v>807</v>
      </c>
      <c r="M1670" s="2">
        <v>530</v>
      </c>
    </row>
    <row r="1671" spans="1:13" s="103" customFormat="1" ht="12.75">
      <c r="A1671" s="33"/>
      <c r="B1671" s="287">
        <v>4000</v>
      </c>
      <c r="C1671" s="33" t="s">
        <v>818</v>
      </c>
      <c r="D1671" s="33" t="s">
        <v>12</v>
      </c>
      <c r="E1671" s="33" t="s">
        <v>234</v>
      </c>
      <c r="F1671" s="31" t="s">
        <v>952</v>
      </c>
      <c r="G1671" s="31" t="s">
        <v>578</v>
      </c>
      <c r="H1671" s="38">
        <f t="shared" si="120"/>
        <v>-54000</v>
      </c>
      <c r="I1671" s="78">
        <f t="shared" si="119"/>
        <v>7.547169811320755</v>
      </c>
      <c r="K1671" s="103" t="s">
        <v>807</v>
      </c>
      <c r="M1671" s="2">
        <v>530</v>
      </c>
    </row>
    <row r="1672" spans="2:13" ht="12.75">
      <c r="B1672" s="287">
        <v>10000</v>
      </c>
      <c r="C1672" s="12" t="s">
        <v>859</v>
      </c>
      <c r="D1672" s="12" t="s">
        <v>12</v>
      </c>
      <c r="E1672" s="1" t="s">
        <v>234</v>
      </c>
      <c r="F1672" s="453" t="s">
        <v>953</v>
      </c>
      <c r="G1672" s="453" t="s">
        <v>456</v>
      </c>
      <c r="H1672" s="38">
        <f t="shared" si="120"/>
        <v>-64000</v>
      </c>
      <c r="I1672" s="78">
        <f t="shared" si="119"/>
        <v>18.867924528301888</v>
      </c>
      <c r="K1672" s="81" t="s">
        <v>686</v>
      </c>
      <c r="M1672" s="2">
        <v>530</v>
      </c>
    </row>
    <row r="1673" spans="2:13" ht="12.75">
      <c r="B1673" s="287">
        <v>10000</v>
      </c>
      <c r="C1673" s="75" t="s">
        <v>861</v>
      </c>
      <c r="D1673" s="33" t="s">
        <v>12</v>
      </c>
      <c r="E1673" s="75" t="s">
        <v>234</v>
      </c>
      <c r="F1673" s="453" t="s">
        <v>953</v>
      </c>
      <c r="G1673" s="453" t="s">
        <v>462</v>
      </c>
      <c r="H1673" s="38">
        <f t="shared" si="120"/>
        <v>-74000</v>
      </c>
      <c r="I1673" s="78">
        <f t="shared" si="119"/>
        <v>18.867924528301888</v>
      </c>
      <c r="K1673" s="81" t="s">
        <v>686</v>
      </c>
      <c r="M1673" s="2">
        <v>530</v>
      </c>
    </row>
    <row r="1674" spans="1:13" s="103" customFormat="1" ht="12.75">
      <c r="A1674" s="33"/>
      <c r="B1674" s="287">
        <v>1500</v>
      </c>
      <c r="C1674" s="33" t="s">
        <v>954</v>
      </c>
      <c r="D1674" s="33" t="s">
        <v>12</v>
      </c>
      <c r="E1674" s="33" t="s">
        <v>234</v>
      </c>
      <c r="F1674" s="31" t="s">
        <v>955</v>
      </c>
      <c r="G1674" s="31" t="s">
        <v>395</v>
      </c>
      <c r="H1674" s="38">
        <f t="shared" si="120"/>
        <v>-75500</v>
      </c>
      <c r="I1674" s="78">
        <f t="shared" si="119"/>
        <v>2.830188679245283</v>
      </c>
      <c r="K1674" s="103" t="s">
        <v>807</v>
      </c>
      <c r="M1674" s="2">
        <v>530</v>
      </c>
    </row>
    <row r="1675" spans="1:13" s="103" customFormat="1" ht="12.75">
      <c r="A1675" s="33"/>
      <c r="B1675" s="287">
        <v>1500</v>
      </c>
      <c r="C1675" s="33" t="s">
        <v>956</v>
      </c>
      <c r="D1675" s="33" t="s">
        <v>12</v>
      </c>
      <c r="E1675" s="33" t="s">
        <v>234</v>
      </c>
      <c r="F1675" s="31" t="s">
        <v>955</v>
      </c>
      <c r="G1675" s="31" t="s">
        <v>395</v>
      </c>
      <c r="H1675" s="38">
        <f t="shared" si="120"/>
        <v>-77000</v>
      </c>
      <c r="I1675" s="78">
        <f t="shared" si="119"/>
        <v>2.830188679245283</v>
      </c>
      <c r="K1675" s="103" t="s">
        <v>807</v>
      </c>
      <c r="M1675" s="2">
        <v>530</v>
      </c>
    </row>
    <row r="1676" spans="1:13" s="103" customFormat="1" ht="12.75">
      <c r="A1676" s="33"/>
      <c r="B1676" s="287">
        <v>1500</v>
      </c>
      <c r="C1676" s="33" t="s">
        <v>833</v>
      </c>
      <c r="D1676" s="33" t="s">
        <v>12</v>
      </c>
      <c r="E1676" s="33" t="s">
        <v>234</v>
      </c>
      <c r="F1676" s="31" t="s">
        <v>957</v>
      </c>
      <c r="G1676" s="31" t="s">
        <v>464</v>
      </c>
      <c r="H1676" s="38">
        <f t="shared" si="120"/>
        <v>-78500</v>
      </c>
      <c r="I1676" s="78">
        <f t="shared" si="119"/>
        <v>2.830188679245283</v>
      </c>
      <c r="K1676" s="103" t="s">
        <v>807</v>
      </c>
      <c r="M1676" s="2">
        <v>530</v>
      </c>
    </row>
    <row r="1677" spans="1:13" s="103" customFormat="1" ht="12.75">
      <c r="A1677" s="33"/>
      <c r="B1677" s="287">
        <v>1500</v>
      </c>
      <c r="C1677" s="33" t="s">
        <v>834</v>
      </c>
      <c r="D1677" s="33" t="s">
        <v>12</v>
      </c>
      <c r="E1677" s="33" t="s">
        <v>234</v>
      </c>
      <c r="F1677" s="31" t="s">
        <v>957</v>
      </c>
      <c r="G1677" s="31" t="s">
        <v>464</v>
      </c>
      <c r="H1677" s="38">
        <f t="shared" si="120"/>
        <v>-80000</v>
      </c>
      <c r="I1677" s="78">
        <f t="shared" si="119"/>
        <v>2.830188679245283</v>
      </c>
      <c r="K1677" s="103" t="s">
        <v>807</v>
      </c>
      <c r="M1677" s="2">
        <v>530</v>
      </c>
    </row>
    <row r="1678" spans="1:13" s="103" customFormat="1" ht="12.75">
      <c r="A1678" s="33"/>
      <c r="B1678" s="287">
        <v>1500</v>
      </c>
      <c r="C1678" s="33" t="s">
        <v>954</v>
      </c>
      <c r="D1678" s="33" t="s">
        <v>12</v>
      </c>
      <c r="E1678" s="33" t="s">
        <v>234</v>
      </c>
      <c r="F1678" s="31" t="s">
        <v>958</v>
      </c>
      <c r="G1678" s="31" t="s">
        <v>555</v>
      </c>
      <c r="H1678" s="38">
        <f t="shared" si="120"/>
        <v>-81500</v>
      </c>
      <c r="I1678" s="78">
        <f t="shared" si="119"/>
        <v>2.830188679245283</v>
      </c>
      <c r="K1678" s="103" t="s">
        <v>686</v>
      </c>
      <c r="M1678" s="2">
        <v>530</v>
      </c>
    </row>
    <row r="1679" spans="1:13" s="103" customFormat="1" ht="12.75">
      <c r="A1679" s="33"/>
      <c r="B1679" s="287">
        <v>1500</v>
      </c>
      <c r="C1679" s="33" t="s">
        <v>956</v>
      </c>
      <c r="D1679" s="33" t="s">
        <v>12</v>
      </c>
      <c r="E1679" s="33" t="s">
        <v>234</v>
      </c>
      <c r="F1679" s="31" t="s">
        <v>958</v>
      </c>
      <c r="G1679" s="31" t="s">
        <v>578</v>
      </c>
      <c r="H1679" s="38">
        <f t="shared" si="120"/>
        <v>-83000</v>
      </c>
      <c r="I1679" s="78">
        <f t="shared" si="119"/>
        <v>2.830188679245283</v>
      </c>
      <c r="K1679" s="103" t="s">
        <v>686</v>
      </c>
      <c r="M1679" s="2">
        <v>530</v>
      </c>
    </row>
    <row r="1680" spans="1:13" s="91" customFormat="1" ht="12.75">
      <c r="A1680" s="92"/>
      <c r="B1680" s="371">
        <f>SUM(B1658:B1679)</f>
        <v>83000</v>
      </c>
      <c r="C1680" s="86" t="s">
        <v>158</v>
      </c>
      <c r="D1680" s="86"/>
      <c r="E1680" s="86"/>
      <c r="F1680" s="88"/>
      <c r="G1680" s="88"/>
      <c r="H1680" s="87">
        <v>0</v>
      </c>
      <c r="I1680" s="118">
        <f t="shared" si="119"/>
        <v>156.60377358490567</v>
      </c>
      <c r="J1680" s="95"/>
      <c r="L1680" s="95"/>
      <c r="M1680" s="2">
        <v>530</v>
      </c>
    </row>
    <row r="1681" spans="1:13" s="103" customFormat="1" ht="12.75">
      <c r="A1681" s="12"/>
      <c r="B1681" s="287"/>
      <c r="C1681" s="33"/>
      <c r="D1681" s="33"/>
      <c r="E1681" s="33"/>
      <c r="F1681" s="31"/>
      <c r="G1681" s="31"/>
      <c r="H1681" s="38">
        <f aca="true" t="shared" si="121" ref="H1681:H1702">H1680-B1681</f>
        <v>0</v>
      </c>
      <c r="I1681" s="78">
        <f t="shared" si="119"/>
        <v>0</v>
      </c>
      <c r="J1681" s="15"/>
      <c r="L1681" s="15"/>
      <c r="M1681" s="2">
        <v>530</v>
      </c>
    </row>
    <row r="1682" spans="1:13" s="15" customFormat="1" ht="12.75">
      <c r="A1682" s="12"/>
      <c r="B1682" s="287"/>
      <c r="C1682" s="12"/>
      <c r="D1682" s="12"/>
      <c r="E1682" s="12"/>
      <c r="F1682" s="30"/>
      <c r="G1682" s="31"/>
      <c r="H1682" s="38">
        <f t="shared" si="121"/>
        <v>0</v>
      </c>
      <c r="I1682" s="78">
        <f t="shared" si="119"/>
        <v>0</v>
      </c>
      <c r="K1682" s="103"/>
      <c r="M1682" s="2">
        <v>530</v>
      </c>
    </row>
    <row r="1683" spans="1:13" s="15" customFormat="1" ht="12.75">
      <c r="A1683" s="33"/>
      <c r="B1683" s="287">
        <v>1500</v>
      </c>
      <c r="C1683" s="33" t="s">
        <v>240</v>
      </c>
      <c r="D1683" s="33" t="s">
        <v>12</v>
      </c>
      <c r="E1683" s="33" t="s">
        <v>86</v>
      </c>
      <c r="F1683" s="31" t="s">
        <v>946</v>
      </c>
      <c r="G1683" s="31" t="s">
        <v>43</v>
      </c>
      <c r="H1683" s="38">
        <f t="shared" si="121"/>
        <v>-1500</v>
      </c>
      <c r="I1683" s="78">
        <f t="shared" si="119"/>
        <v>2.830188679245283</v>
      </c>
      <c r="J1683" s="103"/>
      <c r="K1683" s="103" t="s">
        <v>807</v>
      </c>
      <c r="L1683" s="103"/>
      <c r="M1683" s="2">
        <v>530</v>
      </c>
    </row>
    <row r="1684" spans="1:13" s="15" customFormat="1" ht="12.75">
      <c r="A1684" s="33"/>
      <c r="B1684" s="287">
        <v>1500</v>
      </c>
      <c r="C1684" s="33" t="s">
        <v>240</v>
      </c>
      <c r="D1684" s="33" t="s">
        <v>12</v>
      </c>
      <c r="E1684" s="33" t="s">
        <v>86</v>
      </c>
      <c r="F1684" s="31" t="s">
        <v>946</v>
      </c>
      <c r="G1684" s="31" t="s">
        <v>306</v>
      </c>
      <c r="H1684" s="38">
        <f t="shared" si="121"/>
        <v>-3000</v>
      </c>
      <c r="I1684" s="78">
        <f t="shared" si="119"/>
        <v>2.830188679245283</v>
      </c>
      <c r="J1684" s="103"/>
      <c r="K1684" s="103" t="s">
        <v>807</v>
      </c>
      <c r="L1684" s="103"/>
      <c r="M1684" s="2">
        <v>530</v>
      </c>
    </row>
    <row r="1685" spans="1:13" s="15" customFormat="1" ht="12.75">
      <c r="A1685" s="33"/>
      <c r="B1685" s="287">
        <v>1500</v>
      </c>
      <c r="C1685" s="33" t="s">
        <v>240</v>
      </c>
      <c r="D1685" s="33" t="s">
        <v>12</v>
      </c>
      <c r="E1685" s="33" t="s">
        <v>86</v>
      </c>
      <c r="F1685" s="31" t="s">
        <v>948</v>
      </c>
      <c r="G1685" s="31" t="s">
        <v>386</v>
      </c>
      <c r="H1685" s="38">
        <f t="shared" si="121"/>
        <v>-4500</v>
      </c>
      <c r="I1685" s="78">
        <f t="shared" si="119"/>
        <v>2.830188679245283</v>
      </c>
      <c r="J1685" s="103"/>
      <c r="K1685" s="103" t="s">
        <v>689</v>
      </c>
      <c r="L1685" s="103"/>
      <c r="M1685" s="2">
        <v>530</v>
      </c>
    </row>
    <row r="1686" spans="1:13" s="103" customFormat="1" ht="12.75">
      <c r="A1686" s="33"/>
      <c r="B1686" s="287">
        <v>1500</v>
      </c>
      <c r="C1686" s="122" t="s">
        <v>240</v>
      </c>
      <c r="D1686" s="122" t="s">
        <v>12</v>
      </c>
      <c r="E1686" s="122" t="s">
        <v>86</v>
      </c>
      <c r="F1686" s="31" t="s">
        <v>948</v>
      </c>
      <c r="G1686" s="31" t="s">
        <v>392</v>
      </c>
      <c r="H1686" s="38">
        <f t="shared" si="121"/>
        <v>-6000</v>
      </c>
      <c r="I1686" s="78">
        <f t="shared" si="119"/>
        <v>2.830188679245283</v>
      </c>
      <c r="K1686" s="103" t="s">
        <v>689</v>
      </c>
      <c r="M1686" s="2">
        <v>530</v>
      </c>
    </row>
    <row r="1687" spans="1:13" s="103" customFormat="1" ht="12.75">
      <c r="A1687" s="33"/>
      <c r="B1687" s="287">
        <v>1500</v>
      </c>
      <c r="C1687" s="33" t="s">
        <v>240</v>
      </c>
      <c r="D1687" s="33" t="s">
        <v>12</v>
      </c>
      <c r="E1687" s="33" t="s">
        <v>86</v>
      </c>
      <c r="F1687" s="31" t="s">
        <v>950</v>
      </c>
      <c r="G1687" s="31" t="s">
        <v>456</v>
      </c>
      <c r="H1687" s="38">
        <f t="shared" si="121"/>
        <v>-7500</v>
      </c>
      <c r="I1687" s="78">
        <f t="shared" si="119"/>
        <v>2.830188679245283</v>
      </c>
      <c r="K1687" s="103" t="s">
        <v>654</v>
      </c>
      <c r="M1687" s="2">
        <v>530</v>
      </c>
    </row>
    <row r="1688" spans="1:13" s="103" customFormat="1" ht="12.75">
      <c r="A1688" s="33"/>
      <c r="B1688" s="287">
        <v>1500</v>
      </c>
      <c r="C1688" s="122" t="s">
        <v>240</v>
      </c>
      <c r="D1688" s="122" t="s">
        <v>12</v>
      </c>
      <c r="E1688" s="122" t="s">
        <v>86</v>
      </c>
      <c r="F1688" s="31" t="s">
        <v>950</v>
      </c>
      <c r="G1688" s="31" t="s">
        <v>458</v>
      </c>
      <c r="H1688" s="38">
        <f t="shared" si="121"/>
        <v>-9000</v>
      </c>
      <c r="I1688" s="78">
        <f t="shared" si="119"/>
        <v>2.830188679245283</v>
      </c>
      <c r="K1688" s="103" t="s">
        <v>654</v>
      </c>
      <c r="M1688" s="2">
        <v>530</v>
      </c>
    </row>
    <row r="1689" spans="1:13" s="103" customFormat="1" ht="12.75">
      <c r="A1689" s="33"/>
      <c r="B1689" s="287">
        <v>1500</v>
      </c>
      <c r="C1689" s="33" t="s">
        <v>240</v>
      </c>
      <c r="D1689" s="33" t="s">
        <v>12</v>
      </c>
      <c r="E1689" s="33" t="s">
        <v>86</v>
      </c>
      <c r="F1689" s="31" t="s">
        <v>951</v>
      </c>
      <c r="G1689" s="31" t="s">
        <v>460</v>
      </c>
      <c r="H1689" s="38">
        <f t="shared" si="121"/>
        <v>-10500</v>
      </c>
      <c r="I1689" s="78">
        <f t="shared" si="119"/>
        <v>2.830188679245283</v>
      </c>
      <c r="K1689" s="103" t="s">
        <v>654</v>
      </c>
      <c r="M1689" s="2">
        <v>530</v>
      </c>
    </row>
    <row r="1690" spans="1:13" s="103" customFormat="1" ht="12.75">
      <c r="A1690" s="33"/>
      <c r="B1690" s="287">
        <v>1500</v>
      </c>
      <c r="C1690" s="122" t="s">
        <v>240</v>
      </c>
      <c r="D1690" s="122" t="s">
        <v>12</v>
      </c>
      <c r="E1690" s="122" t="s">
        <v>86</v>
      </c>
      <c r="F1690" s="31" t="s">
        <v>951</v>
      </c>
      <c r="G1690" s="31" t="s">
        <v>462</v>
      </c>
      <c r="H1690" s="38">
        <f t="shared" si="121"/>
        <v>-12000</v>
      </c>
      <c r="I1690" s="78">
        <f t="shared" si="119"/>
        <v>2.830188679245283</v>
      </c>
      <c r="K1690" s="103" t="s">
        <v>654</v>
      </c>
      <c r="M1690" s="2">
        <v>530</v>
      </c>
    </row>
    <row r="1691" spans="1:13" s="103" customFormat="1" ht="12.75">
      <c r="A1691" s="33"/>
      <c r="B1691" s="287">
        <v>1500</v>
      </c>
      <c r="C1691" s="33" t="s">
        <v>240</v>
      </c>
      <c r="D1691" s="33" t="s">
        <v>12</v>
      </c>
      <c r="E1691" s="33" t="s">
        <v>86</v>
      </c>
      <c r="F1691" s="31" t="s">
        <v>952</v>
      </c>
      <c r="G1691" s="31" t="s">
        <v>553</v>
      </c>
      <c r="H1691" s="38">
        <f t="shared" si="121"/>
        <v>-13500</v>
      </c>
      <c r="I1691" s="78">
        <f t="shared" si="119"/>
        <v>2.830188679245283</v>
      </c>
      <c r="K1691" s="103" t="s">
        <v>807</v>
      </c>
      <c r="M1691" s="2">
        <v>530</v>
      </c>
    </row>
    <row r="1692" spans="1:13" s="103" customFormat="1" ht="12.75">
      <c r="A1692" s="33"/>
      <c r="B1692" s="287">
        <v>1500</v>
      </c>
      <c r="C1692" s="33" t="s">
        <v>240</v>
      </c>
      <c r="D1692" s="33" t="s">
        <v>12</v>
      </c>
      <c r="E1692" s="33" t="s">
        <v>86</v>
      </c>
      <c r="F1692" s="31" t="s">
        <v>952</v>
      </c>
      <c r="G1692" s="31" t="s">
        <v>555</v>
      </c>
      <c r="H1692" s="38">
        <f t="shared" si="121"/>
        <v>-15000</v>
      </c>
      <c r="I1692" s="78">
        <f t="shared" si="119"/>
        <v>2.830188679245283</v>
      </c>
      <c r="K1692" s="103" t="s">
        <v>807</v>
      </c>
      <c r="M1692" s="2">
        <v>530</v>
      </c>
    </row>
    <row r="1693" spans="2:14" ht="12.75">
      <c r="B1693" s="287">
        <v>1500</v>
      </c>
      <c r="C1693" s="458" t="s">
        <v>240</v>
      </c>
      <c r="D1693" s="12" t="s">
        <v>12</v>
      </c>
      <c r="E1693" s="458" t="s">
        <v>86</v>
      </c>
      <c r="F1693" s="453" t="s">
        <v>953</v>
      </c>
      <c r="G1693" s="453" t="s">
        <v>456</v>
      </c>
      <c r="H1693" s="38">
        <f t="shared" si="121"/>
        <v>-16500</v>
      </c>
      <c r="I1693" s="78">
        <f t="shared" si="119"/>
        <v>2.830188679245283</v>
      </c>
      <c r="J1693" s="459"/>
      <c r="K1693" s="81" t="s">
        <v>686</v>
      </c>
      <c r="L1693" s="459"/>
      <c r="M1693" s="2">
        <v>530</v>
      </c>
      <c r="N1693" s="460"/>
    </row>
    <row r="1694" spans="2:13" ht="12.75">
      <c r="B1694" s="287">
        <v>1500</v>
      </c>
      <c r="C1694" s="1" t="s">
        <v>240</v>
      </c>
      <c r="D1694" s="12" t="s">
        <v>12</v>
      </c>
      <c r="E1694" s="75" t="s">
        <v>86</v>
      </c>
      <c r="F1694" s="453" t="s">
        <v>953</v>
      </c>
      <c r="G1694" s="453" t="s">
        <v>458</v>
      </c>
      <c r="H1694" s="38">
        <f t="shared" si="121"/>
        <v>-18000</v>
      </c>
      <c r="I1694" s="78">
        <f t="shared" si="119"/>
        <v>2.830188679245283</v>
      </c>
      <c r="K1694" s="81" t="s">
        <v>686</v>
      </c>
      <c r="M1694" s="2">
        <v>530</v>
      </c>
    </row>
    <row r="1695" spans="2:13" ht="12.75">
      <c r="B1695" s="287">
        <v>1500</v>
      </c>
      <c r="C1695" s="1" t="s">
        <v>240</v>
      </c>
      <c r="D1695" s="12" t="s">
        <v>12</v>
      </c>
      <c r="E1695" s="75" t="s">
        <v>86</v>
      </c>
      <c r="F1695" s="453" t="s">
        <v>953</v>
      </c>
      <c r="G1695" s="453" t="s">
        <v>460</v>
      </c>
      <c r="H1695" s="38">
        <f t="shared" si="121"/>
        <v>-19500</v>
      </c>
      <c r="I1695" s="78">
        <f t="shared" si="119"/>
        <v>2.830188679245283</v>
      </c>
      <c r="K1695" s="81" t="s">
        <v>686</v>
      </c>
      <c r="M1695" s="2">
        <v>530</v>
      </c>
    </row>
    <row r="1696" spans="2:13" ht="12.75">
      <c r="B1696" s="287">
        <v>1500</v>
      </c>
      <c r="C1696" s="75" t="s">
        <v>240</v>
      </c>
      <c r="D1696" s="33" t="s">
        <v>12</v>
      </c>
      <c r="E1696" s="75" t="s">
        <v>86</v>
      </c>
      <c r="F1696" s="453" t="s">
        <v>953</v>
      </c>
      <c r="G1696" s="453" t="s">
        <v>462</v>
      </c>
      <c r="H1696" s="38">
        <f t="shared" si="121"/>
        <v>-21000</v>
      </c>
      <c r="I1696" s="78">
        <f t="shared" si="119"/>
        <v>2.830188679245283</v>
      </c>
      <c r="K1696" s="81" t="s">
        <v>686</v>
      </c>
      <c r="M1696" s="2">
        <v>530</v>
      </c>
    </row>
    <row r="1697" spans="1:13" s="103" customFormat="1" ht="12.75">
      <c r="A1697" s="33"/>
      <c r="B1697" s="287">
        <v>1500</v>
      </c>
      <c r="C1697" s="33" t="s">
        <v>240</v>
      </c>
      <c r="D1697" s="33" t="s">
        <v>12</v>
      </c>
      <c r="E1697" s="33" t="s">
        <v>86</v>
      </c>
      <c r="F1697" s="31" t="s">
        <v>955</v>
      </c>
      <c r="G1697" s="31" t="s">
        <v>395</v>
      </c>
      <c r="H1697" s="38">
        <f t="shared" si="121"/>
        <v>-22500</v>
      </c>
      <c r="I1697" s="78">
        <f t="shared" si="119"/>
        <v>2.830188679245283</v>
      </c>
      <c r="K1697" s="103" t="s">
        <v>807</v>
      </c>
      <c r="M1697" s="2">
        <v>530</v>
      </c>
    </row>
    <row r="1698" spans="1:13" s="103" customFormat="1" ht="12.75">
      <c r="A1698" s="33"/>
      <c r="B1698" s="287">
        <v>1500</v>
      </c>
      <c r="C1698" s="33" t="s">
        <v>240</v>
      </c>
      <c r="D1698" s="33" t="s">
        <v>12</v>
      </c>
      <c r="E1698" s="33" t="s">
        <v>86</v>
      </c>
      <c r="F1698" s="31" t="s">
        <v>955</v>
      </c>
      <c r="G1698" s="31" t="s">
        <v>417</v>
      </c>
      <c r="H1698" s="38">
        <f t="shared" si="121"/>
        <v>-24000</v>
      </c>
      <c r="I1698" s="78">
        <f t="shared" si="119"/>
        <v>2.830188679245283</v>
      </c>
      <c r="K1698" s="103" t="s">
        <v>807</v>
      </c>
      <c r="M1698" s="2">
        <v>530</v>
      </c>
    </row>
    <row r="1699" spans="1:13" s="103" customFormat="1" ht="12.75">
      <c r="A1699" s="33"/>
      <c r="B1699" s="287">
        <v>1500</v>
      </c>
      <c r="C1699" s="33" t="s">
        <v>240</v>
      </c>
      <c r="D1699" s="33" t="s">
        <v>12</v>
      </c>
      <c r="E1699" s="33" t="s">
        <v>86</v>
      </c>
      <c r="F1699" s="31" t="s">
        <v>957</v>
      </c>
      <c r="G1699" s="31" t="s">
        <v>464</v>
      </c>
      <c r="H1699" s="38">
        <f t="shared" si="121"/>
        <v>-25500</v>
      </c>
      <c r="I1699" s="78">
        <f t="shared" si="119"/>
        <v>2.830188679245283</v>
      </c>
      <c r="K1699" s="103" t="s">
        <v>807</v>
      </c>
      <c r="M1699" s="2">
        <v>530</v>
      </c>
    </row>
    <row r="1700" spans="1:13" s="103" customFormat="1" ht="12.75">
      <c r="A1700" s="33"/>
      <c r="B1700" s="287">
        <v>1500</v>
      </c>
      <c r="C1700" s="33" t="s">
        <v>240</v>
      </c>
      <c r="D1700" s="33" t="s">
        <v>12</v>
      </c>
      <c r="E1700" s="33" t="s">
        <v>86</v>
      </c>
      <c r="F1700" s="31" t="s">
        <v>957</v>
      </c>
      <c r="G1700" s="31" t="s">
        <v>502</v>
      </c>
      <c r="H1700" s="38">
        <f t="shared" si="121"/>
        <v>-27000</v>
      </c>
      <c r="I1700" s="78">
        <f t="shared" si="119"/>
        <v>2.830188679245283</v>
      </c>
      <c r="K1700" s="103" t="s">
        <v>807</v>
      </c>
      <c r="M1700" s="2">
        <v>530</v>
      </c>
    </row>
    <row r="1701" spans="1:13" s="103" customFormat="1" ht="12.75">
      <c r="A1701" s="33"/>
      <c r="B1701" s="287">
        <v>1500</v>
      </c>
      <c r="C1701" s="33" t="s">
        <v>240</v>
      </c>
      <c r="D1701" s="33" t="s">
        <v>12</v>
      </c>
      <c r="E1701" s="33" t="s">
        <v>86</v>
      </c>
      <c r="F1701" s="31" t="s">
        <v>958</v>
      </c>
      <c r="G1701" s="31" t="s">
        <v>555</v>
      </c>
      <c r="H1701" s="38">
        <f t="shared" si="121"/>
        <v>-28500</v>
      </c>
      <c r="I1701" s="78">
        <f aca="true" t="shared" si="122" ref="I1701:I1769">+B1701/M1701</f>
        <v>2.830188679245283</v>
      </c>
      <c r="K1701" s="103" t="s">
        <v>686</v>
      </c>
      <c r="M1701" s="2">
        <v>530</v>
      </c>
    </row>
    <row r="1702" spans="1:13" s="103" customFormat="1" ht="12.75">
      <c r="A1702" s="33"/>
      <c r="B1702" s="287">
        <v>1500</v>
      </c>
      <c r="C1702" s="33" t="s">
        <v>240</v>
      </c>
      <c r="D1702" s="33" t="s">
        <v>12</v>
      </c>
      <c r="E1702" s="33" t="s">
        <v>86</v>
      </c>
      <c r="F1702" s="31" t="s">
        <v>958</v>
      </c>
      <c r="G1702" s="31" t="s">
        <v>578</v>
      </c>
      <c r="H1702" s="38">
        <f t="shared" si="121"/>
        <v>-30000</v>
      </c>
      <c r="I1702" s="78">
        <f t="shared" si="122"/>
        <v>2.830188679245283</v>
      </c>
      <c r="K1702" s="103" t="s">
        <v>686</v>
      </c>
      <c r="M1702" s="2">
        <v>530</v>
      </c>
    </row>
    <row r="1703" spans="1:13" s="91" customFormat="1" ht="12.75">
      <c r="A1703" s="86"/>
      <c r="B1703" s="371">
        <f>SUM(B1683:B1702)</f>
        <v>30000</v>
      </c>
      <c r="C1703" s="86"/>
      <c r="D1703" s="86"/>
      <c r="E1703" s="86" t="s">
        <v>86</v>
      </c>
      <c r="F1703" s="88"/>
      <c r="G1703" s="88"/>
      <c r="H1703" s="87">
        <v>0</v>
      </c>
      <c r="I1703" s="118">
        <f t="shared" si="122"/>
        <v>56.60377358490566</v>
      </c>
      <c r="M1703" s="2">
        <v>530</v>
      </c>
    </row>
    <row r="1704" spans="1:13" s="103" customFormat="1" ht="12.75">
      <c r="A1704" s="33"/>
      <c r="B1704" s="287"/>
      <c r="C1704" s="33"/>
      <c r="D1704" s="33"/>
      <c r="E1704" s="33"/>
      <c r="F1704" s="31"/>
      <c r="G1704" s="31"/>
      <c r="H1704" s="38">
        <f aca="true" t="shared" si="123" ref="H1704:H1715">H1703-B1704</f>
        <v>0</v>
      </c>
      <c r="I1704" s="78">
        <f t="shared" si="122"/>
        <v>0</v>
      </c>
      <c r="M1704" s="2">
        <v>530</v>
      </c>
    </row>
    <row r="1705" spans="1:13" s="103" customFormat="1" ht="12.75">
      <c r="A1705" s="12"/>
      <c r="B1705" s="287"/>
      <c r="C1705" s="33"/>
      <c r="D1705" s="33"/>
      <c r="E1705" s="33"/>
      <c r="F1705" s="31"/>
      <c r="G1705" s="31"/>
      <c r="H1705" s="38">
        <f t="shared" si="123"/>
        <v>0</v>
      </c>
      <c r="I1705" s="78">
        <f t="shared" si="122"/>
        <v>0</v>
      </c>
      <c r="J1705" s="15"/>
      <c r="L1705" s="15"/>
      <c r="M1705" s="2">
        <v>530</v>
      </c>
    </row>
    <row r="1706" spans="1:13" s="103" customFormat="1" ht="12.75">
      <c r="A1706" s="33"/>
      <c r="B1706" s="287">
        <v>10000</v>
      </c>
      <c r="C1706" s="33" t="s">
        <v>29</v>
      </c>
      <c r="D1706" s="33" t="s">
        <v>12</v>
      </c>
      <c r="E1706" s="33" t="s">
        <v>234</v>
      </c>
      <c r="F1706" s="31" t="s">
        <v>946</v>
      </c>
      <c r="G1706" s="31" t="s">
        <v>43</v>
      </c>
      <c r="H1706" s="38">
        <f t="shared" si="123"/>
        <v>-10000</v>
      </c>
      <c r="I1706" s="78">
        <f t="shared" si="122"/>
        <v>18.867924528301888</v>
      </c>
      <c r="K1706" s="103" t="s">
        <v>807</v>
      </c>
      <c r="M1706" s="2">
        <v>530</v>
      </c>
    </row>
    <row r="1707" spans="1:13" s="103" customFormat="1" ht="12.75">
      <c r="A1707" s="33"/>
      <c r="B1707" s="287">
        <v>10000</v>
      </c>
      <c r="C1707" s="33" t="s">
        <v>29</v>
      </c>
      <c r="D1707" s="33" t="s">
        <v>12</v>
      </c>
      <c r="E1707" s="33" t="s">
        <v>234</v>
      </c>
      <c r="F1707" s="31" t="s">
        <v>946</v>
      </c>
      <c r="G1707" s="31" t="s">
        <v>306</v>
      </c>
      <c r="H1707" s="38">
        <f t="shared" si="123"/>
        <v>-20000</v>
      </c>
      <c r="I1707" s="78">
        <f t="shared" si="122"/>
        <v>18.867924528301888</v>
      </c>
      <c r="K1707" s="103" t="s">
        <v>807</v>
      </c>
      <c r="M1707" s="2">
        <v>530</v>
      </c>
    </row>
    <row r="1708" spans="1:13" s="103" customFormat="1" ht="12.75">
      <c r="A1708" s="33"/>
      <c r="B1708" s="287">
        <v>10000</v>
      </c>
      <c r="C1708" s="33" t="s">
        <v>29</v>
      </c>
      <c r="D1708" s="33" t="s">
        <v>12</v>
      </c>
      <c r="E1708" s="33" t="s">
        <v>234</v>
      </c>
      <c r="F1708" s="31" t="s">
        <v>948</v>
      </c>
      <c r="G1708" s="31" t="s">
        <v>386</v>
      </c>
      <c r="H1708" s="38">
        <f t="shared" si="123"/>
        <v>-30000</v>
      </c>
      <c r="I1708" s="78">
        <f t="shared" si="122"/>
        <v>18.867924528301888</v>
      </c>
      <c r="K1708" s="103" t="s">
        <v>689</v>
      </c>
      <c r="M1708" s="2">
        <v>530</v>
      </c>
    </row>
    <row r="1709" spans="1:13" s="103" customFormat="1" ht="12.75">
      <c r="A1709" s="33"/>
      <c r="B1709" s="287">
        <v>10000</v>
      </c>
      <c r="C1709" s="33" t="s">
        <v>29</v>
      </c>
      <c r="D1709" s="33" t="s">
        <v>12</v>
      </c>
      <c r="E1709" s="33" t="s">
        <v>234</v>
      </c>
      <c r="F1709" s="31" t="s">
        <v>950</v>
      </c>
      <c r="G1709" s="31" t="s">
        <v>456</v>
      </c>
      <c r="H1709" s="38">
        <f t="shared" si="123"/>
        <v>-40000</v>
      </c>
      <c r="I1709" s="78">
        <f t="shared" si="122"/>
        <v>18.867924528301888</v>
      </c>
      <c r="K1709" s="103" t="s">
        <v>654</v>
      </c>
      <c r="M1709" s="2">
        <v>530</v>
      </c>
    </row>
    <row r="1710" spans="1:13" s="103" customFormat="1" ht="12.75">
      <c r="A1710" s="33"/>
      <c r="B1710" s="287">
        <v>10000</v>
      </c>
      <c r="C1710" s="33" t="s">
        <v>29</v>
      </c>
      <c r="D1710" s="33" t="s">
        <v>12</v>
      </c>
      <c r="E1710" s="33" t="s">
        <v>234</v>
      </c>
      <c r="F1710" s="31" t="s">
        <v>951</v>
      </c>
      <c r="G1710" s="31" t="s">
        <v>460</v>
      </c>
      <c r="H1710" s="38">
        <f t="shared" si="123"/>
        <v>-50000</v>
      </c>
      <c r="I1710" s="78">
        <f t="shared" si="122"/>
        <v>18.867924528301888</v>
      </c>
      <c r="K1710" s="103" t="s">
        <v>654</v>
      </c>
      <c r="M1710" s="2">
        <v>530</v>
      </c>
    </row>
    <row r="1711" spans="1:13" s="103" customFormat="1" ht="12.75">
      <c r="A1711" s="33"/>
      <c r="B1711" s="287">
        <v>10000</v>
      </c>
      <c r="C1711" s="33" t="s">
        <v>29</v>
      </c>
      <c r="D1711" s="33" t="s">
        <v>12</v>
      </c>
      <c r="E1711" s="33" t="s">
        <v>234</v>
      </c>
      <c r="F1711" s="31" t="s">
        <v>952</v>
      </c>
      <c r="G1711" s="31" t="s">
        <v>553</v>
      </c>
      <c r="H1711" s="38">
        <f t="shared" si="123"/>
        <v>-60000</v>
      </c>
      <c r="I1711" s="78">
        <f t="shared" si="122"/>
        <v>18.867924528301888</v>
      </c>
      <c r="K1711" s="103" t="s">
        <v>807</v>
      </c>
      <c r="M1711" s="2">
        <v>530</v>
      </c>
    </row>
    <row r="1712" spans="1:13" s="103" customFormat="1" ht="12.75">
      <c r="A1712" s="33"/>
      <c r="B1712" s="287">
        <v>10000</v>
      </c>
      <c r="C1712" s="33" t="s">
        <v>29</v>
      </c>
      <c r="D1712" s="33" t="s">
        <v>12</v>
      </c>
      <c r="E1712" s="33" t="s">
        <v>234</v>
      </c>
      <c r="F1712" s="31" t="s">
        <v>952</v>
      </c>
      <c r="G1712" s="31" t="s">
        <v>555</v>
      </c>
      <c r="H1712" s="38">
        <f t="shared" si="123"/>
        <v>-70000</v>
      </c>
      <c r="I1712" s="78">
        <f t="shared" si="122"/>
        <v>18.867924528301888</v>
      </c>
      <c r="K1712" s="103" t="s">
        <v>807</v>
      </c>
      <c r="M1712" s="2">
        <v>530</v>
      </c>
    </row>
    <row r="1713" spans="2:13" ht="12.75">
      <c r="B1713" s="287">
        <v>10000</v>
      </c>
      <c r="C1713" s="1" t="s">
        <v>29</v>
      </c>
      <c r="D1713" s="12" t="s">
        <v>12</v>
      </c>
      <c r="E1713" s="1" t="s">
        <v>234</v>
      </c>
      <c r="F1713" s="453" t="s">
        <v>953</v>
      </c>
      <c r="G1713" s="453" t="s">
        <v>456</v>
      </c>
      <c r="H1713" s="38">
        <f t="shared" si="123"/>
        <v>-80000</v>
      </c>
      <c r="I1713" s="78">
        <f t="shared" si="122"/>
        <v>18.867924528301888</v>
      </c>
      <c r="K1713" s="81" t="s">
        <v>686</v>
      </c>
      <c r="M1713" s="2">
        <v>530</v>
      </c>
    </row>
    <row r="1714" spans="2:13" ht="12.75">
      <c r="B1714" s="287">
        <v>10000</v>
      </c>
      <c r="C1714" s="1" t="s">
        <v>29</v>
      </c>
      <c r="D1714" s="12" t="s">
        <v>12</v>
      </c>
      <c r="E1714" s="1" t="s">
        <v>234</v>
      </c>
      <c r="F1714" s="453" t="s">
        <v>953</v>
      </c>
      <c r="G1714" s="453" t="s">
        <v>458</v>
      </c>
      <c r="H1714" s="38">
        <f t="shared" si="123"/>
        <v>-90000</v>
      </c>
      <c r="I1714" s="78">
        <f t="shared" si="122"/>
        <v>18.867924528301888</v>
      </c>
      <c r="K1714" s="81" t="s">
        <v>686</v>
      </c>
      <c r="M1714" s="2">
        <v>530</v>
      </c>
    </row>
    <row r="1715" spans="2:13" ht="12.75">
      <c r="B1715" s="287">
        <v>10000</v>
      </c>
      <c r="C1715" s="75" t="s">
        <v>29</v>
      </c>
      <c r="D1715" s="33" t="s">
        <v>12</v>
      </c>
      <c r="E1715" s="75" t="s">
        <v>234</v>
      </c>
      <c r="F1715" s="453" t="s">
        <v>953</v>
      </c>
      <c r="G1715" s="453" t="s">
        <v>460</v>
      </c>
      <c r="H1715" s="38">
        <f t="shared" si="123"/>
        <v>-100000</v>
      </c>
      <c r="I1715" s="78">
        <f t="shared" si="122"/>
        <v>18.867924528301888</v>
      </c>
      <c r="K1715" s="81" t="s">
        <v>686</v>
      </c>
      <c r="M1715" s="2">
        <v>530</v>
      </c>
    </row>
    <row r="1716" spans="1:13" s="91" customFormat="1" ht="12.75">
      <c r="A1716" s="86"/>
      <c r="B1716" s="371">
        <f>SUM(B1706:B1715)</f>
        <v>100000</v>
      </c>
      <c r="C1716" s="86" t="s">
        <v>29</v>
      </c>
      <c r="D1716" s="86"/>
      <c r="E1716" s="86"/>
      <c r="F1716" s="88"/>
      <c r="G1716" s="88"/>
      <c r="H1716" s="87">
        <v>0</v>
      </c>
      <c r="I1716" s="118">
        <f t="shared" si="122"/>
        <v>188.67924528301887</v>
      </c>
      <c r="M1716" s="2">
        <v>530</v>
      </c>
    </row>
    <row r="1717" spans="1:13" s="103" customFormat="1" ht="12.75">
      <c r="A1717" s="33"/>
      <c r="B1717" s="287"/>
      <c r="C1717" s="33"/>
      <c r="D1717" s="33"/>
      <c r="E1717" s="33"/>
      <c r="F1717" s="31"/>
      <c r="G1717" s="31"/>
      <c r="H1717" s="38">
        <f aca="true" t="shared" si="124" ref="H1717:H1738">H1716-B1717</f>
        <v>0</v>
      </c>
      <c r="I1717" s="78">
        <f t="shared" si="122"/>
        <v>0</v>
      </c>
      <c r="M1717" s="2">
        <v>530</v>
      </c>
    </row>
    <row r="1718" spans="1:13" s="103" customFormat="1" ht="12.75">
      <c r="A1718" s="12"/>
      <c r="B1718" s="287"/>
      <c r="C1718" s="12"/>
      <c r="D1718" s="12"/>
      <c r="E1718" s="12"/>
      <c r="F1718" s="30"/>
      <c r="G1718" s="30"/>
      <c r="H1718" s="38">
        <f t="shared" si="124"/>
        <v>0</v>
      </c>
      <c r="I1718" s="78">
        <f t="shared" si="122"/>
        <v>0</v>
      </c>
      <c r="J1718" s="15"/>
      <c r="L1718" s="15"/>
      <c r="M1718" s="2">
        <v>530</v>
      </c>
    </row>
    <row r="1719" spans="1:13" s="103" customFormat="1" ht="12.75">
      <c r="A1719" s="33"/>
      <c r="B1719" s="287">
        <v>2000</v>
      </c>
      <c r="C1719" s="33" t="s">
        <v>30</v>
      </c>
      <c r="D1719" s="33" t="s">
        <v>12</v>
      </c>
      <c r="E1719" s="33" t="s">
        <v>234</v>
      </c>
      <c r="F1719" s="31" t="s">
        <v>946</v>
      </c>
      <c r="G1719" s="31" t="s">
        <v>43</v>
      </c>
      <c r="H1719" s="38">
        <f t="shared" si="124"/>
        <v>-2000</v>
      </c>
      <c r="I1719" s="78">
        <f t="shared" si="122"/>
        <v>3.7735849056603774</v>
      </c>
      <c r="K1719" s="103" t="s">
        <v>807</v>
      </c>
      <c r="M1719" s="2">
        <v>530</v>
      </c>
    </row>
    <row r="1720" spans="1:13" s="103" customFormat="1" ht="12.75">
      <c r="A1720" s="33"/>
      <c r="B1720" s="287">
        <v>2000</v>
      </c>
      <c r="C1720" s="33" t="s">
        <v>30</v>
      </c>
      <c r="D1720" s="33" t="s">
        <v>12</v>
      </c>
      <c r="E1720" s="33" t="s">
        <v>234</v>
      </c>
      <c r="F1720" s="31" t="s">
        <v>946</v>
      </c>
      <c r="G1720" s="31" t="s">
        <v>306</v>
      </c>
      <c r="H1720" s="38">
        <f t="shared" si="124"/>
        <v>-4000</v>
      </c>
      <c r="I1720" s="78">
        <f t="shared" si="122"/>
        <v>3.7735849056603774</v>
      </c>
      <c r="K1720" s="103" t="s">
        <v>807</v>
      </c>
      <c r="M1720" s="2">
        <v>530</v>
      </c>
    </row>
    <row r="1721" spans="1:13" s="103" customFormat="1" ht="12.75">
      <c r="A1721" s="33"/>
      <c r="B1721" s="287">
        <v>2000</v>
      </c>
      <c r="C1721" s="33" t="s">
        <v>30</v>
      </c>
      <c r="D1721" s="33" t="s">
        <v>12</v>
      </c>
      <c r="E1721" s="33" t="s">
        <v>234</v>
      </c>
      <c r="F1721" s="31" t="s">
        <v>948</v>
      </c>
      <c r="G1721" s="31" t="s">
        <v>386</v>
      </c>
      <c r="H1721" s="38">
        <f t="shared" si="124"/>
        <v>-6000</v>
      </c>
      <c r="I1721" s="78">
        <f t="shared" si="122"/>
        <v>3.7735849056603774</v>
      </c>
      <c r="K1721" s="103" t="s">
        <v>689</v>
      </c>
      <c r="M1721" s="2">
        <v>530</v>
      </c>
    </row>
    <row r="1722" spans="1:13" s="103" customFormat="1" ht="12.75">
      <c r="A1722" s="33"/>
      <c r="B1722" s="287">
        <v>2000</v>
      </c>
      <c r="C1722" s="33" t="s">
        <v>30</v>
      </c>
      <c r="D1722" s="33" t="s">
        <v>12</v>
      </c>
      <c r="E1722" s="33" t="s">
        <v>234</v>
      </c>
      <c r="F1722" s="31" t="s">
        <v>948</v>
      </c>
      <c r="G1722" s="31" t="s">
        <v>392</v>
      </c>
      <c r="H1722" s="38">
        <f t="shared" si="124"/>
        <v>-8000</v>
      </c>
      <c r="I1722" s="78">
        <f t="shared" si="122"/>
        <v>3.7735849056603774</v>
      </c>
      <c r="K1722" s="103" t="s">
        <v>689</v>
      </c>
      <c r="M1722" s="2">
        <v>530</v>
      </c>
    </row>
    <row r="1723" spans="1:13" s="103" customFormat="1" ht="12.75">
      <c r="A1723" s="33"/>
      <c r="B1723" s="287">
        <v>2000</v>
      </c>
      <c r="C1723" s="33" t="s">
        <v>30</v>
      </c>
      <c r="D1723" s="33" t="s">
        <v>12</v>
      </c>
      <c r="E1723" s="33" t="s">
        <v>234</v>
      </c>
      <c r="F1723" s="31" t="s">
        <v>950</v>
      </c>
      <c r="G1723" s="31" t="s">
        <v>456</v>
      </c>
      <c r="H1723" s="38">
        <f t="shared" si="124"/>
        <v>-10000</v>
      </c>
      <c r="I1723" s="78">
        <f t="shared" si="122"/>
        <v>3.7735849056603774</v>
      </c>
      <c r="K1723" s="103" t="s">
        <v>654</v>
      </c>
      <c r="M1723" s="2">
        <v>530</v>
      </c>
    </row>
    <row r="1724" spans="1:13" s="15" customFormat="1" ht="12.75">
      <c r="A1724" s="33"/>
      <c r="B1724" s="287">
        <v>2000</v>
      </c>
      <c r="C1724" s="33" t="s">
        <v>30</v>
      </c>
      <c r="D1724" s="33" t="s">
        <v>12</v>
      </c>
      <c r="E1724" s="33" t="s">
        <v>234</v>
      </c>
      <c r="F1724" s="31" t="s">
        <v>950</v>
      </c>
      <c r="G1724" s="31" t="s">
        <v>458</v>
      </c>
      <c r="H1724" s="38">
        <f t="shared" si="124"/>
        <v>-12000</v>
      </c>
      <c r="I1724" s="78">
        <f t="shared" si="122"/>
        <v>3.7735849056603774</v>
      </c>
      <c r="J1724" s="103"/>
      <c r="K1724" s="103" t="s">
        <v>654</v>
      </c>
      <c r="L1724" s="103"/>
      <c r="M1724" s="2">
        <v>530</v>
      </c>
    </row>
    <row r="1725" spans="1:13" s="15" customFormat="1" ht="12.75">
      <c r="A1725" s="33"/>
      <c r="B1725" s="287">
        <v>2000</v>
      </c>
      <c r="C1725" s="33" t="s">
        <v>30</v>
      </c>
      <c r="D1725" s="33" t="s">
        <v>12</v>
      </c>
      <c r="E1725" s="33" t="s">
        <v>234</v>
      </c>
      <c r="F1725" s="31" t="s">
        <v>951</v>
      </c>
      <c r="G1725" s="31" t="s">
        <v>460</v>
      </c>
      <c r="H1725" s="38">
        <f t="shared" si="124"/>
        <v>-14000</v>
      </c>
      <c r="I1725" s="78">
        <f t="shared" si="122"/>
        <v>3.7735849056603774</v>
      </c>
      <c r="J1725" s="103"/>
      <c r="K1725" s="103" t="s">
        <v>654</v>
      </c>
      <c r="L1725" s="103"/>
      <c r="M1725" s="2">
        <v>530</v>
      </c>
    </row>
    <row r="1726" spans="1:13" s="103" customFormat="1" ht="12.75">
      <c r="A1726" s="33"/>
      <c r="B1726" s="287">
        <v>2000</v>
      </c>
      <c r="C1726" s="33" t="s">
        <v>30</v>
      </c>
      <c r="D1726" s="33" t="s">
        <v>12</v>
      </c>
      <c r="E1726" s="33" t="s">
        <v>234</v>
      </c>
      <c r="F1726" s="31" t="s">
        <v>951</v>
      </c>
      <c r="G1726" s="31" t="s">
        <v>462</v>
      </c>
      <c r="H1726" s="38">
        <f t="shared" si="124"/>
        <v>-16000</v>
      </c>
      <c r="I1726" s="78">
        <f t="shared" si="122"/>
        <v>3.7735849056603774</v>
      </c>
      <c r="K1726" s="103" t="s">
        <v>654</v>
      </c>
      <c r="M1726" s="2">
        <v>530</v>
      </c>
    </row>
    <row r="1727" spans="1:13" s="103" customFormat="1" ht="12.75">
      <c r="A1727" s="33"/>
      <c r="B1727" s="287">
        <v>2000</v>
      </c>
      <c r="C1727" s="33" t="s">
        <v>30</v>
      </c>
      <c r="D1727" s="33" t="s">
        <v>12</v>
      </c>
      <c r="E1727" s="33" t="s">
        <v>234</v>
      </c>
      <c r="F1727" s="31" t="s">
        <v>952</v>
      </c>
      <c r="G1727" s="31" t="s">
        <v>553</v>
      </c>
      <c r="H1727" s="38">
        <f t="shared" si="124"/>
        <v>-18000</v>
      </c>
      <c r="I1727" s="78">
        <f t="shared" si="122"/>
        <v>3.7735849056603774</v>
      </c>
      <c r="K1727" s="103" t="s">
        <v>807</v>
      </c>
      <c r="M1727" s="2">
        <v>530</v>
      </c>
    </row>
    <row r="1728" spans="1:13" s="103" customFormat="1" ht="12.75">
      <c r="A1728" s="33"/>
      <c r="B1728" s="287">
        <v>2000</v>
      </c>
      <c r="C1728" s="33" t="s">
        <v>30</v>
      </c>
      <c r="D1728" s="33" t="s">
        <v>12</v>
      </c>
      <c r="E1728" s="33" t="s">
        <v>234</v>
      </c>
      <c r="F1728" s="31" t="s">
        <v>952</v>
      </c>
      <c r="G1728" s="31" t="s">
        <v>555</v>
      </c>
      <c r="H1728" s="38">
        <f t="shared" si="124"/>
        <v>-20000</v>
      </c>
      <c r="I1728" s="78">
        <f t="shared" si="122"/>
        <v>3.7735849056603774</v>
      </c>
      <c r="K1728" s="103" t="s">
        <v>807</v>
      </c>
      <c r="M1728" s="2">
        <v>530</v>
      </c>
    </row>
    <row r="1729" spans="2:13" ht="12.75">
      <c r="B1729" s="287">
        <v>2000</v>
      </c>
      <c r="C1729" s="1" t="s">
        <v>30</v>
      </c>
      <c r="D1729" s="12" t="s">
        <v>12</v>
      </c>
      <c r="E1729" s="75" t="s">
        <v>234</v>
      </c>
      <c r="F1729" s="453" t="s">
        <v>953</v>
      </c>
      <c r="G1729" s="453" t="s">
        <v>456</v>
      </c>
      <c r="H1729" s="38">
        <f t="shared" si="124"/>
        <v>-22000</v>
      </c>
      <c r="I1729" s="78">
        <f t="shared" si="122"/>
        <v>3.7735849056603774</v>
      </c>
      <c r="K1729" s="81" t="s">
        <v>686</v>
      </c>
      <c r="M1729" s="2">
        <v>530</v>
      </c>
    </row>
    <row r="1730" spans="2:13" ht="12.75">
      <c r="B1730" s="287">
        <v>2000</v>
      </c>
      <c r="C1730" s="1" t="s">
        <v>30</v>
      </c>
      <c r="D1730" s="12" t="s">
        <v>12</v>
      </c>
      <c r="E1730" s="1" t="s">
        <v>234</v>
      </c>
      <c r="F1730" s="453" t="s">
        <v>953</v>
      </c>
      <c r="G1730" s="453" t="s">
        <v>458</v>
      </c>
      <c r="H1730" s="38">
        <f t="shared" si="124"/>
        <v>-24000</v>
      </c>
      <c r="I1730" s="78">
        <f t="shared" si="122"/>
        <v>3.7735849056603774</v>
      </c>
      <c r="K1730" s="81" t="s">
        <v>686</v>
      </c>
      <c r="M1730" s="2">
        <v>530</v>
      </c>
    </row>
    <row r="1731" spans="2:13" ht="12.75">
      <c r="B1731" s="287">
        <v>2000</v>
      </c>
      <c r="C1731" s="1" t="s">
        <v>30</v>
      </c>
      <c r="D1731" s="12" t="s">
        <v>12</v>
      </c>
      <c r="E1731" s="1" t="s">
        <v>234</v>
      </c>
      <c r="F1731" s="453" t="s">
        <v>953</v>
      </c>
      <c r="G1731" s="453" t="s">
        <v>460</v>
      </c>
      <c r="H1731" s="38">
        <f t="shared" si="124"/>
        <v>-26000</v>
      </c>
      <c r="I1731" s="78">
        <f t="shared" si="122"/>
        <v>3.7735849056603774</v>
      </c>
      <c r="K1731" s="81" t="s">
        <v>686</v>
      </c>
      <c r="M1731" s="2">
        <v>530</v>
      </c>
    </row>
    <row r="1732" spans="2:13" ht="12.75">
      <c r="B1732" s="287">
        <v>2000</v>
      </c>
      <c r="C1732" s="75" t="s">
        <v>30</v>
      </c>
      <c r="D1732" s="33" t="s">
        <v>12</v>
      </c>
      <c r="E1732" s="75" t="s">
        <v>234</v>
      </c>
      <c r="F1732" s="453" t="s">
        <v>953</v>
      </c>
      <c r="G1732" s="453" t="s">
        <v>462</v>
      </c>
      <c r="H1732" s="38">
        <f t="shared" si="124"/>
        <v>-28000</v>
      </c>
      <c r="I1732" s="78">
        <f t="shared" si="122"/>
        <v>3.7735849056603774</v>
      </c>
      <c r="K1732" s="81" t="s">
        <v>686</v>
      </c>
      <c r="M1732" s="2">
        <v>530</v>
      </c>
    </row>
    <row r="1733" spans="1:13" s="103" customFormat="1" ht="12.75">
      <c r="A1733" s="33"/>
      <c r="B1733" s="373">
        <v>2000</v>
      </c>
      <c r="C1733" s="122" t="s">
        <v>30</v>
      </c>
      <c r="D1733" s="122" t="s">
        <v>12</v>
      </c>
      <c r="E1733" s="122" t="s">
        <v>234</v>
      </c>
      <c r="F1733" s="31" t="s">
        <v>955</v>
      </c>
      <c r="G1733" s="31" t="s">
        <v>395</v>
      </c>
      <c r="H1733" s="38">
        <f t="shared" si="124"/>
        <v>-30000</v>
      </c>
      <c r="I1733" s="78">
        <f t="shared" si="122"/>
        <v>3.7735849056603774</v>
      </c>
      <c r="K1733" s="103" t="s">
        <v>807</v>
      </c>
      <c r="M1733" s="2">
        <v>530</v>
      </c>
    </row>
    <row r="1734" spans="1:13" s="103" customFormat="1" ht="12.75">
      <c r="A1734" s="33"/>
      <c r="B1734" s="373">
        <v>2000</v>
      </c>
      <c r="C1734" s="122" t="s">
        <v>30</v>
      </c>
      <c r="D1734" s="122" t="s">
        <v>12</v>
      </c>
      <c r="E1734" s="122" t="s">
        <v>234</v>
      </c>
      <c r="F1734" s="31" t="s">
        <v>955</v>
      </c>
      <c r="G1734" s="31" t="s">
        <v>417</v>
      </c>
      <c r="H1734" s="38">
        <f t="shared" si="124"/>
        <v>-32000</v>
      </c>
      <c r="I1734" s="78">
        <f t="shared" si="122"/>
        <v>3.7735849056603774</v>
      </c>
      <c r="K1734" s="103" t="s">
        <v>807</v>
      </c>
      <c r="M1734" s="2">
        <v>530</v>
      </c>
    </row>
    <row r="1735" spans="1:13" s="103" customFormat="1" ht="12.75">
      <c r="A1735" s="33"/>
      <c r="B1735" s="373">
        <v>2000</v>
      </c>
      <c r="C1735" s="122" t="s">
        <v>30</v>
      </c>
      <c r="D1735" s="122" t="s">
        <v>12</v>
      </c>
      <c r="E1735" s="122" t="s">
        <v>234</v>
      </c>
      <c r="F1735" s="31" t="s">
        <v>957</v>
      </c>
      <c r="G1735" s="31" t="s">
        <v>464</v>
      </c>
      <c r="H1735" s="38">
        <f t="shared" si="124"/>
        <v>-34000</v>
      </c>
      <c r="I1735" s="78">
        <f t="shared" si="122"/>
        <v>3.7735849056603774</v>
      </c>
      <c r="K1735" s="103" t="s">
        <v>807</v>
      </c>
      <c r="M1735" s="2">
        <v>530</v>
      </c>
    </row>
    <row r="1736" spans="1:13" s="103" customFormat="1" ht="12.75">
      <c r="A1736" s="33"/>
      <c r="B1736" s="373">
        <v>2000</v>
      </c>
      <c r="C1736" s="122" t="s">
        <v>30</v>
      </c>
      <c r="D1736" s="122" t="s">
        <v>12</v>
      </c>
      <c r="E1736" s="122" t="s">
        <v>234</v>
      </c>
      <c r="F1736" s="31" t="s">
        <v>957</v>
      </c>
      <c r="G1736" s="31" t="s">
        <v>502</v>
      </c>
      <c r="H1736" s="38">
        <f t="shared" si="124"/>
        <v>-36000</v>
      </c>
      <c r="I1736" s="78">
        <f t="shared" si="122"/>
        <v>3.7735849056603774</v>
      </c>
      <c r="K1736" s="103" t="s">
        <v>807</v>
      </c>
      <c r="M1736" s="2">
        <v>530</v>
      </c>
    </row>
    <row r="1737" spans="1:13" s="103" customFormat="1" ht="12.75">
      <c r="A1737" s="33"/>
      <c r="B1737" s="373">
        <v>2000</v>
      </c>
      <c r="C1737" s="122" t="s">
        <v>30</v>
      </c>
      <c r="D1737" s="122" t="s">
        <v>12</v>
      </c>
      <c r="E1737" s="122" t="s">
        <v>234</v>
      </c>
      <c r="F1737" s="31" t="s">
        <v>958</v>
      </c>
      <c r="G1737" s="31" t="s">
        <v>555</v>
      </c>
      <c r="H1737" s="38">
        <f t="shared" si="124"/>
        <v>-38000</v>
      </c>
      <c r="I1737" s="78">
        <f t="shared" si="122"/>
        <v>3.7735849056603774</v>
      </c>
      <c r="K1737" s="103" t="s">
        <v>686</v>
      </c>
      <c r="M1737" s="2">
        <v>530</v>
      </c>
    </row>
    <row r="1738" spans="1:13" s="103" customFormat="1" ht="12.75">
      <c r="A1738" s="33"/>
      <c r="B1738" s="373">
        <v>2000</v>
      </c>
      <c r="C1738" s="122" t="s">
        <v>30</v>
      </c>
      <c r="D1738" s="122" t="s">
        <v>12</v>
      </c>
      <c r="E1738" s="122" t="s">
        <v>234</v>
      </c>
      <c r="F1738" s="31" t="s">
        <v>958</v>
      </c>
      <c r="G1738" s="31" t="s">
        <v>578</v>
      </c>
      <c r="H1738" s="38">
        <f t="shared" si="124"/>
        <v>-40000</v>
      </c>
      <c r="I1738" s="78">
        <f t="shared" si="122"/>
        <v>3.7735849056603774</v>
      </c>
      <c r="K1738" s="103" t="s">
        <v>686</v>
      </c>
      <c r="M1738" s="2">
        <v>530</v>
      </c>
    </row>
    <row r="1739" spans="1:13" s="91" customFormat="1" ht="12.75">
      <c r="A1739" s="86"/>
      <c r="B1739" s="374">
        <f>SUM(B1719:B1738)</f>
        <v>40000</v>
      </c>
      <c r="C1739" s="123" t="s">
        <v>30</v>
      </c>
      <c r="D1739" s="123"/>
      <c r="E1739" s="123"/>
      <c r="F1739" s="88"/>
      <c r="G1739" s="88"/>
      <c r="H1739" s="87">
        <v>0</v>
      </c>
      <c r="I1739" s="118">
        <f t="shared" si="122"/>
        <v>75.47169811320755</v>
      </c>
      <c r="M1739" s="2">
        <v>530</v>
      </c>
    </row>
    <row r="1740" spans="1:13" s="103" customFormat="1" ht="12.75">
      <c r="A1740" s="33"/>
      <c r="B1740" s="373"/>
      <c r="C1740" s="122"/>
      <c r="D1740" s="122"/>
      <c r="E1740" s="122"/>
      <c r="F1740" s="31"/>
      <c r="G1740" s="31"/>
      <c r="H1740" s="38">
        <f>H1739-B1740</f>
        <v>0</v>
      </c>
      <c r="I1740" s="78">
        <f t="shared" si="122"/>
        <v>0</v>
      </c>
      <c r="M1740" s="2">
        <v>530</v>
      </c>
    </row>
    <row r="1741" spans="1:13" s="103" customFormat="1" ht="12.75">
      <c r="A1741" s="33"/>
      <c r="B1741" s="287"/>
      <c r="C1741" s="33"/>
      <c r="D1741" s="33"/>
      <c r="E1741" s="33"/>
      <c r="F1741" s="31"/>
      <c r="G1741" s="31"/>
      <c r="H1741" s="38">
        <f>H1740-B1741</f>
        <v>0</v>
      </c>
      <c r="I1741" s="78">
        <f t="shared" si="122"/>
        <v>0</v>
      </c>
      <c r="M1741" s="2">
        <v>530</v>
      </c>
    </row>
    <row r="1742" spans="1:13" s="103" customFormat="1" ht="12.75">
      <c r="A1742" s="33"/>
      <c r="B1742" s="373">
        <v>125000</v>
      </c>
      <c r="C1742" s="122" t="s">
        <v>130</v>
      </c>
      <c r="D1742" s="122" t="s">
        <v>12</v>
      </c>
      <c r="E1742" s="122" t="s">
        <v>959</v>
      </c>
      <c r="F1742" s="503" t="s">
        <v>960</v>
      </c>
      <c r="G1742" s="31" t="s">
        <v>259</v>
      </c>
      <c r="H1742" s="38">
        <f>H1741-B1742</f>
        <v>-125000</v>
      </c>
      <c r="I1742" s="78">
        <f t="shared" si="122"/>
        <v>235.8490566037736</v>
      </c>
      <c r="K1742" s="103" t="s">
        <v>961</v>
      </c>
      <c r="M1742" s="2">
        <v>530</v>
      </c>
    </row>
    <row r="1743" spans="1:13" s="103" customFormat="1" ht="12.75">
      <c r="A1743" s="33"/>
      <c r="B1743" s="287">
        <v>125000</v>
      </c>
      <c r="C1743" s="122" t="s">
        <v>130</v>
      </c>
      <c r="D1743" s="33" t="s">
        <v>12</v>
      </c>
      <c r="E1743" s="33" t="s">
        <v>959</v>
      </c>
      <c r="F1743" s="31" t="s">
        <v>962</v>
      </c>
      <c r="G1743" s="31" t="s">
        <v>580</v>
      </c>
      <c r="H1743" s="38">
        <f>H1742-B1743</f>
        <v>-250000</v>
      </c>
      <c r="I1743" s="78">
        <f t="shared" si="122"/>
        <v>235.8490566037736</v>
      </c>
      <c r="K1743" s="103" t="s">
        <v>961</v>
      </c>
      <c r="M1743" s="2">
        <v>530</v>
      </c>
    </row>
    <row r="1744" spans="1:13" s="103" customFormat="1" ht="12.75">
      <c r="A1744" s="33"/>
      <c r="B1744" s="287">
        <v>125000</v>
      </c>
      <c r="C1744" s="33" t="s">
        <v>130</v>
      </c>
      <c r="D1744" s="33" t="s">
        <v>12</v>
      </c>
      <c r="E1744" s="33" t="s">
        <v>959</v>
      </c>
      <c r="F1744" s="31" t="s">
        <v>963</v>
      </c>
      <c r="G1744" s="31" t="s">
        <v>582</v>
      </c>
      <c r="H1744" s="38">
        <f>H1743-B1744</f>
        <v>-375000</v>
      </c>
      <c r="I1744" s="78">
        <f t="shared" si="122"/>
        <v>235.8490566037736</v>
      </c>
      <c r="K1744" s="103" t="s">
        <v>654</v>
      </c>
      <c r="M1744" s="2">
        <v>530</v>
      </c>
    </row>
    <row r="1745" spans="1:13" s="91" customFormat="1" ht="12.75">
      <c r="A1745" s="86"/>
      <c r="B1745" s="371">
        <f>SUM(B1742:B1744)</f>
        <v>375000</v>
      </c>
      <c r="C1745" s="86" t="s">
        <v>130</v>
      </c>
      <c r="D1745" s="86"/>
      <c r="E1745" s="86"/>
      <c r="F1745" s="88"/>
      <c r="G1745" s="88"/>
      <c r="H1745" s="87">
        <v>0</v>
      </c>
      <c r="I1745" s="118">
        <f t="shared" si="122"/>
        <v>707.5471698113207</v>
      </c>
      <c r="M1745" s="2">
        <v>530</v>
      </c>
    </row>
    <row r="1746" spans="1:13" s="103" customFormat="1" ht="12.75">
      <c r="A1746" s="33"/>
      <c r="B1746" s="287"/>
      <c r="C1746" s="33"/>
      <c r="D1746" s="33"/>
      <c r="E1746" s="33"/>
      <c r="F1746" s="31"/>
      <c r="G1746" s="31"/>
      <c r="H1746" s="38">
        <f>H1745-B1746</f>
        <v>0</v>
      </c>
      <c r="I1746" s="78">
        <f t="shared" si="122"/>
        <v>0</v>
      </c>
      <c r="M1746" s="2">
        <v>530</v>
      </c>
    </row>
    <row r="1747" spans="1:13" s="103" customFormat="1" ht="12.75">
      <c r="A1747" s="33"/>
      <c r="B1747" s="287"/>
      <c r="C1747" s="33"/>
      <c r="D1747" s="33"/>
      <c r="E1747" s="33"/>
      <c r="F1747" s="31"/>
      <c r="G1747" s="31"/>
      <c r="H1747" s="38">
        <f>H1746-B1747</f>
        <v>0</v>
      </c>
      <c r="I1747" s="78">
        <f t="shared" si="122"/>
        <v>0</v>
      </c>
      <c r="M1747" s="2">
        <v>530</v>
      </c>
    </row>
    <row r="1748" spans="1:13" s="103" customFormat="1" ht="12.75">
      <c r="A1748" s="33"/>
      <c r="B1748" s="373">
        <v>50000</v>
      </c>
      <c r="C1748" s="122" t="s">
        <v>964</v>
      </c>
      <c r="D1748" s="122" t="s">
        <v>12</v>
      </c>
      <c r="E1748" s="122" t="s">
        <v>118</v>
      </c>
      <c r="F1748" s="503" t="s">
        <v>965</v>
      </c>
      <c r="G1748" s="31" t="s">
        <v>259</v>
      </c>
      <c r="H1748" s="38">
        <f>H1747-B1748</f>
        <v>-50000</v>
      </c>
      <c r="I1748" s="78">
        <f t="shared" si="122"/>
        <v>94.33962264150944</v>
      </c>
      <c r="K1748" s="103" t="s">
        <v>961</v>
      </c>
      <c r="M1748" s="2">
        <v>530</v>
      </c>
    </row>
    <row r="1749" spans="1:13" s="103" customFormat="1" ht="12.75">
      <c r="A1749" s="33"/>
      <c r="B1749" s="373">
        <v>175000</v>
      </c>
      <c r="C1749" s="122" t="s">
        <v>964</v>
      </c>
      <c r="D1749" s="122" t="s">
        <v>12</v>
      </c>
      <c r="E1749" s="122" t="s">
        <v>118</v>
      </c>
      <c r="F1749" s="503" t="s">
        <v>966</v>
      </c>
      <c r="G1749" s="31" t="s">
        <v>259</v>
      </c>
      <c r="H1749" s="38">
        <f>H1748-B1749</f>
        <v>-225000</v>
      </c>
      <c r="I1749" s="78">
        <f t="shared" si="122"/>
        <v>330.188679245283</v>
      </c>
      <c r="K1749" s="103" t="s">
        <v>961</v>
      </c>
      <c r="M1749" s="2">
        <v>530</v>
      </c>
    </row>
    <row r="1750" spans="2:13" ht="12.75">
      <c r="B1750" s="287">
        <v>50000</v>
      </c>
      <c r="C1750" s="1" t="s">
        <v>964</v>
      </c>
      <c r="D1750" s="12" t="s">
        <v>12</v>
      </c>
      <c r="E1750" s="122" t="s">
        <v>118</v>
      </c>
      <c r="F1750" s="453" t="s">
        <v>967</v>
      </c>
      <c r="G1750" s="31" t="s">
        <v>232</v>
      </c>
      <c r="H1750" s="38">
        <f>H1749-B1750</f>
        <v>-275000</v>
      </c>
      <c r="I1750" s="78">
        <f t="shared" si="122"/>
        <v>94.33962264150944</v>
      </c>
      <c r="K1750" t="s">
        <v>686</v>
      </c>
      <c r="M1750" s="2">
        <v>530</v>
      </c>
    </row>
    <row r="1751" spans="1:13" s="91" customFormat="1" ht="12.75">
      <c r="A1751" s="86"/>
      <c r="B1751" s="371">
        <f>SUM(B1748:B1750)</f>
        <v>275000</v>
      </c>
      <c r="C1751" s="86"/>
      <c r="D1751" s="86"/>
      <c r="E1751" s="86" t="s">
        <v>118</v>
      </c>
      <c r="F1751" s="88"/>
      <c r="G1751" s="88"/>
      <c r="H1751" s="87">
        <v>0</v>
      </c>
      <c r="I1751" s="118">
        <f t="shared" si="122"/>
        <v>518.8679245283018</v>
      </c>
      <c r="M1751" s="2">
        <v>530</v>
      </c>
    </row>
    <row r="1752" spans="1:13" s="103" customFormat="1" ht="12.75">
      <c r="A1752" s="33"/>
      <c r="B1752" s="32"/>
      <c r="C1752" s="33"/>
      <c r="D1752" s="33"/>
      <c r="E1752" s="33"/>
      <c r="F1752" s="31"/>
      <c r="G1752" s="31"/>
      <c r="H1752" s="38">
        <f aca="true" t="shared" si="125" ref="H1752:H1768">H1751-B1752</f>
        <v>0</v>
      </c>
      <c r="I1752" s="78">
        <f t="shared" si="122"/>
        <v>0</v>
      </c>
      <c r="M1752" s="2">
        <v>530</v>
      </c>
    </row>
    <row r="1753" spans="1:13" s="103" customFormat="1" ht="12.75">
      <c r="A1753" s="33"/>
      <c r="B1753" s="32"/>
      <c r="C1753" s="33"/>
      <c r="D1753" s="33"/>
      <c r="E1753" s="33"/>
      <c r="F1753" s="31"/>
      <c r="G1753" s="31"/>
      <c r="H1753" s="38">
        <f t="shared" si="125"/>
        <v>0</v>
      </c>
      <c r="I1753" s="78">
        <f t="shared" si="122"/>
        <v>0</v>
      </c>
      <c r="M1753" s="2">
        <v>530</v>
      </c>
    </row>
    <row r="1754" spans="1:13" s="106" customFormat="1" ht="12.75">
      <c r="A1754" s="33"/>
      <c r="B1754" s="178">
        <v>170000</v>
      </c>
      <c r="C1754" s="75" t="s">
        <v>132</v>
      </c>
      <c r="D1754" s="75" t="s">
        <v>12</v>
      </c>
      <c r="E1754" s="51"/>
      <c r="F1754" s="51" t="s">
        <v>116</v>
      </c>
      <c r="G1754" s="51" t="s">
        <v>44</v>
      </c>
      <c r="H1754" s="38">
        <f t="shared" si="125"/>
        <v>-170000</v>
      </c>
      <c r="I1754" s="78">
        <f t="shared" si="122"/>
        <v>320.75471698113205</v>
      </c>
      <c r="J1754" s="81"/>
      <c r="K1754" s="81"/>
      <c r="L1754" s="81"/>
      <c r="M1754" s="2">
        <v>530</v>
      </c>
    </row>
    <row r="1755" spans="1:13" s="106" customFormat="1" ht="12.75">
      <c r="A1755" s="33"/>
      <c r="B1755" s="178">
        <v>22015</v>
      </c>
      <c r="C1755" s="75" t="s">
        <v>132</v>
      </c>
      <c r="D1755" s="75" t="s">
        <v>12</v>
      </c>
      <c r="E1755" s="51" t="s">
        <v>117</v>
      </c>
      <c r="F1755" s="51"/>
      <c r="G1755" s="51" t="s">
        <v>44</v>
      </c>
      <c r="H1755" s="38">
        <f t="shared" si="125"/>
        <v>-192015</v>
      </c>
      <c r="I1755" s="78">
        <f t="shared" si="122"/>
        <v>41.5377358490566</v>
      </c>
      <c r="J1755" s="81"/>
      <c r="K1755" s="81"/>
      <c r="L1755" s="81"/>
      <c r="M1755" s="2">
        <v>530</v>
      </c>
    </row>
    <row r="1756" spans="1:13" s="106" customFormat="1" ht="12.75">
      <c r="A1756" s="33"/>
      <c r="B1756" s="178">
        <v>4250</v>
      </c>
      <c r="C1756" s="75" t="s">
        <v>132</v>
      </c>
      <c r="D1756" s="75" t="s">
        <v>12</v>
      </c>
      <c r="E1756" s="51" t="s">
        <v>173</v>
      </c>
      <c r="F1756" s="51"/>
      <c r="G1756" s="51" t="s">
        <v>44</v>
      </c>
      <c r="H1756" s="38">
        <f t="shared" si="125"/>
        <v>-196265</v>
      </c>
      <c r="I1756" s="78">
        <f t="shared" si="122"/>
        <v>8.018867924528301</v>
      </c>
      <c r="J1756" s="81"/>
      <c r="K1756" s="81"/>
      <c r="L1756" s="81"/>
      <c r="M1756" s="2">
        <v>530</v>
      </c>
    </row>
    <row r="1757" spans="1:13" s="81" customFormat="1" ht="12.75">
      <c r="A1757" s="33"/>
      <c r="B1757" s="178">
        <v>350000</v>
      </c>
      <c r="C1757" s="33" t="s">
        <v>133</v>
      </c>
      <c r="D1757" s="75" t="s">
        <v>12</v>
      </c>
      <c r="E1757" s="51"/>
      <c r="F1757" s="51" t="s">
        <v>116</v>
      </c>
      <c r="G1757" s="51" t="s">
        <v>44</v>
      </c>
      <c r="H1757" s="38">
        <f t="shared" si="125"/>
        <v>-546265</v>
      </c>
      <c r="I1757" s="78">
        <f t="shared" si="122"/>
        <v>660.377358490566</v>
      </c>
      <c r="M1757" s="2">
        <v>530</v>
      </c>
    </row>
    <row r="1758" spans="1:13" s="81" customFormat="1" ht="12.75">
      <c r="A1758" s="33"/>
      <c r="B1758" s="178">
        <v>45325</v>
      </c>
      <c r="C1758" s="33" t="s">
        <v>133</v>
      </c>
      <c r="D1758" s="75" t="s">
        <v>12</v>
      </c>
      <c r="E1758" s="51" t="s">
        <v>117</v>
      </c>
      <c r="F1758" s="51"/>
      <c r="G1758" s="51" t="s">
        <v>44</v>
      </c>
      <c r="H1758" s="38">
        <f t="shared" si="125"/>
        <v>-591590</v>
      </c>
      <c r="I1758" s="78">
        <f t="shared" si="122"/>
        <v>85.51886792452831</v>
      </c>
      <c r="J1758" s="103"/>
      <c r="M1758" s="2">
        <v>530</v>
      </c>
    </row>
    <row r="1759" spans="1:13" s="81" customFormat="1" ht="12.75">
      <c r="A1759" s="33"/>
      <c r="B1759" s="178">
        <v>30000</v>
      </c>
      <c r="C1759" s="33" t="s">
        <v>133</v>
      </c>
      <c r="D1759" s="75" t="s">
        <v>12</v>
      </c>
      <c r="E1759" s="51" t="s">
        <v>131</v>
      </c>
      <c r="F1759" s="51"/>
      <c r="G1759" s="51" t="s">
        <v>44</v>
      </c>
      <c r="H1759" s="38">
        <f t="shared" si="125"/>
        <v>-621590</v>
      </c>
      <c r="I1759" s="78">
        <f t="shared" si="122"/>
        <v>56.60377358490566</v>
      </c>
      <c r="J1759" s="103"/>
      <c r="M1759" s="2">
        <v>530</v>
      </c>
    </row>
    <row r="1760" spans="1:13" s="81" customFormat="1" ht="12.75">
      <c r="A1760" s="33"/>
      <c r="B1760" s="178">
        <v>30000</v>
      </c>
      <c r="C1760" s="33" t="s">
        <v>133</v>
      </c>
      <c r="D1760" s="75" t="s">
        <v>12</v>
      </c>
      <c r="E1760" s="51" t="s">
        <v>131</v>
      </c>
      <c r="F1760" s="51"/>
      <c r="G1760" s="51" t="s">
        <v>44</v>
      </c>
      <c r="H1760" s="38">
        <f t="shared" si="125"/>
        <v>-651590</v>
      </c>
      <c r="I1760" s="78">
        <f t="shared" si="122"/>
        <v>56.60377358490566</v>
      </c>
      <c r="J1760" s="103"/>
      <c r="M1760" s="2">
        <v>530</v>
      </c>
    </row>
    <row r="1761" spans="1:13" s="81" customFormat="1" ht="12.75">
      <c r="A1761" s="33"/>
      <c r="B1761" s="178">
        <v>25000</v>
      </c>
      <c r="C1761" s="33" t="s">
        <v>133</v>
      </c>
      <c r="D1761" s="75" t="s">
        <v>12</v>
      </c>
      <c r="E1761" s="51" t="s">
        <v>131</v>
      </c>
      <c r="F1761" s="51"/>
      <c r="G1761" s="51" t="s">
        <v>44</v>
      </c>
      <c r="H1761" s="38">
        <f t="shared" si="125"/>
        <v>-676590</v>
      </c>
      <c r="I1761" s="78">
        <f t="shared" si="122"/>
        <v>47.16981132075472</v>
      </c>
      <c r="J1761" s="103"/>
      <c r="M1761" s="2">
        <v>530</v>
      </c>
    </row>
    <row r="1762" spans="1:13" s="81" customFormat="1" ht="12.75">
      <c r="A1762" s="33"/>
      <c r="B1762" s="178">
        <v>8750</v>
      </c>
      <c r="C1762" s="33" t="s">
        <v>133</v>
      </c>
      <c r="D1762" s="75" t="s">
        <v>12</v>
      </c>
      <c r="E1762" s="51" t="s">
        <v>173</v>
      </c>
      <c r="F1762" s="51"/>
      <c r="G1762" s="51" t="s">
        <v>44</v>
      </c>
      <c r="H1762" s="38">
        <f t="shared" si="125"/>
        <v>-685340</v>
      </c>
      <c r="I1762" s="78">
        <f t="shared" si="122"/>
        <v>16.50943396226415</v>
      </c>
      <c r="J1762" s="103"/>
      <c r="M1762" s="2">
        <v>530</v>
      </c>
    </row>
    <row r="1763" spans="1:13" s="106" customFormat="1" ht="12.75">
      <c r="A1763" s="33"/>
      <c r="B1763" s="375">
        <v>200000</v>
      </c>
      <c r="C1763" s="33" t="s">
        <v>126</v>
      </c>
      <c r="D1763" s="75" t="s">
        <v>12</v>
      </c>
      <c r="E1763" s="51"/>
      <c r="F1763" s="51" t="s">
        <v>116</v>
      </c>
      <c r="G1763" s="51" t="s">
        <v>44</v>
      </c>
      <c r="H1763" s="38">
        <f t="shared" si="125"/>
        <v>-885340</v>
      </c>
      <c r="I1763" s="78">
        <f t="shared" si="122"/>
        <v>377.35849056603774</v>
      </c>
      <c r="J1763" s="81"/>
      <c r="K1763" s="81"/>
      <c r="L1763" s="81"/>
      <c r="M1763" s="2">
        <v>530</v>
      </c>
    </row>
    <row r="1764" spans="1:13" s="81" customFormat="1" ht="12.75">
      <c r="A1764" s="33"/>
      <c r="B1764" s="178">
        <v>25900</v>
      </c>
      <c r="C1764" s="33" t="s">
        <v>126</v>
      </c>
      <c r="D1764" s="75" t="s">
        <v>12</v>
      </c>
      <c r="E1764" s="51" t="s">
        <v>117</v>
      </c>
      <c r="F1764" s="51"/>
      <c r="G1764" s="51" t="s">
        <v>44</v>
      </c>
      <c r="H1764" s="38">
        <f t="shared" si="125"/>
        <v>-911240</v>
      </c>
      <c r="I1764" s="78">
        <f t="shared" si="122"/>
        <v>48.867924528301884</v>
      </c>
      <c r="J1764" s="103"/>
      <c r="M1764" s="2">
        <v>530</v>
      </c>
    </row>
    <row r="1765" spans="1:13" s="81" customFormat="1" ht="12.75">
      <c r="A1765" s="33"/>
      <c r="B1765" s="178">
        <v>5000</v>
      </c>
      <c r="C1765" s="33" t="s">
        <v>126</v>
      </c>
      <c r="D1765" s="75" t="s">
        <v>159</v>
      </c>
      <c r="E1765" s="51" t="s">
        <v>173</v>
      </c>
      <c r="F1765" s="51"/>
      <c r="G1765" s="51" t="s">
        <v>44</v>
      </c>
      <c r="H1765" s="38">
        <f t="shared" si="125"/>
        <v>-916240</v>
      </c>
      <c r="I1765" s="78">
        <f t="shared" si="122"/>
        <v>9.433962264150944</v>
      </c>
      <c r="J1765" s="103"/>
      <c r="M1765" s="2">
        <v>530</v>
      </c>
    </row>
    <row r="1766" spans="1:13" s="81" customFormat="1" ht="12.75">
      <c r="A1766" s="33"/>
      <c r="B1766" s="178">
        <v>160000</v>
      </c>
      <c r="C1766" s="125" t="s">
        <v>127</v>
      </c>
      <c r="D1766" s="75" t="s">
        <v>12</v>
      </c>
      <c r="E1766" s="51"/>
      <c r="F1766" s="51" t="s">
        <v>116</v>
      </c>
      <c r="G1766" s="51" t="s">
        <v>44</v>
      </c>
      <c r="H1766" s="38">
        <f t="shared" si="125"/>
        <v>-1076240</v>
      </c>
      <c r="I1766" s="78">
        <f t="shared" si="122"/>
        <v>301.8867924528302</v>
      </c>
      <c r="J1766" s="103"/>
      <c r="M1766" s="2">
        <v>530</v>
      </c>
    </row>
    <row r="1767" spans="1:13" s="81" customFormat="1" ht="12.75">
      <c r="A1767" s="33"/>
      <c r="B1767" s="178">
        <v>20720</v>
      </c>
      <c r="C1767" s="33" t="s">
        <v>127</v>
      </c>
      <c r="D1767" s="75" t="s">
        <v>12</v>
      </c>
      <c r="E1767" s="51" t="s">
        <v>117</v>
      </c>
      <c r="F1767" s="51"/>
      <c r="G1767" s="51" t="s">
        <v>44</v>
      </c>
      <c r="H1767" s="38">
        <f t="shared" si="125"/>
        <v>-1096960</v>
      </c>
      <c r="I1767" s="78">
        <f t="shared" si="122"/>
        <v>39.094339622641506</v>
      </c>
      <c r="J1767" s="103"/>
      <c r="M1767" s="2">
        <v>530</v>
      </c>
    </row>
    <row r="1768" spans="1:13" s="81" customFormat="1" ht="12.75">
      <c r="A1768" s="33"/>
      <c r="B1768" s="178">
        <v>4000</v>
      </c>
      <c r="C1768" s="33" t="s">
        <v>127</v>
      </c>
      <c r="D1768" s="75" t="s">
        <v>12</v>
      </c>
      <c r="E1768" s="51" t="s">
        <v>173</v>
      </c>
      <c r="F1768" s="51"/>
      <c r="G1768" s="51" t="s">
        <v>44</v>
      </c>
      <c r="H1768" s="38">
        <f t="shared" si="125"/>
        <v>-1100960</v>
      </c>
      <c r="I1768" s="78">
        <f t="shared" si="122"/>
        <v>7.547169811320755</v>
      </c>
      <c r="J1768" s="103"/>
      <c r="M1768" s="2">
        <v>530</v>
      </c>
    </row>
    <row r="1769" spans="1:13" s="106" customFormat="1" ht="12.75">
      <c r="A1769" s="104"/>
      <c r="B1769" s="376">
        <f>SUM(B1754:B1768)</f>
        <v>1100960</v>
      </c>
      <c r="C1769" s="104" t="s">
        <v>134</v>
      </c>
      <c r="D1769" s="104"/>
      <c r="E1769" s="113"/>
      <c r="F1769" s="113"/>
      <c r="G1769" s="113"/>
      <c r="H1769" s="89">
        <v>0</v>
      </c>
      <c r="I1769" s="90">
        <f t="shared" si="122"/>
        <v>2077.2830188679245</v>
      </c>
      <c r="M1769" s="2">
        <v>530</v>
      </c>
    </row>
    <row r="1770" spans="1:13" s="103" customFormat="1" ht="12.75">
      <c r="A1770" s="33"/>
      <c r="B1770" s="126"/>
      <c r="C1770" s="33"/>
      <c r="D1770" s="122"/>
      <c r="E1770" s="33"/>
      <c r="F1770" s="31"/>
      <c r="G1770" s="31"/>
      <c r="H1770" s="38"/>
      <c r="I1770" s="78"/>
      <c r="M1770" s="2">
        <v>530</v>
      </c>
    </row>
    <row r="1771" spans="8:13" ht="12.75" hidden="1">
      <c r="H1771" s="5">
        <f aca="true" t="shared" si="126" ref="H1771:H1834">H1770-B1771</f>
        <v>0</v>
      </c>
      <c r="M1771" s="2">
        <v>530</v>
      </c>
    </row>
    <row r="1772" spans="8:13" ht="12.75" hidden="1">
      <c r="H1772" s="5">
        <f t="shared" si="126"/>
        <v>0</v>
      </c>
      <c r="M1772" s="2">
        <v>530</v>
      </c>
    </row>
    <row r="1773" spans="8:13" ht="12.75" hidden="1">
      <c r="H1773" s="5">
        <f t="shared" si="126"/>
        <v>0</v>
      </c>
      <c r="M1773" s="2">
        <v>530</v>
      </c>
    </row>
    <row r="1774" spans="8:13" ht="12.75" hidden="1">
      <c r="H1774" s="5">
        <f t="shared" si="126"/>
        <v>0</v>
      </c>
      <c r="M1774" s="2">
        <v>530</v>
      </c>
    </row>
    <row r="1775" spans="8:13" ht="12.75" hidden="1">
      <c r="H1775" s="5">
        <f t="shared" si="126"/>
        <v>0</v>
      </c>
      <c r="M1775" s="2">
        <v>530</v>
      </c>
    </row>
    <row r="1776" spans="8:13" ht="12.75" hidden="1">
      <c r="H1776" s="5">
        <f t="shared" si="126"/>
        <v>0</v>
      </c>
      <c r="M1776" s="2">
        <v>530</v>
      </c>
    </row>
    <row r="1777" spans="8:13" ht="12.75" hidden="1">
      <c r="H1777" s="5">
        <f t="shared" si="126"/>
        <v>0</v>
      </c>
      <c r="M1777" s="2">
        <v>530</v>
      </c>
    </row>
    <row r="1778" spans="8:13" ht="12.75" hidden="1">
      <c r="H1778" s="5">
        <f t="shared" si="126"/>
        <v>0</v>
      </c>
      <c r="M1778" s="2">
        <v>530</v>
      </c>
    </row>
    <row r="1779" spans="8:13" ht="12.75" hidden="1">
      <c r="H1779" s="5">
        <f t="shared" si="126"/>
        <v>0</v>
      </c>
      <c r="M1779" s="2">
        <v>530</v>
      </c>
    </row>
    <row r="1780" spans="8:13" ht="12.75" hidden="1">
      <c r="H1780" s="5">
        <f t="shared" si="126"/>
        <v>0</v>
      </c>
      <c r="M1780" s="2">
        <v>530</v>
      </c>
    </row>
    <row r="1781" spans="8:13" ht="12.75" hidden="1">
      <c r="H1781" s="5">
        <f t="shared" si="126"/>
        <v>0</v>
      </c>
      <c r="M1781" s="2">
        <v>530</v>
      </c>
    </row>
    <row r="1782" spans="8:13" ht="12.75" hidden="1">
      <c r="H1782" s="5">
        <f t="shared" si="126"/>
        <v>0</v>
      </c>
      <c r="M1782" s="2">
        <v>530</v>
      </c>
    </row>
    <row r="1783" spans="8:13" ht="12.75" hidden="1">
      <c r="H1783" s="5">
        <f t="shared" si="126"/>
        <v>0</v>
      </c>
      <c r="M1783" s="2">
        <v>530</v>
      </c>
    </row>
    <row r="1784" spans="8:13" ht="12.75" hidden="1">
      <c r="H1784" s="5">
        <f t="shared" si="126"/>
        <v>0</v>
      </c>
      <c r="M1784" s="2">
        <v>530</v>
      </c>
    </row>
    <row r="1785" spans="8:13" ht="12.75" hidden="1">
      <c r="H1785" s="5">
        <f t="shared" si="126"/>
        <v>0</v>
      </c>
      <c r="M1785" s="2">
        <v>530</v>
      </c>
    </row>
    <row r="1786" spans="8:13" ht="12.75" hidden="1">
      <c r="H1786" s="5">
        <f t="shared" si="126"/>
        <v>0</v>
      </c>
      <c r="M1786" s="2">
        <v>530</v>
      </c>
    </row>
    <row r="1787" spans="8:13" ht="12.75" hidden="1">
      <c r="H1787" s="5">
        <f t="shared" si="126"/>
        <v>0</v>
      </c>
      <c r="M1787" s="2">
        <v>530</v>
      </c>
    </row>
    <row r="1788" spans="8:13" ht="12.75" hidden="1">
      <c r="H1788" s="5">
        <f t="shared" si="126"/>
        <v>0</v>
      </c>
      <c r="M1788" s="2">
        <v>530</v>
      </c>
    </row>
    <row r="1789" spans="8:13" ht="12.75" hidden="1">
      <c r="H1789" s="5">
        <f t="shared" si="126"/>
        <v>0</v>
      </c>
      <c r="M1789" s="2">
        <v>530</v>
      </c>
    </row>
    <row r="1790" spans="8:13" ht="12.75" hidden="1">
      <c r="H1790" s="5">
        <f t="shared" si="126"/>
        <v>0</v>
      </c>
      <c r="M1790" s="2">
        <v>530</v>
      </c>
    </row>
    <row r="1791" spans="8:13" ht="12.75" hidden="1">
      <c r="H1791" s="5">
        <f t="shared" si="126"/>
        <v>0</v>
      </c>
      <c r="M1791" s="2">
        <v>530</v>
      </c>
    </row>
    <row r="1792" spans="8:13" ht="12.75" hidden="1">
      <c r="H1792" s="5">
        <f t="shared" si="126"/>
        <v>0</v>
      </c>
      <c r="M1792" s="2">
        <v>530</v>
      </c>
    </row>
    <row r="1793" spans="8:13" ht="12.75" hidden="1">
      <c r="H1793" s="5">
        <f t="shared" si="126"/>
        <v>0</v>
      </c>
      <c r="M1793" s="2">
        <v>530</v>
      </c>
    </row>
    <row r="1794" spans="8:13" ht="12.75" hidden="1">
      <c r="H1794" s="5">
        <f t="shared" si="126"/>
        <v>0</v>
      </c>
      <c r="M1794" s="2">
        <v>530</v>
      </c>
    </row>
    <row r="1795" spans="8:13" ht="12.75" hidden="1">
      <c r="H1795" s="5">
        <f t="shared" si="126"/>
        <v>0</v>
      </c>
      <c r="M1795" s="2">
        <v>530</v>
      </c>
    </row>
    <row r="1796" spans="8:13" ht="12.75" hidden="1">
      <c r="H1796" s="5">
        <f t="shared" si="126"/>
        <v>0</v>
      </c>
      <c r="M1796" s="2">
        <v>530</v>
      </c>
    </row>
    <row r="1797" spans="8:13" ht="12.75" hidden="1">
      <c r="H1797" s="5">
        <f t="shared" si="126"/>
        <v>0</v>
      </c>
      <c r="M1797" s="2">
        <v>530</v>
      </c>
    </row>
    <row r="1798" spans="8:13" ht="12.75" hidden="1">
      <c r="H1798" s="5">
        <f t="shared" si="126"/>
        <v>0</v>
      </c>
      <c r="M1798" s="2">
        <v>530</v>
      </c>
    </row>
    <row r="1799" spans="8:13" ht="12.75" hidden="1">
      <c r="H1799" s="5">
        <f t="shared" si="126"/>
        <v>0</v>
      </c>
      <c r="M1799" s="2">
        <v>530</v>
      </c>
    </row>
    <row r="1800" spans="8:13" ht="12.75" hidden="1">
      <c r="H1800" s="5">
        <f t="shared" si="126"/>
        <v>0</v>
      </c>
      <c r="M1800" s="2">
        <v>530</v>
      </c>
    </row>
    <row r="1801" spans="8:13" ht="12.75" hidden="1">
      <c r="H1801" s="5">
        <f t="shared" si="126"/>
        <v>0</v>
      </c>
      <c r="M1801" s="2">
        <v>530</v>
      </c>
    </row>
    <row r="1802" spans="8:13" ht="12.75" hidden="1">
      <c r="H1802" s="5">
        <f t="shared" si="126"/>
        <v>0</v>
      </c>
      <c r="M1802" s="2">
        <v>530</v>
      </c>
    </row>
    <row r="1803" spans="8:13" ht="12.75" hidden="1">
      <c r="H1803" s="5">
        <f t="shared" si="126"/>
        <v>0</v>
      </c>
      <c r="M1803" s="2">
        <v>530</v>
      </c>
    </row>
    <row r="1804" spans="8:13" ht="12.75" hidden="1">
      <c r="H1804" s="5">
        <f t="shared" si="126"/>
        <v>0</v>
      </c>
      <c r="M1804" s="2">
        <v>530</v>
      </c>
    </row>
    <row r="1805" spans="8:13" ht="12.75" hidden="1">
      <c r="H1805" s="5">
        <f t="shared" si="126"/>
        <v>0</v>
      </c>
      <c r="M1805" s="2">
        <v>530</v>
      </c>
    </row>
    <row r="1806" spans="8:13" ht="12.75" hidden="1">
      <c r="H1806" s="5">
        <f t="shared" si="126"/>
        <v>0</v>
      </c>
      <c r="M1806" s="2">
        <v>530</v>
      </c>
    </row>
    <row r="1807" spans="8:13" ht="12.75" hidden="1">
      <c r="H1807" s="5">
        <f t="shared" si="126"/>
        <v>0</v>
      </c>
      <c r="M1807" s="2">
        <v>530</v>
      </c>
    </row>
    <row r="1808" spans="8:13" ht="12.75" hidden="1">
      <c r="H1808" s="5">
        <f t="shared" si="126"/>
        <v>0</v>
      </c>
      <c r="M1808" s="2">
        <v>530</v>
      </c>
    </row>
    <row r="1809" spans="8:13" ht="12.75" hidden="1">
      <c r="H1809" s="5">
        <f t="shared" si="126"/>
        <v>0</v>
      </c>
      <c r="M1809" s="2">
        <v>530</v>
      </c>
    </row>
    <row r="1810" spans="8:13" ht="12.75" hidden="1">
      <c r="H1810" s="5">
        <f t="shared" si="126"/>
        <v>0</v>
      </c>
      <c r="M1810" s="2">
        <v>530</v>
      </c>
    </row>
    <row r="1811" spans="8:13" ht="12.75" hidden="1">
      <c r="H1811" s="5">
        <f t="shared" si="126"/>
        <v>0</v>
      </c>
      <c r="M1811" s="2">
        <v>530</v>
      </c>
    </row>
    <row r="1812" spans="8:13" ht="12.75" hidden="1">
      <c r="H1812" s="5">
        <f t="shared" si="126"/>
        <v>0</v>
      </c>
      <c r="M1812" s="2">
        <v>530</v>
      </c>
    </row>
    <row r="1813" spans="8:13" ht="12.75" hidden="1">
      <c r="H1813" s="5">
        <f t="shared" si="126"/>
        <v>0</v>
      </c>
      <c r="M1813" s="2">
        <v>530</v>
      </c>
    </row>
    <row r="1814" spans="8:13" ht="12.75" hidden="1">
      <c r="H1814" s="5">
        <f t="shared" si="126"/>
        <v>0</v>
      </c>
      <c r="M1814" s="2">
        <v>530</v>
      </c>
    </row>
    <row r="1815" spans="8:13" ht="12.75" hidden="1">
      <c r="H1815" s="5">
        <f t="shared" si="126"/>
        <v>0</v>
      </c>
      <c r="M1815" s="2">
        <v>530</v>
      </c>
    </row>
    <row r="1816" spans="8:13" ht="12.75" hidden="1">
      <c r="H1816" s="5">
        <f t="shared" si="126"/>
        <v>0</v>
      </c>
      <c r="M1816" s="2">
        <v>530</v>
      </c>
    </row>
    <row r="1817" spans="8:13" ht="12.75" hidden="1">
      <c r="H1817" s="5">
        <f t="shared" si="126"/>
        <v>0</v>
      </c>
      <c r="M1817" s="2">
        <v>530</v>
      </c>
    </row>
    <row r="1818" spans="8:13" ht="12.75" hidden="1">
      <c r="H1818" s="5">
        <f t="shared" si="126"/>
        <v>0</v>
      </c>
      <c r="M1818" s="2">
        <v>530</v>
      </c>
    </row>
    <row r="1819" spans="8:13" ht="12.75" hidden="1">
      <c r="H1819" s="5">
        <f t="shared" si="126"/>
        <v>0</v>
      </c>
      <c r="M1819" s="2">
        <v>530</v>
      </c>
    </row>
    <row r="1820" spans="8:13" ht="12.75" hidden="1">
      <c r="H1820" s="5">
        <f t="shared" si="126"/>
        <v>0</v>
      </c>
      <c r="M1820" s="2">
        <v>530</v>
      </c>
    </row>
    <row r="1821" spans="8:13" ht="12.75" hidden="1">
      <c r="H1821" s="5">
        <f t="shared" si="126"/>
        <v>0</v>
      </c>
      <c r="M1821" s="2">
        <v>530</v>
      </c>
    </row>
    <row r="1822" spans="8:13" ht="12.75" hidden="1">
      <c r="H1822" s="5">
        <f t="shared" si="126"/>
        <v>0</v>
      </c>
      <c r="M1822" s="2">
        <v>530</v>
      </c>
    </row>
    <row r="1823" spans="8:13" ht="12.75" hidden="1">
      <c r="H1823" s="5">
        <f t="shared" si="126"/>
        <v>0</v>
      </c>
      <c r="M1823" s="2">
        <v>530</v>
      </c>
    </row>
    <row r="1824" spans="8:13" ht="12.75" hidden="1">
      <c r="H1824" s="5">
        <f t="shared" si="126"/>
        <v>0</v>
      </c>
      <c r="M1824" s="2">
        <v>530</v>
      </c>
    </row>
    <row r="1825" spans="8:13" ht="12.75" hidden="1">
      <c r="H1825" s="5">
        <f t="shared" si="126"/>
        <v>0</v>
      </c>
      <c r="M1825" s="2">
        <v>530</v>
      </c>
    </row>
    <row r="1826" spans="8:13" ht="12.75" hidden="1">
      <c r="H1826" s="5">
        <f t="shared" si="126"/>
        <v>0</v>
      </c>
      <c r="M1826" s="2">
        <v>530</v>
      </c>
    </row>
    <row r="1827" spans="8:13" ht="12.75" hidden="1">
      <c r="H1827" s="5">
        <f t="shared" si="126"/>
        <v>0</v>
      </c>
      <c r="M1827" s="2">
        <v>530</v>
      </c>
    </row>
    <row r="1828" spans="8:13" ht="12.75" hidden="1">
      <c r="H1828" s="5">
        <f t="shared" si="126"/>
        <v>0</v>
      </c>
      <c r="M1828" s="2">
        <v>530</v>
      </c>
    </row>
    <row r="1829" spans="8:13" ht="12.75" hidden="1">
      <c r="H1829" s="5">
        <f t="shared" si="126"/>
        <v>0</v>
      </c>
      <c r="M1829" s="2">
        <v>530</v>
      </c>
    </row>
    <row r="1830" spans="8:13" ht="12.75" hidden="1">
      <c r="H1830" s="5">
        <f t="shared" si="126"/>
        <v>0</v>
      </c>
      <c r="M1830" s="2">
        <v>530</v>
      </c>
    </row>
    <row r="1831" spans="8:13" ht="12.75" hidden="1">
      <c r="H1831" s="5">
        <f t="shared" si="126"/>
        <v>0</v>
      </c>
      <c r="M1831" s="2">
        <v>530</v>
      </c>
    </row>
    <row r="1832" spans="8:13" ht="12.75" hidden="1">
      <c r="H1832" s="5">
        <f t="shared" si="126"/>
        <v>0</v>
      </c>
      <c r="M1832" s="2">
        <v>530</v>
      </c>
    </row>
    <row r="1833" spans="8:13" ht="12.75" hidden="1">
      <c r="H1833" s="5">
        <f t="shared" si="126"/>
        <v>0</v>
      </c>
      <c r="M1833" s="2">
        <v>530</v>
      </c>
    </row>
    <row r="1834" spans="8:13" ht="12.75" hidden="1">
      <c r="H1834" s="5">
        <f t="shared" si="126"/>
        <v>0</v>
      </c>
      <c r="M1834" s="2">
        <v>530</v>
      </c>
    </row>
    <row r="1835" spans="8:13" ht="12.75" hidden="1">
      <c r="H1835" s="5">
        <f aca="true" t="shared" si="127" ref="H1835:H1898">H1834-B1835</f>
        <v>0</v>
      </c>
      <c r="M1835" s="2">
        <v>530</v>
      </c>
    </row>
    <row r="1836" spans="8:13" ht="12.75" hidden="1">
      <c r="H1836" s="5">
        <f t="shared" si="127"/>
        <v>0</v>
      </c>
      <c r="M1836" s="2">
        <v>530</v>
      </c>
    </row>
    <row r="1837" spans="8:13" ht="12.75" hidden="1">
      <c r="H1837" s="5">
        <f t="shared" si="127"/>
        <v>0</v>
      </c>
      <c r="M1837" s="2">
        <v>530</v>
      </c>
    </row>
    <row r="1838" spans="8:13" ht="12.75" hidden="1">
      <c r="H1838" s="5">
        <f t="shared" si="127"/>
        <v>0</v>
      </c>
      <c r="M1838" s="2">
        <v>530</v>
      </c>
    </row>
    <row r="1839" spans="8:13" ht="12.75" hidden="1">
      <c r="H1839" s="5">
        <f t="shared" si="127"/>
        <v>0</v>
      </c>
      <c r="M1839" s="2">
        <v>530</v>
      </c>
    </row>
    <row r="1840" spans="8:13" ht="12.75" hidden="1">
      <c r="H1840" s="5">
        <f t="shared" si="127"/>
        <v>0</v>
      </c>
      <c r="M1840" s="2">
        <v>530</v>
      </c>
    </row>
    <row r="1841" spans="8:13" ht="12.75" hidden="1">
      <c r="H1841" s="5">
        <f t="shared" si="127"/>
        <v>0</v>
      </c>
      <c r="M1841" s="2">
        <v>530</v>
      </c>
    </row>
    <row r="1842" spans="8:13" ht="12.75" hidden="1">
      <c r="H1842" s="5">
        <f t="shared" si="127"/>
        <v>0</v>
      </c>
      <c r="M1842" s="2">
        <v>530</v>
      </c>
    </row>
    <row r="1843" spans="8:13" ht="12.75" hidden="1">
      <c r="H1843" s="5">
        <f t="shared" si="127"/>
        <v>0</v>
      </c>
      <c r="M1843" s="2">
        <v>530</v>
      </c>
    </row>
    <row r="1844" spans="8:13" ht="12.75" hidden="1">
      <c r="H1844" s="5">
        <f t="shared" si="127"/>
        <v>0</v>
      </c>
      <c r="M1844" s="2">
        <v>530</v>
      </c>
    </row>
    <row r="1845" spans="8:13" ht="12.75" hidden="1">
      <c r="H1845" s="5">
        <f t="shared" si="127"/>
        <v>0</v>
      </c>
      <c r="M1845" s="2">
        <v>530</v>
      </c>
    </row>
    <row r="1846" spans="8:13" ht="12.75" hidden="1">
      <c r="H1846" s="5">
        <f t="shared" si="127"/>
        <v>0</v>
      </c>
      <c r="M1846" s="2">
        <v>530</v>
      </c>
    </row>
    <row r="1847" spans="8:13" ht="12.75" hidden="1">
      <c r="H1847" s="5">
        <f t="shared" si="127"/>
        <v>0</v>
      </c>
      <c r="M1847" s="2">
        <v>530</v>
      </c>
    </row>
    <row r="1848" spans="8:13" ht="12.75" hidden="1">
      <c r="H1848" s="5">
        <f t="shared" si="127"/>
        <v>0</v>
      </c>
      <c r="M1848" s="2">
        <v>530</v>
      </c>
    </row>
    <row r="1849" spans="8:13" ht="12.75" hidden="1">
      <c r="H1849" s="5">
        <f t="shared" si="127"/>
        <v>0</v>
      </c>
      <c r="M1849" s="2">
        <v>530</v>
      </c>
    </row>
    <row r="1850" spans="8:13" ht="12.75" hidden="1">
      <c r="H1850" s="5">
        <f t="shared" si="127"/>
        <v>0</v>
      </c>
      <c r="M1850" s="2">
        <v>530</v>
      </c>
    </row>
    <row r="1851" spans="8:13" ht="12.75" hidden="1">
      <c r="H1851" s="5">
        <f t="shared" si="127"/>
        <v>0</v>
      </c>
      <c r="M1851" s="2">
        <v>530</v>
      </c>
    </row>
    <row r="1852" spans="8:13" ht="12.75" hidden="1">
      <c r="H1852" s="5">
        <f t="shared" si="127"/>
        <v>0</v>
      </c>
      <c r="M1852" s="2">
        <v>530</v>
      </c>
    </row>
    <row r="1853" spans="8:13" ht="12.75" hidden="1">
      <c r="H1853" s="5">
        <f t="shared" si="127"/>
        <v>0</v>
      </c>
      <c r="M1853" s="2">
        <v>530</v>
      </c>
    </row>
    <row r="1854" spans="8:13" ht="12.75" hidden="1">
      <c r="H1854" s="5">
        <f t="shared" si="127"/>
        <v>0</v>
      </c>
      <c r="M1854" s="2">
        <v>530</v>
      </c>
    </row>
    <row r="1855" spans="8:13" ht="12.75" hidden="1">
      <c r="H1855" s="5">
        <f t="shared" si="127"/>
        <v>0</v>
      </c>
      <c r="M1855" s="2">
        <v>530</v>
      </c>
    </row>
    <row r="1856" spans="8:13" ht="12.75" hidden="1">
      <c r="H1856" s="5">
        <f t="shared" si="127"/>
        <v>0</v>
      </c>
      <c r="M1856" s="2">
        <v>530</v>
      </c>
    </row>
    <row r="1857" spans="8:13" ht="12.75" hidden="1">
      <c r="H1857" s="5">
        <f t="shared" si="127"/>
        <v>0</v>
      </c>
      <c r="M1857" s="2">
        <v>530</v>
      </c>
    </row>
    <row r="1858" spans="8:13" ht="12.75" hidden="1">
      <c r="H1858" s="5">
        <f t="shared" si="127"/>
        <v>0</v>
      </c>
      <c r="M1858" s="2">
        <v>530</v>
      </c>
    </row>
    <row r="1859" spans="8:13" ht="12.75" hidden="1">
      <c r="H1859" s="5">
        <f t="shared" si="127"/>
        <v>0</v>
      </c>
      <c r="M1859" s="2">
        <v>530</v>
      </c>
    </row>
    <row r="1860" spans="8:13" ht="12.75" hidden="1">
      <c r="H1860" s="5">
        <f t="shared" si="127"/>
        <v>0</v>
      </c>
      <c r="M1860" s="2">
        <v>530</v>
      </c>
    </row>
    <row r="1861" spans="8:13" ht="12.75" hidden="1">
      <c r="H1861" s="5">
        <f t="shared" si="127"/>
        <v>0</v>
      </c>
      <c r="M1861" s="2">
        <v>530</v>
      </c>
    </row>
    <row r="1862" spans="8:13" ht="12.75" hidden="1">
      <c r="H1862" s="5">
        <f t="shared" si="127"/>
        <v>0</v>
      </c>
      <c r="M1862" s="2">
        <v>530</v>
      </c>
    </row>
    <row r="1863" spans="8:13" ht="12.75" hidden="1">
      <c r="H1863" s="5">
        <f t="shared" si="127"/>
        <v>0</v>
      </c>
      <c r="M1863" s="2">
        <v>530</v>
      </c>
    </row>
    <row r="1864" spans="8:13" ht="12.75" hidden="1">
      <c r="H1864" s="5">
        <f t="shared" si="127"/>
        <v>0</v>
      </c>
      <c r="M1864" s="2">
        <v>530</v>
      </c>
    </row>
    <row r="1865" spans="8:13" ht="12.75" hidden="1">
      <c r="H1865" s="5">
        <f t="shared" si="127"/>
        <v>0</v>
      </c>
      <c r="M1865" s="2">
        <v>530</v>
      </c>
    </row>
    <row r="1866" spans="8:13" ht="12.75" hidden="1">
      <c r="H1866" s="5">
        <f t="shared" si="127"/>
        <v>0</v>
      </c>
      <c r="M1866" s="2">
        <v>530</v>
      </c>
    </row>
    <row r="1867" spans="8:13" ht="12.75" hidden="1">
      <c r="H1867" s="5">
        <f t="shared" si="127"/>
        <v>0</v>
      </c>
      <c r="M1867" s="2">
        <v>530</v>
      </c>
    </row>
    <row r="1868" spans="8:13" ht="12.75" hidden="1">
      <c r="H1868" s="5">
        <f t="shared" si="127"/>
        <v>0</v>
      </c>
      <c r="M1868" s="2">
        <v>530</v>
      </c>
    </row>
    <row r="1869" spans="8:13" ht="12.75" hidden="1">
      <c r="H1869" s="5">
        <f t="shared" si="127"/>
        <v>0</v>
      </c>
      <c r="M1869" s="2">
        <v>530</v>
      </c>
    </row>
    <row r="1870" spans="8:13" ht="12.75" hidden="1">
      <c r="H1870" s="5">
        <f t="shared" si="127"/>
        <v>0</v>
      </c>
      <c r="M1870" s="2">
        <v>530</v>
      </c>
    </row>
    <row r="1871" spans="8:13" ht="12.75" hidden="1">
      <c r="H1871" s="5">
        <f t="shared" si="127"/>
        <v>0</v>
      </c>
      <c r="M1871" s="2">
        <v>530</v>
      </c>
    </row>
    <row r="1872" spans="8:13" ht="12.75" hidden="1">
      <c r="H1872" s="5">
        <f t="shared" si="127"/>
        <v>0</v>
      </c>
      <c r="M1872" s="2">
        <v>530</v>
      </c>
    </row>
    <row r="1873" spans="8:13" ht="12.75" hidden="1">
      <c r="H1873" s="5">
        <f t="shared" si="127"/>
        <v>0</v>
      </c>
      <c r="M1873" s="2">
        <v>530</v>
      </c>
    </row>
    <row r="1874" spans="8:13" ht="12.75" hidden="1">
      <c r="H1874" s="5">
        <f t="shared" si="127"/>
        <v>0</v>
      </c>
      <c r="M1874" s="2">
        <v>530</v>
      </c>
    </row>
    <row r="1875" spans="8:13" ht="12.75" hidden="1">
      <c r="H1875" s="5">
        <f t="shared" si="127"/>
        <v>0</v>
      </c>
      <c r="M1875" s="2">
        <v>530</v>
      </c>
    </row>
    <row r="1876" spans="8:13" ht="12.75" hidden="1">
      <c r="H1876" s="5">
        <f t="shared" si="127"/>
        <v>0</v>
      </c>
      <c r="M1876" s="2">
        <v>530</v>
      </c>
    </row>
    <row r="1877" spans="8:13" ht="12.75" hidden="1">
      <c r="H1877" s="5">
        <f t="shared" si="127"/>
        <v>0</v>
      </c>
      <c r="M1877" s="2">
        <v>530</v>
      </c>
    </row>
    <row r="1878" spans="8:13" ht="12.75" hidden="1">
      <c r="H1878" s="5">
        <f t="shared" si="127"/>
        <v>0</v>
      </c>
      <c r="M1878" s="2">
        <v>530</v>
      </c>
    </row>
    <row r="1879" spans="8:13" ht="12.75" hidden="1">
      <c r="H1879" s="5">
        <f t="shared" si="127"/>
        <v>0</v>
      </c>
      <c r="M1879" s="2">
        <v>530</v>
      </c>
    </row>
    <row r="1880" spans="8:13" ht="12.75" hidden="1">
      <c r="H1880" s="5">
        <f t="shared" si="127"/>
        <v>0</v>
      </c>
      <c r="M1880" s="2">
        <v>530</v>
      </c>
    </row>
    <row r="1881" spans="8:13" ht="12.75" hidden="1">
      <c r="H1881" s="5">
        <f t="shared" si="127"/>
        <v>0</v>
      </c>
      <c r="M1881" s="2">
        <v>530</v>
      </c>
    </row>
    <row r="1882" spans="8:13" ht="12.75" hidden="1">
      <c r="H1882" s="5">
        <f t="shared" si="127"/>
        <v>0</v>
      </c>
      <c r="M1882" s="2">
        <v>530</v>
      </c>
    </row>
    <row r="1883" spans="8:13" ht="12.75" hidden="1">
      <c r="H1883" s="5">
        <f t="shared" si="127"/>
        <v>0</v>
      </c>
      <c r="M1883" s="2">
        <v>530</v>
      </c>
    </row>
    <row r="1884" spans="8:13" ht="12.75" hidden="1">
      <c r="H1884" s="5">
        <f t="shared" si="127"/>
        <v>0</v>
      </c>
      <c r="M1884" s="2">
        <v>530</v>
      </c>
    </row>
    <row r="1885" spans="8:13" ht="12.75" hidden="1">
      <c r="H1885" s="5">
        <f t="shared" si="127"/>
        <v>0</v>
      </c>
      <c r="M1885" s="2">
        <v>530</v>
      </c>
    </row>
    <row r="1886" spans="8:13" ht="12.75" hidden="1">
      <c r="H1886" s="5">
        <f t="shared" si="127"/>
        <v>0</v>
      </c>
      <c r="M1886" s="2">
        <v>530</v>
      </c>
    </row>
    <row r="1887" spans="8:13" ht="12.75" hidden="1">
      <c r="H1887" s="5">
        <f t="shared" si="127"/>
        <v>0</v>
      </c>
      <c r="M1887" s="2">
        <v>530</v>
      </c>
    </row>
    <row r="1888" spans="8:13" ht="12.75" hidden="1">
      <c r="H1888" s="5">
        <f t="shared" si="127"/>
        <v>0</v>
      </c>
      <c r="M1888" s="2">
        <v>530</v>
      </c>
    </row>
    <row r="1889" spans="8:13" ht="12.75" hidden="1">
      <c r="H1889" s="5">
        <f t="shared" si="127"/>
        <v>0</v>
      </c>
      <c r="M1889" s="2">
        <v>530</v>
      </c>
    </row>
    <row r="1890" spans="8:13" ht="12.75" hidden="1">
      <c r="H1890" s="5">
        <f t="shared" si="127"/>
        <v>0</v>
      </c>
      <c r="M1890" s="2">
        <v>530</v>
      </c>
    </row>
    <row r="1891" spans="8:13" ht="12.75" hidden="1">
      <c r="H1891" s="5">
        <f t="shared" si="127"/>
        <v>0</v>
      </c>
      <c r="M1891" s="2">
        <v>530</v>
      </c>
    </row>
    <row r="1892" spans="8:13" ht="12.75" hidden="1">
      <c r="H1892" s="5">
        <f t="shared" si="127"/>
        <v>0</v>
      </c>
      <c r="M1892" s="2">
        <v>530</v>
      </c>
    </row>
    <row r="1893" spans="8:13" ht="12.75" hidden="1">
      <c r="H1893" s="5">
        <f t="shared" si="127"/>
        <v>0</v>
      </c>
      <c r="M1893" s="2">
        <v>530</v>
      </c>
    </row>
    <row r="1894" spans="8:13" ht="12.75" hidden="1">
      <c r="H1894" s="5">
        <f t="shared" si="127"/>
        <v>0</v>
      </c>
      <c r="M1894" s="2">
        <v>530</v>
      </c>
    </row>
    <row r="1895" spans="8:13" ht="12.75" hidden="1">
      <c r="H1895" s="5">
        <f t="shared" si="127"/>
        <v>0</v>
      </c>
      <c r="M1895" s="2">
        <v>530</v>
      </c>
    </row>
    <row r="1896" spans="8:13" ht="12.75" hidden="1">
      <c r="H1896" s="5">
        <f t="shared" si="127"/>
        <v>0</v>
      </c>
      <c r="M1896" s="2">
        <v>530</v>
      </c>
    </row>
    <row r="1897" spans="8:13" ht="12.75" hidden="1">
      <c r="H1897" s="5">
        <f t="shared" si="127"/>
        <v>0</v>
      </c>
      <c r="M1897" s="2">
        <v>530</v>
      </c>
    </row>
    <row r="1898" spans="8:13" ht="12.75" hidden="1">
      <c r="H1898" s="5">
        <f t="shared" si="127"/>
        <v>0</v>
      </c>
      <c r="M1898" s="2">
        <v>530</v>
      </c>
    </row>
    <row r="1899" spans="8:13" ht="12.75" hidden="1">
      <c r="H1899" s="5">
        <f aca="true" t="shared" si="128" ref="H1899:H1962">H1898-B1899</f>
        <v>0</v>
      </c>
      <c r="M1899" s="2">
        <v>530</v>
      </c>
    </row>
    <row r="1900" spans="8:13" ht="12.75" hidden="1">
      <c r="H1900" s="5">
        <f t="shared" si="128"/>
        <v>0</v>
      </c>
      <c r="M1900" s="2">
        <v>530</v>
      </c>
    </row>
    <row r="1901" spans="8:13" ht="12.75" hidden="1">
      <c r="H1901" s="5">
        <f t="shared" si="128"/>
        <v>0</v>
      </c>
      <c r="M1901" s="2">
        <v>530</v>
      </c>
    </row>
    <row r="1902" spans="8:13" ht="12.75" hidden="1">
      <c r="H1902" s="5">
        <f t="shared" si="128"/>
        <v>0</v>
      </c>
      <c r="M1902" s="2">
        <v>530</v>
      </c>
    </row>
    <row r="1903" spans="8:13" ht="12.75" hidden="1">
      <c r="H1903" s="5">
        <f t="shared" si="128"/>
        <v>0</v>
      </c>
      <c r="M1903" s="2">
        <v>530</v>
      </c>
    </row>
    <row r="1904" spans="8:13" ht="12.75" hidden="1">
      <c r="H1904" s="5">
        <f t="shared" si="128"/>
        <v>0</v>
      </c>
      <c r="M1904" s="2">
        <v>530</v>
      </c>
    </row>
    <row r="1905" spans="8:13" ht="12.75" hidden="1">
      <c r="H1905" s="5">
        <f t="shared" si="128"/>
        <v>0</v>
      </c>
      <c r="M1905" s="2">
        <v>530</v>
      </c>
    </row>
    <row r="1906" spans="8:13" ht="12.75" hidden="1">
      <c r="H1906" s="5">
        <f t="shared" si="128"/>
        <v>0</v>
      </c>
      <c r="M1906" s="2">
        <v>530</v>
      </c>
    </row>
    <row r="1907" spans="8:13" ht="12.75" hidden="1">
      <c r="H1907" s="5">
        <f t="shared" si="128"/>
        <v>0</v>
      </c>
      <c r="M1907" s="2">
        <v>530</v>
      </c>
    </row>
    <row r="1908" spans="8:13" ht="12.75" hidden="1">
      <c r="H1908" s="5">
        <f t="shared" si="128"/>
        <v>0</v>
      </c>
      <c r="M1908" s="2">
        <v>530</v>
      </c>
    </row>
    <row r="1909" spans="8:13" ht="12.75" hidden="1">
      <c r="H1909" s="5">
        <f t="shared" si="128"/>
        <v>0</v>
      </c>
      <c r="M1909" s="2">
        <v>530</v>
      </c>
    </row>
    <row r="1910" spans="8:13" ht="12.75" hidden="1">
      <c r="H1910" s="5">
        <f t="shared" si="128"/>
        <v>0</v>
      </c>
      <c r="M1910" s="2">
        <v>530</v>
      </c>
    </row>
    <row r="1911" spans="8:13" ht="12.75" hidden="1">
      <c r="H1911" s="5">
        <f t="shared" si="128"/>
        <v>0</v>
      </c>
      <c r="M1911" s="2">
        <v>530</v>
      </c>
    </row>
    <row r="1912" spans="8:13" ht="12.75" hidden="1">
      <c r="H1912" s="5">
        <f t="shared" si="128"/>
        <v>0</v>
      </c>
      <c r="M1912" s="2">
        <v>530</v>
      </c>
    </row>
    <row r="1913" spans="8:13" ht="12.75" hidden="1">
      <c r="H1913" s="5">
        <f t="shared" si="128"/>
        <v>0</v>
      </c>
      <c r="M1913" s="2">
        <v>530</v>
      </c>
    </row>
    <row r="1914" spans="8:13" ht="12.75" hidden="1">
      <c r="H1914" s="5">
        <f t="shared" si="128"/>
        <v>0</v>
      </c>
      <c r="M1914" s="2">
        <v>530</v>
      </c>
    </row>
    <row r="1915" spans="8:13" ht="12.75" hidden="1">
      <c r="H1915" s="5">
        <f t="shared" si="128"/>
        <v>0</v>
      </c>
      <c r="M1915" s="2">
        <v>530</v>
      </c>
    </row>
    <row r="1916" spans="8:13" ht="12.75" hidden="1">
      <c r="H1916" s="5">
        <f t="shared" si="128"/>
        <v>0</v>
      </c>
      <c r="M1916" s="2">
        <v>530</v>
      </c>
    </row>
    <row r="1917" spans="8:13" ht="12.75" hidden="1">
      <c r="H1917" s="5">
        <f t="shared" si="128"/>
        <v>0</v>
      </c>
      <c r="M1917" s="2">
        <v>530</v>
      </c>
    </row>
    <row r="1918" spans="8:13" ht="12.75" hidden="1">
      <c r="H1918" s="5">
        <f t="shared" si="128"/>
        <v>0</v>
      </c>
      <c r="M1918" s="2">
        <v>530</v>
      </c>
    </row>
    <row r="1919" spans="8:13" ht="12.75" hidden="1">
      <c r="H1919" s="5">
        <f t="shared" si="128"/>
        <v>0</v>
      </c>
      <c r="M1919" s="2">
        <v>530</v>
      </c>
    </row>
    <row r="1920" spans="8:13" ht="12.75" hidden="1">
      <c r="H1920" s="5">
        <f t="shared" si="128"/>
        <v>0</v>
      </c>
      <c r="M1920" s="2">
        <v>530</v>
      </c>
    </row>
    <row r="1921" spans="8:13" ht="12.75" hidden="1">
      <c r="H1921" s="5">
        <f t="shared" si="128"/>
        <v>0</v>
      </c>
      <c r="M1921" s="2">
        <v>530</v>
      </c>
    </row>
    <row r="1922" spans="8:13" ht="12.75" hidden="1">
      <c r="H1922" s="5">
        <f t="shared" si="128"/>
        <v>0</v>
      </c>
      <c r="M1922" s="2">
        <v>530</v>
      </c>
    </row>
    <row r="1923" spans="8:13" ht="12.75" hidden="1">
      <c r="H1923" s="5">
        <f t="shared" si="128"/>
        <v>0</v>
      </c>
      <c r="M1923" s="2">
        <v>530</v>
      </c>
    </row>
    <row r="1924" spans="8:13" ht="12.75" hidden="1">
      <c r="H1924" s="5">
        <f t="shared" si="128"/>
        <v>0</v>
      </c>
      <c r="M1924" s="2">
        <v>530</v>
      </c>
    </row>
    <row r="1925" spans="8:13" ht="12.75" hidden="1">
      <c r="H1925" s="5">
        <f t="shared" si="128"/>
        <v>0</v>
      </c>
      <c r="M1925" s="2">
        <v>530</v>
      </c>
    </row>
    <row r="1926" spans="8:13" ht="12.75" hidden="1">
      <c r="H1926" s="5">
        <f t="shared" si="128"/>
        <v>0</v>
      </c>
      <c r="M1926" s="2">
        <v>530</v>
      </c>
    </row>
    <row r="1927" spans="8:13" ht="12.75" hidden="1">
      <c r="H1927" s="5">
        <f t="shared" si="128"/>
        <v>0</v>
      </c>
      <c r="M1927" s="2">
        <v>530</v>
      </c>
    </row>
    <row r="1928" spans="8:13" ht="12.75" hidden="1">
      <c r="H1928" s="5">
        <f t="shared" si="128"/>
        <v>0</v>
      </c>
      <c r="M1928" s="2">
        <v>530</v>
      </c>
    </row>
    <row r="1929" spans="8:13" ht="12.75" hidden="1">
      <c r="H1929" s="5">
        <f t="shared" si="128"/>
        <v>0</v>
      </c>
      <c r="M1929" s="2">
        <v>530</v>
      </c>
    </row>
    <row r="1930" spans="8:13" ht="12.75" hidden="1">
      <c r="H1930" s="5">
        <f t="shared" si="128"/>
        <v>0</v>
      </c>
      <c r="M1930" s="2">
        <v>530</v>
      </c>
    </row>
    <row r="1931" spans="8:13" ht="12.75" hidden="1">
      <c r="H1931" s="5">
        <f t="shared" si="128"/>
        <v>0</v>
      </c>
      <c r="M1931" s="2">
        <v>530</v>
      </c>
    </row>
    <row r="1932" spans="8:13" ht="12.75" hidden="1">
      <c r="H1932" s="5">
        <f t="shared" si="128"/>
        <v>0</v>
      </c>
      <c r="M1932" s="2">
        <v>530</v>
      </c>
    </row>
    <row r="1933" spans="8:13" ht="12.75" hidden="1">
      <c r="H1933" s="5">
        <f t="shared" si="128"/>
        <v>0</v>
      </c>
      <c r="M1933" s="2">
        <v>530</v>
      </c>
    </row>
    <row r="1934" spans="8:13" ht="12.75" hidden="1">
      <c r="H1934" s="5">
        <f t="shared" si="128"/>
        <v>0</v>
      </c>
      <c r="M1934" s="2">
        <v>530</v>
      </c>
    </row>
    <row r="1935" spans="8:13" ht="12.75" hidden="1">
      <c r="H1935" s="5">
        <f t="shared" si="128"/>
        <v>0</v>
      </c>
      <c r="M1935" s="2">
        <v>530</v>
      </c>
    </row>
    <row r="1936" spans="8:13" ht="12.75" hidden="1">
      <c r="H1936" s="5">
        <f t="shared" si="128"/>
        <v>0</v>
      </c>
      <c r="M1936" s="2">
        <v>530</v>
      </c>
    </row>
    <row r="1937" spans="8:13" ht="12.75" hidden="1">
      <c r="H1937" s="5">
        <f t="shared" si="128"/>
        <v>0</v>
      </c>
      <c r="M1937" s="2">
        <v>530</v>
      </c>
    </row>
    <row r="1938" spans="8:13" ht="12.75" hidden="1">
      <c r="H1938" s="5">
        <f t="shared" si="128"/>
        <v>0</v>
      </c>
      <c r="M1938" s="2">
        <v>530</v>
      </c>
    </row>
    <row r="1939" spans="8:13" ht="12.75" hidden="1">
      <c r="H1939" s="5">
        <f t="shared" si="128"/>
        <v>0</v>
      </c>
      <c r="M1939" s="2">
        <v>530</v>
      </c>
    </row>
    <row r="1940" spans="8:13" ht="12.75" hidden="1">
      <c r="H1940" s="5">
        <f t="shared" si="128"/>
        <v>0</v>
      </c>
      <c r="M1940" s="2">
        <v>530</v>
      </c>
    </row>
    <row r="1941" spans="8:13" ht="12.75" hidden="1">
      <c r="H1941" s="5">
        <f t="shared" si="128"/>
        <v>0</v>
      </c>
      <c r="M1941" s="2">
        <v>530</v>
      </c>
    </row>
    <row r="1942" spans="8:13" ht="12.75" hidden="1">
      <c r="H1942" s="5">
        <f t="shared" si="128"/>
        <v>0</v>
      </c>
      <c r="M1942" s="2">
        <v>530</v>
      </c>
    </row>
    <row r="1943" spans="8:13" ht="12.75" hidden="1">
      <c r="H1943" s="5">
        <f t="shared" si="128"/>
        <v>0</v>
      </c>
      <c r="M1943" s="2">
        <v>530</v>
      </c>
    </row>
    <row r="1944" spans="8:13" ht="12.75" hidden="1">
      <c r="H1944" s="5">
        <f t="shared" si="128"/>
        <v>0</v>
      </c>
      <c r="M1944" s="2">
        <v>530</v>
      </c>
    </row>
    <row r="1945" spans="8:13" ht="12.75" hidden="1">
      <c r="H1945" s="5">
        <f t="shared" si="128"/>
        <v>0</v>
      </c>
      <c r="M1945" s="2">
        <v>530</v>
      </c>
    </row>
    <row r="1946" spans="8:13" ht="12.75" hidden="1">
      <c r="H1946" s="5">
        <f t="shared" si="128"/>
        <v>0</v>
      </c>
      <c r="M1946" s="2">
        <v>530</v>
      </c>
    </row>
    <row r="1947" spans="8:13" ht="12.75" hidden="1">
      <c r="H1947" s="5">
        <f t="shared" si="128"/>
        <v>0</v>
      </c>
      <c r="M1947" s="2">
        <v>530</v>
      </c>
    </row>
    <row r="1948" spans="8:13" ht="12.75" hidden="1">
      <c r="H1948" s="5">
        <f t="shared" si="128"/>
        <v>0</v>
      </c>
      <c r="M1948" s="2">
        <v>530</v>
      </c>
    </row>
    <row r="1949" spans="8:13" ht="12.75" hidden="1">
      <c r="H1949" s="5">
        <f t="shared" si="128"/>
        <v>0</v>
      </c>
      <c r="M1949" s="2">
        <v>530</v>
      </c>
    </row>
    <row r="1950" spans="8:13" ht="12.75" hidden="1">
      <c r="H1950" s="5">
        <f t="shared" si="128"/>
        <v>0</v>
      </c>
      <c r="M1950" s="2">
        <v>530</v>
      </c>
    </row>
    <row r="1951" spans="8:13" ht="12.75" hidden="1">
      <c r="H1951" s="5">
        <f t="shared" si="128"/>
        <v>0</v>
      </c>
      <c r="M1951" s="2">
        <v>530</v>
      </c>
    </row>
    <row r="1952" spans="8:13" ht="12.75" hidden="1">
      <c r="H1952" s="5">
        <f t="shared" si="128"/>
        <v>0</v>
      </c>
      <c r="M1952" s="2">
        <v>530</v>
      </c>
    </row>
    <row r="1953" spans="8:13" ht="12.75" hidden="1">
      <c r="H1953" s="5">
        <f t="shared" si="128"/>
        <v>0</v>
      </c>
      <c r="M1953" s="2">
        <v>530</v>
      </c>
    </row>
    <row r="1954" spans="8:13" ht="12.75" hidden="1">
      <c r="H1954" s="5">
        <f t="shared" si="128"/>
        <v>0</v>
      </c>
      <c r="M1954" s="2">
        <v>530</v>
      </c>
    </row>
    <row r="1955" spans="8:13" ht="12.75" hidden="1">
      <c r="H1955" s="5">
        <f t="shared" si="128"/>
        <v>0</v>
      </c>
      <c r="M1955" s="2">
        <v>530</v>
      </c>
    </row>
    <row r="1956" spans="8:13" ht="12.75" hidden="1">
      <c r="H1956" s="5">
        <f t="shared" si="128"/>
        <v>0</v>
      </c>
      <c r="M1956" s="2">
        <v>530</v>
      </c>
    </row>
    <row r="1957" spans="8:13" ht="12.75" hidden="1">
      <c r="H1957" s="5">
        <f t="shared" si="128"/>
        <v>0</v>
      </c>
      <c r="M1957" s="2">
        <v>530</v>
      </c>
    </row>
    <row r="1958" spans="8:13" ht="12.75" hidden="1">
      <c r="H1958" s="5">
        <f t="shared" si="128"/>
        <v>0</v>
      </c>
      <c r="M1958" s="2">
        <v>530</v>
      </c>
    </row>
    <row r="1959" spans="8:13" ht="12.75" hidden="1">
      <c r="H1959" s="5">
        <f t="shared" si="128"/>
        <v>0</v>
      </c>
      <c r="M1959" s="2">
        <v>530</v>
      </c>
    </row>
    <row r="1960" spans="8:13" ht="12.75" hidden="1">
      <c r="H1960" s="5">
        <f t="shared" si="128"/>
        <v>0</v>
      </c>
      <c r="M1960" s="2">
        <v>530</v>
      </c>
    </row>
    <row r="1961" spans="8:13" ht="12.75" hidden="1">
      <c r="H1961" s="5">
        <f t="shared" si="128"/>
        <v>0</v>
      </c>
      <c r="M1961" s="2">
        <v>530</v>
      </c>
    </row>
    <row r="1962" spans="8:13" ht="12.75" hidden="1">
      <c r="H1962" s="5">
        <f t="shared" si="128"/>
        <v>0</v>
      </c>
      <c r="M1962" s="2">
        <v>530</v>
      </c>
    </row>
    <row r="1963" spans="8:13" ht="12.75" hidden="1">
      <c r="H1963" s="5">
        <f aca="true" t="shared" si="129" ref="H1963:H2026">H1962-B1963</f>
        <v>0</v>
      </c>
      <c r="M1963" s="2">
        <v>530</v>
      </c>
    </row>
    <row r="1964" spans="8:13" ht="12.75" hidden="1">
      <c r="H1964" s="5">
        <f t="shared" si="129"/>
        <v>0</v>
      </c>
      <c r="M1964" s="2">
        <v>530</v>
      </c>
    </row>
    <row r="1965" spans="8:13" ht="12.75" hidden="1">
      <c r="H1965" s="5">
        <f t="shared" si="129"/>
        <v>0</v>
      </c>
      <c r="M1965" s="2">
        <v>530</v>
      </c>
    </row>
    <row r="1966" spans="8:13" ht="12.75" hidden="1">
      <c r="H1966" s="5">
        <f t="shared" si="129"/>
        <v>0</v>
      </c>
      <c r="M1966" s="2">
        <v>530</v>
      </c>
    </row>
    <row r="1967" spans="8:13" ht="12.75" hidden="1">
      <c r="H1967" s="5">
        <f t="shared" si="129"/>
        <v>0</v>
      </c>
      <c r="M1967" s="2">
        <v>530</v>
      </c>
    </row>
    <row r="1968" spans="8:13" ht="12.75" hidden="1">
      <c r="H1968" s="5">
        <f t="shared" si="129"/>
        <v>0</v>
      </c>
      <c r="M1968" s="2">
        <v>530</v>
      </c>
    </row>
    <row r="1969" spans="8:13" ht="12.75" hidden="1">
      <c r="H1969" s="5">
        <f t="shared" si="129"/>
        <v>0</v>
      </c>
      <c r="M1969" s="2">
        <v>530</v>
      </c>
    </row>
    <row r="1970" spans="8:13" ht="12.75" hidden="1">
      <c r="H1970" s="5">
        <f t="shared" si="129"/>
        <v>0</v>
      </c>
      <c r="M1970" s="2">
        <v>530</v>
      </c>
    </row>
    <row r="1971" spans="8:13" ht="12.75" hidden="1">
      <c r="H1971" s="5">
        <f t="shared" si="129"/>
        <v>0</v>
      </c>
      <c r="M1971" s="2">
        <v>530</v>
      </c>
    </row>
    <row r="1972" spans="8:13" ht="12.75" hidden="1">
      <c r="H1972" s="5">
        <f t="shared" si="129"/>
        <v>0</v>
      </c>
      <c r="M1972" s="2">
        <v>530</v>
      </c>
    </row>
    <row r="1973" spans="8:13" ht="12.75" hidden="1">
      <c r="H1973" s="5">
        <f t="shared" si="129"/>
        <v>0</v>
      </c>
      <c r="M1973" s="2">
        <v>530</v>
      </c>
    </row>
    <row r="1974" spans="8:13" ht="12.75" hidden="1">
      <c r="H1974" s="5">
        <f t="shared" si="129"/>
        <v>0</v>
      </c>
      <c r="M1974" s="2">
        <v>530</v>
      </c>
    </row>
    <row r="1975" spans="8:13" ht="12.75" hidden="1">
      <c r="H1975" s="5">
        <f t="shared" si="129"/>
        <v>0</v>
      </c>
      <c r="M1975" s="2">
        <v>530</v>
      </c>
    </row>
    <row r="1976" spans="8:13" ht="12.75" hidden="1">
      <c r="H1976" s="5">
        <f t="shared" si="129"/>
        <v>0</v>
      </c>
      <c r="M1976" s="2">
        <v>530</v>
      </c>
    </row>
    <row r="1977" spans="8:13" ht="12.75" hidden="1">
      <c r="H1977" s="5">
        <f t="shared" si="129"/>
        <v>0</v>
      </c>
      <c r="M1977" s="2">
        <v>530</v>
      </c>
    </row>
    <row r="1978" spans="8:13" ht="12.75" hidden="1">
      <c r="H1978" s="5">
        <f t="shared" si="129"/>
        <v>0</v>
      </c>
      <c r="M1978" s="2">
        <v>530</v>
      </c>
    </row>
    <row r="1979" spans="8:13" ht="12.75" hidden="1">
      <c r="H1979" s="5">
        <f t="shared" si="129"/>
        <v>0</v>
      </c>
      <c r="M1979" s="2">
        <v>530</v>
      </c>
    </row>
    <row r="1980" spans="8:13" ht="12.75" hidden="1">
      <c r="H1980" s="5">
        <f t="shared" si="129"/>
        <v>0</v>
      </c>
      <c r="M1980" s="2">
        <v>530</v>
      </c>
    </row>
    <row r="1981" spans="8:13" ht="12.75" hidden="1">
      <c r="H1981" s="5">
        <f t="shared" si="129"/>
        <v>0</v>
      </c>
      <c r="M1981" s="2">
        <v>530</v>
      </c>
    </row>
    <row r="1982" spans="8:13" ht="12.75" hidden="1">
      <c r="H1982" s="5">
        <f t="shared" si="129"/>
        <v>0</v>
      </c>
      <c r="M1982" s="2">
        <v>530</v>
      </c>
    </row>
    <row r="1983" spans="8:13" ht="12.75" hidden="1">
      <c r="H1983" s="5">
        <f t="shared" si="129"/>
        <v>0</v>
      </c>
      <c r="M1983" s="2">
        <v>530</v>
      </c>
    </row>
    <row r="1984" spans="8:13" ht="12.75" hidden="1">
      <c r="H1984" s="5">
        <f t="shared" si="129"/>
        <v>0</v>
      </c>
      <c r="M1984" s="2">
        <v>530</v>
      </c>
    </row>
    <row r="1985" spans="8:13" ht="12.75" hidden="1">
      <c r="H1985" s="5">
        <f t="shared" si="129"/>
        <v>0</v>
      </c>
      <c r="M1985" s="2">
        <v>530</v>
      </c>
    </row>
    <row r="1986" spans="8:13" ht="12.75" hidden="1">
      <c r="H1986" s="5">
        <f t="shared" si="129"/>
        <v>0</v>
      </c>
      <c r="M1986" s="2">
        <v>530</v>
      </c>
    </row>
    <row r="1987" spans="8:13" ht="12.75" hidden="1">
      <c r="H1987" s="5">
        <f t="shared" si="129"/>
        <v>0</v>
      </c>
      <c r="M1987" s="2">
        <v>530</v>
      </c>
    </row>
    <row r="1988" spans="8:13" ht="12.75" hidden="1">
      <c r="H1988" s="5">
        <f t="shared" si="129"/>
        <v>0</v>
      </c>
      <c r="M1988" s="2">
        <v>530</v>
      </c>
    </row>
    <row r="1989" spans="8:13" ht="12.75" hidden="1">
      <c r="H1989" s="5">
        <f t="shared" si="129"/>
        <v>0</v>
      </c>
      <c r="M1989" s="2">
        <v>530</v>
      </c>
    </row>
    <row r="1990" spans="8:13" ht="12.75" hidden="1">
      <c r="H1990" s="5">
        <f t="shared" si="129"/>
        <v>0</v>
      </c>
      <c r="M1990" s="2">
        <v>530</v>
      </c>
    </row>
    <row r="1991" spans="8:13" ht="12.75" hidden="1">
      <c r="H1991" s="5">
        <f t="shared" si="129"/>
        <v>0</v>
      </c>
      <c r="M1991" s="2">
        <v>530</v>
      </c>
    </row>
    <row r="1992" spans="8:13" ht="12.75" hidden="1">
      <c r="H1992" s="5">
        <f t="shared" si="129"/>
        <v>0</v>
      </c>
      <c r="M1992" s="2">
        <v>530</v>
      </c>
    </row>
    <row r="1993" spans="8:13" ht="12.75" hidden="1">
      <c r="H1993" s="5">
        <f t="shared" si="129"/>
        <v>0</v>
      </c>
      <c r="M1993" s="2">
        <v>530</v>
      </c>
    </row>
    <row r="1994" spans="8:13" ht="12.75" hidden="1">
      <c r="H1994" s="5">
        <f t="shared" si="129"/>
        <v>0</v>
      </c>
      <c r="M1994" s="2">
        <v>530</v>
      </c>
    </row>
    <row r="1995" spans="8:13" ht="12.75" hidden="1">
      <c r="H1995" s="5">
        <f t="shared" si="129"/>
        <v>0</v>
      </c>
      <c r="M1995" s="2">
        <v>530</v>
      </c>
    </row>
    <row r="1996" spans="8:13" ht="12.75" hidden="1">
      <c r="H1996" s="5">
        <f t="shared" si="129"/>
        <v>0</v>
      </c>
      <c r="M1996" s="2">
        <v>530</v>
      </c>
    </row>
    <row r="1997" spans="8:13" ht="12.75" hidden="1">
      <c r="H1997" s="5">
        <f t="shared" si="129"/>
        <v>0</v>
      </c>
      <c r="M1997" s="2">
        <v>530</v>
      </c>
    </row>
    <row r="1998" spans="8:13" ht="12.75" hidden="1">
      <c r="H1998" s="5">
        <f t="shared" si="129"/>
        <v>0</v>
      </c>
      <c r="M1998" s="2">
        <v>530</v>
      </c>
    </row>
    <row r="1999" spans="8:13" ht="12.75" hidden="1">
      <c r="H1999" s="5">
        <f t="shared" si="129"/>
        <v>0</v>
      </c>
      <c r="M1999" s="2">
        <v>530</v>
      </c>
    </row>
    <row r="2000" spans="8:13" ht="12.75" hidden="1">
      <c r="H2000" s="5">
        <f t="shared" si="129"/>
        <v>0</v>
      </c>
      <c r="M2000" s="2">
        <v>530</v>
      </c>
    </row>
    <row r="2001" spans="8:13" ht="12.75" hidden="1">
      <c r="H2001" s="5">
        <f t="shared" si="129"/>
        <v>0</v>
      </c>
      <c r="M2001" s="2">
        <v>530</v>
      </c>
    </row>
    <row r="2002" spans="8:13" ht="12.75" hidden="1">
      <c r="H2002" s="5">
        <f t="shared" si="129"/>
        <v>0</v>
      </c>
      <c r="M2002" s="2">
        <v>530</v>
      </c>
    </row>
    <row r="2003" spans="8:13" ht="12.75" hidden="1">
      <c r="H2003" s="5">
        <f t="shared" si="129"/>
        <v>0</v>
      </c>
      <c r="M2003" s="2">
        <v>530</v>
      </c>
    </row>
    <row r="2004" spans="8:13" ht="12.75" hidden="1">
      <c r="H2004" s="5">
        <f t="shared" si="129"/>
        <v>0</v>
      </c>
      <c r="M2004" s="2">
        <v>530</v>
      </c>
    </row>
    <row r="2005" spans="8:13" ht="12.75" hidden="1">
      <c r="H2005" s="5">
        <f t="shared" si="129"/>
        <v>0</v>
      </c>
      <c r="M2005" s="2">
        <v>530</v>
      </c>
    </row>
    <row r="2006" spans="8:13" ht="12.75" hidden="1">
      <c r="H2006" s="5">
        <f t="shared" si="129"/>
        <v>0</v>
      </c>
      <c r="M2006" s="2">
        <v>530</v>
      </c>
    </row>
    <row r="2007" spans="8:13" ht="12.75" hidden="1">
      <c r="H2007" s="5">
        <f t="shared" si="129"/>
        <v>0</v>
      </c>
      <c r="M2007" s="2">
        <v>530</v>
      </c>
    </row>
    <row r="2008" spans="8:13" ht="12.75" hidden="1">
      <c r="H2008" s="5">
        <f t="shared" si="129"/>
        <v>0</v>
      </c>
      <c r="M2008" s="2">
        <v>530</v>
      </c>
    </row>
    <row r="2009" spans="8:13" ht="12.75" hidden="1">
      <c r="H2009" s="5">
        <f t="shared" si="129"/>
        <v>0</v>
      </c>
      <c r="M2009" s="2">
        <v>530</v>
      </c>
    </row>
    <row r="2010" spans="8:13" ht="12.75" hidden="1">
      <c r="H2010" s="5">
        <f t="shared" si="129"/>
        <v>0</v>
      </c>
      <c r="M2010" s="2">
        <v>530</v>
      </c>
    </row>
    <row r="2011" spans="8:13" ht="12.75" hidden="1">
      <c r="H2011" s="5">
        <f t="shared" si="129"/>
        <v>0</v>
      </c>
      <c r="M2011" s="2">
        <v>530</v>
      </c>
    </row>
    <row r="2012" spans="8:13" ht="12.75" hidden="1">
      <c r="H2012" s="5">
        <f t="shared" si="129"/>
        <v>0</v>
      </c>
      <c r="M2012" s="2">
        <v>530</v>
      </c>
    </row>
    <row r="2013" spans="8:13" ht="12.75" hidden="1">
      <c r="H2013" s="5">
        <f t="shared" si="129"/>
        <v>0</v>
      </c>
      <c r="M2013" s="2">
        <v>530</v>
      </c>
    </row>
    <row r="2014" spans="8:13" ht="12.75" hidden="1">
      <c r="H2014" s="5">
        <f t="shared" si="129"/>
        <v>0</v>
      </c>
      <c r="M2014" s="2">
        <v>530</v>
      </c>
    </row>
    <row r="2015" spans="8:13" ht="12.75" hidden="1">
      <c r="H2015" s="5">
        <f t="shared" si="129"/>
        <v>0</v>
      </c>
      <c r="M2015" s="2">
        <v>530</v>
      </c>
    </row>
    <row r="2016" spans="8:13" ht="12.75" hidden="1">
      <c r="H2016" s="5">
        <f t="shared" si="129"/>
        <v>0</v>
      </c>
      <c r="M2016" s="2">
        <v>530</v>
      </c>
    </row>
    <row r="2017" spans="8:13" ht="12.75" hidden="1">
      <c r="H2017" s="5">
        <f t="shared" si="129"/>
        <v>0</v>
      </c>
      <c r="M2017" s="2">
        <v>530</v>
      </c>
    </row>
    <row r="2018" spans="8:13" ht="12.75" hidden="1">
      <c r="H2018" s="5">
        <f t="shared" si="129"/>
        <v>0</v>
      </c>
      <c r="M2018" s="2">
        <v>530</v>
      </c>
    </row>
    <row r="2019" spans="8:13" ht="12.75" hidden="1">
      <c r="H2019" s="5">
        <f t="shared" si="129"/>
        <v>0</v>
      </c>
      <c r="M2019" s="2">
        <v>530</v>
      </c>
    </row>
    <row r="2020" spans="8:13" ht="12.75" hidden="1">
      <c r="H2020" s="5">
        <f t="shared" si="129"/>
        <v>0</v>
      </c>
      <c r="M2020" s="2">
        <v>530</v>
      </c>
    </row>
    <row r="2021" spans="8:13" ht="12.75" hidden="1">
      <c r="H2021" s="5">
        <f t="shared" si="129"/>
        <v>0</v>
      </c>
      <c r="M2021" s="2">
        <v>530</v>
      </c>
    </row>
    <row r="2022" spans="8:13" ht="12.75" hidden="1">
      <c r="H2022" s="5">
        <f t="shared" si="129"/>
        <v>0</v>
      </c>
      <c r="M2022" s="2">
        <v>530</v>
      </c>
    </row>
    <row r="2023" spans="8:13" ht="12.75" hidden="1">
      <c r="H2023" s="5">
        <f t="shared" si="129"/>
        <v>0</v>
      </c>
      <c r="M2023" s="2">
        <v>530</v>
      </c>
    </row>
    <row r="2024" spans="8:13" ht="12.75" hidden="1">
      <c r="H2024" s="5">
        <f t="shared" si="129"/>
        <v>0</v>
      </c>
      <c r="M2024" s="2">
        <v>530</v>
      </c>
    </row>
    <row r="2025" spans="8:13" ht="12.75" hidden="1">
      <c r="H2025" s="5">
        <f t="shared" si="129"/>
        <v>0</v>
      </c>
      <c r="M2025" s="2">
        <v>530</v>
      </c>
    </row>
    <row r="2026" spans="8:13" ht="12.75" hidden="1">
      <c r="H2026" s="5">
        <f t="shared" si="129"/>
        <v>0</v>
      </c>
      <c r="M2026" s="2">
        <v>530</v>
      </c>
    </row>
    <row r="2027" spans="8:13" ht="12.75" hidden="1">
      <c r="H2027" s="5">
        <f aca="true" t="shared" si="130" ref="H2027:H2090">H2026-B2027</f>
        <v>0</v>
      </c>
      <c r="M2027" s="2">
        <v>530</v>
      </c>
    </row>
    <row r="2028" spans="8:13" ht="12.75" hidden="1">
      <c r="H2028" s="5">
        <f t="shared" si="130"/>
        <v>0</v>
      </c>
      <c r="M2028" s="2">
        <v>530</v>
      </c>
    </row>
    <row r="2029" spans="8:13" ht="12.75" hidden="1">
      <c r="H2029" s="5">
        <f t="shared" si="130"/>
        <v>0</v>
      </c>
      <c r="M2029" s="2">
        <v>530</v>
      </c>
    </row>
    <row r="2030" spans="8:13" ht="12.75" hidden="1">
      <c r="H2030" s="5">
        <f t="shared" si="130"/>
        <v>0</v>
      </c>
      <c r="M2030" s="2">
        <v>530</v>
      </c>
    </row>
    <row r="2031" spans="8:13" ht="12.75" hidden="1">
      <c r="H2031" s="5">
        <f t="shared" si="130"/>
        <v>0</v>
      </c>
      <c r="M2031" s="2">
        <v>530</v>
      </c>
    </row>
    <row r="2032" spans="8:13" ht="12.75" hidden="1">
      <c r="H2032" s="5">
        <f t="shared" si="130"/>
        <v>0</v>
      </c>
      <c r="M2032" s="2">
        <v>530</v>
      </c>
    </row>
    <row r="2033" spans="8:13" ht="12.75" hidden="1">
      <c r="H2033" s="5">
        <f t="shared" si="130"/>
        <v>0</v>
      </c>
      <c r="M2033" s="2">
        <v>530</v>
      </c>
    </row>
    <row r="2034" spans="8:13" ht="12.75" hidden="1">
      <c r="H2034" s="5">
        <f t="shared" si="130"/>
        <v>0</v>
      </c>
      <c r="M2034" s="2">
        <v>530</v>
      </c>
    </row>
    <row r="2035" spans="8:13" ht="12.75" hidden="1">
      <c r="H2035" s="5">
        <f t="shared" si="130"/>
        <v>0</v>
      </c>
      <c r="M2035" s="2">
        <v>530</v>
      </c>
    </row>
    <row r="2036" spans="8:13" ht="12.75" hidden="1">
      <c r="H2036" s="5">
        <f t="shared" si="130"/>
        <v>0</v>
      </c>
      <c r="M2036" s="2">
        <v>530</v>
      </c>
    </row>
    <row r="2037" spans="8:13" ht="12.75" hidden="1">
      <c r="H2037" s="5">
        <f t="shared" si="130"/>
        <v>0</v>
      </c>
      <c r="M2037" s="2">
        <v>530</v>
      </c>
    </row>
    <row r="2038" spans="8:13" ht="12.75" hidden="1">
      <c r="H2038" s="5">
        <f t="shared" si="130"/>
        <v>0</v>
      </c>
      <c r="M2038" s="2">
        <v>530</v>
      </c>
    </row>
    <row r="2039" spans="8:13" ht="12.75" hidden="1">
      <c r="H2039" s="5">
        <f t="shared" si="130"/>
        <v>0</v>
      </c>
      <c r="M2039" s="2">
        <v>530</v>
      </c>
    </row>
    <row r="2040" spans="8:13" ht="12.75" hidden="1">
      <c r="H2040" s="5">
        <f t="shared" si="130"/>
        <v>0</v>
      </c>
      <c r="M2040" s="2">
        <v>530</v>
      </c>
    </row>
    <row r="2041" spans="8:13" ht="12.75" hidden="1">
      <c r="H2041" s="5">
        <f t="shared" si="130"/>
        <v>0</v>
      </c>
      <c r="M2041" s="2">
        <v>530</v>
      </c>
    </row>
    <row r="2042" spans="8:13" ht="12.75" hidden="1">
      <c r="H2042" s="5">
        <f t="shared" si="130"/>
        <v>0</v>
      </c>
      <c r="M2042" s="2">
        <v>530</v>
      </c>
    </row>
    <row r="2043" spans="8:13" ht="12.75" hidden="1">
      <c r="H2043" s="5">
        <f t="shared" si="130"/>
        <v>0</v>
      </c>
      <c r="M2043" s="2">
        <v>530</v>
      </c>
    </row>
    <row r="2044" spans="8:13" ht="12.75" hidden="1">
      <c r="H2044" s="5">
        <f t="shared" si="130"/>
        <v>0</v>
      </c>
      <c r="M2044" s="2">
        <v>530</v>
      </c>
    </row>
    <row r="2045" spans="8:13" ht="12.75" hidden="1">
      <c r="H2045" s="5">
        <f t="shared" si="130"/>
        <v>0</v>
      </c>
      <c r="M2045" s="2">
        <v>530</v>
      </c>
    </row>
    <row r="2046" spans="8:13" ht="12.75" hidden="1">
      <c r="H2046" s="5">
        <f t="shared" si="130"/>
        <v>0</v>
      </c>
      <c r="M2046" s="2">
        <v>530</v>
      </c>
    </row>
    <row r="2047" spans="8:13" ht="12.75" hidden="1">
      <c r="H2047" s="5">
        <f t="shared" si="130"/>
        <v>0</v>
      </c>
      <c r="M2047" s="2">
        <v>530</v>
      </c>
    </row>
    <row r="2048" spans="8:13" ht="12.75" hidden="1">
      <c r="H2048" s="5">
        <f t="shared" si="130"/>
        <v>0</v>
      </c>
      <c r="M2048" s="2">
        <v>530</v>
      </c>
    </row>
    <row r="2049" spans="8:13" ht="12.75" hidden="1">
      <c r="H2049" s="5">
        <f t="shared" si="130"/>
        <v>0</v>
      </c>
      <c r="M2049" s="2">
        <v>530</v>
      </c>
    </row>
    <row r="2050" spans="8:13" ht="12.75" hidden="1">
      <c r="H2050" s="5">
        <f t="shared" si="130"/>
        <v>0</v>
      </c>
      <c r="M2050" s="2">
        <v>530</v>
      </c>
    </row>
    <row r="2051" spans="8:13" ht="12.75" hidden="1">
      <c r="H2051" s="5">
        <f t="shared" si="130"/>
        <v>0</v>
      </c>
      <c r="M2051" s="2">
        <v>530</v>
      </c>
    </row>
    <row r="2052" spans="8:13" ht="12.75" hidden="1">
      <c r="H2052" s="5">
        <f t="shared" si="130"/>
        <v>0</v>
      </c>
      <c r="M2052" s="2">
        <v>530</v>
      </c>
    </row>
    <row r="2053" spans="8:13" ht="12.75" hidden="1">
      <c r="H2053" s="5">
        <f t="shared" si="130"/>
        <v>0</v>
      </c>
      <c r="M2053" s="2">
        <v>530</v>
      </c>
    </row>
    <row r="2054" spans="8:13" ht="12.75" hidden="1">
      <c r="H2054" s="5">
        <f t="shared" si="130"/>
        <v>0</v>
      </c>
      <c r="M2054" s="2">
        <v>530</v>
      </c>
    </row>
    <row r="2055" spans="8:13" ht="12.75" hidden="1">
      <c r="H2055" s="5">
        <f t="shared" si="130"/>
        <v>0</v>
      </c>
      <c r="M2055" s="2">
        <v>530</v>
      </c>
    </row>
    <row r="2056" spans="8:13" ht="12.75" hidden="1">
      <c r="H2056" s="5">
        <f t="shared" si="130"/>
        <v>0</v>
      </c>
      <c r="M2056" s="2">
        <v>530</v>
      </c>
    </row>
    <row r="2057" spans="8:13" ht="12.75" hidden="1">
      <c r="H2057" s="5">
        <f t="shared" si="130"/>
        <v>0</v>
      </c>
      <c r="M2057" s="2">
        <v>530</v>
      </c>
    </row>
    <row r="2058" spans="8:13" ht="12.75" hidden="1">
      <c r="H2058" s="5">
        <f t="shared" si="130"/>
        <v>0</v>
      </c>
      <c r="M2058" s="2">
        <v>530</v>
      </c>
    </row>
    <row r="2059" spans="8:13" ht="12.75" hidden="1">
      <c r="H2059" s="5">
        <f t="shared" si="130"/>
        <v>0</v>
      </c>
      <c r="M2059" s="2">
        <v>530</v>
      </c>
    </row>
    <row r="2060" spans="8:13" ht="12.75" hidden="1">
      <c r="H2060" s="5">
        <f t="shared" si="130"/>
        <v>0</v>
      </c>
      <c r="M2060" s="2">
        <v>530</v>
      </c>
    </row>
    <row r="2061" spans="8:13" ht="12.75" hidden="1">
      <c r="H2061" s="5">
        <f t="shared" si="130"/>
        <v>0</v>
      </c>
      <c r="M2061" s="2">
        <v>530</v>
      </c>
    </row>
    <row r="2062" spans="8:13" ht="12.75" hidden="1">
      <c r="H2062" s="5">
        <f t="shared" si="130"/>
        <v>0</v>
      </c>
      <c r="M2062" s="2">
        <v>530</v>
      </c>
    </row>
    <row r="2063" spans="8:13" ht="12.75" hidden="1">
      <c r="H2063" s="5">
        <f t="shared" si="130"/>
        <v>0</v>
      </c>
      <c r="M2063" s="2">
        <v>530</v>
      </c>
    </row>
    <row r="2064" spans="8:13" ht="12.75" hidden="1">
      <c r="H2064" s="5">
        <f t="shared" si="130"/>
        <v>0</v>
      </c>
      <c r="M2064" s="2">
        <v>530</v>
      </c>
    </row>
    <row r="2065" spans="8:13" ht="12.75" hidden="1">
      <c r="H2065" s="5">
        <f t="shared" si="130"/>
        <v>0</v>
      </c>
      <c r="M2065" s="2">
        <v>530</v>
      </c>
    </row>
    <row r="2066" spans="8:13" ht="12.75" hidden="1">
      <c r="H2066" s="5">
        <f t="shared" si="130"/>
        <v>0</v>
      </c>
      <c r="M2066" s="2">
        <v>530</v>
      </c>
    </row>
    <row r="2067" spans="8:13" ht="12.75" hidden="1">
      <c r="H2067" s="5">
        <f t="shared" si="130"/>
        <v>0</v>
      </c>
      <c r="M2067" s="2">
        <v>530</v>
      </c>
    </row>
    <row r="2068" spans="8:13" ht="12.75" hidden="1">
      <c r="H2068" s="5">
        <f t="shared" si="130"/>
        <v>0</v>
      </c>
      <c r="M2068" s="2">
        <v>530</v>
      </c>
    </row>
    <row r="2069" spans="8:13" ht="12.75" hidden="1">
      <c r="H2069" s="5">
        <f t="shared" si="130"/>
        <v>0</v>
      </c>
      <c r="M2069" s="2">
        <v>530</v>
      </c>
    </row>
    <row r="2070" spans="8:13" ht="12.75" hidden="1">
      <c r="H2070" s="5">
        <f t="shared" si="130"/>
        <v>0</v>
      </c>
      <c r="M2070" s="2">
        <v>530</v>
      </c>
    </row>
    <row r="2071" spans="8:13" ht="12.75" hidden="1">
      <c r="H2071" s="5">
        <f t="shared" si="130"/>
        <v>0</v>
      </c>
      <c r="M2071" s="2">
        <v>530</v>
      </c>
    </row>
    <row r="2072" spans="8:13" ht="12.75" hidden="1">
      <c r="H2072" s="5">
        <f t="shared" si="130"/>
        <v>0</v>
      </c>
      <c r="M2072" s="2">
        <v>530</v>
      </c>
    </row>
    <row r="2073" spans="8:13" ht="12.75" hidden="1">
      <c r="H2073" s="5">
        <f t="shared" si="130"/>
        <v>0</v>
      </c>
      <c r="M2073" s="2">
        <v>530</v>
      </c>
    </row>
    <row r="2074" spans="8:13" ht="12.75" hidden="1">
      <c r="H2074" s="5">
        <f t="shared" si="130"/>
        <v>0</v>
      </c>
      <c r="M2074" s="2">
        <v>530</v>
      </c>
    </row>
    <row r="2075" spans="8:13" ht="12.75" hidden="1">
      <c r="H2075" s="5">
        <f t="shared" si="130"/>
        <v>0</v>
      </c>
      <c r="M2075" s="2">
        <v>530</v>
      </c>
    </row>
    <row r="2076" spans="8:13" ht="12.75" hidden="1">
      <c r="H2076" s="5">
        <f t="shared" si="130"/>
        <v>0</v>
      </c>
      <c r="M2076" s="2">
        <v>530</v>
      </c>
    </row>
    <row r="2077" spans="8:13" ht="12.75" hidden="1">
      <c r="H2077" s="5">
        <f t="shared" si="130"/>
        <v>0</v>
      </c>
      <c r="M2077" s="2">
        <v>530</v>
      </c>
    </row>
    <row r="2078" spans="8:13" ht="12.75" hidden="1">
      <c r="H2078" s="5">
        <f t="shared" si="130"/>
        <v>0</v>
      </c>
      <c r="M2078" s="2">
        <v>530</v>
      </c>
    </row>
    <row r="2079" spans="8:13" ht="12.75" hidden="1">
      <c r="H2079" s="5">
        <f t="shared" si="130"/>
        <v>0</v>
      </c>
      <c r="M2079" s="2">
        <v>530</v>
      </c>
    </row>
    <row r="2080" spans="8:13" ht="12.75" hidden="1">
      <c r="H2080" s="5">
        <f t="shared" si="130"/>
        <v>0</v>
      </c>
      <c r="M2080" s="2">
        <v>530</v>
      </c>
    </row>
    <row r="2081" spans="8:13" ht="12.75" hidden="1">
      <c r="H2081" s="5">
        <f t="shared" si="130"/>
        <v>0</v>
      </c>
      <c r="M2081" s="2">
        <v>530</v>
      </c>
    </row>
    <row r="2082" spans="8:13" ht="12.75" hidden="1">
      <c r="H2082" s="5">
        <f t="shared" si="130"/>
        <v>0</v>
      </c>
      <c r="M2082" s="2">
        <v>530</v>
      </c>
    </row>
    <row r="2083" spans="8:13" ht="12.75" hidden="1">
      <c r="H2083" s="5">
        <f t="shared" si="130"/>
        <v>0</v>
      </c>
      <c r="M2083" s="2">
        <v>530</v>
      </c>
    </row>
    <row r="2084" spans="8:13" ht="12.75" hidden="1">
      <c r="H2084" s="5">
        <f t="shared" si="130"/>
        <v>0</v>
      </c>
      <c r="M2084" s="2">
        <v>530</v>
      </c>
    </row>
    <row r="2085" spans="8:13" ht="12.75" hidden="1">
      <c r="H2085" s="5">
        <f t="shared" si="130"/>
        <v>0</v>
      </c>
      <c r="M2085" s="2">
        <v>530</v>
      </c>
    </row>
    <row r="2086" spans="8:13" ht="12.75" hidden="1">
      <c r="H2086" s="5">
        <f t="shared" si="130"/>
        <v>0</v>
      </c>
      <c r="M2086" s="2">
        <v>530</v>
      </c>
    </row>
    <row r="2087" spans="8:13" ht="12.75" hidden="1">
      <c r="H2087" s="5">
        <f t="shared" si="130"/>
        <v>0</v>
      </c>
      <c r="M2087" s="2">
        <v>530</v>
      </c>
    </row>
    <row r="2088" spans="8:13" ht="12.75" hidden="1">
      <c r="H2088" s="5">
        <f t="shared" si="130"/>
        <v>0</v>
      </c>
      <c r="M2088" s="2">
        <v>530</v>
      </c>
    </row>
    <row r="2089" spans="8:13" ht="12.75" hidden="1">
      <c r="H2089" s="5">
        <f t="shared" si="130"/>
        <v>0</v>
      </c>
      <c r="M2089" s="2">
        <v>530</v>
      </c>
    </row>
    <row r="2090" spans="8:13" ht="12.75" hidden="1">
      <c r="H2090" s="5">
        <f t="shared" si="130"/>
        <v>0</v>
      </c>
      <c r="M2090" s="2">
        <v>530</v>
      </c>
    </row>
    <row r="2091" spans="8:13" ht="12.75" hidden="1">
      <c r="H2091" s="5">
        <f aca="true" t="shared" si="131" ref="H2091:H2154">H2090-B2091</f>
        <v>0</v>
      </c>
      <c r="M2091" s="2">
        <v>530</v>
      </c>
    </row>
    <row r="2092" spans="8:13" ht="12.75" hidden="1">
      <c r="H2092" s="5">
        <f t="shared" si="131"/>
        <v>0</v>
      </c>
      <c r="M2092" s="2">
        <v>530</v>
      </c>
    </row>
    <row r="2093" spans="8:13" ht="12.75" hidden="1">
      <c r="H2093" s="5">
        <f t="shared" si="131"/>
        <v>0</v>
      </c>
      <c r="M2093" s="2">
        <v>530</v>
      </c>
    </row>
    <row r="2094" spans="8:13" ht="12.75" hidden="1">
      <c r="H2094" s="5">
        <f t="shared" si="131"/>
        <v>0</v>
      </c>
      <c r="M2094" s="2">
        <v>530</v>
      </c>
    </row>
    <row r="2095" spans="8:13" ht="12.75" hidden="1">
      <c r="H2095" s="5">
        <f t="shared" si="131"/>
        <v>0</v>
      </c>
      <c r="M2095" s="2">
        <v>530</v>
      </c>
    </row>
    <row r="2096" spans="8:13" ht="12.75" hidden="1">
      <c r="H2096" s="5">
        <f t="shared" si="131"/>
        <v>0</v>
      </c>
      <c r="M2096" s="2">
        <v>530</v>
      </c>
    </row>
    <row r="2097" spans="8:13" ht="12.75" hidden="1">
      <c r="H2097" s="5">
        <f t="shared" si="131"/>
        <v>0</v>
      </c>
      <c r="M2097" s="2">
        <v>530</v>
      </c>
    </row>
    <row r="2098" spans="8:13" ht="12.75" hidden="1">
      <c r="H2098" s="5">
        <f t="shared" si="131"/>
        <v>0</v>
      </c>
      <c r="M2098" s="2">
        <v>530</v>
      </c>
    </row>
    <row r="2099" spans="8:13" ht="12.75" hidden="1">
      <c r="H2099" s="5">
        <f t="shared" si="131"/>
        <v>0</v>
      </c>
      <c r="M2099" s="2">
        <v>530</v>
      </c>
    </row>
    <row r="2100" spans="8:13" ht="12.75" hidden="1">
      <c r="H2100" s="5">
        <f t="shared" si="131"/>
        <v>0</v>
      </c>
      <c r="M2100" s="2">
        <v>530</v>
      </c>
    </row>
    <row r="2101" spans="8:13" ht="12.75" hidden="1">
      <c r="H2101" s="5">
        <f t="shared" si="131"/>
        <v>0</v>
      </c>
      <c r="M2101" s="2">
        <v>530</v>
      </c>
    </row>
    <row r="2102" spans="8:13" ht="12.75" hidden="1">
      <c r="H2102" s="5">
        <f t="shared" si="131"/>
        <v>0</v>
      </c>
      <c r="M2102" s="2">
        <v>530</v>
      </c>
    </row>
    <row r="2103" spans="8:13" ht="12.75" hidden="1">
      <c r="H2103" s="5">
        <f t="shared" si="131"/>
        <v>0</v>
      </c>
      <c r="M2103" s="2">
        <v>530</v>
      </c>
    </row>
    <row r="2104" spans="8:13" ht="12.75" hidden="1">
      <c r="H2104" s="5">
        <f t="shared" si="131"/>
        <v>0</v>
      </c>
      <c r="M2104" s="2">
        <v>530</v>
      </c>
    </row>
    <row r="2105" spans="8:13" ht="12.75" hidden="1">
      <c r="H2105" s="5">
        <f t="shared" si="131"/>
        <v>0</v>
      </c>
      <c r="M2105" s="2">
        <v>530</v>
      </c>
    </row>
    <row r="2106" spans="8:13" ht="12.75" hidden="1">
      <c r="H2106" s="5">
        <f t="shared" si="131"/>
        <v>0</v>
      </c>
      <c r="M2106" s="2">
        <v>530</v>
      </c>
    </row>
    <row r="2107" spans="8:13" ht="12.75" hidden="1">
      <c r="H2107" s="5">
        <f t="shared" si="131"/>
        <v>0</v>
      </c>
      <c r="M2107" s="2">
        <v>530</v>
      </c>
    </row>
    <row r="2108" spans="8:13" ht="12.75" hidden="1">
      <c r="H2108" s="5">
        <f t="shared" si="131"/>
        <v>0</v>
      </c>
      <c r="M2108" s="2">
        <v>530</v>
      </c>
    </row>
    <row r="2109" spans="8:13" ht="12.75" hidden="1">
      <c r="H2109" s="5">
        <f t="shared" si="131"/>
        <v>0</v>
      </c>
      <c r="M2109" s="2">
        <v>530</v>
      </c>
    </row>
    <row r="2110" spans="8:13" ht="12.75" hidden="1">
      <c r="H2110" s="5">
        <f t="shared" si="131"/>
        <v>0</v>
      </c>
      <c r="M2110" s="2">
        <v>530</v>
      </c>
    </row>
    <row r="2111" spans="8:13" ht="12.75" hidden="1">
      <c r="H2111" s="5">
        <f t="shared" si="131"/>
        <v>0</v>
      </c>
      <c r="M2111" s="2">
        <v>530</v>
      </c>
    </row>
    <row r="2112" spans="8:13" ht="12.75" hidden="1">
      <c r="H2112" s="5">
        <f t="shared" si="131"/>
        <v>0</v>
      </c>
      <c r="M2112" s="2">
        <v>530</v>
      </c>
    </row>
    <row r="2113" spans="8:13" ht="12.75" hidden="1">
      <c r="H2113" s="5">
        <f t="shared" si="131"/>
        <v>0</v>
      </c>
      <c r="M2113" s="2">
        <v>530</v>
      </c>
    </row>
    <row r="2114" spans="8:13" ht="12.75" hidden="1">
      <c r="H2114" s="5">
        <f t="shared" si="131"/>
        <v>0</v>
      </c>
      <c r="M2114" s="2">
        <v>530</v>
      </c>
    </row>
    <row r="2115" spans="8:13" ht="12.75" hidden="1">
      <c r="H2115" s="5">
        <f t="shared" si="131"/>
        <v>0</v>
      </c>
      <c r="M2115" s="2">
        <v>530</v>
      </c>
    </row>
    <row r="2116" spans="8:13" ht="12.75" hidden="1">
      <c r="H2116" s="5">
        <f t="shared" si="131"/>
        <v>0</v>
      </c>
      <c r="M2116" s="2">
        <v>530</v>
      </c>
    </row>
    <row r="2117" spans="8:13" ht="12.75" hidden="1">
      <c r="H2117" s="5">
        <f t="shared" si="131"/>
        <v>0</v>
      </c>
      <c r="M2117" s="2">
        <v>530</v>
      </c>
    </row>
    <row r="2118" spans="8:13" ht="12.75" hidden="1">
      <c r="H2118" s="5">
        <f t="shared" si="131"/>
        <v>0</v>
      </c>
      <c r="M2118" s="2">
        <v>530</v>
      </c>
    </row>
    <row r="2119" spans="8:13" ht="12.75" hidden="1">
      <c r="H2119" s="5">
        <f t="shared" si="131"/>
        <v>0</v>
      </c>
      <c r="M2119" s="2">
        <v>530</v>
      </c>
    </row>
    <row r="2120" spans="8:13" ht="12.75" hidden="1">
      <c r="H2120" s="5">
        <f t="shared" si="131"/>
        <v>0</v>
      </c>
      <c r="M2120" s="2">
        <v>530</v>
      </c>
    </row>
    <row r="2121" spans="8:13" ht="12.75" hidden="1">
      <c r="H2121" s="5">
        <f t="shared" si="131"/>
        <v>0</v>
      </c>
      <c r="M2121" s="2">
        <v>530</v>
      </c>
    </row>
    <row r="2122" spans="8:13" ht="12.75" hidden="1">
      <c r="H2122" s="5">
        <f t="shared" si="131"/>
        <v>0</v>
      </c>
      <c r="M2122" s="2">
        <v>530</v>
      </c>
    </row>
    <row r="2123" spans="8:13" ht="12.75" hidden="1">
      <c r="H2123" s="5">
        <f t="shared" si="131"/>
        <v>0</v>
      </c>
      <c r="M2123" s="2">
        <v>530</v>
      </c>
    </row>
    <row r="2124" spans="8:13" ht="12.75" hidden="1">
      <c r="H2124" s="5">
        <f t="shared" si="131"/>
        <v>0</v>
      </c>
      <c r="M2124" s="2">
        <v>530</v>
      </c>
    </row>
    <row r="2125" spans="8:13" ht="12.75" hidden="1">
      <c r="H2125" s="5">
        <f t="shared" si="131"/>
        <v>0</v>
      </c>
      <c r="M2125" s="2">
        <v>530</v>
      </c>
    </row>
    <row r="2126" spans="8:13" ht="12.75" hidden="1">
      <c r="H2126" s="5">
        <f t="shared" si="131"/>
        <v>0</v>
      </c>
      <c r="M2126" s="2">
        <v>530</v>
      </c>
    </row>
    <row r="2127" spans="8:13" ht="12.75" hidden="1">
      <c r="H2127" s="5">
        <f t="shared" si="131"/>
        <v>0</v>
      </c>
      <c r="M2127" s="2">
        <v>530</v>
      </c>
    </row>
    <row r="2128" spans="8:13" ht="12.75" hidden="1">
      <c r="H2128" s="5">
        <f t="shared" si="131"/>
        <v>0</v>
      </c>
      <c r="M2128" s="2">
        <v>530</v>
      </c>
    </row>
    <row r="2129" spans="8:13" ht="12.75" hidden="1">
      <c r="H2129" s="5">
        <f t="shared" si="131"/>
        <v>0</v>
      </c>
      <c r="M2129" s="2">
        <v>530</v>
      </c>
    </row>
    <row r="2130" spans="8:13" ht="12.75" hidden="1">
      <c r="H2130" s="5">
        <f t="shared" si="131"/>
        <v>0</v>
      </c>
      <c r="M2130" s="2">
        <v>530</v>
      </c>
    </row>
    <row r="2131" spans="8:13" ht="12.75" hidden="1">
      <c r="H2131" s="5">
        <f t="shared" si="131"/>
        <v>0</v>
      </c>
      <c r="M2131" s="2">
        <v>530</v>
      </c>
    </row>
    <row r="2132" spans="8:13" ht="12.75" hidden="1">
      <c r="H2132" s="5">
        <f t="shared" si="131"/>
        <v>0</v>
      </c>
      <c r="M2132" s="2">
        <v>530</v>
      </c>
    </row>
    <row r="2133" spans="8:13" ht="12.75" hidden="1">
      <c r="H2133" s="5">
        <f t="shared" si="131"/>
        <v>0</v>
      </c>
      <c r="M2133" s="2">
        <v>530</v>
      </c>
    </row>
    <row r="2134" spans="8:13" ht="12.75" hidden="1">
      <c r="H2134" s="5">
        <f t="shared" si="131"/>
        <v>0</v>
      </c>
      <c r="M2134" s="2">
        <v>530</v>
      </c>
    </row>
    <row r="2135" spans="8:13" ht="12.75" hidden="1">
      <c r="H2135" s="5">
        <f t="shared" si="131"/>
        <v>0</v>
      </c>
      <c r="M2135" s="2">
        <v>530</v>
      </c>
    </row>
    <row r="2136" spans="8:13" ht="12.75" hidden="1">
      <c r="H2136" s="5">
        <f t="shared" si="131"/>
        <v>0</v>
      </c>
      <c r="M2136" s="2">
        <v>530</v>
      </c>
    </row>
    <row r="2137" spans="8:13" ht="12.75" hidden="1">
      <c r="H2137" s="5">
        <f t="shared" si="131"/>
        <v>0</v>
      </c>
      <c r="M2137" s="2">
        <v>530</v>
      </c>
    </row>
    <row r="2138" spans="8:13" ht="12.75" hidden="1">
      <c r="H2138" s="5">
        <f t="shared" si="131"/>
        <v>0</v>
      </c>
      <c r="M2138" s="2">
        <v>530</v>
      </c>
    </row>
    <row r="2139" spans="8:13" ht="12.75" hidden="1">
      <c r="H2139" s="5">
        <f t="shared" si="131"/>
        <v>0</v>
      </c>
      <c r="M2139" s="2">
        <v>530</v>
      </c>
    </row>
    <row r="2140" spans="8:13" ht="12.75" hidden="1">
      <c r="H2140" s="5">
        <f t="shared" si="131"/>
        <v>0</v>
      </c>
      <c r="M2140" s="2">
        <v>530</v>
      </c>
    </row>
    <row r="2141" spans="8:13" ht="12.75" hidden="1">
      <c r="H2141" s="5">
        <f t="shared" si="131"/>
        <v>0</v>
      </c>
      <c r="M2141" s="2">
        <v>530</v>
      </c>
    </row>
    <row r="2142" spans="8:13" ht="12.75" hidden="1">
      <c r="H2142" s="5">
        <f t="shared" si="131"/>
        <v>0</v>
      </c>
      <c r="M2142" s="2">
        <v>530</v>
      </c>
    </row>
    <row r="2143" spans="8:13" ht="12.75" hidden="1">
      <c r="H2143" s="5">
        <f t="shared" si="131"/>
        <v>0</v>
      </c>
      <c r="M2143" s="2">
        <v>530</v>
      </c>
    </row>
    <row r="2144" spans="8:13" ht="12.75" hidden="1">
      <c r="H2144" s="5">
        <f t="shared" si="131"/>
        <v>0</v>
      </c>
      <c r="M2144" s="2">
        <v>530</v>
      </c>
    </row>
    <row r="2145" spans="8:13" ht="12.75" hidden="1">
      <c r="H2145" s="5">
        <f t="shared" si="131"/>
        <v>0</v>
      </c>
      <c r="M2145" s="2">
        <v>530</v>
      </c>
    </row>
    <row r="2146" spans="8:13" ht="12.75" hidden="1">
      <c r="H2146" s="5">
        <f t="shared" si="131"/>
        <v>0</v>
      </c>
      <c r="M2146" s="2">
        <v>530</v>
      </c>
    </row>
    <row r="2147" spans="8:13" ht="12.75" hidden="1">
      <c r="H2147" s="5">
        <f t="shared" si="131"/>
        <v>0</v>
      </c>
      <c r="M2147" s="2">
        <v>530</v>
      </c>
    </row>
    <row r="2148" spans="8:13" ht="12.75" hidden="1">
      <c r="H2148" s="5">
        <f t="shared" si="131"/>
        <v>0</v>
      </c>
      <c r="M2148" s="2">
        <v>530</v>
      </c>
    </row>
    <row r="2149" spans="8:13" ht="12.75" hidden="1">
      <c r="H2149" s="5">
        <f t="shared" si="131"/>
        <v>0</v>
      </c>
      <c r="M2149" s="2">
        <v>530</v>
      </c>
    </row>
    <row r="2150" spans="8:13" ht="12.75" hidden="1">
      <c r="H2150" s="5">
        <f t="shared" si="131"/>
        <v>0</v>
      </c>
      <c r="M2150" s="2">
        <v>530</v>
      </c>
    </row>
    <row r="2151" spans="8:13" ht="12.75" hidden="1">
      <c r="H2151" s="5">
        <f t="shared" si="131"/>
        <v>0</v>
      </c>
      <c r="M2151" s="2">
        <v>530</v>
      </c>
    </row>
    <row r="2152" spans="8:13" ht="12.75" hidden="1">
      <c r="H2152" s="5">
        <f t="shared" si="131"/>
        <v>0</v>
      </c>
      <c r="M2152" s="2">
        <v>530</v>
      </c>
    </row>
    <row r="2153" spans="8:13" ht="12.75" hidden="1">
      <c r="H2153" s="5">
        <f t="shared" si="131"/>
        <v>0</v>
      </c>
      <c r="M2153" s="2">
        <v>530</v>
      </c>
    </row>
    <row r="2154" spans="8:13" ht="12.75" hidden="1">
      <c r="H2154" s="5">
        <f t="shared" si="131"/>
        <v>0</v>
      </c>
      <c r="M2154" s="2">
        <v>530</v>
      </c>
    </row>
    <row r="2155" spans="8:13" ht="12.75" hidden="1">
      <c r="H2155" s="5">
        <f aca="true" t="shared" si="132" ref="H2155:H2218">H2154-B2155</f>
        <v>0</v>
      </c>
      <c r="M2155" s="2">
        <v>530</v>
      </c>
    </row>
    <row r="2156" spans="8:13" ht="12.75" hidden="1">
      <c r="H2156" s="5">
        <f t="shared" si="132"/>
        <v>0</v>
      </c>
      <c r="M2156" s="2">
        <v>530</v>
      </c>
    </row>
    <row r="2157" spans="8:13" ht="12.75" hidden="1">
      <c r="H2157" s="5">
        <f t="shared" si="132"/>
        <v>0</v>
      </c>
      <c r="M2157" s="2">
        <v>530</v>
      </c>
    </row>
    <row r="2158" spans="8:13" ht="12.75" hidden="1">
      <c r="H2158" s="5">
        <f t="shared" si="132"/>
        <v>0</v>
      </c>
      <c r="M2158" s="2">
        <v>530</v>
      </c>
    </row>
    <row r="2159" spans="8:13" ht="12.75" hidden="1">
      <c r="H2159" s="5">
        <f t="shared" si="132"/>
        <v>0</v>
      </c>
      <c r="M2159" s="2">
        <v>530</v>
      </c>
    </row>
    <row r="2160" spans="8:13" ht="12.75" hidden="1">
      <c r="H2160" s="5">
        <f t="shared" si="132"/>
        <v>0</v>
      </c>
      <c r="M2160" s="2">
        <v>530</v>
      </c>
    </row>
    <row r="2161" spans="8:13" ht="12.75" hidden="1">
      <c r="H2161" s="5">
        <f t="shared" si="132"/>
        <v>0</v>
      </c>
      <c r="M2161" s="2">
        <v>530</v>
      </c>
    </row>
    <row r="2162" spans="8:13" ht="12.75" hidden="1">
      <c r="H2162" s="5">
        <f t="shared" si="132"/>
        <v>0</v>
      </c>
      <c r="M2162" s="2">
        <v>530</v>
      </c>
    </row>
    <row r="2163" spans="8:13" ht="12.75" hidden="1">
      <c r="H2163" s="5">
        <f t="shared" si="132"/>
        <v>0</v>
      </c>
      <c r="M2163" s="2">
        <v>530</v>
      </c>
    </row>
    <row r="2164" spans="8:13" ht="12.75" hidden="1">
      <c r="H2164" s="5">
        <f t="shared" si="132"/>
        <v>0</v>
      </c>
      <c r="M2164" s="2">
        <v>530</v>
      </c>
    </row>
    <row r="2165" spans="8:13" ht="12.75" hidden="1">
      <c r="H2165" s="5">
        <f t="shared" si="132"/>
        <v>0</v>
      </c>
      <c r="M2165" s="2">
        <v>530</v>
      </c>
    </row>
    <row r="2166" spans="8:13" ht="12.75" hidden="1">
      <c r="H2166" s="5">
        <f t="shared" si="132"/>
        <v>0</v>
      </c>
      <c r="M2166" s="2">
        <v>530</v>
      </c>
    </row>
    <row r="2167" spans="8:13" ht="12.75" hidden="1">
      <c r="H2167" s="5">
        <f t="shared" si="132"/>
        <v>0</v>
      </c>
      <c r="M2167" s="2">
        <v>530</v>
      </c>
    </row>
    <row r="2168" spans="8:13" ht="12.75" hidden="1">
      <c r="H2168" s="5">
        <f t="shared" si="132"/>
        <v>0</v>
      </c>
      <c r="M2168" s="2">
        <v>530</v>
      </c>
    </row>
    <row r="2169" spans="8:13" ht="12.75" hidden="1">
      <c r="H2169" s="5">
        <f t="shared" si="132"/>
        <v>0</v>
      </c>
      <c r="M2169" s="2">
        <v>530</v>
      </c>
    </row>
    <row r="2170" spans="8:13" ht="12.75" hidden="1">
      <c r="H2170" s="5">
        <f t="shared" si="132"/>
        <v>0</v>
      </c>
      <c r="M2170" s="2">
        <v>530</v>
      </c>
    </row>
    <row r="2171" spans="8:13" ht="12.75" hidden="1">
      <c r="H2171" s="5">
        <f t="shared" si="132"/>
        <v>0</v>
      </c>
      <c r="M2171" s="2">
        <v>530</v>
      </c>
    </row>
    <row r="2172" spans="8:13" ht="12.75" hidden="1">
      <c r="H2172" s="5">
        <f t="shared" si="132"/>
        <v>0</v>
      </c>
      <c r="M2172" s="2">
        <v>530</v>
      </c>
    </row>
    <row r="2173" spans="8:13" ht="12.75" hidden="1">
      <c r="H2173" s="5">
        <f t="shared" si="132"/>
        <v>0</v>
      </c>
      <c r="M2173" s="2">
        <v>530</v>
      </c>
    </row>
    <row r="2174" spans="8:13" ht="12.75" hidden="1">
      <c r="H2174" s="5">
        <f t="shared" si="132"/>
        <v>0</v>
      </c>
      <c r="M2174" s="2">
        <v>530</v>
      </c>
    </row>
    <row r="2175" spans="8:13" ht="12.75" hidden="1">
      <c r="H2175" s="5">
        <f t="shared" si="132"/>
        <v>0</v>
      </c>
      <c r="M2175" s="2">
        <v>530</v>
      </c>
    </row>
    <row r="2176" spans="8:13" ht="12.75" hidden="1">
      <c r="H2176" s="5">
        <f t="shared" si="132"/>
        <v>0</v>
      </c>
      <c r="M2176" s="2">
        <v>530</v>
      </c>
    </row>
    <row r="2177" spans="8:13" ht="12.75" hidden="1">
      <c r="H2177" s="5">
        <f t="shared" si="132"/>
        <v>0</v>
      </c>
      <c r="M2177" s="2">
        <v>530</v>
      </c>
    </row>
    <row r="2178" spans="8:13" ht="12.75" hidden="1">
      <c r="H2178" s="5">
        <f t="shared" si="132"/>
        <v>0</v>
      </c>
      <c r="M2178" s="2">
        <v>530</v>
      </c>
    </row>
    <row r="2179" spans="8:13" ht="12.75" hidden="1">
      <c r="H2179" s="5">
        <f t="shared" si="132"/>
        <v>0</v>
      </c>
      <c r="M2179" s="2">
        <v>530</v>
      </c>
    </row>
    <row r="2180" spans="8:13" ht="12.75" hidden="1">
      <c r="H2180" s="5">
        <f t="shared" si="132"/>
        <v>0</v>
      </c>
      <c r="M2180" s="2">
        <v>530</v>
      </c>
    </row>
    <row r="2181" spans="8:13" ht="12.75" hidden="1">
      <c r="H2181" s="5">
        <f t="shared" si="132"/>
        <v>0</v>
      </c>
      <c r="M2181" s="2">
        <v>530</v>
      </c>
    </row>
    <row r="2182" spans="8:13" ht="12.75" hidden="1">
      <c r="H2182" s="5">
        <f t="shared" si="132"/>
        <v>0</v>
      </c>
      <c r="M2182" s="2">
        <v>530</v>
      </c>
    </row>
    <row r="2183" spans="8:13" ht="12.75" hidden="1">
      <c r="H2183" s="5">
        <f t="shared" si="132"/>
        <v>0</v>
      </c>
      <c r="M2183" s="2">
        <v>530</v>
      </c>
    </row>
    <row r="2184" spans="8:13" ht="12.75" hidden="1">
      <c r="H2184" s="5">
        <f t="shared" si="132"/>
        <v>0</v>
      </c>
      <c r="M2184" s="2">
        <v>530</v>
      </c>
    </row>
    <row r="2185" spans="8:13" ht="12.75" hidden="1">
      <c r="H2185" s="5">
        <f t="shared" si="132"/>
        <v>0</v>
      </c>
      <c r="M2185" s="2">
        <v>530</v>
      </c>
    </row>
    <row r="2186" spans="8:13" ht="12.75" hidden="1">
      <c r="H2186" s="5">
        <f t="shared" si="132"/>
        <v>0</v>
      </c>
      <c r="M2186" s="2">
        <v>530</v>
      </c>
    </row>
    <row r="2187" spans="8:13" ht="12.75" hidden="1">
      <c r="H2187" s="5">
        <f t="shared" si="132"/>
        <v>0</v>
      </c>
      <c r="M2187" s="2">
        <v>530</v>
      </c>
    </row>
    <row r="2188" spans="8:13" ht="12.75" hidden="1">
      <c r="H2188" s="5">
        <f t="shared" si="132"/>
        <v>0</v>
      </c>
      <c r="M2188" s="2">
        <v>530</v>
      </c>
    </row>
    <row r="2189" spans="8:13" ht="12.75" hidden="1">
      <c r="H2189" s="5">
        <f t="shared" si="132"/>
        <v>0</v>
      </c>
      <c r="M2189" s="2">
        <v>530</v>
      </c>
    </row>
    <row r="2190" spans="8:13" ht="12.75" hidden="1">
      <c r="H2190" s="5">
        <f t="shared" si="132"/>
        <v>0</v>
      </c>
      <c r="M2190" s="2">
        <v>530</v>
      </c>
    </row>
    <row r="2191" spans="8:13" ht="12.75" hidden="1">
      <c r="H2191" s="5">
        <f t="shared" si="132"/>
        <v>0</v>
      </c>
      <c r="M2191" s="2">
        <v>530</v>
      </c>
    </row>
    <row r="2192" spans="8:13" ht="12.75" hidden="1">
      <c r="H2192" s="5">
        <f t="shared" si="132"/>
        <v>0</v>
      </c>
      <c r="M2192" s="2">
        <v>530</v>
      </c>
    </row>
    <row r="2193" spans="8:13" ht="12.75" hidden="1">
      <c r="H2193" s="5">
        <f t="shared" si="132"/>
        <v>0</v>
      </c>
      <c r="M2193" s="2">
        <v>530</v>
      </c>
    </row>
    <row r="2194" spans="8:13" ht="12.75" hidden="1">
      <c r="H2194" s="5">
        <f t="shared" si="132"/>
        <v>0</v>
      </c>
      <c r="M2194" s="2">
        <v>530</v>
      </c>
    </row>
    <row r="2195" spans="8:13" ht="12.75" hidden="1">
      <c r="H2195" s="5">
        <f t="shared" si="132"/>
        <v>0</v>
      </c>
      <c r="M2195" s="2">
        <v>530</v>
      </c>
    </row>
    <row r="2196" spans="8:13" ht="12.75" hidden="1">
      <c r="H2196" s="5">
        <f t="shared" si="132"/>
        <v>0</v>
      </c>
      <c r="M2196" s="2">
        <v>530</v>
      </c>
    </row>
    <row r="2197" spans="8:13" ht="12.75" hidden="1">
      <c r="H2197" s="5">
        <f t="shared" si="132"/>
        <v>0</v>
      </c>
      <c r="M2197" s="2">
        <v>530</v>
      </c>
    </row>
    <row r="2198" spans="8:13" ht="12.75" hidden="1">
      <c r="H2198" s="5">
        <f t="shared" si="132"/>
        <v>0</v>
      </c>
      <c r="M2198" s="2">
        <v>530</v>
      </c>
    </row>
    <row r="2199" spans="8:13" ht="12.75" hidden="1">
      <c r="H2199" s="5">
        <f t="shared" si="132"/>
        <v>0</v>
      </c>
      <c r="M2199" s="2">
        <v>530</v>
      </c>
    </row>
    <row r="2200" spans="8:13" ht="12.75" hidden="1">
      <c r="H2200" s="5">
        <f t="shared" si="132"/>
        <v>0</v>
      </c>
      <c r="M2200" s="2">
        <v>530</v>
      </c>
    </row>
    <row r="2201" spans="8:13" ht="12.75" hidden="1">
      <c r="H2201" s="5">
        <f t="shared" si="132"/>
        <v>0</v>
      </c>
      <c r="M2201" s="2">
        <v>530</v>
      </c>
    </row>
    <row r="2202" spans="8:13" ht="12.75" hidden="1">
      <c r="H2202" s="5">
        <f t="shared" si="132"/>
        <v>0</v>
      </c>
      <c r="M2202" s="2">
        <v>530</v>
      </c>
    </row>
    <row r="2203" spans="8:13" ht="12.75" hidden="1">
      <c r="H2203" s="5">
        <f t="shared" si="132"/>
        <v>0</v>
      </c>
      <c r="M2203" s="2">
        <v>530</v>
      </c>
    </row>
    <row r="2204" spans="8:13" ht="12.75" hidden="1">
      <c r="H2204" s="5">
        <f t="shared" si="132"/>
        <v>0</v>
      </c>
      <c r="M2204" s="2">
        <v>530</v>
      </c>
    </row>
    <row r="2205" spans="8:13" ht="12.75" hidden="1">
      <c r="H2205" s="5">
        <f t="shared" si="132"/>
        <v>0</v>
      </c>
      <c r="M2205" s="2">
        <v>530</v>
      </c>
    </row>
    <row r="2206" spans="8:13" ht="12.75" hidden="1">
      <c r="H2206" s="5">
        <f t="shared" si="132"/>
        <v>0</v>
      </c>
      <c r="M2206" s="2">
        <v>530</v>
      </c>
    </row>
    <row r="2207" spans="8:13" ht="12.75" hidden="1">
      <c r="H2207" s="5">
        <f t="shared" si="132"/>
        <v>0</v>
      </c>
      <c r="M2207" s="2">
        <v>530</v>
      </c>
    </row>
    <row r="2208" spans="8:13" ht="12.75" hidden="1">
      <c r="H2208" s="5">
        <f t="shared" si="132"/>
        <v>0</v>
      </c>
      <c r="M2208" s="2">
        <v>530</v>
      </c>
    </row>
    <row r="2209" spans="8:13" ht="12.75" hidden="1">
      <c r="H2209" s="5">
        <f t="shared" si="132"/>
        <v>0</v>
      </c>
      <c r="M2209" s="2">
        <v>530</v>
      </c>
    </row>
    <row r="2210" spans="8:13" ht="12.75" hidden="1">
      <c r="H2210" s="5">
        <f t="shared" si="132"/>
        <v>0</v>
      </c>
      <c r="M2210" s="2">
        <v>530</v>
      </c>
    </row>
    <row r="2211" spans="8:13" ht="12.75" hidden="1">
      <c r="H2211" s="5">
        <f t="shared" si="132"/>
        <v>0</v>
      </c>
      <c r="M2211" s="2">
        <v>530</v>
      </c>
    </row>
    <row r="2212" spans="8:13" ht="12.75" hidden="1">
      <c r="H2212" s="5">
        <f t="shared" si="132"/>
        <v>0</v>
      </c>
      <c r="M2212" s="2">
        <v>530</v>
      </c>
    </row>
    <row r="2213" spans="8:13" ht="12.75" hidden="1">
      <c r="H2213" s="5">
        <f t="shared" si="132"/>
        <v>0</v>
      </c>
      <c r="M2213" s="2">
        <v>530</v>
      </c>
    </row>
    <row r="2214" spans="8:13" ht="12.75" hidden="1">
      <c r="H2214" s="5">
        <f t="shared" si="132"/>
        <v>0</v>
      </c>
      <c r="M2214" s="2">
        <v>530</v>
      </c>
    </row>
    <row r="2215" spans="8:13" ht="12.75" hidden="1">
      <c r="H2215" s="5">
        <f t="shared" si="132"/>
        <v>0</v>
      </c>
      <c r="M2215" s="2">
        <v>530</v>
      </c>
    </row>
    <row r="2216" spans="8:13" ht="12.75" hidden="1">
      <c r="H2216" s="5">
        <f t="shared" si="132"/>
        <v>0</v>
      </c>
      <c r="M2216" s="2">
        <v>530</v>
      </c>
    </row>
    <row r="2217" spans="8:13" ht="12.75" hidden="1">
      <c r="H2217" s="5">
        <f t="shared" si="132"/>
        <v>0</v>
      </c>
      <c r="M2217" s="2">
        <v>530</v>
      </c>
    </row>
    <row r="2218" spans="8:13" ht="12.75" hidden="1">
      <c r="H2218" s="5">
        <f t="shared" si="132"/>
        <v>0</v>
      </c>
      <c r="M2218" s="2">
        <v>530</v>
      </c>
    </row>
    <row r="2219" spans="8:13" ht="12.75" hidden="1">
      <c r="H2219" s="5">
        <f aca="true" t="shared" si="133" ref="H2219:H2244">H2218-B2219</f>
        <v>0</v>
      </c>
      <c r="M2219" s="2">
        <v>530</v>
      </c>
    </row>
    <row r="2220" spans="8:13" ht="12.75" hidden="1">
      <c r="H2220" s="5">
        <f t="shared" si="133"/>
        <v>0</v>
      </c>
      <c r="M2220" s="2">
        <v>530</v>
      </c>
    </row>
    <row r="2221" spans="8:13" ht="12.75" hidden="1">
      <c r="H2221" s="5">
        <f t="shared" si="133"/>
        <v>0</v>
      </c>
      <c r="M2221" s="2">
        <v>530</v>
      </c>
    </row>
    <row r="2222" spans="8:13" ht="12.75" hidden="1">
      <c r="H2222" s="5">
        <f t="shared" si="133"/>
        <v>0</v>
      </c>
      <c r="M2222" s="2">
        <v>530</v>
      </c>
    </row>
    <row r="2223" spans="8:13" ht="12.75" hidden="1">
      <c r="H2223" s="5">
        <f t="shared" si="133"/>
        <v>0</v>
      </c>
      <c r="M2223" s="2">
        <v>530</v>
      </c>
    </row>
    <row r="2224" spans="8:13" ht="12.75" hidden="1">
      <c r="H2224" s="5">
        <f t="shared" si="133"/>
        <v>0</v>
      </c>
      <c r="M2224" s="2">
        <v>530</v>
      </c>
    </row>
    <row r="2225" spans="8:13" ht="12.75" hidden="1">
      <c r="H2225" s="5">
        <f t="shared" si="133"/>
        <v>0</v>
      </c>
      <c r="M2225" s="2">
        <v>530</v>
      </c>
    </row>
    <row r="2226" spans="8:13" ht="12.75" hidden="1">
      <c r="H2226" s="5">
        <f t="shared" si="133"/>
        <v>0</v>
      </c>
      <c r="M2226" s="2">
        <v>530</v>
      </c>
    </row>
    <row r="2227" spans="8:13" ht="12.75" hidden="1">
      <c r="H2227" s="5">
        <f t="shared" si="133"/>
        <v>0</v>
      </c>
      <c r="M2227" s="2">
        <v>530</v>
      </c>
    </row>
    <row r="2228" spans="8:13" ht="12.75" hidden="1">
      <c r="H2228" s="5">
        <f t="shared" si="133"/>
        <v>0</v>
      </c>
      <c r="M2228" s="2">
        <v>530</v>
      </c>
    </row>
    <row r="2229" spans="8:13" ht="12.75" hidden="1">
      <c r="H2229" s="5">
        <f t="shared" si="133"/>
        <v>0</v>
      </c>
      <c r="M2229" s="2">
        <v>530</v>
      </c>
    </row>
    <row r="2230" spans="8:13" ht="12.75" hidden="1">
      <c r="H2230" s="5">
        <f t="shared" si="133"/>
        <v>0</v>
      </c>
      <c r="M2230" s="2">
        <v>530</v>
      </c>
    </row>
    <row r="2231" spans="8:13" ht="12.75" hidden="1">
      <c r="H2231" s="5">
        <f t="shared" si="133"/>
        <v>0</v>
      </c>
      <c r="M2231" s="2">
        <v>530</v>
      </c>
    </row>
    <row r="2232" spans="8:13" ht="12.75" hidden="1">
      <c r="H2232" s="5">
        <f t="shared" si="133"/>
        <v>0</v>
      </c>
      <c r="M2232" s="2">
        <v>530</v>
      </c>
    </row>
    <row r="2233" spans="8:13" ht="12.75" hidden="1">
      <c r="H2233" s="5">
        <f t="shared" si="133"/>
        <v>0</v>
      </c>
      <c r="M2233" s="2">
        <v>530</v>
      </c>
    </row>
    <row r="2234" spans="8:13" ht="12.75" hidden="1">
      <c r="H2234" s="5">
        <f t="shared" si="133"/>
        <v>0</v>
      </c>
      <c r="M2234" s="2">
        <v>530</v>
      </c>
    </row>
    <row r="2235" spans="8:13" ht="12.75" hidden="1">
      <c r="H2235" s="5">
        <f t="shared" si="133"/>
        <v>0</v>
      </c>
      <c r="M2235" s="2">
        <v>530</v>
      </c>
    </row>
    <row r="2236" spans="8:13" ht="12.75" hidden="1">
      <c r="H2236" s="5">
        <f t="shared" si="133"/>
        <v>0</v>
      </c>
      <c r="M2236" s="2">
        <v>530</v>
      </c>
    </row>
    <row r="2237" spans="8:13" ht="12.75" hidden="1">
      <c r="H2237" s="5">
        <f t="shared" si="133"/>
        <v>0</v>
      </c>
      <c r="M2237" s="2">
        <v>530</v>
      </c>
    </row>
    <row r="2238" spans="8:13" ht="12.75" hidden="1">
      <c r="H2238" s="5">
        <f t="shared" si="133"/>
        <v>0</v>
      </c>
      <c r="M2238" s="2">
        <v>530</v>
      </c>
    </row>
    <row r="2239" spans="8:13" ht="12.75" hidden="1">
      <c r="H2239" s="5">
        <f t="shared" si="133"/>
        <v>0</v>
      </c>
      <c r="M2239" s="2">
        <v>530</v>
      </c>
    </row>
    <row r="2240" spans="8:13" ht="12.75" hidden="1">
      <c r="H2240" s="5">
        <f t="shared" si="133"/>
        <v>0</v>
      </c>
      <c r="M2240" s="2">
        <v>530</v>
      </c>
    </row>
    <row r="2241" spans="8:13" ht="12.75" hidden="1">
      <c r="H2241" s="5">
        <f t="shared" si="133"/>
        <v>0</v>
      </c>
      <c r="M2241" s="2">
        <v>530</v>
      </c>
    </row>
    <row r="2242" spans="8:13" ht="12.75" hidden="1">
      <c r="H2242" s="5">
        <f t="shared" si="133"/>
        <v>0</v>
      </c>
      <c r="M2242" s="2">
        <v>530</v>
      </c>
    </row>
    <row r="2243" spans="8:13" ht="12.75" hidden="1">
      <c r="H2243" s="127">
        <f t="shared" si="133"/>
        <v>0</v>
      </c>
      <c r="M2243" s="2">
        <v>530</v>
      </c>
    </row>
    <row r="2244" spans="8:13" ht="13.5" hidden="1" thickBot="1">
      <c r="H2244" s="128">
        <f t="shared" si="133"/>
        <v>0</v>
      </c>
      <c r="M2244" s="2">
        <v>530</v>
      </c>
    </row>
    <row r="2245" spans="2:13" ht="13.5" hidden="1" thickBot="1">
      <c r="B2245" s="128"/>
      <c r="H2245" s="6"/>
      <c r="M2245" s="2">
        <v>530</v>
      </c>
    </row>
    <row r="2246" spans="2:13" ht="13.5" hidden="1" thickBot="1">
      <c r="B2246" s="129">
        <f>SUM(B1271:B2245)</f>
        <v>9143605</v>
      </c>
      <c r="H2246" s="6"/>
      <c r="M2246" s="2">
        <v>530</v>
      </c>
    </row>
    <row r="2247" spans="2:13" ht="12.75" hidden="1">
      <c r="B2247" s="130"/>
      <c r="H2247" s="6"/>
      <c r="M2247" s="2">
        <v>530</v>
      </c>
    </row>
    <row r="2248" spans="1:13" ht="13.5" hidden="1" thickBot="1">
      <c r="A2248" s="131"/>
      <c r="B2248" s="132"/>
      <c r="C2248" s="131"/>
      <c r="D2248" s="131"/>
      <c r="E2248" s="131"/>
      <c r="F2248" s="133"/>
      <c r="G2248" s="133"/>
      <c r="H2248" s="128"/>
      <c r="I2248" s="134"/>
      <c r="M2248" s="2">
        <v>530</v>
      </c>
    </row>
    <row r="2249" ht="12.75" hidden="1">
      <c r="M2249" s="2">
        <v>530</v>
      </c>
    </row>
    <row r="2250" spans="2:13" ht="12.75" hidden="1">
      <c r="B2250" s="7">
        <v>0</v>
      </c>
      <c r="C2250" s="1" t="s">
        <v>0</v>
      </c>
      <c r="E2250" s="1" t="s">
        <v>135</v>
      </c>
      <c r="M2250" s="2">
        <v>530</v>
      </c>
    </row>
    <row r="2251" spans="2:13" ht="12.75" hidden="1">
      <c r="B2251" s="7">
        <v>0</v>
      </c>
      <c r="C2251" s="1" t="s">
        <v>136</v>
      </c>
      <c r="E2251" s="1" t="s">
        <v>135</v>
      </c>
      <c r="M2251" s="2">
        <v>530</v>
      </c>
    </row>
    <row r="2252" spans="2:13" ht="12.75" hidden="1">
      <c r="B2252" s="7"/>
      <c r="M2252" s="2">
        <v>530</v>
      </c>
    </row>
    <row r="2253" spans="2:13" ht="12.75" hidden="1">
      <c r="B2253" s="7"/>
      <c r="M2253" s="2">
        <v>530</v>
      </c>
    </row>
    <row r="2254" spans="2:13" ht="12.75" hidden="1">
      <c r="B2254" s="7">
        <v>0</v>
      </c>
      <c r="M2254" s="2">
        <v>530</v>
      </c>
    </row>
    <row r="2255" spans="2:13" ht="12.75" hidden="1">
      <c r="B2255" s="7">
        <v>0</v>
      </c>
      <c r="M2255" s="2">
        <v>530</v>
      </c>
    </row>
    <row r="2256" spans="2:13" ht="12.75" hidden="1">
      <c r="B2256" s="7">
        <v>0</v>
      </c>
      <c r="M2256" s="2">
        <v>530</v>
      </c>
    </row>
    <row r="2257" spans="2:13" ht="12.75" hidden="1">
      <c r="B2257" s="7">
        <v>0</v>
      </c>
      <c r="M2257" s="2">
        <v>530</v>
      </c>
    </row>
    <row r="2258" spans="2:13" ht="12.75" hidden="1">
      <c r="B2258" s="7">
        <v>0</v>
      </c>
      <c r="M2258" s="2">
        <v>530</v>
      </c>
    </row>
    <row r="2259" spans="2:13" ht="12.75" hidden="1">
      <c r="B2259" s="7">
        <v>0</v>
      </c>
      <c r="M2259" s="2">
        <v>530</v>
      </c>
    </row>
    <row r="2260" spans="2:13" ht="12.75" hidden="1">
      <c r="B2260" s="7">
        <v>0</v>
      </c>
      <c r="M2260" s="2">
        <v>530</v>
      </c>
    </row>
    <row r="2261" spans="2:13" ht="12.75" hidden="1">
      <c r="B2261" s="7">
        <v>0</v>
      </c>
      <c r="M2261" s="2">
        <v>530</v>
      </c>
    </row>
    <row r="2262" spans="2:13" ht="12.75" hidden="1">
      <c r="B2262" s="7">
        <v>0</v>
      </c>
      <c r="M2262" s="2">
        <v>530</v>
      </c>
    </row>
    <row r="2263" spans="2:13" ht="12.75" hidden="1">
      <c r="B2263" s="7">
        <v>0</v>
      </c>
      <c r="M2263" s="2">
        <v>530</v>
      </c>
    </row>
    <row r="2264" spans="2:13" ht="12.75" hidden="1">
      <c r="B2264" s="7">
        <v>0</v>
      </c>
      <c r="M2264" s="2">
        <v>530</v>
      </c>
    </row>
    <row r="2265" spans="2:13" ht="12.75" hidden="1">
      <c r="B2265" s="7">
        <v>0</v>
      </c>
      <c r="M2265" s="2">
        <v>530</v>
      </c>
    </row>
    <row r="2266" spans="2:13" ht="12.75" hidden="1">
      <c r="B2266" s="7">
        <v>0</v>
      </c>
      <c r="M2266" s="2">
        <v>530</v>
      </c>
    </row>
    <row r="2267" spans="2:13" ht="12.75" hidden="1">
      <c r="B2267" s="7">
        <v>0</v>
      </c>
      <c r="M2267" s="2">
        <v>530</v>
      </c>
    </row>
    <row r="2268" ht="12.75" hidden="1">
      <c r="M2268" s="2">
        <v>530</v>
      </c>
    </row>
    <row r="2269" spans="2:13" ht="13.5" hidden="1" thickBot="1">
      <c r="B2269" s="132"/>
      <c r="M2269" s="2">
        <v>530</v>
      </c>
    </row>
    <row r="2270" spans="2:13" ht="13.5" hidden="1" thickBot="1">
      <c r="B2270" s="135"/>
      <c r="M2270" s="2">
        <v>530</v>
      </c>
    </row>
    <row r="2271" ht="12.75">
      <c r="M2271" s="2">
        <v>530</v>
      </c>
    </row>
    <row r="2272" ht="12.75">
      <c r="M2272" s="2">
        <v>530</v>
      </c>
    </row>
    <row r="2273" spans="4:13" ht="12.75">
      <c r="D2273" s="12"/>
      <c r="I2273" s="22"/>
      <c r="M2273" s="2">
        <v>530</v>
      </c>
    </row>
    <row r="2274" spans="1:13" ht="13.5" thickBot="1">
      <c r="A2274" s="71"/>
      <c r="B2274" s="68">
        <f>+B2321+B2327+B2381+B2385+B2451+B2460+B2474</f>
        <v>1604835</v>
      </c>
      <c r="C2274" s="71"/>
      <c r="D2274" s="70" t="s">
        <v>13</v>
      </c>
      <c r="E2274" s="119"/>
      <c r="F2274" s="119"/>
      <c r="G2274" s="72"/>
      <c r="H2274" s="120"/>
      <c r="I2274" s="121">
        <f aca="true" t="shared" si="134" ref="I2274:I2305">+B2274/M2274</f>
        <v>3027.990566037736</v>
      </c>
      <c r="J2274" s="116"/>
      <c r="K2274" s="116"/>
      <c r="L2274" s="116"/>
      <c r="M2274" s="2">
        <v>530</v>
      </c>
    </row>
    <row r="2275" spans="2:13" ht="12.75">
      <c r="B2275" s="32"/>
      <c r="C2275" s="33"/>
      <c r="D2275" s="12"/>
      <c r="E2275" s="33"/>
      <c r="G2275" s="31"/>
      <c r="H2275" s="5">
        <f aca="true" t="shared" si="135" ref="H2275:H2320">H2274-B2275</f>
        <v>0</v>
      </c>
      <c r="I2275" s="22">
        <f t="shared" si="134"/>
        <v>0</v>
      </c>
      <c r="M2275" s="2">
        <v>530</v>
      </c>
    </row>
    <row r="2276" spans="2:13" ht="12.75">
      <c r="B2276" s="34"/>
      <c r="C2276" s="33"/>
      <c r="D2276" s="12"/>
      <c r="E2276" s="35"/>
      <c r="G2276" s="36"/>
      <c r="H2276" s="5">
        <f t="shared" si="135"/>
        <v>0</v>
      </c>
      <c r="I2276" s="22">
        <f t="shared" si="134"/>
        <v>0</v>
      </c>
      <c r="M2276" s="2">
        <v>530</v>
      </c>
    </row>
    <row r="2277" spans="2:13" ht="12.75">
      <c r="B2277" s="504">
        <v>5000</v>
      </c>
      <c r="C2277" s="1" t="s">
        <v>28</v>
      </c>
      <c r="D2277" s="12" t="s">
        <v>13</v>
      </c>
      <c r="E2277" s="1" t="s">
        <v>968</v>
      </c>
      <c r="F2277" s="27" t="s">
        <v>969</v>
      </c>
      <c r="G2277" s="31" t="s">
        <v>230</v>
      </c>
      <c r="H2277" s="5">
        <f t="shared" si="135"/>
        <v>-5000</v>
      </c>
      <c r="I2277" s="22">
        <f t="shared" si="134"/>
        <v>9.433962264150944</v>
      </c>
      <c r="K2277" t="s">
        <v>28</v>
      </c>
      <c r="M2277" s="2">
        <v>530</v>
      </c>
    </row>
    <row r="2278" spans="1:13" s="15" customFormat="1" ht="12.75">
      <c r="A2278" s="1"/>
      <c r="B2278" s="377">
        <v>5000</v>
      </c>
      <c r="C2278" s="1" t="s">
        <v>28</v>
      </c>
      <c r="D2278" s="12" t="s">
        <v>13</v>
      </c>
      <c r="E2278" s="1" t="s">
        <v>968</v>
      </c>
      <c r="F2278" s="27" t="s">
        <v>970</v>
      </c>
      <c r="G2278" s="27" t="s">
        <v>232</v>
      </c>
      <c r="H2278" s="5">
        <f t="shared" si="135"/>
        <v>-10000</v>
      </c>
      <c r="I2278" s="22">
        <f t="shared" si="134"/>
        <v>9.433962264150944</v>
      </c>
      <c r="J2278"/>
      <c r="K2278" t="s">
        <v>28</v>
      </c>
      <c r="L2278"/>
      <c r="M2278" s="2">
        <v>530</v>
      </c>
    </row>
    <row r="2279" spans="2:13" ht="12.75">
      <c r="B2279" s="377">
        <v>5000</v>
      </c>
      <c r="C2279" s="1" t="s">
        <v>28</v>
      </c>
      <c r="D2279" s="12" t="s">
        <v>13</v>
      </c>
      <c r="E2279" s="1" t="s">
        <v>968</v>
      </c>
      <c r="F2279" s="27" t="s">
        <v>971</v>
      </c>
      <c r="G2279" s="27" t="s">
        <v>259</v>
      </c>
      <c r="H2279" s="5">
        <f t="shared" si="135"/>
        <v>-15000</v>
      </c>
      <c r="I2279" s="22">
        <f t="shared" si="134"/>
        <v>9.433962264150944</v>
      </c>
      <c r="K2279" t="s">
        <v>28</v>
      </c>
      <c r="M2279" s="2">
        <v>530</v>
      </c>
    </row>
    <row r="2280" spans="2:13" ht="12.75">
      <c r="B2280" s="377">
        <v>5000</v>
      </c>
      <c r="C2280" s="1" t="s">
        <v>28</v>
      </c>
      <c r="D2280" s="12" t="s">
        <v>13</v>
      </c>
      <c r="E2280" s="1" t="s">
        <v>968</v>
      </c>
      <c r="F2280" s="27" t="s">
        <v>972</v>
      </c>
      <c r="G2280" s="27" t="s">
        <v>43</v>
      </c>
      <c r="H2280" s="5">
        <f t="shared" si="135"/>
        <v>-20000</v>
      </c>
      <c r="I2280" s="22">
        <f t="shared" si="134"/>
        <v>9.433962264150944</v>
      </c>
      <c r="K2280" t="s">
        <v>28</v>
      </c>
      <c r="M2280" s="2">
        <v>530</v>
      </c>
    </row>
    <row r="2281" spans="2:13" ht="12.75">
      <c r="B2281" s="377">
        <v>5000</v>
      </c>
      <c r="C2281" s="1" t="s">
        <v>28</v>
      </c>
      <c r="D2281" s="1" t="s">
        <v>13</v>
      </c>
      <c r="E2281" s="1" t="s">
        <v>968</v>
      </c>
      <c r="F2281" s="27" t="s">
        <v>973</v>
      </c>
      <c r="G2281" s="27" t="s">
        <v>306</v>
      </c>
      <c r="H2281" s="5">
        <f t="shared" si="135"/>
        <v>-25000</v>
      </c>
      <c r="I2281" s="22">
        <f t="shared" si="134"/>
        <v>9.433962264150944</v>
      </c>
      <c r="K2281" t="s">
        <v>28</v>
      </c>
      <c r="M2281" s="2">
        <v>530</v>
      </c>
    </row>
    <row r="2282" spans="2:14" ht="12.75">
      <c r="B2282" s="377">
        <v>5000</v>
      </c>
      <c r="C2282" s="1" t="s">
        <v>28</v>
      </c>
      <c r="D2282" s="1" t="s">
        <v>13</v>
      </c>
      <c r="E2282" s="1" t="s">
        <v>968</v>
      </c>
      <c r="F2282" s="27" t="s">
        <v>974</v>
      </c>
      <c r="G2282" s="27" t="s">
        <v>44</v>
      </c>
      <c r="H2282" s="5">
        <f t="shared" si="135"/>
        <v>-30000</v>
      </c>
      <c r="I2282" s="22">
        <f t="shared" si="134"/>
        <v>9.433962264150944</v>
      </c>
      <c r="K2282" t="s">
        <v>28</v>
      </c>
      <c r="M2282" s="2">
        <v>530</v>
      </c>
      <c r="N2282" s="460"/>
    </row>
    <row r="2283" spans="2:13" ht="12.75">
      <c r="B2283" s="377">
        <v>5000</v>
      </c>
      <c r="C2283" s="1" t="s">
        <v>28</v>
      </c>
      <c r="D2283" s="1" t="s">
        <v>13</v>
      </c>
      <c r="E2283" s="1" t="s">
        <v>968</v>
      </c>
      <c r="F2283" s="27" t="s">
        <v>975</v>
      </c>
      <c r="G2283" s="27" t="s">
        <v>311</v>
      </c>
      <c r="H2283" s="5">
        <f t="shared" si="135"/>
        <v>-35000</v>
      </c>
      <c r="I2283" s="22">
        <f t="shared" si="134"/>
        <v>9.433962264150944</v>
      </c>
      <c r="K2283" t="s">
        <v>28</v>
      </c>
      <c r="M2283" s="2">
        <v>530</v>
      </c>
    </row>
    <row r="2284" spans="2:13" ht="12.75">
      <c r="B2284" s="377">
        <v>5000</v>
      </c>
      <c r="C2284" s="1" t="s">
        <v>28</v>
      </c>
      <c r="D2284" s="1" t="s">
        <v>13</v>
      </c>
      <c r="E2284" s="1" t="s">
        <v>968</v>
      </c>
      <c r="F2284" s="27" t="s">
        <v>976</v>
      </c>
      <c r="G2284" s="27" t="s">
        <v>342</v>
      </c>
      <c r="H2284" s="5">
        <f t="shared" si="135"/>
        <v>-40000</v>
      </c>
      <c r="I2284" s="22">
        <f t="shared" si="134"/>
        <v>9.433962264150944</v>
      </c>
      <c r="K2284" t="s">
        <v>28</v>
      </c>
      <c r="M2284" s="2">
        <v>530</v>
      </c>
    </row>
    <row r="2285" spans="2:13" ht="12.75">
      <c r="B2285" s="377">
        <v>2500</v>
      </c>
      <c r="C2285" s="1" t="s">
        <v>28</v>
      </c>
      <c r="D2285" s="1" t="s">
        <v>13</v>
      </c>
      <c r="E2285" s="1" t="s">
        <v>968</v>
      </c>
      <c r="F2285" s="27" t="s">
        <v>977</v>
      </c>
      <c r="G2285" s="27" t="s">
        <v>382</v>
      </c>
      <c r="H2285" s="5">
        <f t="shared" si="135"/>
        <v>-42500</v>
      </c>
      <c r="I2285" s="22">
        <f t="shared" si="134"/>
        <v>4.716981132075472</v>
      </c>
      <c r="K2285" t="s">
        <v>28</v>
      </c>
      <c r="M2285" s="2">
        <v>530</v>
      </c>
    </row>
    <row r="2286" spans="2:13" ht="12.75">
      <c r="B2286" s="377">
        <v>5000</v>
      </c>
      <c r="C2286" s="1" t="s">
        <v>28</v>
      </c>
      <c r="D2286" s="1" t="s">
        <v>13</v>
      </c>
      <c r="E2286" s="1" t="s">
        <v>968</v>
      </c>
      <c r="F2286" s="27" t="s">
        <v>978</v>
      </c>
      <c r="G2286" s="27" t="s">
        <v>392</v>
      </c>
      <c r="H2286" s="5">
        <f t="shared" si="135"/>
        <v>-47500</v>
      </c>
      <c r="I2286" s="22">
        <f t="shared" si="134"/>
        <v>9.433962264150944</v>
      </c>
      <c r="K2286" t="s">
        <v>28</v>
      </c>
      <c r="M2286" s="2">
        <v>530</v>
      </c>
    </row>
    <row r="2287" spans="2:13" ht="12.75">
      <c r="B2287" s="377">
        <v>5000</v>
      </c>
      <c r="C2287" s="1" t="s">
        <v>28</v>
      </c>
      <c r="D2287" s="1" t="s">
        <v>13</v>
      </c>
      <c r="E2287" s="1" t="s">
        <v>968</v>
      </c>
      <c r="F2287" s="27" t="s">
        <v>979</v>
      </c>
      <c r="G2287" s="27" t="s">
        <v>395</v>
      </c>
      <c r="H2287" s="5">
        <f t="shared" si="135"/>
        <v>-52500</v>
      </c>
      <c r="I2287" s="22">
        <f t="shared" si="134"/>
        <v>9.433962264150944</v>
      </c>
      <c r="K2287" t="s">
        <v>28</v>
      </c>
      <c r="M2287" s="2">
        <v>530</v>
      </c>
    </row>
    <row r="2288" spans="2:13" ht="12.75">
      <c r="B2288" s="377">
        <v>5000</v>
      </c>
      <c r="C2288" s="1" t="s">
        <v>28</v>
      </c>
      <c r="D2288" s="1" t="s">
        <v>13</v>
      </c>
      <c r="E2288" s="1" t="s">
        <v>968</v>
      </c>
      <c r="F2288" s="27" t="s">
        <v>980</v>
      </c>
      <c r="G2288" s="27" t="s">
        <v>417</v>
      </c>
      <c r="H2288" s="5">
        <f t="shared" si="135"/>
        <v>-57500</v>
      </c>
      <c r="I2288" s="22">
        <f t="shared" si="134"/>
        <v>9.433962264150944</v>
      </c>
      <c r="K2288" t="s">
        <v>28</v>
      </c>
      <c r="M2288" s="2">
        <v>530</v>
      </c>
    </row>
    <row r="2289" spans="2:13" ht="12.75">
      <c r="B2289" s="377">
        <v>5000</v>
      </c>
      <c r="C2289" s="1" t="s">
        <v>28</v>
      </c>
      <c r="D2289" s="1" t="s">
        <v>13</v>
      </c>
      <c r="E2289" s="1" t="s">
        <v>968</v>
      </c>
      <c r="F2289" s="27" t="s">
        <v>981</v>
      </c>
      <c r="G2289" s="27" t="s">
        <v>419</v>
      </c>
      <c r="H2289" s="5">
        <f t="shared" si="135"/>
        <v>-62500</v>
      </c>
      <c r="I2289" s="22">
        <f t="shared" si="134"/>
        <v>9.433962264150944</v>
      </c>
      <c r="K2289" t="s">
        <v>28</v>
      </c>
      <c r="M2289" s="2">
        <v>530</v>
      </c>
    </row>
    <row r="2290" spans="2:13" ht="12.75">
      <c r="B2290" s="377">
        <v>5000</v>
      </c>
      <c r="C2290" s="1" t="s">
        <v>28</v>
      </c>
      <c r="D2290" s="1" t="s">
        <v>13</v>
      </c>
      <c r="E2290" s="1" t="s">
        <v>968</v>
      </c>
      <c r="F2290" s="27" t="s">
        <v>982</v>
      </c>
      <c r="G2290" s="27" t="s">
        <v>421</v>
      </c>
      <c r="H2290" s="5">
        <f t="shared" si="135"/>
        <v>-67500</v>
      </c>
      <c r="I2290" s="22">
        <f t="shared" si="134"/>
        <v>9.433962264150944</v>
      </c>
      <c r="K2290" t="s">
        <v>28</v>
      </c>
      <c r="M2290" s="2">
        <v>530</v>
      </c>
    </row>
    <row r="2291" spans="2:13" ht="12.75">
      <c r="B2291" s="377">
        <v>2500</v>
      </c>
      <c r="C2291" s="1" t="s">
        <v>28</v>
      </c>
      <c r="D2291" s="1" t="s">
        <v>13</v>
      </c>
      <c r="E2291" s="1" t="s">
        <v>968</v>
      </c>
      <c r="F2291" s="27" t="s">
        <v>983</v>
      </c>
      <c r="G2291" s="27" t="s">
        <v>423</v>
      </c>
      <c r="H2291" s="5">
        <f t="shared" si="135"/>
        <v>-70000</v>
      </c>
      <c r="I2291" s="22">
        <f t="shared" si="134"/>
        <v>4.716981132075472</v>
      </c>
      <c r="K2291" t="s">
        <v>28</v>
      </c>
      <c r="M2291" s="2">
        <v>530</v>
      </c>
    </row>
    <row r="2292" spans="2:13" ht="12.75">
      <c r="B2292" s="377">
        <v>5000</v>
      </c>
      <c r="C2292" s="1" t="s">
        <v>28</v>
      </c>
      <c r="D2292" s="1" t="s">
        <v>13</v>
      </c>
      <c r="E2292" s="1" t="s">
        <v>968</v>
      </c>
      <c r="F2292" s="27" t="s">
        <v>984</v>
      </c>
      <c r="G2292" s="27" t="s">
        <v>458</v>
      </c>
      <c r="H2292" s="5">
        <f t="shared" si="135"/>
        <v>-75000</v>
      </c>
      <c r="I2292" s="22">
        <f t="shared" si="134"/>
        <v>9.433962264150944</v>
      </c>
      <c r="K2292" t="s">
        <v>28</v>
      </c>
      <c r="M2292" s="2">
        <v>530</v>
      </c>
    </row>
    <row r="2293" spans="2:13" ht="12.75">
      <c r="B2293" s="377">
        <v>5000</v>
      </c>
      <c r="C2293" s="1" t="s">
        <v>28</v>
      </c>
      <c r="D2293" s="1" t="s">
        <v>13</v>
      </c>
      <c r="E2293" s="1" t="s">
        <v>968</v>
      </c>
      <c r="F2293" s="27" t="s">
        <v>985</v>
      </c>
      <c r="G2293" s="27" t="s">
        <v>460</v>
      </c>
      <c r="H2293" s="5">
        <f t="shared" si="135"/>
        <v>-80000</v>
      </c>
      <c r="I2293" s="22">
        <f t="shared" si="134"/>
        <v>9.433962264150944</v>
      </c>
      <c r="K2293" t="s">
        <v>28</v>
      </c>
      <c r="M2293" s="2">
        <v>530</v>
      </c>
    </row>
    <row r="2294" spans="2:13" ht="12.75">
      <c r="B2294" s="377">
        <v>5000</v>
      </c>
      <c r="C2294" s="1" t="s">
        <v>28</v>
      </c>
      <c r="D2294" s="1" t="s">
        <v>13</v>
      </c>
      <c r="E2294" s="1" t="s">
        <v>968</v>
      </c>
      <c r="F2294" s="27" t="s">
        <v>986</v>
      </c>
      <c r="G2294" s="27" t="s">
        <v>462</v>
      </c>
      <c r="H2294" s="5">
        <f t="shared" si="135"/>
        <v>-85000</v>
      </c>
      <c r="I2294" s="22">
        <f t="shared" si="134"/>
        <v>9.433962264150944</v>
      </c>
      <c r="K2294" t="s">
        <v>28</v>
      </c>
      <c r="M2294" s="2">
        <v>530</v>
      </c>
    </row>
    <row r="2295" spans="2:13" ht="12.75">
      <c r="B2295" s="377">
        <v>5000</v>
      </c>
      <c r="C2295" s="1" t="s">
        <v>28</v>
      </c>
      <c r="D2295" s="1" t="s">
        <v>13</v>
      </c>
      <c r="E2295" s="1" t="s">
        <v>968</v>
      </c>
      <c r="F2295" s="27" t="s">
        <v>987</v>
      </c>
      <c r="G2295" s="27" t="s">
        <v>464</v>
      </c>
      <c r="H2295" s="5">
        <f t="shared" si="135"/>
        <v>-90000</v>
      </c>
      <c r="I2295" s="22">
        <f t="shared" si="134"/>
        <v>9.433962264150944</v>
      </c>
      <c r="K2295" t="s">
        <v>28</v>
      </c>
      <c r="M2295" s="2">
        <v>530</v>
      </c>
    </row>
    <row r="2296" spans="2:13" ht="12.75">
      <c r="B2296" s="377">
        <v>5000</v>
      </c>
      <c r="C2296" s="1" t="s">
        <v>28</v>
      </c>
      <c r="D2296" s="1" t="s">
        <v>13</v>
      </c>
      <c r="E2296" s="1" t="s">
        <v>968</v>
      </c>
      <c r="F2296" s="454" t="s">
        <v>988</v>
      </c>
      <c r="G2296" s="27" t="s">
        <v>553</v>
      </c>
      <c r="H2296" s="5">
        <f t="shared" si="135"/>
        <v>-95000</v>
      </c>
      <c r="I2296" s="22">
        <f t="shared" si="134"/>
        <v>9.433962264150944</v>
      </c>
      <c r="K2296" t="s">
        <v>28</v>
      </c>
      <c r="M2296" s="2">
        <v>530</v>
      </c>
    </row>
    <row r="2297" spans="2:13" ht="12.75">
      <c r="B2297" s="377">
        <v>5000</v>
      </c>
      <c r="C2297" s="1" t="s">
        <v>28</v>
      </c>
      <c r="D2297" s="1" t="s">
        <v>13</v>
      </c>
      <c r="E2297" s="1" t="s">
        <v>968</v>
      </c>
      <c r="F2297" s="454" t="s">
        <v>989</v>
      </c>
      <c r="G2297" s="27" t="s">
        <v>555</v>
      </c>
      <c r="H2297" s="5">
        <f t="shared" si="135"/>
        <v>-100000</v>
      </c>
      <c r="I2297" s="22">
        <f t="shared" si="134"/>
        <v>9.433962264150944</v>
      </c>
      <c r="K2297" t="s">
        <v>28</v>
      </c>
      <c r="M2297" s="2">
        <v>530</v>
      </c>
    </row>
    <row r="2298" spans="2:13" ht="12.75">
      <c r="B2298" s="377">
        <v>5000</v>
      </c>
      <c r="C2298" s="1" t="s">
        <v>28</v>
      </c>
      <c r="D2298" s="1" t="s">
        <v>13</v>
      </c>
      <c r="E2298" s="1" t="s">
        <v>968</v>
      </c>
      <c r="F2298" s="27" t="s">
        <v>990</v>
      </c>
      <c r="G2298" s="27" t="s">
        <v>578</v>
      </c>
      <c r="H2298" s="5">
        <f t="shared" si="135"/>
        <v>-105000</v>
      </c>
      <c r="I2298" s="22">
        <f t="shared" si="134"/>
        <v>9.433962264150944</v>
      </c>
      <c r="K2298" t="s">
        <v>28</v>
      </c>
      <c r="M2298" s="2">
        <v>530</v>
      </c>
    </row>
    <row r="2299" spans="2:13" ht="12.75">
      <c r="B2299" s="377">
        <v>5000</v>
      </c>
      <c r="C2299" s="1" t="s">
        <v>28</v>
      </c>
      <c r="D2299" s="1" t="s">
        <v>13</v>
      </c>
      <c r="E2299" s="1" t="s">
        <v>968</v>
      </c>
      <c r="F2299" s="27" t="s">
        <v>991</v>
      </c>
      <c r="G2299" s="27" t="s">
        <v>580</v>
      </c>
      <c r="H2299" s="5">
        <f t="shared" si="135"/>
        <v>-110000</v>
      </c>
      <c r="I2299" s="22">
        <f t="shared" si="134"/>
        <v>9.433962264150944</v>
      </c>
      <c r="K2299" t="s">
        <v>28</v>
      </c>
      <c r="M2299" s="2">
        <v>530</v>
      </c>
    </row>
    <row r="2300" spans="2:13" ht="12.75">
      <c r="B2300" s="377">
        <v>5000</v>
      </c>
      <c r="C2300" s="1" t="s">
        <v>28</v>
      </c>
      <c r="D2300" s="1" t="s">
        <v>13</v>
      </c>
      <c r="E2300" s="1" t="s">
        <v>968</v>
      </c>
      <c r="F2300" s="27" t="s">
        <v>992</v>
      </c>
      <c r="G2300" s="27" t="s">
        <v>582</v>
      </c>
      <c r="H2300" s="5">
        <f t="shared" si="135"/>
        <v>-115000</v>
      </c>
      <c r="I2300" s="22">
        <f t="shared" si="134"/>
        <v>9.433962264150944</v>
      </c>
      <c r="K2300" t="s">
        <v>28</v>
      </c>
      <c r="M2300" s="2">
        <v>530</v>
      </c>
    </row>
    <row r="2301" spans="2:13" ht="12.75">
      <c r="B2301" s="377">
        <v>2500</v>
      </c>
      <c r="C2301" s="1" t="s">
        <v>28</v>
      </c>
      <c r="D2301" s="12" t="s">
        <v>13</v>
      </c>
      <c r="E2301" s="1" t="s">
        <v>993</v>
      </c>
      <c r="F2301" s="27" t="s">
        <v>994</v>
      </c>
      <c r="G2301" s="27" t="s">
        <v>232</v>
      </c>
      <c r="H2301" s="5">
        <f t="shared" si="135"/>
        <v>-117500</v>
      </c>
      <c r="I2301" s="22">
        <f t="shared" si="134"/>
        <v>4.716981132075472</v>
      </c>
      <c r="K2301" t="s">
        <v>28</v>
      </c>
      <c r="M2301" s="2">
        <v>530</v>
      </c>
    </row>
    <row r="2302" spans="2:13" ht="12.75">
      <c r="B2302" s="377">
        <v>2500</v>
      </c>
      <c r="C2302" s="1" t="s">
        <v>28</v>
      </c>
      <c r="D2302" s="12" t="s">
        <v>13</v>
      </c>
      <c r="E2302" s="1" t="s">
        <v>993</v>
      </c>
      <c r="F2302" s="27" t="s">
        <v>995</v>
      </c>
      <c r="G2302" s="27" t="s">
        <v>259</v>
      </c>
      <c r="H2302" s="5">
        <f t="shared" si="135"/>
        <v>-120000</v>
      </c>
      <c r="I2302" s="22">
        <f t="shared" si="134"/>
        <v>4.716981132075472</v>
      </c>
      <c r="K2302" t="s">
        <v>28</v>
      </c>
      <c r="M2302" s="2">
        <v>530</v>
      </c>
    </row>
    <row r="2303" spans="2:13" ht="12.75">
      <c r="B2303" s="377">
        <v>2500</v>
      </c>
      <c r="C2303" s="1" t="s">
        <v>28</v>
      </c>
      <c r="D2303" s="1" t="s">
        <v>13</v>
      </c>
      <c r="E2303" s="1" t="s">
        <v>993</v>
      </c>
      <c r="F2303" s="27" t="s">
        <v>996</v>
      </c>
      <c r="G2303" s="27" t="s">
        <v>43</v>
      </c>
      <c r="H2303" s="5">
        <f t="shared" si="135"/>
        <v>-122500</v>
      </c>
      <c r="I2303" s="22">
        <f t="shared" si="134"/>
        <v>4.716981132075472</v>
      </c>
      <c r="K2303" t="s">
        <v>28</v>
      </c>
      <c r="M2303" s="2">
        <v>530</v>
      </c>
    </row>
    <row r="2304" spans="2:13" ht="12.75">
      <c r="B2304" s="377">
        <v>2500</v>
      </c>
      <c r="C2304" s="1" t="s">
        <v>28</v>
      </c>
      <c r="D2304" s="1" t="s">
        <v>13</v>
      </c>
      <c r="E2304" s="1" t="s">
        <v>993</v>
      </c>
      <c r="F2304" s="27" t="s">
        <v>997</v>
      </c>
      <c r="G2304" s="27" t="s">
        <v>306</v>
      </c>
      <c r="H2304" s="5">
        <f t="shared" si="135"/>
        <v>-125000</v>
      </c>
      <c r="I2304" s="22">
        <f t="shared" si="134"/>
        <v>4.716981132075472</v>
      </c>
      <c r="K2304" t="s">
        <v>28</v>
      </c>
      <c r="M2304" s="2">
        <v>530</v>
      </c>
    </row>
    <row r="2305" spans="2:13" ht="12.75">
      <c r="B2305" s="505">
        <v>2500</v>
      </c>
      <c r="C2305" s="1" t="s">
        <v>28</v>
      </c>
      <c r="D2305" s="1" t="s">
        <v>13</v>
      </c>
      <c r="E2305" s="1" t="s">
        <v>993</v>
      </c>
      <c r="F2305" s="27" t="s">
        <v>998</v>
      </c>
      <c r="G2305" s="27" t="s">
        <v>311</v>
      </c>
      <c r="H2305" s="5">
        <f t="shared" si="135"/>
        <v>-127500</v>
      </c>
      <c r="I2305" s="22">
        <f t="shared" si="134"/>
        <v>4.716981132075472</v>
      </c>
      <c r="K2305" t="s">
        <v>28</v>
      </c>
      <c r="M2305" s="2">
        <v>530</v>
      </c>
    </row>
    <row r="2306" spans="2:13" ht="12.75">
      <c r="B2306" s="377">
        <v>2500</v>
      </c>
      <c r="C2306" s="1" t="s">
        <v>28</v>
      </c>
      <c r="D2306" s="1" t="s">
        <v>13</v>
      </c>
      <c r="E2306" s="1" t="s">
        <v>993</v>
      </c>
      <c r="F2306" s="27" t="s">
        <v>999</v>
      </c>
      <c r="G2306" s="27" t="s">
        <v>342</v>
      </c>
      <c r="H2306" s="5">
        <f t="shared" si="135"/>
        <v>-130000</v>
      </c>
      <c r="I2306" s="22">
        <f aca="true" t="shared" si="136" ref="I2306:I2337">+B2306/M2306</f>
        <v>4.716981132075472</v>
      </c>
      <c r="K2306" t="s">
        <v>28</v>
      </c>
      <c r="M2306" s="2">
        <v>530</v>
      </c>
    </row>
    <row r="2307" spans="2:13" ht="12.75">
      <c r="B2307" s="377">
        <v>2500</v>
      </c>
      <c r="C2307" s="1" t="s">
        <v>28</v>
      </c>
      <c r="D2307" s="1" t="s">
        <v>13</v>
      </c>
      <c r="E2307" s="1" t="s">
        <v>993</v>
      </c>
      <c r="F2307" s="27" t="s">
        <v>1000</v>
      </c>
      <c r="G2307" s="27" t="s">
        <v>382</v>
      </c>
      <c r="H2307" s="5">
        <f t="shared" si="135"/>
        <v>-132500</v>
      </c>
      <c r="I2307" s="22">
        <f t="shared" si="136"/>
        <v>4.716981132075472</v>
      </c>
      <c r="K2307" t="s">
        <v>28</v>
      </c>
      <c r="M2307" s="2">
        <v>530</v>
      </c>
    </row>
    <row r="2308" spans="2:13" ht="12.75">
      <c r="B2308" s="377">
        <v>2500</v>
      </c>
      <c r="C2308" s="1" t="s">
        <v>28</v>
      </c>
      <c r="D2308" s="1" t="s">
        <v>13</v>
      </c>
      <c r="E2308" s="1" t="s">
        <v>993</v>
      </c>
      <c r="F2308" s="27" t="s">
        <v>1001</v>
      </c>
      <c r="G2308" s="27" t="s">
        <v>392</v>
      </c>
      <c r="H2308" s="5">
        <f t="shared" si="135"/>
        <v>-135000</v>
      </c>
      <c r="I2308" s="22">
        <f t="shared" si="136"/>
        <v>4.716981132075472</v>
      </c>
      <c r="K2308" t="s">
        <v>28</v>
      </c>
      <c r="M2308" s="2">
        <v>530</v>
      </c>
    </row>
    <row r="2309" spans="2:13" ht="12.75">
      <c r="B2309" s="377">
        <v>2500</v>
      </c>
      <c r="C2309" s="1" t="s">
        <v>28</v>
      </c>
      <c r="D2309" s="1" t="s">
        <v>13</v>
      </c>
      <c r="E2309" s="1" t="s">
        <v>993</v>
      </c>
      <c r="F2309" s="27" t="s">
        <v>1002</v>
      </c>
      <c r="G2309" s="27" t="s">
        <v>395</v>
      </c>
      <c r="H2309" s="5">
        <f t="shared" si="135"/>
        <v>-137500</v>
      </c>
      <c r="I2309" s="22">
        <f t="shared" si="136"/>
        <v>4.716981132075472</v>
      </c>
      <c r="K2309" t="s">
        <v>28</v>
      </c>
      <c r="M2309" s="2">
        <v>530</v>
      </c>
    </row>
    <row r="2310" spans="2:13" ht="12.75">
      <c r="B2310" s="377">
        <v>2500</v>
      </c>
      <c r="C2310" s="1" t="s">
        <v>28</v>
      </c>
      <c r="D2310" s="1" t="s">
        <v>13</v>
      </c>
      <c r="E2310" s="1" t="s">
        <v>993</v>
      </c>
      <c r="F2310" s="27" t="s">
        <v>1003</v>
      </c>
      <c r="G2310" s="27" t="s">
        <v>417</v>
      </c>
      <c r="H2310" s="5">
        <f t="shared" si="135"/>
        <v>-140000</v>
      </c>
      <c r="I2310" s="22">
        <f t="shared" si="136"/>
        <v>4.716981132075472</v>
      </c>
      <c r="K2310" t="s">
        <v>28</v>
      </c>
      <c r="M2310" s="2">
        <v>530</v>
      </c>
    </row>
    <row r="2311" spans="2:13" ht="12.75">
      <c r="B2311" s="377">
        <v>2500</v>
      </c>
      <c r="C2311" s="1" t="s">
        <v>28</v>
      </c>
      <c r="D2311" s="1" t="s">
        <v>13</v>
      </c>
      <c r="E2311" s="1" t="s">
        <v>993</v>
      </c>
      <c r="F2311" s="27" t="s">
        <v>1004</v>
      </c>
      <c r="G2311" s="27" t="s">
        <v>419</v>
      </c>
      <c r="H2311" s="5">
        <f t="shared" si="135"/>
        <v>-142500</v>
      </c>
      <c r="I2311" s="22">
        <f t="shared" si="136"/>
        <v>4.716981132075472</v>
      </c>
      <c r="K2311" t="s">
        <v>28</v>
      </c>
      <c r="M2311" s="2">
        <v>530</v>
      </c>
    </row>
    <row r="2312" spans="2:13" ht="12.75">
      <c r="B2312" s="377">
        <v>2500</v>
      </c>
      <c r="C2312" s="1" t="s">
        <v>28</v>
      </c>
      <c r="D2312" s="1" t="s">
        <v>13</v>
      </c>
      <c r="E2312" s="1" t="s">
        <v>993</v>
      </c>
      <c r="F2312" s="27" t="s">
        <v>1005</v>
      </c>
      <c r="G2312" s="27" t="s">
        <v>421</v>
      </c>
      <c r="H2312" s="5">
        <f t="shared" si="135"/>
        <v>-145000</v>
      </c>
      <c r="I2312" s="22">
        <f t="shared" si="136"/>
        <v>4.716981132075472</v>
      </c>
      <c r="K2312" t="s">
        <v>28</v>
      </c>
      <c r="M2312" s="2">
        <v>530</v>
      </c>
    </row>
    <row r="2313" spans="2:13" ht="12.75">
      <c r="B2313" s="377">
        <v>2500</v>
      </c>
      <c r="C2313" s="1" t="s">
        <v>28</v>
      </c>
      <c r="D2313" s="1" t="s">
        <v>13</v>
      </c>
      <c r="E2313" s="1" t="s">
        <v>993</v>
      </c>
      <c r="F2313" s="27" t="s">
        <v>1006</v>
      </c>
      <c r="G2313" s="27" t="s">
        <v>423</v>
      </c>
      <c r="H2313" s="5">
        <f t="shared" si="135"/>
        <v>-147500</v>
      </c>
      <c r="I2313" s="22">
        <f t="shared" si="136"/>
        <v>4.716981132075472</v>
      </c>
      <c r="K2313" t="s">
        <v>28</v>
      </c>
      <c r="M2313" s="2">
        <v>530</v>
      </c>
    </row>
    <row r="2314" spans="2:13" ht="12.75">
      <c r="B2314" s="377">
        <v>2500</v>
      </c>
      <c r="C2314" s="1" t="s">
        <v>28</v>
      </c>
      <c r="D2314" s="1" t="s">
        <v>13</v>
      </c>
      <c r="E2314" s="1" t="s">
        <v>993</v>
      </c>
      <c r="F2314" s="27" t="s">
        <v>1007</v>
      </c>
      <c r="G2314" s="27" t="s">
        <v>458</v>
      </c>
      <c r="H2314" s="5">
        <f t="shared" si="135"/>
        <v>-150000</v>
      </c>
      <c r="I2314" s="22">
        <f t="shared" si="136"/>
        <v>4.716981132075472</v>
      </c>
      <c r="K2314" t="s">
        <v>28</v>
      </c>
      <c r="M2314" s="2">
        <v>530</v>
      </c>
    </row>
    <row r="2315" spans="2:13" ht="12.75">
      <c r="B2315" s="377">
        <v>10000</v>
      </c>
      <c r="C2315" s="33" t="s">
        <v>28</v>
      </c>
      <c r="D2315" s="1" t="s">
        <v>13</v>
      </c>
      <c r="E2315" s="1" t="s">
        <v>993</v>
      </c>
      <c r="F2315" s="454" t="s">
        <v>1008</v>
      </c>
      <c r="G2315" s="27" t="s">
        <v>458</v>
      </c>
      <c r="H2315" s="5">
        <f t="shared" si="135"/>
        <v>-160000</v>
      </c>
      <c r="I2315" s="22">
        <f t="shared" si="136"/>
        <v>18.867924528301888</v>
      </c>
      <c r="K2315" t="s">
        <v>28</v>
      </c>
      <c r="M2315" s="2">
        <v>530</v>
      </c>
    </row>
    <row r="2316" spans="2:13" ht="12.75">
      <c r="B2316" s="377">
        <v>2500</v>
      </c>
      <c r="C2316" s="1" t="s">
        <v>28</v>
      </c>
      <c r="D2316" s="1" t="s">
        <v>13</v>
      </c>
      <c r="E2316" s="1" t="s">
        <v>993</v>
      </c>
      <c r="F2316" s="27" t="s">
        <v>1009</v>
      </c>
      <c r="G2316" s="27" t="s">
        <v>462</v>
      </c>
      <c r="H2316" s="5">
        <f t="shared" si="135"/>
        <v>-162500</v>
      </c>
      <c r="I2316" s="22">
        <f t="shared" si="136"/>
        <v>4.716981132075472</v>
      </c>
      <c r="K2316" t="s">
        <v>28</v>
      </c>
      <c r="M2316" s="2">
        <v>530</v>
      </c>
    </row>
    <row r="2317" spans="2:13" ht="12.75">
      <c r="B2317" s="377">
        <v>2500</v>
      </c>
      <c r="C2317" s="1" t="s">
        <v>28</v>
      </c>
      <c r="D2317" s="1" t="s">
        <v>13</v>
      </c>
      <c r="E2317" s="1" t="s">
        <v>993</v>
      </c>
      <c r="F2317" s="27" t="s">
        <v>1010</v>
      </c>
      <c r="G2317" s="27" t="s">
        <v>464</v>
      </c>
      <c r="H2317" s="5">
        <f t="shared" si="135"/>
        <v>-165000</v>
      </c>
      <c r="I2317" s="22">
        <f t="shared" si="136"/>
        <v>4.716981132075472</v>
      </c>
      <c r="K2317" t="s">
        <v>28</v>
      </c>
      <c r="M2317" s="2">
        <v>530</v>
      </c>
    </row>
    <row r="2318" spans="2:13" ht="12.75">
      <c r="B2318" s="377">
        <v>2500</v>
      </c>
      <c r="C2318" s="1" t="s">
        <v>28</v>
      </c>
      <c r="D2318" s="1" t="s">
        <v>13</v>
      </c>
      <c r="E2318" s="1" t="s">
        <v>993</v>
      </c>
      <c r="F2318" s="27" t="s">
        <v>1011</v>
      </c>
      <c r="G2318" s="27" t="s">
        <v>553</v>
      </c>
      <c r="H2318" s="5">
        <f t="shared" si="135"/>
        <v>-167500</v>
      </c>
      <c r="I2318" s="22">
        <f t="shared" si="136"/>
        <v>4.716981132075472</v>
      </c>
      <c r="K2318" t="s">
        <v>28</v>
      </c>
      <c r="M2318" s="2">
        <v>530</v>
      </c>
    </row>
    <row r="2319" spans="2:13" ht="12.75">
      <c r="B2319" s="377">
        <v>2500</v>
      </c>
      <c r="C2319" s="1" t="s">
        <v>28</v>
      </c>
      <c r="D2319" s="1" t="s">
        <v>13</v>
      </c>
      <c r="E2319" s="1" t="s">
        <v>993</v>
      </c>
      <c r="F2319" s="27" t="s">
        <v>1012</v>
      </c>
      <c r="G2319" s="27" t="s">
        <v>555</v>
      </c>
      <c r="H2319" s="5">
        <f t="shared" si="135"/>
        <v>-170000</v>
      </c>
      <c r="I2319" s="22">
        <f t="shared" si="136"/>
        <v>4.716981132075472</v>
      </c>
      <c r="K2319" t="s">
        <v>28</v>
      </c>
      <c r="M2319" s="2">
        <v>530</v>
      </c>
    </row>
    <row r="2320" spans="2:13" ht="12.75">
      <c r="B2320" s="377">
        <v>2500</v>
      </c>
      <c r="C2320" s="1" t="s">
        <v>28</v>
      </c>
      <c r="D2320" s="1" t="s">
        <v>13</v>
      </c>
      <c r="E2320" s="1" t="s">
        <v>993</v>
      </c>
      <c r="F2320" s="27" t="s">
        <v>1013</v>
      </c>
      <c r="G2320" s="27" t="s">
        <v>580</v>
      </c>
      <c r="H2320" s="5">
        <f t="shared" si="135"/>
        <v>-172500</v>
      </c>
      <c r="I2320" s="22">
        <f t="shared" si="136"/>
        <v>4.716981132075472</v>
      </c>
      <c r="K2320" t="s">
        <v>28</v>
      </c>
      <c r="M2320" s="2">
        <v>530</v>
      </c>
    </row>
    <row r="2321" spans="1:13" s="85" customFormat="1" ht="12.75">
      <c r="A2321" s="11"/>
      <c r="B2321" s="378">
        <f>SUM(B2277:B2320)</f>
        <v>172500</v>
      </c>
      <c r="C2321" s="11" t="s">
        <v>28</v>
      </c>
      <c r="D2321" s="11"/>
      <c r="E2321" s="11"/>
      <c r="F2321" s="18"/>
      <c r="G2321" s="18"/>
      <c r="H2321" s="83">
        <v>0</v>
      </c>
      <c r="I2321" s="84">
        <f t="shared" si="136"/>
        <v>325.47169811320754</v>
      </c>
      <c r="M2321" s="2">
        <v>530</v>
      </c>
    </row>
    <row r="2322" spans="2:13" ht="12.75">
      <c r="B2322" s="377"/>
      <c r="D2322" s="12"/>
      <c r="H2322" s="5">
        <f>H2321-B2322</f>
        <v>0</v>
      </c>
      <c r="I2322" s="22">
        <f t="shared" si="136"/>
        <v>0</v>
      </c>
      <c r="M2322" s="2">
        <v>530</v>
      </c>
    </row>
    <row r="2323" spans="2:13" ht="12.75">
      <c r="B2323" s="377"/>
      <c r="D2323" s="12"/>
      <c r="H2323" s="5">
        <f>H2322-B2323</f>
        <v>0</v>
      </c>
      <c r="I2323" s="22">
        <f t="shared" si="136"/>
        <v>0</v>
      </c>
      <c r="M2323" s="2">
        <v>530</v>
      </c>
    </row>
    <row r="2324" spans="2:13" ht="12.75">
      <c r="B2324" s="377">
        <v>750</v>
      </c>
      <c r="C2324" s="12" t="s">
        <v>1014</v>
      </c>
      <c r="D2324" s="12" t="s">
        <v>13</v>
      </c>
      <c r="E2324" s="1" t="s">
        <v>136</v>
      </c>
      <c r="F2324" s="27" t="s">
        <v>1015</v>
      </c>
      <c r="G2324" s="27" t="s">
        <v>259</v>
      </c>
      <c r="H2324" s="5">
        <f>H2323-B2324</f>
        <v>-750</v>
      </c>
      <c r="I2324" s="22">
        <f t="shared" si="136"/>
        <v>1.4150943396226414</v>
      </c>
      <c r="K2324" t="s">
        <v>993</v>
      </c>
      <c r="M2324" s="2">
        <v>530</v>
      </c>
    </row>
    <row r="2325" spans="1:13" s="15" customFormat="1" ht="12.75">
      <c r="A2325" s="1"/>
      <c r="B2325" s="377">
        <v>600</v>
      </c>
      <c r="C2325" s="1" t="s">
        <v>1016</v>
      </c>
      <c r="D2325" s="1" t="s">
        <v>13</v>
      </c>
      <c r="E2325" s="1" t="s">
        <v>136</v>
      </c>
      <c r="F2325" s="27" t="s">
        <v>1017</v>
      </c>
      <c r="G2325" s="27" t="s">
        <v>582</v>
      </c>
      <c r="H2325" s="5">
        <f>H2324-B2325</f>
        <v>-1350</v>
      </c>
      <c r="I2325" s="22">
        <f t="shared" si="136"/>
        <v>1.1320754716981132</v>
      </c>
      <c r="J2325"/>
      <c r="K2325" t="s">
        <v>993</v>
      </c>
      <c r="L2325"/>
      <c r="M2325" s="2">
        <v>530</v>
      </c>
    </row>
    <row r="2326" spans="2:13" ht="12.75">
      <c r="B2326" s="377">
        <v>3000</v>
      </c>
      <c r="C2326" s="1" t="s">
        <v>1018</v>
      </c>
      <c r="D2326" s="12" t="s">
        <v>13</v>
      </c>
      <c r="E2326" s="1" t="s">
        <v>136</v>
      </c>
      <c r="F2326" s="27" t="s">
        <v>1019</v>
      </c>
      <c r="G2326" s="27" t="s">
        <v>259</v>
      </c>
      <c r="H2326" s="5">
        <f>H2325-B2326</f>
        <v>-4350</v>
      </c>
      <c r="I2326" s="22">
        <f t="shared" si="136"/>
        <v>5.660377358490566</v>
      </c>
      <c r="K2326" t="s">
        <v>968</v>
      </c>
      <c r="M2326" s="2">
        <v>530</v>
      </c>
    </row>
    <row r="2327" spans="1:13" s="85" customFormat="1" ht="12.75">
      <c r="A2327" s="11"/>
      <c r="B2327" s="378">
        <f>SUM(B2324:B2326)</f>
        <v>4350</v>
      </c>
      <c r="C2327" s="11" t="s">
        <v>136</v>
      </c>
      <c r="D2327" s="11"/>
      <c r="E2327" s="11"/>
      <c r="F2327" s="18"/>
      <c r="G2327" s="18"/>
      <c r="H2327" s="83">
        <v>0</v>
      </c>
      <c r="I2327" s="84">
        <f t="shared" si="136"/>
        <v>8.20754716981132</v>
      </c>
      <c r="M2327" s="2">
        <v>530</v>
      </c>
    </row>
    <row r="2328" spans="4:13" ht="12.75">
      <c r="D2328" s="12"/>
      <c r="H2328" s="5">
        <f aca="true" t="shared" si="137" ref="H2328:H2359">H2327-B2328</f>
        <v>0</v>
      </c>
      <c r="I2328" s="22">
        <f t="shared" si="136"/>
        <v>0</v>
      </c>
      <c r="M2328" s="2">
        <v>530</v>
      </c>
    </row>
    <row r="2329" spans="4:13" ht="12.75">
      <c r="D2329" s="12"/>
      <c r="H2329" s="5">
        <f t="shared" si="137"/>
        <v>0</v>
      </c>
      <c r="I2329" s="22">
        <f t="shared" si="136"/>
        <v>0</v>
      </c>
      <c r="M2329" s="2">
        <v>530</v>
      </c>
    </row>
    <row r="2330" spans="2:13" ht="12.75">
      <c r="B2330" s="506">
        <v>1400</v>
      </c>
      <c r="C2330" s="12" t="s">
        <v>240</v>
      </c>
      <c r="D2330" s="12" t="s">
        <v>13</v>
      </c>
      <c r="E2330" s="12" t="s">
        <v>86</v>
      </c>
      <c r="F2330" s="27" t="s">
        <v>1020</v>
      </c>
      <c r="G2330" s="30" t="s">
        <v>230</v>
      </c>
      <c r="H2330" s="5">
        <f t="shared" si="137"/>
        <v>-1400</v>
      </c>
      <c r="I2330" s="22">
        <f t="shared" si="136"/>
        <v>2.641509433962264</v>
      </c>
      <c r="K2330" t="s">
        <v>993</v>
      </c>
      <c r="M2330" s="2">
        <v>530</v>
      </c>
    </row>
    <row r="2331" spans="1:13" ht="12.75">
      <c r="A2331" s="12"/>
      <c r="B2331" s="506">
        <v>1200</v>
      </c>
      <c r="C2331" s="12" t="s">
        <v>240</v>
      </c>
      <c r="D2331" s="12" t="s">
        <v>13</v>
      </c>
      <c r="E2331" s="12" t="s">
        <v>86</v>
      </c>
      <c r="F2331" s="27" t="s">
        <v>1020</v>
      </c>
      <c r="G2331" s="30" t="s">
        <v>232</v>
      </c>
      <c r="H2331" s="5">
        <f t="shared" si="137"/>
        <v>-2600</v>
      </c>
      <c r="I2331" s="22">
        <f t="shared" si="136"/>
        <v>2.2641509433962264</v>
      </c>
      <c r="J2331" s="15"/>
      <c r="K2331" t="s">
        <v>993</v>
      </c>
      <c r="L2331" s="15"/>
      <c r="M2331" s="2">
        <v>530</v>
      </c>
    </row>
    <row r="2332" spans="2:13" ht="12.75">
      <c r="B2332" s="313">
        <v>1500</v>
      </c>
      <c r="C2332" s="12" t="s">
        <v>240</v>
      </c>
      <c r="D2332" s="12" t="s">
        <v>13</v>
      </c>
      <c r="E2332" s="1" t="s">
        <v>86</v>
      </c>
      <c r="F2332" s="27" t="s">
        <v>1020</v>
      </c>
      <c r="G2332" s="27" t="s">
        <v>259</v>
      </c>
      <c r="H2332" s="5">
        <f t="shared" si="137"/>
        <v>-4100</v>
      </c>
      <c r="I2332" s="22">
        <f t="shared" si="136"/>
        <v>2.830188679245283</v>
      </c>
      <c r="K2332" t="s">
        <v>993</v>
      </c>
      <c r="M2332" s="2">
        <v>530</v>
      </c>
    </row>
    <row r="2333" spans="2:13" ht="12.75">
      <c r="B2333" s="313">
        <v>900</v>
      </c>
      <c r="C2333" s="1" t="s">
        <v>240</v>
      </c>
      <c r="D2333" s="12" t="s">
        <v>13</v>
      </c>
      <c r="E2333" s="1" t="s">
        <v>86</v>
      </c>
      <c r="F2333" s="27" t="s">
        <v>1020</v>
      </c>
      <c r="G2333" s="27" t="s">
        <v>289</v>
      </c>
      <c r="H2333" s="5">
        <f t="shared" si="137"/>
        <v>-5000</v>
      </c>
      <c r="I2333" s="22">
        <f t="shared" si="136"/>
        <v>1.6981132075471699</v>
      </c>
      <c r="K2333" t="s">
        <v>993</v>
      </c>
      <c r="M2333" s="2">
        <v>530</v>
      </c>
    </row>
    <row r="2334" spans="2:13" ht="12.75">
      <c r="B2334" s="313">
        <v>1800</v>
      </c>
      <c r="C2334" s="1" t="s">
        <v>240</v>
      </c>
      <c r="D2334" s="12" t="s">
        <v>13</v>
      </c>
      <c r="E2334" s="1" t="s">
        <v>86</v>
      </c>
      <c r="F2334" s="27" t="s">
        <v>1020</v>
      </c>
      <c r="G2334" s="27" t="s">
        <v>43</v>
      </c>
      <c r="H2334" s="5">
        <f t="shared" si="137"/>
        <v>-6800</v>
      </c>
      <c r="I2334" s="22">
        <f t="shared" si="136"/>
        <v>3.3962264150943398</v>
      </c>
      <c r="K2334" t="s">
        <v>993</v>
      </c>
      <c r="M2334" s="2">
        <v>530</v>
      </c>
    </row>
    <row r="2335" spans="2:13" ht="12.75">
      <c r="B2335" s="507">
        <v>1200</v>
      </c>
      <c r="C2335" s="458" t="s">
        <v>240</v>
      </c>
      <c r="D2335" s="12" t="s">
        <v>13</v>
      </c>
      <c r="E2335" s="458" t="s">
        <v>86</v>
      </c>
      <c r="F2335" s="27" t="s">
        <v>1020</v>
      </c>
      <c r="G2335" s="27" t="s">
        <v>306</v>
      </c>
      <c r="H2335" s="5">
        <f t="shared" si="137"/>
        <v>-8000</v>
      </c>
      <c r="I2335" s="22">
        <f t="shared" si="136"/>
        <v>2.2641509433962264</v>
      </c>
      <c r="J2335" s="459"/>
      <c r="K2335" t="s">
        <v>993</v>
      </c>
      <c r="L2335" s="459"/>
      <c r="M2335" s="2">
        <v>530</v>
      </c>
    </row>
    <row r="2336" spans="2:13" ht="12.75">
      <c r="B2336" s="313">
        <v>1800</v>
      </c>
      <c r="C2336" s="1" t="s">
        <v>240</v>
      </c>
      <c r="D2336" s="12" t="s">
        <v>13</v>
      </c>
      <c r="E2336" s="1" t="s">
        <v>86</v>
      </c>
      <c r="F2336" s="27" t="s">
        <v>1020</v>
      </c>
      <c r="G2336" s="27" t="s">
        <v>44</v>
      </c>
      <c r="H2336" s="5">
        <f t="shared" si="137"/>
        <v>-9800</v>
      </c>
      <c r="I2336" s="22">
        <f t="shared" si="136"/>
        <v>3.3962264150943398</v>
      </c>
      <c r="K2336" t="s">
        <v>993</v>
      </c>
      <c r="M2336" s="2">
        <v>530</v>
      </c>
    </row>
    <row r="2337" spans="2:13" ht="12.75">
      <c r="B2337" s="313">
        <v>1400</v>
      </c>
      <c r="C2337" s="1" t="s">
        <v>240</v>
      </c>
      <c r="D2337" s="12" t="s">
        <v>13</v>
      </c>
      <c r="E2337" s="1" t="s">
        <v>86</v>
      </c>
      <c r="F2337" s="27" t="s">
        <v>1020</v>
      </c>
      <c r="G2337" s="27" t="s">
        <v>311</v>
      </c>
      <c r="H2337" s="5">
        <f t="shared" si="137"/>
        <v>-11200</v>
      </c>
      <c r="I2337" s="22">
        <f t="shared" si="136"/>
        <v>2.641509433962264</v>
      </c>
      <c r="K2337" t="s">
        <v>993</v>
      </c>
      <c r="M2337" s="2">
        <v>530</v>
      </c>
    </row>
    <row r="2338" spans="2:13" ht="12.75">
      <c r="B2338" s="313">
        <v>1200</v>
      </c>
      <c r="C2338" s="1" t="s">
        <v>240</v>
      </c>
      <c r="D2338" s="12" t="s">
        <v>13</v>
      </c>
      <c r="E2338" s="1" t="s">
        <v>86</v>
      </c>
      <c r="F2338" s="27" t="s">
        <v>1020</v>
      </c>
      <c r="G2338" s="27" t="s">
        <v>342</v>
      </c>
      <c r="H2338" s="5">
        <f t="shared" si="137"/>
        <v>-12400</v>
      </c>
      <c r="I2338" s="22">
        <f aca="true" t="shared" si="138" ref="I2338:I2369">+B2338/M2338</f>
        <v>2.2641509433962264</v>
      </c>
      <c r="K2338" t="s">
        <v>993</v>
      </c>
      <c r="M2338" s="2">
        <v>530</v>
      </c>
    </row>
    <row r="2339" spans="2:13" ht="12.75">
      <c r="B2339" s="313">
        <v>900</v>
      </c>
      <c r="C2339" s="1" t="s">
        <v>240</v>
      </c>
      <c r="D2339" s="12" t="s">
        <v>13</v>
      </c>
      <c r="E2339" s="1" t="s">
        <v>86</v>
      </c>
      <c r="F2339" s="27" t="s">
        <v>1020</v>
      </c>
      <c r="G2339" s="27" t="s">
        <v>382</v>
      </c>
      <c r="H2339" s="5">
        <f t="shared" si="137"/>
        <v>-13300</v>
      </c>
      <c r="I2339" s="22">
        <f t="shared" si="138"/>
        <v>1.6981132075471699</v>
      </c>
      <c r="K2339" t="s">
        <v>993</v>
      </c>
      <c r="M2339" s="2">
        <v>530</v>
      </c>
    </row>
    <row r="2340" spans="2:13" ht="12.75">
      <c r="B2340" s="313">
        <v>1700</v>
      </c>
      <c r="C2340" s="1" t="s">
        <v>240</v>
      </c>
      <c r="D2340" s="12" t="s">
        <v>13</v>
      </c>
      <c r="E2340" s="1" t="s">
        <v>86</v>
      </c>
      <c r="F2340" s="27" t="s">
        <v>1020</v>
      </c>
      <c r="G2340" s="27" t="s">
        <v>392</v>
      </c>
      <c r="H2340" s="5">
        <f t="shared" si="137"/>
        <v>-15000</v>
      </c>
      <c r="I2340" s="22">
        <f t="shared" si="138"/>
        <v>3.207547169811321</v>
      </c>
      <c r="K2340" t="s">
        <v>993</v>
      </c>
      <c r="M2340" s="2">
        <v>530</v>
      </c>
    </row>
    <row r="2341" spans="2:13" ht="12.75">
      <c r="B2341" s="313">
        <v>1400</v>
      </c>
      <c r="C2341" s="1" t="s">
        <v>240</v>
      </c>
      <c r="D2341" s="1" t="s">
        <v>13</v>
      </c>
      <c r="E2341" s="1" t="s">
        <v>86</v>
      </c>
      <c r="F2341" s="27" t="s">
        <v>1020</v>
      </c>
      <c r="G2341" s="27" t="s">
        <v>395</v>
      </c>
      <c r="H2341" s="5">
        <f t="shared" si="137"/>
        <v>-16400</v>
      </c>
      <c r="I2341" s="22">
        <f t="shared" si="138"/>
        <v>2.641509433962264</v>
      </c>
      <c r="K2341" t="s">
        <v>993</v>
      </c>
      <c r="M2341" s="2">
        <v>530</v>
      </c>
    </row>
    <row r="2342" spans="2:13" ht="12.75">
      <c r="B2342" s="313">
        <v>1600</v>
      </c>
      <c r="C2342" s="1" t="s">
        <v>240</v>
      </c>
      <c r="D2342" s="1" t="s">
        <v>13</v>
      </c>
      <c r="E2342" s="1" t="s">
        <v>86</v>
      </c>
      <c r="F2342" s="27" t="s">
        <v>1020</v>
      </c>
      <c r="G2342" s="27" t="s">
        <v>419</v>
      </c>
      <c r="H2342" s="5">
        <f t="shared" si="137"/>
        <v>-18000</v>
      </c>
      <c r="I2342" s="22">
        <f t="shared" si="138"/>
        <v>3.018867924528302</v>
      </c>
      <c r="K2342" t="s">
        <v>993</v>
      </c>
      <c r="M2342" s="2">
        <v>530</v>
      </c>
    </row>
    <row r="2343" spans="2:13" ht="12.75">
      <c r="B2343" s="313">
        <v>1200</v>
      </c>
      <c r="C2343" s="1" t="s">
        <v>240</v>
      </c>
      <c r="D2343" s="1" t="s">
        <v>13</v>
      </c>
      <c r="E2343" s="1" t="s">
        <v>86</v>
      </c>
      <c r="F2343" s="27" t="s">
        <v>1020</v>
      </c>
      <c r="G2343" s="27" t="s">
        <v>421</v>
      </c>
      <c r="H2343" s="5">
        <f t="shared" si="137"/>
        <v>-19200</v>
      </c>
      <c r="I2343" s="22">
        <f t="shared" si="138"/>
        <v>2.2641509433962264</v>
      </c>
      <c r="K2343" t="s">
        <v>993</v>
      </c>
      <c r="M2343" s="2">
        <v>530</v>
      </c>
    </row>
    <row r="2344" spans="2:13" ht="12.75">
      <c r="B2344" s="313">
        <v>900</v>
      </c>
      <c r="C2344" s="1" t="s">
        <v>240</v>
      </c>
      <c r="D2344" s="1" t="s">
        <v>13</v>
      </c>
      <c r="E2344" s="1" t="s">
        <v>86</v>
      </c>
      <c r="F2344" s="27" t="s">
        <v>1020</v>
      </c>
      <c r="G2344" s="27" t="s">
        <v>423</v>
      </c>
      <c r="H2344" s="5">
        <f t="shared" si="137"/>
        <v>-20100</v>
      </c>
      <c r="I2344" s="22">
        <f t="shared" si="138"/>
        <v>1.6981132075471699</v>
      </c>
      <c r="K2344" t="s">
        <v>993</v>
      </c>
      <c r="M2344" s="2">
        <v>530</v>
      </c>
    </row>
    <row r="2345" spans="2:13" ht="12.75">
      <c r="B2345" s="313">
        <v>1200</v>
      </c>
      <c r="C2345" s="1" t="s">
        <v>240</v>
      </c>
      <c r="D2345" s="1" t="s">
        <v>13</v>
      </c>
      <c r="E2345" s="1" t="s">
        <v>86</v>
      </c>
      <c r="F2345" s="27" t="s">
        <v>1020</v>
      </c>
      <c r="G2345" s="27" t="s">
        <v>458</v>
      </c>
      <c r="H2345" s="5">
        <f t="shared" si="137"/>
        <v>-21300</v>
      </c>
      <c r="I2345" s="22">
        <f t="shared" si="138"/>
        <v>2.2641509433962264</v>
      </c>
      <c r="K2345" t="s">
        <v>993</v>
      </c>
      <c r="M2345" s="2">
        <v>530</v>
      </c>
    </row>
    <row r="2346" spans="2:13" ht="12.75">
      <c r="B2346" s="313">
        <v>2500</v>
      </c>
      <c r="C2346" s="12" t="s">
        <v>240</v>
      </c>
      <c r="D2346" s="1" t="s">
        <v>13</v>
      </c>
      <c r="E2346" s="1" t="s">
        <v>86</v>
      </c>
      <c r="F2346" s="27" t="s">
        <v>1020</v>
      </c>
      <c r="G2346" s="27" t="s">
        <v>458</v>
      </c>
      <c r="H2346" s="5">
        <f t="shared" si="137"/>
        <v>-23800</v>
      </c>
      <c r="I2346" s="22">
        <f t="shared" si="138"/>
        <v>4.716981132075472</v>
      </c>
      <c r="K2346" t="s">
        <v>993</v>
      </c>
      <c r="M2346" s="2">
        <v>530</v>
      </c>
    </row>
    <row r="2347" spans="2:13" ht="12.75">
      <c r="B2347" s="313">
        <v>800</v>
      </c>
      <c r="C2347" s="12" t="s">
        <v>240</v>
      </c>
      <c r="D2347" s="1" t="s">
        <v>13</v>
      </c>
      <c r="E2347" s="1" t="s">
        <v>86</v>
      </c>
      <c r="F2347" s="27" t="s">
        <v>1020</v>
      </c>
      <c r="G2347" s="27" t="s">
        <v>460</v>
      </c>
      <c r="H2347" s="5">
        <f t="shared" si="137"/>
        <v>-24600</v>
      </c>
      <c r="I2347" s="22">
        <f t="shared" si="138"/>
        <v>1.509433962264151</v>
      </c>
      <c r="K2347" t="s">
        <v>993</v>
      </c>
      <c r="M2347" s="2">
        <v>530</v>
      </c>
    </row>
    <row r="2348" spans="2:13" ht="12.75">
      <c r="B2348" s="313">
        <v>2500</v>
      </c>
      <c r="C2348" s="12" t="s">
        <v>240</v>
      </c>
      <c r="D2348" s="1" t="s">
        <v>13</v>
      </c>
      <c r="E2348" s="1" t="s">
        <v>86</v>
      </c>
      <c r="F2348" s="27" t="s">
        <v>1020</v>
      </c>
      <c r="G2348" s="27" t="s">
        <v>460</v>
      </c>
      <c r="H2348" s="5">
        <f t="shared" si="137"/>
        <v>-27100</v>
      </c>
      <c r="I2348" s="22">
        <f t="shared" si="138"/>
        <v>4.716981132075472</v>
      </c>
      <c r="K2348" t="s">
        <v>993</v>
      </c>
      <c r="M2348" s="2">
        <v>530</v>
      </c>
    </row>
    <row r="2349" spans="2:13" ht="12.75">
      <c r="B2349" s="313">
        <v>1200</v>
      </c>
      <c r="C2349" s="12" t="s">
        <v>240</v>
      </c>
      <c r="D2349" s="1" t="s">
        <v>13</v>
      </c>
      <c r="E2349" s="1" t="s">
        <v>86</v>
      </c>
      <c r="F2349" s="27" t="s">
        <v>1020</v>
      </c>
      <c r="G2349" s="27" t="s">
        <v>462</v>
      </c>
      <c r="H2349" s="5">
        <f t="shared" si="137"/>
        <v>-28300</v>
      </c>
      <c r="I2349" s="22">
        <f t="shared" si="138"/>
        <v>2.2641509433962264</v>
      </c>
      <c r="K2349" t="s">
        <v>993</v>
      </c>
      <c r="M2349" s="2">
        <v>530</v>
      </c>
    </row>
    <row r="2350" spans="2:13" ht="12.75">
      <c r="B2350" s="313">
        <v>1500</v>
      </c>
      <c r="C2350" s="12" t="s">
        <v>240</v>
      </c>
      <c r="D2350" s="1" t="s">
        <v>13</v>
      </c>
      <c r="E2350" s="1" t="s">
        <v>86</v>
      </c>
      <c r="F2350" s="27" t="s">
        <v>1020</v>
      </c>
      <c r="G2350" s="27" t="s">
        <v>464</v>
      </c>
      <c r="H2350" s="5">
        <f t="shared" si="137"/>
        <v>-29800</v>
      </c>
      <c r="I2350" s="22">
        <f t="shared" si="138"/>
        <v>2.830188679245283</v>
      </c>
      <c r="K2350" t="s">
        <v>993</v>
      </c>
      <c r="M2350" s="2">
        <v>530</v>
      </c>
    </row>
    <row r="2351" spans="2:13" ht="12.75">
      <c r="B2351" s="313">
        <v>1200</v>
      </c>
      <c r="C2351" s="12" t="s">
        <v>240</v>
      </c>
      <c r="D2351" s="1" t="s">
        <v>13</v>
      </c>
      <c r="E2351" s="1" t="s">
        <v>86</v>
      </c>
      <c r="F2351" s="27" t="s">
        <v>1020</v>
      </c>
      <c r="G2351" s="27" t="s">
        <v>553</v>
      </c>
      <c r="H2351" s="5">
        <f t="shared" si="137"/>
        <v>-31000</v>
      </c>
      <c r="I2351" s="22">
        <f t="shared" si="138"/>
        <v>2.2641509433962264</v>
      </c>
      <c r="K2351" t="s">
        <v>993</v>
      </c>
      <c r="M2351" s="2">
        <v>530</v>
      </c>
    </row>
    <row r="2352" spans="2:13" ht="12.75">
      <c r="B2352" s="313">
        <v>2500</v>
      </c>
      <c r="C2352" s="12" t="s">
        <v>240</v>
      </c>
      <c r="D2352" s="1" t="s">
        <v>13</v>
      </c>
      <c r="E2352" s="1" t="s">
        <v>86</v>
      </c>
      <c r="F2352" s="27" t="s">
        <v>1020</v>
      </c>
      <c r="G2352" s="27" t="s">
        <v>553</v>
      </c>
      <c r="H2352" s="5">
        <f t="shared" si="137"/>
        <v>-33500</v>
      </c>
      <c r="I2352" s="22">
        <f t="shared" si="138"/>
        <v>4.716981132075472</v>
      </c>
      <c r="K2352" t="s">
        <v>993</v>
      </c>
      <c r="M2352" s="2">
        <v>530</v>
      </c>
    </row>
    <row r="2353" spans="2:13" ht="12.75">
      <c r="B2353" s="313">
        <v>1200</v>
      </c>
      <c r="C2353" s="1" t="s">
        <v>240</v>
      </c>
      <c r="D2353" s="1" t="s">
        <v>13</v>
      </c>
      <c r="E2353" s="1" t="s">
        <v>86</v>
      </c>
      <c r="F2353" s="27" t="s">
        <v>1020</v>
      </c>
      <c r="G2353" s="27" t="s">
        <v>555</v>
      </c>
      <c r="H2353" s="5">
        <f t="shared" si="137"/>
        <v>-34700</v>
      </c>
      <c r="I2353" s="22">
        <f t="shared" si="138"/>
        <v>2.2641509433962264</v>
      </c>
      <c r="K2353" t="s">
        <v>993</v>
      </c>
      <c r="M2353" s="2">
        <v>530</v>
      </c>
    </row>
    <row r="2354" spans="2:13" ht="12.75">
      <c r="B2354" s="313">
        <v>1500</v>
      </c>
      <c r="C2354" s="1" t="s">
        <v>240</v>
      </c>
      <c r="D2354" s="1" t="s">
        <v>13</v>
      </c>
      <c r="E2354" s="1" t="s">
        <v>86</v>
      </c>
      <c r="F2354" s="27" t="s">
        <v>1020</v>
      </c>
      <c r="G2354" s="27" t="s">
        <v>578</v>
      </c>
      <c r="H2354" s="5">
        <f t="shared" si="137"/>
        <v>-36200</v>
      </c>
      <c r="I2354" s="22">
        <f t="shared" si="138"/>
        <v>2.830188679245283</v>
      </c>
      <c r="K2354" t="s">
        <v>993</v>
      </c>
      <c r="M2354" s="2">
        <v>530</v>
      </c>
    </row>
    <row r="2355" spans="2:13" ht="12.75">
      <c r="B2355" s="313">
        <v>1000</v>
      </c>
      <c r="C2355" s="1" t="s">
        <v>240</v>
      </c>
      <c r="D2355" s="1" t="s">
        <v>13</v>
      </c>
      <c r="E2355" s="1" t="s">
        <v>86</v>
      </c>
      <c r="F2355" s="27" t="s">
        <v>1020</v>
      </c>
      <c r="G2355" s="27" t="s">
        <v>580</v>
      </c>
      <c r="H2355" s="5">
        <f t="shared" si="137"/>
        <v>-37200</v>
      </c>
      <c r="I2355" s="22">
        <f t="shared" si="138"/>
        <v>1.8867924528301887</v>
      </c>
      <c r="K2355" t="s">
        <v>993</v>
      </c>
      <c r="M2355" s="2">
        <v>530</v>
      </c>
    </row>
    <row r="2356" spans="2:13" ht="12.75">
      <c r="B2356" s="313">
        <v>1200</v>
      </c>
      <c r="C2356" s="1" t="s">
        <v>240</v>
      </c>
      <c r="D2356" s="1" t="s">
        <v>13</v>
      </c>
      <c r="E2356" s="1" t="s">
        <v>86</v>
      </c>
      <c r="F2356" s="27" t="s">
        <v>1020</v>
      </c>
      <c r="G2356" s="27" t="s">
        <v>582</v>
      </c>
      <c r="H2356" s="5">
        <f t="shared" si="137"/>
        <v>-38400</v>
      </c>
      <c r="I2356" s="22">
        <f t="shared" si="138"/>
        <v>2.2641509433962264</v>
      </c>
      <c r="K2356" t="s">
        <v>993</v>
      </c>
      <c r="M2356" s="2">
        <v>530</v>
      </c>
    </row>
    <row r="2357" spans="2:13" ht="12.75">
      <c r="B2357" s="506">
        <v>1500</v>
      </c>
      <c r="C2357" s="12" t="s">
        <v>240</v>
      </c>
      <c r="D2357" s="12" t="s">
        <v>13</v>
      </c>
      <c r="E2357" s="12" t="s">
        <v>86</v>
      </c>
      <c r="F2357" s="27" t="s">
        <v>1021</v>
      </c>
      <c r="G2357" s="30" t="s">
        <v>230</v>
      </c>
      <c r="H2357" s="5">
        <f t="shared" si="137"/>
        <v>-39900</v>
      </c>
      <c r="I2357" s="22">
        <f t="shared" si="138"/>
        <v>2.830188679245283</v>
      </c>
      <c r="K2357" t="s">
        <v>968</v>
      </c>
      <c r="M2357" s="2">
        <v>530</v>
      </c>
    </row>
    <row r="2358" spans="1:13" ht="12.75">
      <c r="A2358" s="12"/>
      <c r="B2358" s="506">
        <v>1600</v>
      </c>
      <c r="C2358" s="12" t="s">
        <v>240</v>
      </c>
      <c r="D2358" s="12" t="s">
        <v>13</v>
      </c>
      <c r="E2358" s="12" t="s">
        <v>86</v>
      </c>
      <c r="F2358" s="27" t="s">
        <v>1021</v>
      </c>
      <c r="G2358" s="30" t="s">
        <v>232</v>
      </c>
      <c r="H2358" s="5">
        <f t="shared" si="137"/>
        <v>-41500</v>
      </c>
      <c r="I2358" s="22">
        <f t="shared" si="138"/>
        <v>3.018867924528302</v>
      </c>
      <c r="J2358" s="15"/>
      <c r="K2358" t="s">
        <v>968</v>
      </c>
      <c r="L2358" s="15"/>
      <c r="M2358" s="2">
        <v>530</v>
      </c>
    </row>
    <row r="2359" spans="2:13" ht="12.75">
      <c r="B2359" s="313">
        <v>1400</v>
      </c>
      <c r="C2359" s="12" t="s">
        <v>240</v>
      </c>
      <c r="D2359" s="12" t="s">
        <v>13</v>
      </c>
      <c r="E2359" s="1" t="s">
        <v>86</v>
      </c>
      <c r="F2359" s="27" t="s">
        <v>1021</v>
      </c>
      <c r="G2359" s="27" t="s">
        <v>259</v>
      </c>
      <c r="H2359" s="5">
        <f t="shared" si="137"/>
        <v>-42900</v>
      </c>
      <c r="I2359" s="22">
        <f t="shared" si="138"/>
        <v>2.641509433962264</v>
      </c>
      <c r="K2359" t="s">
        <v>968</v>
      </c>
      <c r="M2359" s="2">
        <v>530</v>
      </c>
    </row>
    <row r="2360" spans="2:13" ht="12.75">
      <c r="B2360" s="313">
        <v>1300</v>
      </c>
      <c r="C2360" s="1" t="s">
        <v>240</v>
      </c>
      <c r="D2360" s="12" t="s">
        <v>13</v>
      </c>
      <c r="E2360" s="1" t="s">
        <v>86</v>
      </c>
      <c r="F2360" s="27" t="s">
        <v>1021</v>
      </c>
      <c r="G2360" s="27" t="s">
        <v>289</v>
      </c>
      <c r="H2360" s="5">
        <f aca="true" t="shared" si="139" ref="H2360:H2380">H2359-B2360</f>
        <v>-44200</v>
      </c>
      <c r="I2360" s="22">
        <f t="shared" si="138"/>
        <v>2.452830188679245</v>
      </c>
      <c r="K2360" t="s">
        <v>968</v>
      </c>
      <c r="M2360" s="2">
        <v>530</v>
      </c>
    </row>
    <row r="2361" spans="2:13" ht="12.75">
      <c r="B2361" s="313">
        <v>1700</v>
      </c>
      <c r="C2361" s="1" t="s">
        <v>240</v>
      </c>
      <c r="D2361" s="12" t="s">
        <v>13</v>
      </c>
      <c r="E2361" s="1" t="s">
        <v>86</v>
      </c>
      <c r="F2361" s="27" t="s">
        <v>1021</v>
      </c>
      <c r="G2361" s="27" t="s">
        <v>43</v>
      </c>
      <c r="H2361" s="5">
        <f t="shared" si="139"/>
        <v>-45900</v>
      </c>
      <c r="I2361" s="22">
        <f t="shared" si="138"/>
        <v>3.207547169811321</v>
      </c>
      <c r="K2361" t="s">
        <v>968</v>
      </c>
      <c r="M2361" s="2">
        <v>530</v>
      </c>
    </row>
    <row r="2362" spans="2:13" ht="12.75">
      <c r="B2362" s="313">
        <v>1400</v>
      </c>
      <c r="C2362" s="1" t="s">
        <v>240</v>
      </c>
      <c r="D2362" s="12" t="s">
        <v>13</v>
      </c>
      <c r="E2362" s="1" t="s">
        <v>86</v>
      </c>
      <c r="F2362" s="27" t="s">
        <v>1021</v>
      </c>
      <c r="G2362" s="27" t="s">
        <v>306</v>
      </c>
      <c r="H2362" s="5">
        <f t="shared" si="139"/>
        <v>-47300</v>
      </c>
      <c r="I2362" s="22">
        <f t="shared" si="138"/>
        <v>2.641509433962264</v>
      </c>
      <c r="K2362" t="s">
        <v>968</v>
      </c>
      <c r="M2362" s="2">
        <v>530</v>
      </c>
    </row>
    <row r="2363" spans="2:13" ht="12.75">
      <c r="B2363" s="313">
        <v>1500</v>
      </c>
      <c r="C2363" s="1" t="s">
        <v>240</v>
      </c>
      <c r="D2363" s="12" t="s">
        <v>13</v>
      </c>
      <c r="E2363" s="1" t="s">
        <v>86</v>
      </c>
      <c r="F2363" s="27" t="s">
        <v>1021</v>
      </c>
      <c r="G2363" s="27" t="s">
        <v>44</v>
      </c>
      <c r="H2363" s="5">
        <f t="shared" si="139"/>
        <v>-48800</v>
      </c>
      <c r="I2363" s="22">
        <f t="shared" si="138"/>
        <v>2.830188679245283</v>
      </c>
      <c r="K2363" t="s">
        <v>968</v>
      </c>
      <c r="M2363" s="2">
        <v>530</v>
      </c>
    </row>
    <row r="2364" spans="2:13" ht="12.75">
      <c r="B2364" s="313">
        <v>1800</v>
      </c>
      <c r="C2364" s="1" t="s">
        <v>240</v>
      </c>
      <c r="D2364" s="12" t="s">
        <v>13</v>
      </c>
      <c r="E2364" s="1" t="s">
        <v>86</v>
      </c>
      <c r="F2364" s="27" t="s">
        <v>1021</v>
      </c>
      <c r="G2364" s="27" t="s">
        <v>311</v>
      </c>
      <c r="H2364" s="5">
        <f t="shared" si="139"/>
        <v>-50600</v>
      </c>
      <c r="I2364" s="22">
        <f t="shared" si="138"/>
        <v>3.3962264150943398</v>
      </c>
      <c r="K2364" t="s">
        <v>968</v>
      </c>
      <c r="M2364" s="2">
        <v>530</v>
      </c>
    </row>
    <row r="2365" spans="2:13" ht="12.75">
      <c r="B2365" s="313">
        <v>1700</v>
      </c>
      <c r="C2365" s="1" t="s">
        <v>240</v>
      </c>
      <c r="D2365" s="12" t="s">
        <v>13</v>
      </c>
      <c r="E2365" s="1" t="s">
        <v>86</v>
      </c>
      <c r="F2365" s="27" t="s">
        <v>1021</v>
      </c>
      <c r="G2365" s="27" t="s">
        <v>342</v>
      </c>
      <c r="H2365" s="5">
        <f t="shared" si="139"/>
        <v>-52300</v>
      </c>
      <c r="I2365" s="22">
        <f t="shared" si="138"/>
        <v>3.207547169811321</v>
      </c>
      <c r="K2365" t="s">
        <v>968</v>
      </c>
      <c r="M2365" s="2">
        <v>530</v>
      </c>
    </row>
    <row r="2366" spans="2:13" ht="12.75">
      <c r="B2366" s="313">
        <v>1300</v>
      </c>
      <c r="C2366" s="1" t="s">
        <v>240</v>
      </c>
      <c r="D2366" s="12" t="s">
        <v>13</v>
      </c>
      <c r="E2366" s="1" t="s">
        <v>86</v>
      </c>
      <c r="F2366" s="27" t="s">
        <v>1021</v>
      </c>
      <c r="G2366" s="27" t="s">
        <v>382</v>
      </c>
      <c r="H2366" s="5">
        <f t="shared" si="139"/>
        <v>-53600</v>
      </c>
      <c r="I2366" s="22">
        <f t="shared" si="138"/>
        <v>2.452830188679245</v>
      </c>
      <c r="K2366" t="s">
        <v>968</v>
      </c>
      <c r="M2366" s="2">
        <v>530</v>
      </c>
    </row>
    <row r="2367" spans="2:13" ht="12.75">
      <c r="B2367" s="313">
        <v>1500</v>
      </c>
      <c r="C2367" s="1" t="s">
        <v>240</v>
      </c>
      <c r="D2367" s="12" t="s">
        <v>13</v>
      </c>
      <c r="E2367" s="1" t="s">
        <v>86</v>
      </c>
      <c r="F2367" s="27" t="s">
        <v>1021</v>
      </c>
      <c r="G2367" s="27" t="s">
        <v>392</v>
      </c>
      <c r="H2367" s="5">
        <f t="shared" si="139"/>
        <v>-55100</v>
      </c>
      <c r="I2367" s="22">
        <f t="shared" si="138"/>
        <v>2.830188679245283</v>
      </c>
      <c r="K2367" t="s">
        <v>968</v>
      </c>
      <c r="M2367" s="2">
        <v>530</v>
      </c>
    </row>
    <row r="2368" spans="2:13" ht="12.75">
      <c r="B2368" s="313">
        <v>1700</v>
      </c>
      <c r="C2368" s="1" t="s">
        <v>240</v>
      </c>
      <c r="D2368" s="12" t="s">
        <v>13</v>
      </c>
      <c r="E2368" s="1" t="s">
        <v>86</v>
      </c>
      <c r="F2368" s="27" t="s">
        <v>1021</v>
      </c>
      <c r="G2368" s="27" t="s">
        <v>395</v>
      </c>
      <c r="H2368" s="5">
        <f t="shared" si="139"/>
        <v>-56800</v>
      </c>
      <c r="I2368" s="22">
        <f t="shared" si="138"/>
        <v>3.207547169811321</v>
      </c>
      <c r="K2368" t="s">
        <v>968</v>
      </c>
      <c r="M2368" s="2">
        <v>530</v>
      </c>
    </row>
    <row r="2369" spans="2:13" ht="12.75">
      <c r="B2369" s="313">
        <v>1400</v>
      </c>
      <c r="C2369" s="1" t="s">
        <v>240</v>
      </c>
      <c r="D2369" s="12" t="s">
        <v>13</v>
      </c>
      <c r="E2369" s="1" t="s">
        <v>86</v>
      </c>
      <c r="F2369" s="27" t="s">
        <v>1021</v>
      </c>
      <c r="G2369" s="27" t="s">
        <v>419</v>
      </c>
      <c r="H2369" s="5">
        <f t="shared" si="139"/>
        <v>-58200</v>
      </c>
      <c r="I2369" s="22">
        <f t="shared" si="138"/>
        <v>2.641509433962264</v>
      </c>
      <c r="K2369" t="s">
        <v>968</v>
      </c>
      <c r="M2369" s="2">
        <v>530</v>
      </c>
    </row>
    <row r="2370" spans="2:13" ht="12.75">
      <c r="B2370" s="313">
        <v>1500</v>
      </c>
      <c r="C2370" s="1" t="s">
        <v>240</v>
      </c>
      <c r="D2370" s="12" t="s">
        <v>13</v>
      </c>
      <c r="E2370" s="1" t="s">
        <v>86</v>
      </c>
      <c r="F2370" s="27" t="s">
        <v>1021</v>
      </c>
      <c r="G2370" s="27" t="s">
        <v>421</v>
      </c>
      <c r="H2370" s="5">
        <f t="shared" si="139"/>
        <v>-59700</v>
      </c>
      <c r="I2370" s="22">
        <f aca="true" t="shared" si="140" ref="I2370:I2385">+B2370/M2370</f>
        <v>2.830188679245283</v>
      </c>
      <c r="K2370" t="s">
        <v>968</v>
      </c>
      <c r="M2370" s="2">
        <v>530</v>
      </c>
    </row>
    <row r="2371" spans="2:13" ht="12.75">
      <c r="B2371" s="313">
        <v>1600</v>
      </c>
      <c r="C2371" s="1" t="s">
        <v>240</v>
      </c>
      <c r="D2371" s="12" t="s">
        <v>13</v>
      </c>
      <c r="E2371" s="1" t="s">
        <v>86</v>
      </c>
      <c r="F2371" s="27" t="s">
        <v>1021</v>
      </c>
      <c r="G2371" s="27" t="s">
        <v>423</v>
      </c>
      <c r="H2371" s="5">
        <f t="shared" si="139"/>
        <v>-61300</v>
      </c>
      <c r="I2371" s="22">
        <f t="shared" si="140"/>
        <v>3.018867924528302</v>
      </c>
      <c r="K2371" t="s">
        <v>968</v>
      </c>
      <c r="M2371" s="2">
        <v>530</v>
      </c>
    </row>
    <row r="2372" spans="2:13" ht="12.75">
      <c r="B2372" s="313">
        <v>1300</v>
      </c>
      <c r="C2372" s="1" t="s">
        <v>240</v>
      </c>
      <c r="D2372" s="12" t="s">
        <v>13</v>
      </c>
      <c r="E2372" s="1" t="s">
        <v>86</v>
      </c>
      <c r="F2372" s="27" t="s">
        <v>1021</v>
      </c>
      <c r="G2372" s="27" t="s">
        <v>458</v>
      </c>
      <c r="H2372" s="5">
        <f t="shared" si="139"/>
        <v>-62600</v>
      </c>
      <c r="I2372" s="22">
        <f t="shared" si="140"/>
        <v>2.452830188679245</v>
      </c>
      <c r="K2372" t="s">
        <v>968</v>
      </c>
      <c r="M2372" s="2">
        <v>530</v>
      </c>
    </row>
    <row r="2373" spans="2:13" ht="12.75">
      <c r="B2373" s="313">
        <v>1600</v>
      </c>
      <c r="C2373" s="1" t="s">
        <v>240</v>
      </c>
      <c r="D2373" s="12" t="s">
        <v>13</v>
      </c>
      <c r="E2373" s="1" t="s">
        <v>86</v>
      </c>
      <c r="F2373" s="27" t="s">
        <v>1021</v>
      </c>
      <c r="G2373" s="27" t="s">
        <v>460</v>
      </c>
      <c r="H2373" s="5">
        <f t="shared" si="139"/>
        <v>-64200</v>
      </c>
      <c r="I2373" s="22">
        <f t="shared" si="140"/>
        <v>3.018867924528302</v>
      </c>
      <c r="K2373" t="s">
        <v>968</v>
      </c>
      <c r="M2373" s="2">
        <v>530</v>
      </c>
    </row>
    <row r="2374" spans="2:13" ht="12.75">
      <c r="B2374" s="313">
        <v>1550</v>
      </c>
      <c r="C2374" s="1" t="s">
        <v>240</v>
      </c>
      <c r="D2374" s="12" t="s">
        <v>13</v>
      </c>
      <c r="E2374" s="1" t="s">
        <v>86</v>
      </c>
      <c r="F2374" s="27" t="s">
        <v>1021</v>
      </c>
      <c r="G2374" s="27" t="s">
        <v>462</v>
      </c>
      <c r="H2374" s="5">
        <f t="shared" si="139"/>
        <v>-65750</v>
      </c>
      <c r="I2374" s="22">
        <f t="shared" si="140"/>
        <v>2.9245283018867925</v>
      </c>
      <c r="K2374" t="s">
        <v>968</v>
      </c>
      <c r="M2374" s="2">
        <v>530</v>
      </c>
    </row>
    <row r="2375" spans="2:13" ht="12.75">
      <c r="B2375" s="313">
        <v>1500</v>
      </c>
      <c r="C2375" s="1" t="s">
        <v>240</v>
      </c>
      <c r="D2375" s="12" t="s">
        <v>13</v>
      </c>
      <c r="E2375" s="1" t="s">
        <v>86</v>
      </c>
      <c r="F2375" s="27" t="s">
        <v>1021</v>
      </c>
      <c r="G2375" s="27" t="s">
        <v>464</v>
      </c>
      <c r="H2375" s="5">
        <f t="shared" si="139"/>
        <v>-67250</v>
      </c>
      <c r="I2375" s="22">
        <f t="shared" si="140"/>
        <v>2.830188679245283</v>
      </c>
      <c r="K2375" t="s">
        <v>968</v>
      </c>
      <c r="M2375" s="2">
        <v>530</v>
      </c>
    </row>
    <row r="2376" spans="2:13" ht="12.75">
      <c r="B2376" s="313">
        <v>1600</v>
      </c>
      <c r="C2376" s="1" t="s">
        <v>240</v>
      </c>
      <c r="D2376" s="12" t="s">
        <v>13</v>
      </c>
      <c r="E2376" s="1" t="s">
        <v>86</v>
      </c>
      <c r="F2376" s="27" t="s">
        <v>1021</v>
      </c>
      <c r="G2376" s="27" t="s">
        <v>553</v>
      </c>
      <c r="H2376" s="5">
        <f t="shared" si="139"/>
        <v>-68850</v>
      </c>
      <c r="I2376" s="22">
        <f t="shared" si="140"/>
        <v>3.018867924528302</v>
      </c>
      <c r="K2376" t="s">
        <v>968</v>
      </c>
      <c r="M2376" s="2">
        <v>530</v>
      </c>
    </row>
    <row r="2377" spans="2:13" ht="12.75">
      <c r="B2377" s="313">
        <v>1500</v>
      </c>
      <c r="C2377" s="1" t="s">
        <v>240</v>
      </c>
      <c r="D2377" s="12" t="s">
        <v>13</v>
      </c>
      <c r="E2377" s="1" t="s">
        <v>86</v>
      </c>
      <c r="F2377" s="27" t="s">
        <v>1021</v>
      </c>
      <c r="G2377" s="27" t="s">
        <v>555</v>
      </c>
      <c r="H2377" s="5">
        <f t="shared" si="139"/>
        <v>-70350</v>
      </c>
      <c r="I2377" s="22">
        <f t="shared" si="140"/>
        <v>2.830188679245283</v>
      </c>
      <c r="K2377" t="s">
        <v>968</v>
      </c>
      <c r="M2377" s="2">
        <v>530</v>
      </c>
    </row>
    <row r="2378" spans="2:13" ht="12.75">
      <c r="B2378" s="313">
        <v>1300</v>
      </c>
      <c r="C2378" s="1" t="s">
        <v>240</v>
      </c>
      <c r="D2378" s="12" t="s">
        <v>13</v>
      </c>
      <c r="E2378" s="1" t="s">
        <v>86</v>
      </c>
      <c r="F2378" s="27" t="s">
        <v>1021</v>
      </c>
      <c r="G2378" s="27" t="s">
        <v>578</v>
      </c>
      <c r="H2378" s="5">
        <f t="shared" si="139"/>
        <v>-71650</v>
      </c>
      <c r="I2378" s="22">
        <f t="shared" si="140"/>
        <v>2.452830188679245</v>
      </c>
      <c r="K2378" t="s">
        <v>968</v>
      </c>
      <c r="M2378" s="2">
        <v>530</v>
      </c>
    </row>
    <row r="2379" spans="2:13" ht="12.75">
      <c r="B2379" s="313">
        <v>1400</v>
      </c>
      <c r="C2379" s="1" t="s">
        <v>240</v>
      </c>
      <c r="D2379" s="12" t="s">
        <v>13</v>
      </c>
      <c r="E2379" s="1" t="s">
        <v>86</v>
      </c>
      <c r="F2379" s="27" t="s">
        <v>1021</v>
      </c>
      <c r="G2379" s="27" t="s">
        <v>580</v>
      </c>
      <c r="H2379" s="5">
        <f t="shared" si="139"/>
        <v>-73050</v>
      </c>
      <c r="I2379" s="22">
        <f t="shared" si="140"/>
        <v>2.641509433962264</v>
      </c>
      <c r="K2379" t="s">
        <v>968</v>
      </c>
      <c r="M2379" s="2">
        <v>530</v>
      </c>
    </row>
    <row r="2380" spans="2:13" ht="12.75">
      <c r="B2380" s="313">
        <v>1500</v>
      </c>
      <c r="C2380" s="1" t="s">
        <v>240</v>
      </c>
      <c r="D2380" s="12" t="s">
        <v>13</v>
      </c>
      <c r="E2380" s="1" t="s">
        <v>86</v>
      </c>
      <c r="F2380" s="27" t="s">
        <v>1021</v>
      </c>
      <c r="G2380" s="27" t="s">
        <v>582</v>
      </c>
      <c r="H2380" s="5">
        <f t="shared" si="139"/>
        <v>-74550</v>
      </c>
      <c r="I2380" s="22">
        <f t="shared" si="140"/>
        <v>2.830188679245283</v>
      </c>
      <c r="K2380" t="s">
        <v>968</v>
      </c>
      <c r="M2380" s="2">
        <v>530</v>
      </c>
    </row>
    <row r="2381" spans="1:13" s="85" customFormat="1" ht="12.75">
      <c r="A2381" s="11"/>
      <c r="B2381" s="318">
        <f>SUM(B2330:B2380)</f>
        <v>74550</v>
      </c>
      <c r="C2381" s="11"/>
      <c r="D2381" s="11"/>
      <c r="E2381" s="11" t="s">
        <v>86</v>
      </c>
      <c r="F2381" s="18"/>
      <c r="G2381" s="18"/>
      <c r="H2381" s="83">
        <v>0</v>
      </c>
      <c r="I2381" s="84">
        <f t="shared" si="140"/>
        <v>140.66037735849056</v>
      </c>
      <c r="M2381" s="2">
        <v>530</v>
      </c>
    </row>
    <row r="2382" spans="8:13" ht="12.75">
      <c r="H2382" s="5">
        <f>H2381-B2382</f>
        <v>0</v>
      </c>
      <c r="I2382" s="22">
        <f t="shared" si="140"/>
        <v>0</v>
      </c>
      <c r="M2382" s="2">
        <v>530</v>
      </c>
    </row>
    <row r="2383" spans="8:13" ht="12.75">
      <c r="H2383" s="5">
        <f>H2382-B2383</f>
        <v>0</v>
      </c>
      <c r="I2383" s="22">
        <f t="shared" si="140"/>
        <v>0</v>
      </c>
      <c r="M2383" s="2">
        <v>530</v>
      </c>
    </row>
    <row r="2384" spans="8:13" ht="12.75">
      <c r="H2384" s="5">
        <f>H2383-B2384</f>
        <v>0</v>
      </c>
      <c r="I2384" s="22">
        <f t="shared" si="140"/>
        <v>0</v>
      </c>
      <c r="M2384" s="2">
        <v>530</v>
      </c>
    </row>
    <row r="2385" spans="1:13" s="85" customFormat="1" ht="12.75">
      <c r="A2385" s="11"/>
      <c r="B2385" s="379">
        <f>B2391+B2399+B2408+B2415+B2423+B2427+B2438</f>
        <v>345000</v>
      </c>
      <c r="C2385" s="97" t="s">
        <v>137</v>
      </c>
      <c r="D2385" s="11"/>
      <c r="E2385" s="11"/>
      <c r="F2385" s="18"/>
      <c r="G2385" s="18"/>
      <c r="H2385" s="83"/>
      <c r="I2385" s="84">
        <f t="shared" si="140"/>
        <v>650.9433962264151</v>
      </c>
      <c r="M2385" s="2">
        <v>530</v>
      </c>
    </row>
    <row r="2386" spans="1:13" s="81" customFormat="1" ht="12.75">
      <c r="A2386" s="141"/>
      <c r="B2386" s="380" t="s">
        <v>171</v>
      </c>
      <c r="C2386" s="141"/>
      <c r="D2386" s="141"/>
      <c r="E2386" s="141"/>
      <c r="F2386" s="142"/>
      <c r="G2386" s="143"/>
      <c r="H2386" s="107"/>
      <c r="I2386" s="144"/>
      <c r="J2386" s="145"/>
      <c r="K2386" s="145"/>
      <c r="L2386" s="145"/>
      <c r="M2386" s="2">
        <v>530</v>
      </c>
    </row>
    <row r="2387" spans="2:13" ht="12.75">
      <c r="B2387" s="7"/>
      <c r="H2387" s="5">
        <v>0</v>
      </c>
      <c r="I2387" s="22">
        <f aca="true" t="shared" si="141" ref="I2387:I2418">+B2387/M2387</f>
        <v>0</v>
      </c>
      <c r="M2387" s="2">
        <v>530</v>
      </c>
    </row>
    <row r="2388" spans="2:13" ht="12.75">
      <c r="B2388" s="7"/>
      <c r="H2388" s="5">
        <v>0</v>
      </c>
      <c r="I2388" s="22">
        <f t="shared" si="141"/>
        <v>0</v>
      </c>
      <c r="M2388" s="2">
        <v>530</v>
      </c>
    </row>
    <row r="2389" spans="2:13" ht="12.75">
      <c r="B2389" s="7">
        <v>10000</v>
      </c>
      <c r="C2389" s="508" t="s">
        <v>1022</v>
      </c>
      <c r="D2389" s="12" t="s">
        <v>13</v>
      </c>
      <c r="E2389" s="509" t="s">
        <v>138</v>
      </c>
      <c r="F2389" s="27" t="s">
        <v>1021</v>
      </c>
      <c r="G2389" s="510" t="s">
        <v>232</v>
      </c>
      <c r="H2389" s="5">
        <f>H2388-B2389</f>
        <v>-10000</v>
      </c>
      <c r="I2389" s="22">
        <f t="shared" si="141"/>
        <v>18.867924528301888</v>
      </c>
      <c r="K2389" t="s">
        <v>968</v>
      </c>
      <c r="M2389" s="2">
        <v>530</v>
      </c>
    </row>
    <row r="2390" spans="2:13" ht="12.75">
      <c r="B2390" s="7">
        <v>10000</v>
      </c>
      <c r="C2390" s="508" t="s">
        <v>1023</v>
      </c>
      <c r="D2390" s="12" t="s">
        <v>13</v>
      </c>
      <c r="E2390" s="509" t="s">
        <v>138</v>
      </c>
      <c r="F2390" s="27" t="s">
        <v>1021</v>
      </c>
      <c r="G2390" s="510" t="s">
        <v>1024</v>
      </c>
      <c r="H2390" s="5">
        <f>H2389-B2390</f>
        <v>-20000</v>
      </c>
      <c r="I2390" s="22">
        <f t="shared" si="141"/>
        <v>18.867924528301888</v>
      </c>
      <c r="K2390" t="s">
        <v>968</v>
      </c>
      <c r="M2390" s="2">
        <v>530</v>
      </c>
    </row>
    <row r="2391" spans="1:13" s="85" customFormat="1" ht="12.75">
      <c r="A2391" s="11"/>
      <c r="B2391" s="381">
        <f>SUM(B2389:B2390)</f>
        <v>20000</v>
      </c>
      <c r="C2391" s="11"/>
      <c r="D2391" s="11"/>
      <c r="E2391" s="136" t="s">
        <v>138</v>
      </c>
      <c r="F2391" s="18"/>
      <c r="G2391" s="18"/>
      <c r="H2391" s="83"/>
      <c r="I2391" s="84">
        <f t="shared" si="141"/>
        <v>37.735849056603776</v>
      </c>
      <c r="M2391" s="2">
        <v>530</v>
      </c>
    </row>
    <row r="2392" spans="2:13" ht="12.75">
      <c r="B2392" s="7"/>
      <c r="H2392" s="5">
        <f aca="true" t="shared" si="142" ref="H2392:H2398">H2391-B2392</f>
        <v>0</v>
      </c>
      <c r="I2392" s="22">
        <f t="shared" si="141"/>
        <v>0</v>
      </c>
      <c r="M2392" s="2">
        <v>530</v>
      </c>
    </row>
    <row r="2393" spans="2:13" ht="12.75">
      <c r="B2393" s="7"/>
      <c r="H2393" s="5">
        <f t="shared" si="142"/>
        <v>0</v>
      </c>
      <c r="I2393" s="22">
        <f t="shared" si="141"/>
        <v>0</v>
      </c>
      <c r="M2393" s="2">
        <v>530</v>
      </c>
    </row>
    <row r="2394" spans="2:13" ht="12.75">
      <c r="B2394" s="7">
        <v>10000</v>
      </c>
      <c r="C2394" s="508" t="s">
        <v>1025</v>
      </c>
      <c r="D2394" s="12" t="s">
        <v>13</v>
      </c>
      <c r="E2394" s="509" t="s">
        <v>139</v>
      </c>
      <c r="F2394" s="27" t="s">
        <v>1021</v>
      </c>
      <c r="G2394" s="510" t="s">
        <v>419</v>
      </c>
      <c r="H2394" s="5">
        <f t="shared" si="142"/>
        <v>-10000</v>
      </c>
      <c r="I2394" s="22">
        <f t="shared" si="141"/>
        <v>18.867924528301888</v>
      </c>
      <c r="K2394" t="s">
        <v>968</v>
      </c>
      <c r="M2394" s="2">
        <v>530</v>
      </c>
    </row>
    <row r="2395" spans="2:13" ht="12.75">
      <c r="B2395" s="7">
        <v>30000</v>
      </c>
      <c r="C2395" s="508" t="s">
        <v>1026</v>
      </c>
      <c r="D2395" s="12" t="s">
        <v>13</v>
      </c>
      <c r="E2395" s="509" t="s">
        <v>139</v>
      </c>
      <c r="F2395" s="27" t="s">
        <v>1021</v>
      </c>
      <c r="G2395" s="510" t="s">
        <v>423</v>
      </c>
      <c r="H2395" s="5">
        <f t="shared" si="142"/>
        <v>-40000</v>
      </c>
      <c r="I2395" s="22">
        <f t="shared" si="141"/>
        <v>56.60377358490566</v>
      </c>
      <c r="K2395" t="s">
        <v>968</v>
      </c>
      <c r="M2395" s="2">
        <v>530</v>
      </c>
    </row>
    <row r="2396" spans="2:13" ht="12.75">
      <c r="B2396" s="7">
        <v>10000</v>
      </c>
      <c r="C2396" s="508" t="s">
        <v>1027</v>
      </c>
      <c r="D2396" s="12" t="s">
        <v>13</v>
      </c>
      <c r="E2396" s="509" t="s">
        <v>139</v>
      </c>
      <c r="F2396" s="27" t="s">
        <v>1021</v>
      </c>
      <c r="G2396" s="510" t="s">
        <v>458</v>
      </c>
      <c r="H2396" s="5">
        <f t="shared" si="142"/>
        <v>-50000</v>
      </c>
      <c r="I2396" s="22">
        <f t="shared" si="141"/>
        <v>18.867924528301888</v>
      </c>
      <c r="K2396" t="s">
        <v>968</v>
      </c>
      <c r="M2396" s="2">
        <v>530</v>
      </c>
    </row>
    <row r="2397" spans="2:13" ht="12.75">
      <c r="B2397" s="7">
        <v>10000</v>
      </c>
      <c r="C2397" s="511" t="s">
        <v>1028</v>
      </c>
      <c r="D2397" s="12" t="s">
        <v>13</v>
      </c>
      <c r="E2397" s="509" t="s">
        <v>139</v>
      </c>
      <c r="F2397" s="27" t="s">
        <v>1021</v>
      </c>
      <c r="G2397" s="512" t="s">
        <v>578</v>
      </c>
      <c r="H2397" s="5">
        <f t="shared" si="142"/>
        <v>-60000</v>
      </c>
      <c r="I2397" s="22">
        <f t="shared" si="141"/>
        <v>18.867924528301888</v>
      </c>
      <c r="K2397" t="s">
        <v>968</v>
      </c>
      <c r="M2397" s="2">
        <v>530</v>
      </c>
    </row>
    <row r="2398" spans="2:13" ht="12.75">
      <c r="B2398" s="7">
        <v>10000</v>
      </c>
      <c r="C2398" s="511" t="s">
        <v>1029</v>
      </c>
      <c r="D2398" s="12" t="s">
        <v>13</v>
      </c>
      <c r="E2398" s="509" t="s">
        <v>139</v>
      </c>
      <c r="F2398" s="27" t="s">
        <v>1021</v>
      </c>
      <c r="G2398" s="512" t="s">
        <v>553</v>
      </c>
      <c r="H2398" s="5">
        <f t="shared" si="142"/>
        <v>-70000</v>
      </c>
      <c r="I2398" s="22">
        <f t="shared" si="141"/>
        <v>18.867924528301888</v>
      </c>
      <c r="K2398" t="s">
        <v>968</v>
      </c>
      <c r="M2398" s="2">
        <v>530</v>
      </c>
    </row>
    <row r="2399" spans="1:13" s="85" customFormat="1" ht="12.75">
      <c r="A2399" s="11"/>
      <c r="B2399" s="381">
        <f>SUM(B2394:B2398)</f>
        <v>70000</v>
      </c>
      <c r="C2399" s="11"/>
      <c r="D2399" s="11"/>
      <c r="E2399" s="136" t="s">
        <v>139</v>
      </c>
      <c r="F2399" s="18"/>
      <c r="G2399" s="18"/>
      <c r="H2399" s="83">
        <v>0</v>
      </c>
      <c r="I2399" s="84">
        <f t="shared" si="141"/>
        <v>132.0754716981132</v>
      </c>
      <c r="M2399" s="2">
        <v>530</v>
      </c>
    </row>
    <row r="2400" spans="2:13" ht="12.75">
      <c r="B2400" s="7"/>
      <c r="H2400" s="5">
        <f aca="true" t="shared" si="143" ref="H2400:H2407">H2399-B2400</f>
        <v>0</v>
      </c>
      <c r="I2400" s="22">
        <f t="shared" si="141"/>
        <v>0</v>
      </c>
      <c r="M2400" s="2">
        <v>530</v>
      </c>
    </row>
    <row r="2401" spans="2:13" ht="12.75">
      <c r="B2401" s="7"/>
      <c r="H2401" s="5">
        <f t="shared" si="143"/>
        <v>0</v>
      </c>
      <c r="I2401" s="22">
        <f t="shared" si="141"/>
        <v>0</v>
      </c>
      <c r="M2401" s="2">
        <v>530</v>
      </c>
    </row>
    <row r="2402" spans="2:13" ht="12.75">
      <c r="B2402" s="7">
        <v>30000</v>
      </c>
      <c r="C2402" s="508" t="s">
        <v>1026</v>
      </c>
      <c r="D2402" s="12" t="s">
        <v>13</v>
      </c>
      <c r="E2402" s="509" t="s">
        <v>140</v>
      </c>
      <c r="F2402" s="27" t="s">
        <v>1021</v>
      </c>
      <c r="G2402" s="510" t="s">
        <v>382</v>
      </c>
      <c r="H2402" s="5">
        <f t="shared" si="143"/>
        <v>-30000</v>
      </c>
      <c r="I2402" s="22">
        <f t="shared" si="141"/>
        <v>56.60377358490566</v>
      </c>
      <c r="K2402" t="s">
        <v>968</v>
      </c>
      <c r="M2402" s="2">
        <v>530</v>
      </c>
    </row>
    <row r="2403" spans="2:13" ht="12.75">
      <c r="B2403" s="7">
        <v>10000</v>
      </c>
      <c r="C2403" s="508" t="s">
        <v>1030</v>
      </c>
      <c r="D2403" s="12" t="s">
        <v>13</v>
      </c>
      <c r="E2403" s="509" t="s">
        <v>140</v>
      </c>
      <c r="F2403" s="27" t="s">
        <v>1021</v>
      </c>
      <c r="G2403" s="510" t="s">
        <v>392</v>
      </c>
      <c r="H2403" s="5">
        <f t="shared" si="143"/>
        <v>-40000</v>
      </c>
      <c r="I2403" s="22">
        <f t="shared" si="141"/>
        <v>18.867924528301888</v>
      </c>
      <c r="K2403" t="s">
        <v>968</v>
      </c>
      <c r="M2403" s="2">
        <v>530</v>
      </c>
    </row>
    <row r="2404" spans="2:13" ht="12.75">
      <c r="B2404" s="7">
        <v>10000</v>
      </c>
      <c r="C2404" s="508" t="s">
        <v>1027</v>
      </c>
      <c r="D2404" s="12" t="s">
        <v>13</v>
      </c>
      <c r="E2404" s="509" t="s">
        <v>140</v>
      </c>
      <c r="F2404" s="27" t="s">
        <v>1021</v>
      </c>
      <c r="G2404" s="510" t="s">
        <v>392</v>
      </c>
      <c r="H2404" s="5">
        <f t="shared" si="143"/>
        <v>-50000</v>
      </c>
      <c r="I2404" s="22">
        <f t="shared" si="141"/>
        <v>18.867924528301888</v>
      </c>
      <c r="K2404" t="s">
        <v>968</v>
      </c>
      <c r="M2404" s="2">
        <v>530</v>
      </c>
    </row>
    <row r="2405" spans="2:13" ht="12.75">
      <c r="B2405" s="7">
        <v>10000</v>
      </c>
      <c r="C2405" s="508" t="s">
        <v>1025</v>
      </c>
      <c r="D2405" s="12" t="s">
        <v>13</v>
      </c>
      <c r="E2405" s="509" t="s">
        <v>140</v>
      </c>
      <c r="F2405" s="27" t="s">
        <v>1021</v>
      </c>
      <c r="G2405" s="510" t="s">
        <v>419</v>
      </c>
      <c r="H2405" s="5">
        <f t="shared" si="143"/>
        <v>-60000</v>
      </c>
      <c r="I2405" s="22">
        <f t="shared" si="141"/>
        <v>18.867924528301888</v>
      </c>
      <c r="K2405" t="s">
        <v>968</v>
      </c>
      <c r="M2405" s="2">
        <v>530</v>
      </c>
    </row>
    <row r="2406" spans="2:13" ht="12.75">
      <c r="B2406" s="7">
        <v>10000</v>
      </c>
      <c r="C2406" s="508" t="s">
        <v>1029</v>
      </c>
      <c r="D2406" s="12" t="s">
        <v>13</v>
      </c>
      <c r="E2406" s="509" t="s">
        <v>140</v>
      </c>
      <c r="F2406" s="27" t="s">
        <v>1021</v>
      </c>
      <c r="G2406" s="510" t="s">
        <v>458</v>
      </c>
      <c r="H2406" s="5">
        <f t="shared" si="143"/>
        <v>-70000</v>
      </c>
      <c r="I2406" s="22">
        <f t="shared" si="141"/>
        <v>18.867924528301888</v>
      </c>
      <c r="K2406" t="s">
        <v>968</v>
      </c>
      <c r="M2406" s="2">
        <v>530</v>
      </c>
    </row>
    <row r="2407" spans="2:13" ht="12.75">
      <c r="B2407" s="7">
        <v>10000</v>
      </c>
      <c r="C2407" s="511" t="s">
        <v>1031</v>
      </c>
      <c r="D2407" s="12" t="s">
        <v>13</v>
      </c>
      <c r="E2407" s="509" t="s">
        <v>140</v>
      </c>
      <c r="F2407" s="27" t="s">
        <v>1021</v>
      </c>
      <c r="G2407" s="512" t="s">
        <v>578</v>
      </c>
      <c r="H2407" s="5">
        <f t="shared" si="143"/>
        <v>-80000</v>
      </c>
      <c r="I2407" s="22">
        <f t="shared" si="141"/>
        <v>18.867924528301888</v>
      </c>
      <c r="K2407" t="s">
        <v>968</v>
      </c>
      <c r="M2407" s="2">
        <v>530</v>
      </c>
    </row>
    <row r="2408" spans="1:13" s="85" customFormat="1" ht="12.75">
      <c r="A2408" s="11"/>
      <c r="B2408" s="381">
        <f>SUM(B2402:B2407)</f>
        <v>80000</v>
      </c>
      <c r="C2408" s="11"/>
      <c r="D2408" s="11"/>
      <c r="E2408" s="136" t="s">
        <v>140</v>
      </c>
      <c r="F2408" s="18"/>
      <c r="G2408" s="18"/>
      <c r="H2408" s="83"/>
      <c r="I2408" s="84">
        <f t="shared" si="141"/>
        <v>150.9433962264151</v>
      </c>
      <c r="M2408" s="2">
        <v>530</v>
      </c>
    </row>
    <row r="2409" spans="2:13" ht="12.75">
      <c r="B2409" s="7"/>
      <c r="H2409" s="5">
        <f aca="true" t="shared" si="144" ref="H2409:H2414">H2408-B2409</f>
        <v>0</v>
      </c>
      <c r="I2409" s="22">
        <f t="shared" si="141"/>
        <v>0</v>
      </c>
      <c r="M2409" s="2">
        <v>530</v>
      </c>
    </row>
    <row r="2410" spans="2:13" ht="12.75">
      <c r="B2410" s="7"/>
      <c r="H2410" s="5">
        <f t="shared" si="144"/>
        <v>0</v>
      </c>
      <c r="I2410" s="22">
        <f t="shared" si="141"/>
        <v>0</v>
      </c>
      <c r="M2410" s="2">
        <v>530</v>
      </c>
    </row>
    <row r="2411" spans="2:13" ht="12.75">
      <c r="B2411" s="7">
        <v>10000</v>
      </c>
      <c r="C2411" s="508" t="s">
        <v>1032</v>
      </c>
      <c r="D2411" s="12" t="s">
        <v>13</v>
      </c>
      <c r="E2411" s="509" t="s">
        <v>141</v>
      </c>
      <c r="F2411" s="27" t="s">
        <v>1021</v>
      </c>
      <c r="G2411" s="510" t="s">
        <v>230</v>
      </c>
      <c r="H2411" s="5">
        <f t="shared" si="144"/>
        <v>-10000</v>
      </c>
      <c r="I2411" s="22">
        <f t="shared" si="141"/>
        <v>18.867924528301888</v>
      </c>
      <c r="K2411" t="s">
        <v>968</v>
      </c>
      <c r="M2411" s="2">
        <v>530</v>
      </c>
    </row>
    <row r="2412" spans="2:13" ht="12.75">
      <c r="B2412" s="7">
        <v>10000</v>
      </c>
      <c r="C2412" s="508" t="s">
        <v>1022</v>
      </c>
      <c r="D2412" s="12" t="s">
        <v>13</v>
      </c>
      <c r="E2412" s="509" t="s">
        <v>141</v>
      </c>
      <c r="F2412" s="27" t="s">
        <v>1021</v>
      </c>
      <c r="G2412" s="510" t="s">
        <v>232</v>
      </c>
      <c r="H2412" s="5">
        <f t="shared" si="144"/>
        <v>-20000</v>
      </c>
      <c r="I2412" s="22">
        <f t="shared" si="141"/>
        <v>18.867924528301888</v>
      </c>
      <c r="K2412" t="s">
        <v>968</v>
      </c>
      <c r="M2412" s="2">
        <v>530</v>
      </c>
    </row>
    <row r="2413" spans="2:13" ht="12.75">
      <c r="B2413" s="7">
        <v>10000</v>
      </c>
      <c r="C2413" s="508" t="s">
        <v>1033</v>
      </c>
      <c r="D2413" s="12" t="s">
        <v>13</v>
      </c>
      <c r="E2413" s="509" t="s">
        <v>141</v>
      </c>
      <c r="F2413" s="27" t="s">
        <v>1021</v>
      </c>
      <c r="G2413" s="510" t="s">
        <v>382</v>
      </c>
      <c r="H2413" s="5">
        <f t="shared" si="144"/>
        <v>-30000</v>
      </c>
      <c r="I2413" s="22">
        <f t="shared" si="141"/>
        <v>18.867924528301888</v>
      </c>
      <c r="K2413" t="s">
        <v>968</v>
      </c>
      <c r="M2413" s="2">
        <v>530</v>
      </c>
    </row>
    <row r="2414" spans="2:13" ht="12.75">
      <c r="B2414" s="7">
        <v>10000</v>
      </c>
      <c r="C2414" s="508" t="s">
        <v>1034</v>
      </c>
      <c r="D2414" s="12" t="s">
        <v>13</v>
      </c>
      <c r="E2414" s="509" t="s">
        <v>141</v>
      </c>
      <c r="F2414" s="30" t="s">
        <v>1021</v>
      </c>
      <c r="G2414" s="510" t="s">
        <v>462</v>
      </c>
      <c r="H2414" s="5">
        <f t="shared" si="144"/>
        <v>-40000</v>
      </c>
      <c r="I2414" s="22">
        <f t="shared" si="141"/>
        <v>18.867924528301888</v>
      </c>
      <c r="K2414" t="s">
        <v>968</v>
      </c>
      <c r="M2414" s="2">
        <v>530</v>
      </c>
    </row>
    <row r="2415" spans="1:13" s="85" customFormat="1" ht="12.75">
      <c r="A2415" s="11"/>
      <c r="B2415" s="382">
        <f>SUM(B2411:B2414)</f>
        <v>40000</v>
      </c>
      <c r="C2415" s="11"/>
      <c r="D2415" s="11"/>
      <c r="E2415" s="136" t="s">
        <v>141</v>
      </c>
      <c r="F2415" s="18"/>
      <c r="G2415" s="18"/>
      <c r="H2415" s="83"/>
      <c r="I2415" s="84">
        <f t="shared" si="141"/>
        <v>75.47169811320755</v>
      </c>
      <c r="M2415" s="2">
        <v>530</v>
      </c>
    </row>
    <row r="2416" spans="2:13" ht="12.75">
      <c r="B2416" s="7"/>
      <c r="H2416" s="5">
        <f aca="true" t="shared" si="145" ref="H2416:H2422">H2415-B2416</f>
        <v>0</v>
      </c>
      <c r="I2416" s="22">
        <f t="shared" si="141"/>
        <v>0</v>
      </c>
      <c r="M2416" s="2">
        <v>530</v>
      </c>
    </row>
    <row r="2417" spans="2:13" ht="12.75">
      <c r="B2417" s="7"/>
      <c r="H2417" s="5">
        <f t="shared" si="145"/>
        <v>0</v>
      </c>
      <c r="I2417" s="22">
        <f t="shared" si="141"/>
        <v>0</v>
      </c>
      <c r="M2417" s="2">
        <v>530</v>
      </c>
    </row>
    <row r="2418" spans="2:13" ht="12.75">
      <c r="B2418" s="7">
        <v>5000</v>
      </c>
      <c r="C2418" s="511" t="s">
        <v>1035</v>
      </c>
      <c r="D2418" s="12" t="s">
        <v>13</v>
      </c>
      <c r="E2418" s="137" t="s">
        <v>142</v>
      </c>
      <c r="F2418" s="27" t="s">
        <v>1021</v>
      </c>
      <c r="G2418" s="512" t="s">
        <v>462</v>
      </c>
      <c r="H2418" s="5">
        <f t="shared" si="145"/>
        <v>-5000</v>
      </c>
      <c r="I2418" s="22">
        <f t="shared" si="141"/>
        <v>9.433962264150944</v>
      </c>
      <c r="K2418" t="s">
        <v>968</v>
      </c>
      <c r="M2418" s="2">
        <v>530</v>
      </c>
    </row>
    <row r="2419" spans="2:13" ht="12.75">
      <c r="B2419" s="7">
        <v>5000</v>
      </c>
      <c r="C2419" s="511" t="s">
        <v>1036</v>
      </c>
      <c r="D2419" s="12" t="s">
        <v>13</v>
      </c>
      <c r="E2419" s="137" t="s">
        <v>142</v>
      </c>
      <c r="F2419" s="27" t="s">
        <v>1021</v>
      </c>
      <c r="G2419" s="512" t="s">
        <v>462</v>
      </c>
      <c r="H2419" s="5">
        <f t="shared" si="145"/>
        <v>-10000</v>
      </c>
      <c r="I2419" s="22">
        <f aca="true" t="shared" si="146" ref="I2419:I2450">+B2419/M2419</f>
        <v>9.433962264150944</v>
      </c>
      <c r="K2419" t="s">
        <v>968</v>
      </c>
      <c r="M2419" s="2">
        <v>530</v>
      </c>
    </row>
    <row r="2420" spans="2:13" ht="12.75">
      <c r="B2420" s="7">
        <v>30000</v>
      </c>
      <c r="C2420" s="508" t="s">
        <v>1026</v>
      </c>
      <c r="D2420" s="12" t="s">
        <v>13</v>
      </c>
      <c r="E2420" s="509" t="s">
        <v>142</v>
      </c>
      <c r="F2420" s="30" t="s">
        <v>1021</v>
      </c>
      <c r="G2420" s="510" t="s">
        <v>502</v>
      </c>
      <c r="H2420" s="5">
        <f t="shared" si="145"/>
        <v>-40000</v>
      </c>
      <c r="I2420" s="22">
        <f t="shared" si="146"/>
        <v>56.60377358490566</v>
      </c>
      <c r="K2420" t="s">
        <v>968</v>
      </c>
      <c r="M2420" s="2">
        <v>530</v>
      </c>
    </row>
    <row r="2421" spans="2:13" ht="12.75">
      <c r="B2421" s="7">
        <v>10000</v>
      </c>
      <c r="C2421" s="508" t="s">
        <v>1037</v>
      </c>
      <c r="D2421" s="12" t="s">
        <v>13</v>
      </c>
      <c r="E2421" s="509" t="s">
        <v>142</v>
      </c>
      <c r="F2421" s="30" t="s">
        <v>1021</v>
      </c>
      <c r="G2421" s="510" t="s">
        <v>578</v>
      </c>
      <c r="H2421" s="5">
        <f t="shared" si="145"/>
        <v>-50000</v>
      </c>
      <c r="I2421" s="22">
        <f t="shared" si="146"/>
        <v>18.867924528301888</v>
      </c>
      <c r="K2421" t="s">
        <v>968</v>
      </c>
      <c r="M2421" s="2">
        <v>530</v>
      </c>
    </row>
    <row r="2422" spans="2:13" ht="12.75">
      <c r="B2422" s="7">
        <v>10000</v>
      </c>
      <c r="C2422" s="511" t="s">
        <v>1038</v>
      </c>
      <c r="D2422" s="12" t="s">
        <v>13</v>
      </c>
      <c r="E2422" s="137" t="s">
        <v>142</v>
      </c>
      <c r="F2422" s="27" t="s">
        <v>1021</v>
      </c>
      <c r="G2422" s="512" t="s">
        <v>553</v>
      </c>
      <c r="H2422" s="5">
        <f t="shared" si="145"/>
        <v>-60000</v>
      </c>
      <c r="I2422" s="22">
        <f t="shared" si="146"/>
        <v>18.867924528301888</v>
      </c>
      <c r="K2422" t="s">
        <v>968</v>
      </c>
      <c r="M2422" s="2">
        <v>530</v>
      </c>
    </row>
    <row r="2423" spans="1:13" s="85" customFormat="1" ht="12.75">
      <c r="A2423" s="11"/>
      <c r="B2423" s="381">
        <f>SUM(B2418:B2422)</f>
        <v>60000</v>
      </c>
      <c r="C2423" s="11"/>
      <c r="D2423" s="11"/>
      <c r="E2423" s="136" t="s">
        <v>142</v>
      </c>
      <c r="F2423" s="18"/>
      <c r="G2423" s="18"/>
      <c r="H2423" s="83"/>
      <c r="I2423" s="84">
        <f t="shared" si="146"/>
        <v>113.20754716981132</v>
      </c>
      <c r="M2423" s="2">
        <v>530</v>
      </c>
    </row>
    <row r="2424" spans="2:13" ht="12.75">
      <c r="B2424" s="7"/>
      <c r="H2424" s="5">
        <f>H2423-B2424</f>
        <v>0</v>
      </c>
      <c r="I2424" s="22">
        <f t="shared" si="146"/>
        <v>0</v>
      </c>
      <c r="M2424" s="2">
        <v>530</v>
      </c>
    </row>
    <row r="2425" spans="2:13" ht="12.75">
      <c r="B2425" s="7"/>
      <c r="H2425" s="5">
        <f>H2424-B2425</f>
        <v>0</v>
      </c>
      <c r="I2425" s="22">
        <f t="shared" si="146"/>
        <v>0</v>
      </c>
      <c r="M2425" s="2">
        <v>530</v>
      </c>
    </row>
    <row r="2426" spans="2:13" ht="12.75">
      <c r="B2426" s="7">
        <v>10000</v>
      </c>
      <c r="C2426" s="508" t="s">
        <v>1023</v>
      </c>
      <c r="D2426" s="12" t="s">
        <v>13</v>
      </c>
      <c r="E2426" s="509" t="s">
        <v>1039</v>
      </c>
      <c r="F2426" s="27" t="s">
        <v>1021</v>
      </c>
      <c r="G2426" s="510" t="s">
        <v>392</v>
      </c>
      <c r="H2426" s="5">
        <f>H2425-B2426</f>
        <v>-10000</v>
      </c>
      <c r="I2426" s="22">
        <f t="shared" si="146"/>
        <v>18.867924528301888</v>
      </c>
      <c r="K2426" t="s">
        <v>968</v>
      </c>
      <c r="M2426" s="2">
        <v>530</v>
      </c>
    </row>
    <row r="2427" spans="1:13" s="85" customFormat="1" ht="12.75">
      <c r="A2427" s="11"/>
      <c r="B2427" s="381">
        <f>SUM(B2426)</f>
        <v>10000</v>
      </c>
      <c r="C2427" s="11"/>
      <c r="D2427" s="11"/>
      <c r="E2427" s="136" t="s">
        <v>143</v>
      </c>
      <c r="F2427" s="18"/>
      <c r="G2427" s="18"/>
      <c r="H2427" s="83"/>
      <c r="I2427" s="84">
        <f t="shared" si="146"/>
        <v>18.867924528301888</v>
      </c>
      <c r="M2427" s="2">
        <v>530</v>
      </c>
    </row>
    <row r="2428" spans="2:13" ht="12.75">
      <c r="B2428" s="7"/>
      <c r="H2428" s="5">
        <f aca="true" t="shared" si="147" ref="H2428:H2437">H2427-B2428</f>
        <v>0</v>
      </c>
      <c r="I2428" s="22">
        <f t="shared" si="146"/>
        <v>0</v>
      </c>
      <c r="M2428" s="2">
        <v>530</v>
      </c>
    </row>
    <row r="2429" spans="2:13" ht="12.75">
      <c r="B2429" s="7"/>
      <c r="H2429" s="5">
        <f t="shared" si="147"/>
        <v>0</v>
      </c>
      <c r="I2429" s="22">
        <f t="shared" si="146"/>
        <v>0</v>
      </c>
      <c r="M2429" s="2">
        <v>530</v>
      </c>
    </row>
    <row r="2430" spans="2:13" ht="12.75">
      <c r="B2430" s="217">
        <v>10000</v>
      </c>
      <c r="C2430" s="508" t="s">
        <v>1027</v>
      </c>
      <c r="D2430" s="12" t="s">
        <v>13</v>
      </c>
      <c r="E2430" s="509" t="s">
        <v>144</v>
      </c>
      <c r="F2430" s="27" t="s">
        <v>1021</v>
      </c>
      <c r="G2430" s="510" t="s">
        <v>458</v>
      </c>
      <c r="H2430" s="5">
        <f t="shared" si="147"/>
        <v>-10000</v>
      </c>
      <c r="I2430" s="22">
        <f t="shared" si="146"/>
        <v>18.867924528301888</v>
      </c>
      <c r="K2430" t="s">
        <v>968</v>
      </c>
      <c r="M2430" s="2">
        <v>530</v>
      </c>
    </row>
    <row r="2431" spans="2:13" ht="12.75">
      <c r="B2431" s="217">
        <v>5000</v>
      </c>
      <c r="C2431" s="508" t="s">
        <v>1035</v>
      </c>
      <c r="D2431" s="12" t="s">
        <v>13</v>
      </c>
      <c r="E2431" s="509" t="s">
        <v>144</v>
      </c>
      <c r="F2431" s="27" t="s">
        <v>1021</v>
      </c>
      <c r="G2431" s="510" t="s">
        <v>458</v>
      </c>
      <c r="H2431" s="5">
        <f t="shared" si="147"/>
        <v>-15000</v>
      </c>
      <c r="I2431" s="22">
        <f t="shared" si="146"/>
        <v>9.433962264150944</v>
      </c>
      <c r="K2431" t="s">
        <v>968</v>
      </c>
      <c r="M2431" s="2">
        <v>530</v>
      </c>
    </row>
    <row r="2432" spans="2:13" ht="12.75">
      <c r="B2432" s="217">
        <v>5000</v>
      </c>
      <c r="C2432" s="508" t="s">
        <v>1035</v>
      </c>
      <c r="D2432" s="12" t="s">
        <v>13</v>
      </c>
      <c r="E2432" s="509" t="s">
        <v>144</v>
      </c>
      <c r="F2432" s="27" t="s">
        <v>1021</v>
      </c>
      <c r="G2432" s="510" t="s">
        <v>458</v>
      </c>
      <c r="H2432" s="5">
        <f t="shared" si="147"/>
        <v>-20000</v>
      </c>
      <c r="I2432" s="22">
        <f t="shared" si="146"/>
        <v>9.433962264150944</v>
      </c>
      <c r="K2432" t="s">
        <v>968</v>
      </c>
      <c r="M2432" s="2">
        <v>530</v>
      </c>
    </row>
    <row r="2433" spans="2:13" ht="12.75">
      <c r="B2433" s="217">
        <v>10000</v>
      </c>
      <c r="C2433" s="508" t="s">
        <v>1040</v>
      </c>
      <c r="D2433" s="12" t="s">
        <v>13</v>
      </c>
      <c r="E2433" s="509" t="s">
        <v>144</v>
      </c>
      <c r="F2433" s="27" t="s">
        <v>1021</v>
      </c>
      <c r="G2433" s="510" t="s">
        <v>462</v>
      </c>
      <c r="H2433" s="5">
        <f t="shared" si="147"/>
        <v>-30000</v>
      </c>
      <c r="I2433" s="22">
        <f t="shared" si="146"/>
        <v>18.867924528301888</v>
      </c>
      <c r="K2433" t="s">
        <v>968</v>
      </c>
      <c r="M2433" s="2">
        <v>530</v>
      </c>
    </row>
    <row r="2434" spans="2:13" ht="12.75">
      <c r="B2434" s="217">
        <v>10000</v>
      </c>
      <c r="C2434" s="511" t="s">
        <v>1041</v>
      </c>
      <c r="D2434" s="12" t="s">
        <v>13</v>
      </c>
      <c r="E2434" s="137" t="s">
        <v>144</v>
      </c>
      <c r="F2434" s="27" t="s">
        <v>1021</v>
      </c>
      <c r="G2434" s="512" t="s">
        <v>464</v>
      </c>
      <c r="H2434" s="5">
        <f t="shared" si="147"/>
        <v>-40000</v>
      </c>
      <c r="I2434" s="22">
        <f t="shared" si="146"/>
        <v>18.867924528301888</v>
      </c>
      <c r="K2434" t="s">
        <v>968</v>
      </c>
      <c r="M2434" s="2">
        <v>530</v>
      </c>
    </row>
    <row r="2435" spans="2:13" ht="12.75">
      <c r="B2435" s="217">
        <v>10000</v>
      </c>
      <c r="C2435" s="511" t="s">
        <v>1028</v>
      </c>
      <c r="D2435" s="12" t="s">
        <v>13</v>
      </c>
      <c r="E2435" s="137" t="s">
        <v>144</v>
      </c>
      <c r="F2435" s="27" t="s">
        <v>1021</v>
      </c>
      <c r="G2435" s="512" t="s">
        <v>578</v>
      </c>
      <c r="H2435" s="5">
        <f t="shared" si="147"/>
        <v>-50000</v>
      </c>
      <c r="I2435" s="22">
        <f t="shared" si="146"/>
        <v>18.867924528301888</v>
      </c>
      <c r="K2435" t="s">
        <v>968</v>
      </c>
      <c r="M2435" s="2">
        <v>530</v>
      </c>
    </row>
    <row r="2436" spans="2:13" ht="12.75">
      <c r="B2436" s="217">
        <v>10000</v>
      </c>
      <c r="C2436" s="511" t="s">
        <v>1029</v>
      </c>
      <c r="D2436" s="12" t="s">
        <v>13</v>
      </c>
      <c r="E2436" s="137" t="s">
        <v>144</v>
      </c>
      <c r="F2436" s="27" t="s">
        <v>1021</v>
      </c>
      <c r="G2436" s="512" t="s">
        <v>553</v>
      </c>
      <c r="H2436" s="5">
        <f t="shared" si="147"/>
        <v>-60000</v>
      </c>
      <c r="I2436" s="22">
        <f t="shared" si="146"/>
        <v>18.867924528301888</v>
      </c>
      <c r="K2436" t="s">
        <v>968</v>
      </c>
      <c r="M2436" s="2">
        <v>530</v>
      </c>
    </row>
    <row r="2437" spans="2:13" ht="12.75">
      <c r="B2437" s="217">
        <v>5000</v>
      </c>
      <c r="C2437" s="508" t="s">
        <v>1042</v>
      </c>
      <c r="D2437" s="12" t="s">
        <v>13</v>
      </c>
      <c r="E2437" s="137" t="s">
        <v>144</v>
      </c>
      <c r="F2437" s="27" t="s">
        <v>1021</v>
      </c>
      <c r="G2437" s="512" t="s">
        <v>578</v>
      </c>
      <c r="H2437" s="5">
        <f t="shared" si="147"/>
        <v>-65000</v>
      </c>
      <c r="I2437" s="22">
        <f t="shared" si="146"/>
        <v>9.433962264150944</v>
      </c>
      <c r="K2437" t="s">
        <v>968</v>
      </c>
      <c r="M2437" s="2">
        <v>530</v>
      </c>
    </row>
    <row r="2438" spans="1:13" s="85" customFormat="1" ht="12.75">
      <c r="A2438" s="11"/>
      <c r="B2438" s="381">
        <f>SUM(B2430:B2437)</f>
        <v>65000</v>
      </c>
      <c r="C2438" s="11"/>
      <c r="D2438" s="11"/>
      <c r="E2438" s="136" t="s">
        <v>144</v>
      </c>
      <c r="F2438" s="18"/>
      <c r="G2438" s="18"/>
      <c r="H2438" s="83"/>
      <c r="I2438" s="84">
        <f t="shared" si="146"/>
        <v>122.64150943396227</v>
      </c>
      <c r="M2438" s="2">
        <v>530</v>
      </c>
    </row>
    <row r="2439" spans="2:13" ht="12.75">
      <c r="B2439" s="7"/>
      <c r="H2439" s="5">
        <f aca="true" t="shared" si="148" ref="H2439:H2450">H2438-B2439</f>
        <v>0</v>
      </c>
      <c r="I2439" s="22">
        <f t="shared" si="146"/>
        <v>0</v>
      </c>
      <c r="M2439" s="2">
        <v>530</v>
      </c>
    </row>
    <row r="2440" spans="2:13" ht="12.75">
      <c r="B2440" s="7"/>
      <c r="H2440" s="5">
        <f t="shared" si="148"/>
        <v>0</v>
      </c>
      <c r="I2440" s="22">
        <f t="shared" si="146"/>
        <v>0</v>
      </c>
      <c r="M2440" s="2">
        <v>530</v>
      </c>
    </row>
    <row r="2441" spans="2:13" ht="12.75">
      <c r="B2441" s="7"/>
      <c r="H2441" s="5">
        <f t="shared" si="148"/>
        <v>0</v>
      </c>
      <c r="I2441" s="22">
        <f t="shared" si="146"/>
        <v>0</v>
      </c>
      <c r="M2441" s="2">
        <v>530</v>
      </c>
    </row>
    <row r="2442" spans="2:13" ht="12.75">
      <c r="B2442" s="313">
        <v>12000</v>
      </c>
      <c r="C2442" s="1" t="s">
        <v>1043</v>
      </c>
      <c r="D2442" s="12" t="s">
        <v>13</v>
      </c>
      <c r="E2442" s="1" t="s">
        <v>18</v>
      </c>
      <c r="F2442" s="27" t="s">
        <v>1044</v>
      </c>
      <c r="G2442" s="27" t="s">
        <v>392</v>
      </c>
      <c r="H2442" s="5">
        <f t="shared" si="148"/>
        <v>-12000</v>
      </c>
      <c r="I2442" s="22">
        <f t="shared" si="146"/>
        <v>22.641509433962263</v>
      </c>
      <c r="K2442" t="s">
        <v>993</v>
      </c>
      <c r="M2442" s="2">
        <v>530</v>
      </c>
    </row>
    <row r="2443" spans="2:13" ht="12.75">
      <c r="B2443" s="313">
        <v>9950</v>
      </c>
      <c r="C2443" s="1" t="s">
        <v>1045</v>
      </c>
      <c r="D2443" s="1" t="s">
        <v>13</v>
      </c>
      <c r="E2443" s="1" t="s">
        <v>18</v>
      </c>
      <c r="F2443" s="27" t="s">
        <v>1046</v>
      </c>
      <c r="G2443" s="27" t="s">
        <v>392</v>
      </c>
      <c r="H2443" s="5">
        <f t="shared" si="148"/>
        <v>-21950</v>
      </c>
      <c r="I2443" s="22">
        <f t="shared" si="146"/>
        <v>18.77358490566038</v>
      </c>
      <c r="K2443" t="s">
        <v>993</v>
      </c>
      <c r="M2443" s="2">
        <v>530</v>
      </c>
    </row>
    <row r="2444" spans="2:13" ht="12.75">
      <c r="B2444" s="313">
        <v>28000</v>
      </c>
      <c r="C2444" s="1" t="s">
        <v>1047</v>
      </c>
      <c r="D2444" s="1" t="s">
        <v>13</v>
      </c>
      <c r="E2444" s="1" t="s">
        <v>18</v>
      </c>
      <c r="F2444" s="27" t="s">
        <v>1048</v>
      </c>
      <c r="G2444" s="27" t="s">
        <v>553</v>
      </c>
      <c r="H2444" s="5">
        <f t="shared" si="148"/>
        <v>-49950</v>
      </c>
      <c r="I2444" s="22">
        <f t="shared" si="146"/>
        <v>52.83018867924528</v>
      </c>
      <c r="K2444" t="s">
        <v>993</v>
      </c>
      <c r="M2444" s="2">
        <v>530</v>
      </c>
    </row>
    <row r="2445" spans="2:13" ht="12.75">
      <c r="B2445" s="313">
        <v>1250</v>
      </c>
      <c r="C2445" s="1" t="s">
        <v>1049</v>
      </c>
      <c r="D2445" s="12" t="s">
        <v>13</v>
      </c>
      <c r="E2445" s="1" t="s">
        <v>18</v>
      </c>
      <c r="F2445" s="27" t="s">
        <v>1050</v>
      </c>
      <c r="G2445" s="27" t="s">
        <v>43</v>
      </c>
      <c r="H2445" s="5">
        <f t="shared" si="148"/>
        <v>-51200</v>
      </c>
      <c r="I2445" s="22">
        <f t="shared" si="146"/>
        <v>2.358490566037736</v>
      </c>
      <c r="K2445" t="s">
        <v>968</v>
      </c>
      <c r="M2445" s="2">
        <v>530</v>
      </c>
    </row>
    <row r="2446" spans="2:13" ht="12.75">
      <c r="B2446" s="313">
        <v>500</v>
      </c>
      <c r="C2446" s="1" t="s">
        <v>1051</v>
      </c>
      <c r="D2446" s="12" t="s">
        <v>13</v>
      </c>
      <c r="E2446" s="1" t="s">
        <v>18</v>
      </c>
      <c r="F2446" s="27" t="s">
        <v>1052</v>
      </c>
      <c r="G2446" s="27" t="s">
        <v>306</v>
      </c>
      <c r="H2446" s="5">
        <f t="shared" si="148"/>
        <v>-51700</v>
      </c>
      <c r="I2446" s="22">
        <f t="shared" si="146"/>
        <v>0.9433962264150944</v>
      </c>
      <c r="K2446" t="s">
        <v>968</v>
      </c>
      <c r="M2446" s="2">
        <v>530</v>
      </c>
    </row>
    <row r="2447" spans="2:13" ht="12.75">
      <c r="B2447" s="313">
        <v>40000</v>
      </c>
      <c r="C2447" s="12" t="s">
        <v>1053</v>
      </c>
      <c r="D2447" s="12" t="s">
        <v>13</v>
      </c>
      <c r="E2447" s="1" t="s">
        <v>18</v>
      </c>
      <c r="F2447" s="27" t="s">
        <v>1054</v>
      </c>
      <c r="G2447" s="27" t="s">
        <v>311</v>
      </c>
      <c r="H2447" s="5">
        <f t="shared" si="148"/>
        <v>-91700</v>
      </c>
      <c r="I2447" s="22">
        <f t="shared" si="146"/>
        <v>75.47169811320755</v>
      </c>
      <c r="K2447" t="s">
        <v>968</v>
      </c>
      <c r="M2447" s="2">
        <v>530</v>
      </c>
    </row>
    <row r="2448" spans="2:13" ht="12.75">
      <c r="B2448" s="313">
        <v>600</v>
      </c>
      <c r="C2448" s="1" t="s">
        <v>1051</v>
      </c>
      <c r="D2448" s="12" t="s">
        <v>13</v>
      </c>
      <c r="E2448" s="1" t="s">
        <v>18</v>
      </c>
      <c r="F2448" s="27" t="s">
        <v>1055</v>
      </c>
      <c r="G2448" s="27" t="s">
        <v>392</v>
      </c>
      <c r="H2448" s="5">
        <f t="shared" si="148"/>
        <v>-92300</v>
      </c>
      <c r="I2448" s="22">
        <f t="shared" si="146"/>
        <v>1.1320754716981132</v>
      </c>
      <c r="K2448" t="s">
        <v>968</v>
      </c>
      <c r="M2448" s="2">
        <v>530</v>
      </c>
    </row>
    <row r="2449" spans="2:13" ht="12.75">
      <c r="B2449" s="313">
        <v>10000</v>
      </c>
      <c r="C2449" s="1" t="s">
        <v>1056</v>
      </c>
      <c r="D2449" s="12" t="s">
        <v>13</v>
      </c>
      <c r="E2449" s="1" t="s">
        <v>18</v>
      </c>
      <c r="F2449" s="454" t="s">
        <v>1057</v>
      </c>
      <c r="G2449" s="27" t="s">
        <v>392</v>
      </c>
      <c r="H2449" s="5">
        <f t="shared" si="148"/>
        <v>-102300</v>
      </c>
      <c r="I2449" s="22">
        <f t="shared" si="146"/>
        <v>18.867924528301888</v>
      </c>
      <c r="K2449" t="s">
        <v>968</v>
      </c>
      <c r="M2449" s="2">
        <v>530</v>
      </c>
    </row>
    <row r="2450" spans="2:13" ht="12.75">
      <c r="B2450" s="313">
        <v>2250</v>
      </c>
      <c r="C2450" s="1" t="s">
        <v>1058</v>
      </c>
      <c r="D2450" s="12" t="s">
        <v>13</v>
      </c>
      <c r="E2450" s="1" t="s">
        <v>18</v>
      </c>
      <c r="F2450" s="27" t="s">
        <v>1059</v>
      </c>
      <c r="G2450" s="27" t="s">
        <v>392</v>
      </c>
      <c r="H2450" s="5">
        <f t="shared" si="148"/>
        <v>-104550</v>
      </c>
      <c r="I2450" s="22">
        <f t="shared" si="146"/>
        <v>4.245283018867925</v>
      </c>
      <c r="K2450" t="s">
        <v>968</v>
      </c>
      <c r="M2450" s="2">
        <v>530</v>
      </c>
    </row>
    <row r="2451" spans="1:13" s="85" customFormat="1" ht="12.75">
      <c r="A2451" s="11"/>
      <c r="B2451" s="318">
        <f>SUM(B2442:B2450)</f>
        <v>104550</v>
      </c>
      <c r="C2451" s="11"/>
      <c r="D2451" s="11"/>
      <c r="E2451" s="11" t="s">
        <v>18</v>
      </c>
      <c r="F2451" s="18"/>
      <c r="G2451" s="18"/>
      <c r="H2451" s="83">
        <v>0</v>
      </c>
      <c r="I2451" s="84">
        <f aca="true" t="shared" si="149" ref="I2451:I2481">+B2451/M2451</f>
        <v>197.26415094339623</v>
      </c>
      <c r="M2451" s="2">
        <v>530</v>
      </c>
    </row>
    <row r="2452" spans="2:13" ht="12.75">
      <c r="B2452" s="313"/>
      <c r="H2452" s="5">
        <f aca="true" t="shared" si="150" ref="H2452:H2459">H2451-B2452</f>
        <v>0</v>
      </c>
      <c r="I2452" s="22">
        <f t="shared" si="149"/>
        <v>0</v>
      </c>
      <c r="M2452" s="2">
        <v>530</v>
      </c>
    </row>
    <row r="2453" spans="2:13" ht="12.75">
      <c r="B2453" s="313"/>
      <c r="H2453" s="5">
        <f t="shared" si="150"/>
        <v>0</v>
      </c>
      <c r="I2453" s="22">
        <f t="shared" si="149"/>
        <v>0</v>
      </c>
      <c r="M2453" s="2">
        <v>530</v>
      </c>
    </row>
    <row r="2454" spans="2:13" ht="12.75">
      <c r="B2454" s="313"/>
      <c r="H2454" s="5">
        <f t="shared" si="150"/>
        <v>0</v>
      </c>
      <c r="I2454" s="22">
        <f t="shared" si="149"/>
        <v>0</v>
      </c>
      <c r="M2454" s="2">
        <v>530</v>
      </c>
    </row>
    <row r="2455" spans="2:13" ht="12.75">
      <c r="B2455" s="313">
        <v>4400</v>
      </c>
      <c r="C2455" s="12" t="s">
        <v>1060</v>
      </c>
      <c r="D2455" s="12" t="s">
        <v>13</v>
      </c>
      <c r="E2455" s="1" t="s">
        <v>145</v>
      </c>
      <c r="F2455" s="27" t="s">
        <v>1061</v>
      </c>
      <c r="G2455" s="27" t="s">
        <v>259</v>
      </c>
      <c r="H2455" s="5">
        <f t="shared" si="150"/>
        <v>-4400</v>
      </c>
      <c r="I2455" s="22">
        <f t="shared" si="149"/>
        <v>8.30188679245283</v>
      </c>
      <c r="K2455" t="s">
        <v>993</v>
      </c>
      <c r="M2455" s="2">
        <v>530</v>
      </c>
    </row>
    <row r="2456" spans="2:13" ht="12.75">
      <c r="B2456" s="313">
        <v>6800</v>
      </c>
      <c r="C2456" s="1" t="s">
        <v>1062</v>
      </c>
      <c r="D2456" s="12" t="s">
        <v>13</v>
      </c>
      <c r="E2456" s="1" t="s">
        <v>145</v>
      </c>
      <c r="F2456" s="27" t="s">
        <v>1063</v>
      </c>
      <c r="G2456" s="27" t="s">
        <v>382</v>
      </c>
      <c r="H2456" s="5">
        <f t="shared" si="150"/>
        <v>-11200</v>
      </c>
      <c r="I2456" s="22">
        <f t="shared" si="149"/>
        <v>12.830188679245284</v>
      </c>
      <c r="K2456" t="s">
        <v>993</v>
      </c>
      <c r="M2456" s="2">
        <v>530</v>
      </c>
    </row>
    <row r="2457" spans="2:13" ht="12.75">
      <c r="B2457" s="313">
        <v>6800</v>
      </c>
      <c r="C2457" s="1" t="s">
        <v>1062</v>
      </c>
      <c r="D2457" s="1" t="s">
        <v>13</v>
      </c>
      <c r="E2457" s="1" t="s">
        <v>145</v>
      </c>
      <c r="F2457" s="27" t="s">
        <v>1064</v>
      </c>
      <c r="G2457" s="27" t="s">
        <v>421</v>
      </c>
      <c r="H2457" s="5">
        <f t="shared" si="150"/>
        <v>-18000</v>
      </c>
      <c r="I2457" s="22">
        <f t="shared" si="149"/>
        <v>12.830188679245284</v>
      </c>
      <c r="K2457" t="s">
        <v>993</v>
      </c>
      <c r="M2457" s="2">
        <v>530</v>
      </c>
    </row>
    <row r="2458" spans="2:13" ht="12.75">
      <c r="B2458" s="313">
        <v>6800</v>
      </c>
      <c r="C2458" s="1" t="s">
        <v>1062</v>
      </c>
      <c r="D2458" s="1" t="s">
        <v>13</v>
      </c>
      <c r="E2458" s="1" t="s">
        <v>145</v>
      </c>
      <c r="F2458" s="27" t="s">
        <v>1065</v>
      </c>
      <c r="G2458" s="27" t="s">
        <v>464</v>
      </c>
      <c r="H2458" s="5">
        <f t="shared" si="150"/>
        <v>-24800</v>
      </c>
      <c r="I2458" s="22">
        <f t="shared" si="149"/>
        <v>12.830188679245284</v>
      </c>
      <c r="K2458" t="s">
        <v>993</v>
      </c>
      <c r="M2458" s="2">
        <v>530</v>
      </c>
    </row>
    <row r="2459" spans="2:13" ht="12.75">
      <c r="B2459" s="313">
        <v>7200</v>
      </c>
      <c r="C2459" s="1" t="s">
        <v>1066</v>
      </c>
      <c r="D2459" s="1" t="s">
        <v>13</v>
      </c>
      <c r="E2459" s="1" t="s">
        <v>145</v>
      </c>
      <c r="F2459" s="27" t="s">
        <v>1067</v>
      </c>
      <c r="G2459" s="27" t="s">
        <v>582</v>
      </c>
      <c r="H2459" s="5">
        <f t="shared" si="150"/>
        <v>-32000</v>
      </c>
      <c r="I2459" s="22">
        <f t="shared" si="149"/>
        <v>13.584905660377359</v>
      </c>
      <c r="K2459" t="s">
        <v>993</v>
      </c>
      <c r="M2459" s="2">
        <v>530</v>
      </c>
    </row>
    <row r="2460" spans="1:13" s="85" customFormat="1" ht="12.75">
      <c r="A2460" s="11"/>
      <c r="B2460" s="318">
        <f>SUM(B2455:B2459)</f>
        <v>32000</v>
      </c>
      <c r="C2460" s="11"/>
      <c r="D2460" s="11"/>
      <c r="E2460" s="11" t="s">
        <v>145</v>
      </c>
      <c r="F2460" s="18"/>
      <c r="G2460" s="18"/>
      <c r="H2460" s="83">
        <v>0</v>
      </c>
      <c r="I2460" s="84">
        <f t="shared" si="149"/>
        <v>60.37735849056604</v>
      </c>
      <c r="M2460" s="2">
        <v>530</v>
      </c>
    </row>
    <row r="2461" spans="2:13" ht="12.75">
      <c r="B2461" s="313"/>
      <c r="H2461" s="5">
        <f aca="true" t="shared" si="151" ref="H2461:H2473">H2460-B2461</f>
        <v>0</v>
      </c>
      <c r="I2461" s="22">
        <f t="shared" si="149"/>
        <v>0</v>
      </c>
      <c r="M2461" s="2">
        <v>530</v>
      </c>
    </row>
    <row r="2462" spans="2:13" ht="12.75">
      <c r="B2462" s="313"/>
      <c r="H2462" s="5">
        <f t="shared" si="151"/>
        <v>0</v>
      </c>
      <c r="I2462" s="22">
        <f t="shared" si="149"/>
        <v>0</v>
      </c>
      <c r="M2462" s="2">
        <v>530</v>
      </c>
    </row>
    <row r="2463" spans="2:13" ht="12.75">
      <c r="B2463" s="313"/>
      <c r="H2463" s="5">
        <f t="shared" si="151"/>
        <v>0</v>
      </c>
      <c r="I2463" s="22">
        <f t="shared" si="149"/>
        <v>0</v>
      </c>
      <c r="M2463" s="2">
        <v>530</v>
      </c>
    </row>
    <row r="2464" spans="1:13" s="81" customFormat="1" ht="12.75">
      <c r="A2464" s="513"/>
      <c r="B2464" s="514">
        <v>250000</v>
      </c>
      <c r="C2464" s="33" t="s">
        <v>993</v>
      </c>
      <c r="D2464" s="33" t="s">
        <v>13</v>
      </c>
      <c r="E2464" s="33"/>
      <c r="F2464" s="51" t="s">
        <v>116</v>
      </c>
      <c r="G2464" s="80" t="s">
        <v>44</v>
      </c>
      <c r="H2464" s="5">
        <f t="shared" si="151"/>
        <v>-250000</v>
      </c>
      <c r="I2464" s="22">
        <f t="shared" si="149"/>
        <v>471.6981132075472</v>
      </c>
      <c r="J2464" s="103"/>
      <c r="K2464" s="103"/>
      <c r="L2464" s="103"/>
      <c r="M2464" s="2">
        <v>530</v>
      </c>
    </row>
    <row r="2465" spans="1:13" s="81" customFormat="1" ht="12.75">
      <c r="A2465" s="33"/>
      <c r="B2465" s="506">
        <v>32375</v>
      </c>
      <c r="C2465" s="33" t="s">
        <v>993</v>
      </c>
      <c r="D2465" s="75" t="s">
        <v>13</v>
      </c>
      <c r="E2465" s="75" t="s">
        <v>117</v>
      </c>
      <c r="F2465" s="76"/>
      <c r="G2465" s="80" t="s">
        <v>44</v>
      </c>
      <c r="H2465" s="5">
        <f t="shared" si="151"/>
        <v>-282375</v>
      </c>
      <c r="I2465" s="22">
        <f t="shared" si="149"/>
        <v>61.08490566037736</v>
      </c>
      <c r="M2465" s="2">
        <v>530</v>
      </c>
    </row>
    <row r="2466" spans="1:13" s="81" customFormat="1" ht="12.75">
      <c r="A2466" s="33"/>
      <c r="B2466" s="506">
        <v>30000</v>
      </c>
      <c r="C2466" s="33" t="s">
        <v>993</v>
      </c>
      <c r="D2466" s="75" t="s">
        <v>13</v>
      </c>
      <c r="E2466" s="75" t="s">
        <v>118</v>
      </c>
      <c r="F2466" s="76"/>
      <c r="G2466" s="80" t="s">
        <v>44</v>
      </c>
      <c r="H2466" s="5">
        <f t="shared" si="151"/>
        <v>-312375</v>
      </c>
      <c r="I2466" s="22">
        <f t="shared" si="149"/>
        <v>56.60377358490566</v>
      </c>
      <c r="M2466" s="2">
        <v>530</v>
      </c>
    </row>
    <row r="2467" spans="1:13" s="81" customFormat="1" ht="12.75">
      <c r="A2467" s="33"/>
      <c r="B2467" s="506">
        <v>50000</v>
      </c>
      <c r="C2467" s="33" t="s">
        <v>993</v>
      </c>
      <c r="D2467" s="75" t="s">
        <v>13</v>
      </c>
      <c r="E2467" s="75" t="s">
        <v>118</v>
      </c>
      <c r="F2467" s="76"/>
      <c r="G2467" s="80" t="s">
        <v>44</v>
      </c>
      <c r="H2467" s="5">
        <f t="shared" si="151"/>
        <v>-362375</v>
      </c>
      <c r="I2467" s="22">
        <f t="shared" si="149"/>
        <v>94.33962264150944</v>
      </c>
      <c r="M2467" s="2">
        <v>530</v>
      </c>
    </row>
    <row r="2468" spans="1:13" s="81" customFormat="1" ht="12.75">
      <c r="A2468" s="33"/>
      <c r="B2468" s="506">
        <v>6250</v>
      </c>
      <c r="C2468" s="33" t="s">
        <v>993</v>
      </c>
      <c r="D2468" s="75" t="s">
        <v>13</v>
      </c>
      <c r="E2468" s="75" t="s">
        <v>173</v>
      </c>
      <c r="F2468" s="76"/>
      <c r="G2468" s="80" t="s">
        <v>44</v>
      </c>
      <c r="H2468" s="5">
        <f t="shared" si="151"/>
        <v>-368625</v>
      </c>
      <c r="I2468" s="22">
        <f t="shared" si="149"/>
        <v>11.79245283018868</v>
      </c>
      <c r="M2468" s="2">
        <v>530</v>
      </c>
    </row>
    <row r="2469" spans="1:13" s="81" customFormat="1" ht="12.75">
      <c r="A2469" s="513"/>
      <c r="B2469" s="514">
        <v>280000</v>
      </c>
      <c r="C2469" s="33" t="s">
        <v>968</v>
      </c>
      <c r="D2469" s="75" t="s">
        <v>13</v>
      </c>
      <c r="E2469" s="75"/>
      <c r="F2469" s="76" t="s">
        <v>116</v>
      </c>
      <c r="G2469" s="80" t="s">
        <v>44</v>
      </c>
      <c r="H2469" s="5">
        <f t="shared" si="151"/>
        <v>-648625</v>
      </c>
      <c r="I2469" s="22">
        <f t="shared" si="149"/>
        <v>528.3018867924528</v>
      </c>
      <c r="M2469" s="2">
        <v>530</v>
      </c>
    </row>
    <row r="2470" spans="1:13" s="81" customFormat="1" ht="12.75">
      <c r="A2470" s="513"/>
      <c r="B2470" s="514">
        <v>36260</v>
      </c>
      <c r="C2470" s="33" t="s">
        <v>968</v>
      </c>
      <c r="D2470" s="75" t="s">
        <v>13</v>
      </c>
      <c r="E2470" s="75" t="s">
        <v>117</v>
      </c>
      <c r="F2470" s="76"/>
      <c r="G2470" s="80" t="s">
        <v>44</v>
      </c>
      <c r="H2470" s="5">
        <f t="shared" si="151"/>
        <v>-684885</v>
      </c>
      <c r="I2470" s="22">
        <f t="shared" si="149"/>
        <v>68.41509433962264</v>
      </c>
      <c r="M2470" s="2">
        <v>530</v>
      </c>
    </row>
    <row r="2471" spans="1:13" s="81" customFormat="1" ht="12.75">
      <c r="A2471" s="513"/>
      <c r="B2471" s="514">
        <v>7000</v>
      </c>
      <c r="C2471" s="33" t="s">
        <v>968</v>
      </c>
      <c r="D2471" s="75" t="s">
        <v>13</v>
      </c>
      <c r="E2471" s="75" t="s">
        <v>173</v>
      </c>
      <c r="F2471" s="76"/>
      <c r="G2471" s="80" t="s">
        <v>1068</v>
      </c>
      <c r="H2471" s="5">
        <f t="shared" si="151"/>
        <v>-691885</v>
      </c>
      <c r="I2471" s="22">
        <f t="shared" si="149"/>
        <v>13.20754716981132</v>
      </c>
      <c r="M2471" s="2">
        <v>530</v>
      </c>
    </row>
    <row r="2472" spans="1:13" s="81" customFormat="1" ht="12.75">
      <c r="A2472" s="33"/>
      <c r="B2472" s="506">
        <v>150000</v>
      </c>
      <c r="C2472" s="33" t="s">
        <v>968</v>
      </c>
      <c r="D2472" s="75" t="s">
        <v>13</v>
      </c>
      <c r="E2472" s="75" t="s">
        <v>118</v>
      </c>
      <c r="F2472" s="76"/>
      <c r="G2472" s="80" t="s">
        <v>44</v>
      </c>
      <c r="H2472" s="5">
        <f t="shared" si="151"/>
        <v>-841885</v>
      </c>
      <c r="I2472" s="22">
        <f t="shared" si="149"/>
        <v>283.0188679245283</v>
      </c>
      <c r="M2472" s="2">
        <v>530</v>
      </c>
    </row>
    <row r="2473" spans="1:13" s="81" customFormat="1" ht="12.75">
      <c r="A2473" s="513"/>
      <c r="B2473" s="514">
        <v>30000</v>
      </c>
      <c r="C2473" s="33" t="s">
        <v>968</v>
      </c>
      <c r="D2473" s="75" t="s">
        <v>13</v>
      </c>
      <c r="E2473" s="75" t="s">
        <v>118</v>
      </c>
      <c r="F2473" s="76"/>
      <c r="G2473" s="80" t="s">
        <v>44</v>
      </c>
      <c r="H2473" s="5">
        <f t="shared" si="151"/>
        <v>-871885</v>
      </c>
      <c r="I2473" s="22">
        <f t="shared" si="149"/>
        <v>56.60377358490566</v>
      </c>
      <c r="M2473" s="2">
        <v>530</v>
      </c>
    </row>
    <row r="2474" spans="1:13" ht="12.75">
      <c r="A2474" s="104"/>
      <c r="B2474" s="318">
        <f>SUM(B2464:B2473)</f>
        <v>871885</v>
      </c>
      <c r="C2474" s="104" t="s">
        <v>134</v>
      </c>
      <c r="D2474" s="104"/>
      <c r="E2474" s="104"/>
      <c r="F2474" s="113"/>
      <c r="G2474" s="113"/>
      <c r="H2474" s="138">
        <v>0</v>
      </c>
      <c r="I2474" s="90">
        <f t="shared" si="149"/>
        <v>1645.066037735849</v>
      </c>
      <c r="J2474" s="106"/>
      <c r="K2474" s="106"/>
      <c r="L2474" s="106"/>
      <c r="M2474" s="2">
        <v>530</v>
      </c>
    </row>
    <row r="2475" spans="8:13" ht="12.75">
      <c r="H2475" s="5">
        <f>H2474-B2475</f>
        <v>0</v>
      </c>
      <c r="I2475" s="22">
        <f t="shared" si="149"/>
        <v>0</v>
      </c>
      <c r="M2475" s="2">
        <v>530</v>
      </c>
    </row>
    <row r="2476" spans="2:13" ht="12.75">
      <c r="B2476" s="7"/>
      <c r="H2476" s="5">
        <f>H2475-B2476</f>
        <v>0</v>
      </c>
      <c r="I2476" s="22">
        <f t="shared" si="149"/>
        <v>0</v>
      </c>
      <c r="M2476" s="2">
        <v>530</v>
      </c>
    </row>
    <row r="2477" spans="2:13" ht="12.75">
      <c r="B2477" s="7"/>
      <c r="H2477" s="5">
        <f>H2476-B2477</f>
        <v>0</v>
      </c>
      <c r="I2477" s="22">
        <f t="shared" si="149"/>
        <v>0</v>
      </c>
      <c r="M2477" s="2">
        <v>530</v>
      </c>
    </row>
    <row r="2478" spans="4:13" ht="12.75">
      <c r="D2478" s="12"/>
      <c r="H2478" s="5">
        <f>H2477-B2478</f>
        <v>0</v>
      </c>
      <c r="I2478" s="22">
        <f t="shared" si="149"/>
        <v>0</v>
      </c>
      <c r="M2478" s="2">
        <v>530</v>
      </c>
    </row>
    <row r="2479" spans="1:13" ht="13.5" thickBot="1">
      <c r="A2479" s="71"/>
      <c r="B2479" s="68">
        <f>+B2482+B2494+B2505+B2672+B2734</f>
        <v>871770</v>
      </c>
      <c r="C2479" s="71"/>
      <c r="D2479" s="70" t="s">
        <v>146</v>
      </c>
      <c r="E2479" s="119"/>
      <c r="F2479" s="119"/>
      <c r="G2479" s="72"/>
      <c r="H2479" s="120"/>
      <c r="I2479" s="121">
        <f t="shared" si="149"/>
        <v>1644.8490566037735</v>
      </c>
      <c r="J2479" s="116"/>
      <c r="K2479" s="116"/>
      <c r="L2479" s="116"/>
      <c r="M2479" s="2">
        <v>530</v>
      </c>
    </row>
    <row r="2480" spans="2:13" ht="12.75">
      <c r="B2480" s="32"/>
      <c r="C2480" s="33"/>
      <c r="D2480" s="12"/>
      <c r="E2480" s="33"/>
      <c r="G2480" s="31"/>
      <c r="H2480" s="5">
        <f>H2479-B2480</f>
        <v>0</v>
      </c>
      <c r="I2480" s="22">
        <f t="shared" si="149"/>
        <v>0</v>
      </c>
      <c r="M2480" s="2">
        <v>530</v>
      </c>
    </row>
    <row r="2481" spans="2:13" ht="12.75">
      <c r="B2481" s="34"/>
      <c r="C2481" s="33"/>
      <c r="D2481" s="12"/>
      <c r="E2481" s="35"/>
      <c r="G2481" s="36"/>
      <c r="H2481" s="5">
        <f>H2480-B2481</f>
        <v>0</v>
      </c>
      <c r="I2481" s="22">
        <f t="shared" si="149"/>
        <v>0</v>
      </c>
      <c r="M2481" s="2">
        <v>530</v>
      </c>
    </row>
    <row r="2482" spans="1:13" s="102" customFormat="1" ht="12.75">
      <c r="A2482" s="97"/>
      <c r="B2482" s="383">
        <f>+B2489</f>
        <v>15000</v>
      </c>
      <c r="C2482" s="97" t="s">
        <v>147</v>
      </c>
      <c r="D2482" s="97"/>
      <c r="E2482" s="97" t="s">
        <v>148</v>
      </c>
      <c r="F2482" s="139"/>
      <c r="G2482" s="99" t="s">
        <v>149</v>
      </c>
      <c r="H2482" s="98"/>
      <c r="I2482" s="101"/>
      <c r="M2482" s="2">
        <v>530</v>
      </c>
    </row>
    <row r="2483" spans="1:13" s="15" customFormat="1" ht="12.75">
      <c r="A2483" s="12"/>
      <c r="B2483" s="384"/>
      <c r="C2483" s="33"/>
      <c r="D2483" s="12"/>
      <c r="E2483" s="12"/>
      <c r="F2483" s="27"/>
      <c r="G2483" s="30"/>
      <c r="H2483" s="5">
        <f aca="true" t="shared" si="152" ref="H2483:H2488">H2482-B2483</f>
        <v>0</v>
      </c>
      <c r="I2483" s="22">
        <f aca="true" t="shared" si="153" ref="I2483:I2493">+B2483/M2483</f>
        <v>0</v>
      </c>
      <c r="K2483"/>
      <c r="M2483" s="2">
        <v>530</v>
      </c>
    </row>
    <row r="2484" spans="2:13" ht="12.75">
      <c r="B2484" s="385">
        <v>2000</v>
      </c>
      <c r="C2484" s="1" t="s">
        <v>150</v>
      </c>
      <c r="D2484" s="1" t="s">
        <v>1069</v>
      </c>
      <c r="E2484" s="1" t="s">
        <v>1070</v>
      </c>
      <c r="F2484" s="27" t="s">
        <v>1071</v>
      </c>
      <c r="G2484" s="27" t="s">
        <v>43</v>
      </c>
      <c r="H2484" s="5">
        <f t="shared" si="152"/>
        <v>-2000</v>
      </c>
      <c r="I2484" s="22">
        <f t="shared" si="153"/>
        <v>3.7735849056603774</v>
      </c>
      <c r="K2484" t="s">
        <v>28</v>
      </c>
      <c r="M2484" s="2">
        <v>530</v>
      </c>
    </row>
    <row r="2485" spans="2:13" ht="12.75">
      <c r="B2485" s="385">
        <v>3000</v>
      </c>
      <c r="C2485" s="1" t="s">
        <v>150</v>
      </c>
      <c r="D2485" s="1" t="s">
        <v>1069</v>
      </c>
      <c r="E2485" s="1" t="s">
        <v>1070</v>
      </c>
      <c r="F2485" s="27" t="s">
        <v>1072</v>
      </c>
      <c r="G2485" s="27" t="s">
        <v>306</v>
      </c>
      <c r="H2485" s="5">
        <f t="shared" si="152"/>
        <v>-5000</v>
      </c>
      <c r="I2485" s="22">
        <f t="shared" si="153"/>
        <v>5.660377358490566</v>
      </c>
      <c r="K2485" t="s">
        <v>28</v>
      </c>
      <c r="M2485" s="2">
        <v>530</v>
      </c>
    </row>
    <row r="2486" spans="2:13" ht="12.75">
      <c r="B2486" s="385">
        <v>2000</v>
      </c>
      <c r="C2486" s="1" t="s">
        <v>150</v>
      </c>
      <c r="D2486" s="1" t="s">
        <v>1069</v>
      </c>
      <c r="E2486" s="1" t="s">
        <v>1070</v>
      </c>
      <c r="F2486" s="27" t="s">
        <v>1073</v>
      </c>
      <c r="G2486" s="27" t="s">
        <v>44</v>
      </c>
      <c r="H2486" s="5">
        <f t="shared" si="152"/>
        <v>-7000</v>
      </c>
      <c r="I2486" s="22">
        <f t="shared" si="153"/>
        <v>3.7735849056603774</v>
      </c>
      <c r="K2486" t="s">
        <v>28</v>
      </c>
      <c r="M2486" s="2">
        <v>530</v>
      </c>
    </row>
    <row r="2487" spans="2:14" ht="12.75">
      <c r="B2487" s="515">
        <v>5000</v>
      </c>
      <c r="C2487" s="1" t="s">
        <v>150</v>
      </c>
      <c r="D2487" s="1" t="s">
        <v>1069</v>
      </c>
      <c r="E2487" s="1" t="s">
        <v>1070</v>
      </c>
      <c r="F2487" s="27" t="s">
        <v>1074</v>
      </c>
      <c r="G2487" s="27" t="s">
        <v>311</v>
      </c>
      <c r="H2487" s="5">
        <f t="shared" si="152"/>
        <v>-12000</v>
      </c>
      <c r="I2487" s="22">
        <f t="shared" si="153"/>
        <v>9.433962264150944</v>
      </c>
      <c r="K2487" t="s">
        <v>28</v>
      </c>
      <c r="M2487" s="2">
        <v>530</v>
      </c>
      <c r="N2487" s="460"/>
    </row>
    <row r="2488" spans="2:13" ht="12.75">
      <c r="B2488" s="385">
        <v>3000</v>
      </c>
      <c r="C2488" s="1" t="s">
        <v>150</v>
      </c>
      <c r="D2488" s="1" t="s">
        <v>1069</v>
      </c>
      <c r="E2488" s="1" t="s">
        <v>1070</v>
      </c>
      <c r="F2488" s="27" t="s">
        <v>1075</v>
      </c>
      <c r="G2488" s="27" t="s">
        <v>462</v>
      </c>
      <c r="H2488" s="5">
        <f t="shared" si="152"/>
        <v>-15000</v>
      </c>
      <c r="I2488" s="22">
        <f t="shared" si="153"/>
        <v>5.660377358490566</v>
      </c>
      <c r="K2488" t="s">
        <v>28</v>
      </c>
      <c r="M2488" s="2">
        <v>530</v>
      </c>
    </row>
    <row r="2489" spans="1:13" s="85" customFormat="1" ht="12.75">
      <c r="A2489" s="11"/>
      <c r="B2489" s="386">
        <f>SUM(B2484:B2488)</f>
        <v>15000</v>
      </c>
      <c r="C2489" s="104" t="s">
        <v>150</v>
      </c>
      <c r="D2489" s="11"/>
      <c r="E2489" s="11" t="s">
        <v>148</v>
      </c>
      <c r="F2489" s="18"/>
      <c r="G2489" s="18"/>
      <c r="H2489" s="83">
        <v>0</v>
      </c>
      <c r="I2489" s="84">
        <f t="shared" si="153"/>
        <v>28.30188679245283</v>
      </c>
      <c r="M2489" s="2">
        <v>530</v>
      </c>
    </row>
    <row r="2490" spans="2:13" ht="12.75">
      <c r="B2490" s="385"/>
      <c r="C2490" s="33"/>
      <c r="D2490" s="12"/>
      <c r="H2490" s="5">
        <f>H2489-B2490</f>
        <v>0</v>
      </c>
      <c r="I2490" s="22">
        <f t="shared" si="153"/>
        <v>0</v>
      </c>
      <c r="M2490" s="2">
        <v>530</v>
      </c>
    </row>
    <row r="2491" spans="2:13" ht="12.75">
      <c r="B2491" s="385"/>
      <c r="C2491" s="33"/>
      <c r="D2491" s="12"/>
      <c r="H2491" s="5">
        <f>H2490-B2491</f>
        <v>0</v>
      </c>
      <c r="I2491" s="22">
        <f t="shared" si="153"/>
        <v>0</v>
      </c>
      <c r="M2491" s="2">
        <v>530</v>
      </c>
    </row>
    <row r="2492" spans="2:13" ht="12.75">
      <c r="B2492" s="385"/>
      <c r="C2492" s="33"/>
      <c r="D2492" s="12"/>
      <c r="H2492" s="5">
        <f>H2491-B2492</f>
        <v>0</v>
      </c>
      <c r="I2492" s="22">
        <f t="shared" si="153"/>
        <v>0</v>
      </c>
      <c r="M2492" s="2">
        <v>530</v>
      </c>
    </row>
    <row r="2493" spans="2:13" ht="12.75">
      <c r="B2493" s="385"/>
      <c r="C2493" s="33"/>
      <c r="D2493" s="12"/>
      <c r="H2493" s="5">
        <f>H2492-B2493</f>
        <v>0</v>
      </c>
      <c r="I2493" s="22">
        <f t="shared" si="153"/>
        <v>0</v>
      </c>
      <c r="M2493" s="2">
        <v>530</v>
      </c>
    </row>
    <row r="2494" spans="1:13" s="102" customFormat="1" ht="12.75">
      <c r="A2494" s="97"/>
      <c r="B2494" s="383">
        <f>+B2500</f>
        <v>11000</v>
      </c>
      <c r="C2494" s="97" t="s">
        <v>147</v>
      </c>
      <c r="D2494" s="97"/>
      <c r="E2494" s="97" t="s">
        <v>151</v>
      </c>
      <c r="F2494" s="139"/>
      <c r="G2494" s="99" t="s">
        <v>149</v>
      </c>
      <c r="H2494" s="98"/>
      <c r="I2494" s="101"/>
      <c r="M2494" s="2">
        <v>530</v>
      </c>
    </row>
    <row r="2495" spans="1:13" s="15" customFormat="1" ht="12.75">
      <c r="A2495" s="12"/>
      <c r="B2495" s="384"/>
      <c r="C2495" s="33"/>
      <c r="D2495" s="12"/>
      <c r="E2495" s="12"/>
      <c r="F2495" s="27"/>
      <c r="G2495" s="30"/>
      <c r="H2495" s="5">
        <f>H2494-B2495</f>
        <v>0</v>
      </c>
      <c r="I2495" s="22">
        <f aca="true" t="shared" si="154" ref="I2495:I2504">+B2495/M2495</f>
        <v>0</v>
      </c>
      <c r="K2495"/>
      <c r="M2495" s="2">
        <v>530</v>
      </c>
    </row>
    <row r="2496" spans="2:13" ht="12.75">
      <c r="B2496" s="385">
        <v>3000</v>
      </c>
      <c r="C2496" s="1" t="s">
        <v>150</v>
      </c>
      <c r="D2496" s="1" t="s">
        <v>1069</v>
      </c>
      <c r="E2496" s="1" t="s">
        <v>1076</v>
      </c>
      <c r="F2496" s="27" t="s">
        <v>1077</v>
      </c>
      <c r="G2496" s="27" t="s">
        <v>460</v>
      </c>
      <c r="H2496" s="5">
        <f>H2495-B2496</f>
        <v>-3000</v>
      </c>
      <c r="I2496" s="22">
        <f t="shared" si="154"/>
        <v>5.660377358490566</v>
      </c>
      <c r="K2496" t="s">
        <v>28</v>
      </c>
      <c r="M2496" s="2">
        <v>530</v>
      </c>
    </row>
    <row r="2497" spans="2:13" ht="12.75">
      <c r="B2497" s="385">
        <v>3000</v>
      </c>
      <c r="C2497" s="1" t="s">
        <v>150</v>
      </c>
      <c r="D2497" s="1" t="s">
        <v>1069</v>
      </c>
      <c r="E2497" s="1" t="s">
        <v>1076</v>
      </c>
      <c r="F2497" s="27" t="s">
        <v>1078</v>
      </c>
      <c r="G2497" s="27" t="s">
        <v>460</v>
      </c>
      <c r="H2497" s="5">
        <f>H2496-B2497</f>
        <v>-6000</v>
      </c>
      <c r="I2497" s="22">
        <f t="shared" si="154"/>
        <v>5.660377358490566</v>
      </c>
      <c r="K2497" t="s">
        <v>28</v>
      </c>
      <c r="M2497" s="2">
        <v>530</v>
      </c>
    </row>
    <row r="2498" spans="2:13" ht="12.75">
      <c r="B2498" s="385">
        <v>2500</v>
      </c>
      <c r="C2498" s="1" t="s">
        <v>150</v>
      </c>
      <c r="D2498" s="1" t="s">
        <v>1069</v>
      </c>
      <c r="E2498" s="1" t="s">
        <v>1076</v>
      </c>
      <c r="F2498" s="27" t="s">
        <v>1079</v>
      </c>
      <c r="G2498" s="27" t="s">
        <v>462</v>
      </c>
      <c r="H2498" s="5">
        <f>H2497-B2498</f>
        <v>-8500</v>
      </c>
      <c r="I2498" s="22">
        <f t="shared" si="154"/>
        <v>4.716981132075472</v>
      </c>
      <c r="K2498" t="s">
        <v>28</v>
      </c>
      <c r="M2498" s="2">
        <v>530</v>
      </c>
    </row>
    <row r="2499" spans="2:14" ht="12.75">
      <c r="B2499" s="385">
        <v>2500</v>
      </c>
      <c r="C2499" s="1" t="s">
        <v>150</v>
      </c>
      <c r="D2499" s="1" t="s">
        <v>1069</v>
      </c>
      <c r="E2499" s="1" t="s">
        <v>1076</v>
      </c>
      <c r="F2499" s="27" t="s">
        <v>1080</v>
      </c>
      <c r="G2499" s="27" t="s">
        <v>464</v>
      </c>
      <c r="H2499" s="5">
        <f>H2498-B2499</f>
        <v>-11000</v>
      </c>
      <c r="I2499" s="22">
        <f t="shared" si="154"/>
        <v>4.716981132075472</v>
      </c>
      <c r="K2499" t="s">
        <v>28</v>
      </c>
      <c r="M2499" s="2">
        <v>530</v>
      </c>
      <c r="N2499" s="460"/>
    </row>
    <row r="2500" spans="1:13" s="85" customFormat="1" ht="12.75">
      <c r="A2500" s="11"/>
      <c r="B2500" s="386">
        <f>SUM(B2496:B2499)</f>
        <v>11000</v>
      </c>
      <c r="C2500" s="104" t="s">
        <v>150</v>
      </c>
      <c r="D2500" s="11"/>
      <c r="E2500" s="11" t="s">
        <v>151</v>
      </c>
      <c r="F2500" s="18"/>
      <c r="G2500" s="18"/>
      <c r="H2500" s="83">
        <v>0</v>
      </c>
      <c r="I2500" s="84">
        <f t="shared" si="154"/>
        <v>20.754716981132077</v>
      </c>
      <c r="M2500" s="2">
        <v>530</v>
      </c>
    </row>
    <row r="2501" spans="2:13" ht="12.75">
      <c r="B2501" s="385"/>
      <c r="C2501" s="33"/>
      <c r="D2501" s="12"/>
      <c r="H2501" s="5">
        <f>H2500-B2501</f>
        <v>0</v>
      </c>
      <c r="I2501" s="22">
        <f t="shared" si="154"/>
        <v>0</v>
      </c>
      <c r="M2501" s="2">
        <v>530</v>
      </c>
    </row>
    <row r="2502" spans="2:13" ht="12.75">
      <c r="B2502" s="385"/>
      <c r="C2502" s="33"/>
      <c r="D2502" s="12"/>
      <c r="H2502" s="5">
        <f>H2501-B2502</f>
        <v>0</v>
      </c>
      <c r="I2502" s="22">
        <f t="shared" si="154"/>
        <v>0</v>
      </c>
      <c r="M2502" s="2">
        <v>530</v>
      </c>
    </row>
    <row r="2503" spans="2:13" ht="12.75">
      <c r="B2503" s="385"/>
      <c r="C2503" s="33"/>
      <c r="D2503" s="12"/>
      <c r="H2503" s="5">
        <f>H2502-B2503</f>
        <v>0</v>
      </c>
      <c r="I2503" s="22">
        <f t="shared" si="154"/>
        <v>0</v>
      </c>
      <c r="M2503" s="2">
        <v>530</v>
      </c>
    </row>
    <row r="2504" spans="2:13" ht="12.75">
      <c r="B2504" s="385"/>
      <c r="C2504" s="33"/>
      <c r="D2504" s="12"/>
      <c r="H2504" s="5">
        <f>H2503-B2504</f>
        <v>0</v>
      </c>
      <c r="I2504" s="22">
        <f t="shared" si="154"/>
        <v>0</v>
      </c>
      <c r="M2504" s="2">
        <v>530</v>
      </c>
    </row>
    <row r="2505" spans="1:13" s="102" customFormat="1" ht="12.75">
      <c r="A2505" s="97"/>
      <c r="B2505" s="383">
        <f>+B2541+B2560+B2609+B2618+B2667</f>
        <v>384600</v>
      </c>
      <c r="C2505" s="97" t="s">
        <v>147</v>
      </c>
      <c r="D2505" s="97"/>
      <c r="E2505" s="97" t="s">
        <v>152</v>
      </c>
      <c r="F2505" s="139"/>
      <c r="G2505" s="99" t="s">
        <v>149</v>
      </c>
      <c r="H2505" s="98"/>
      <c r="I2505" s="101"/>
      <c r="M2505" s="2">
        <v>530</v>
      </c>
    </row>
    <row r="2506" spans="2:13" ht="12.75">
      <c r="B2506" s="385"/>
      <c r="D2506" s="12"/>
      <c r="H2506" s="5">
        <f aca="true" t="shared" si="155" ref="H2506:H2540">H2505-B2506</f>
        <v>0</v>
      </c>
      <c r="I2506" s="22">
        <f aca="true" t="shared" si="156" ref="I2506:I2542">+B2506/M2506</f>
        <v>0</v>
      </c>
      <c r="M2506" s="2">
        <v>530</v>
      </c>
    </row>
    <row r="2507" spans="2:13" ht="12.75">
      <c r="B2507" s="385">
        <v>2000</v>
      </c>
      <c r="C2507" s="1" t="s">
        <v>150</v>
      </c>
      <c r="D2507" s="12" t="s">
        <v>1069</v>
      </c>
      <c r="E2507" s="1" t="s">
        <v>1081</v>
      </c>
      <c r="F2507" s="27" t="s">
        <v>1082</v>
      </c>
      <c r="G2507" s="27" t="s">
        <v>232</v>
      </c>
      <c r="H2507" s="5">
        <f t="shared" si="155"/>
        <v>-2000</v>
      </c>
      <c r="I2507" s="22">
        <f t="shared" si="156"/>
        <v>3.7735849056603774</v>
      </c>
      <c r="K2507" t="s">
        <v>28</v>
      </c>
      <c r="M2507" s="2">
        <v>530</v>
      </c>
    </row>
    <row r="2508" spans="2:13" ht="12.75">
      <c r="B2508" s="385">
        <v>2000</v>
      </c>
      <c r="C2508" s="1" t="s">
        <v>150</v>
      </c>
      <c r="D2508" s="1" t="s">
        <v>1069</v>
      </c>
      <c r="E2508" s="1" t="s">
        <v>1081</v>
      </c>
      <c r="F2508" s="27" t="s">
        <v>1083</v>
      </c>
      <c r="G2508" s="27" t="s">
        <v>43</v>
      </c>
      <c r="H2508" s="5">
        <f t="shared" si="155"/>
        <v>-4000</v>
      </c>
      <c r="I2508" s="22">
        <f t="shared" si="156"/>
        <v>3.7735849056603774</v>
      </c>
      <c r="K2508" t="s">
        <v>28</v>
      </c>
      <c r="M2508" s="2">
        <v>530</v>
      </c>
    </row>
    <row r="2509" spans="2:13" ht="12.75">
      <c r="B2509" s="385">
        <v>2000</v>
      </c>
      <c r="C2509" s="1" t="s">
        <v>150</v>
      </c>
      <c r="D2509" s="1" t="s">
        <v>1069</v>
      </c>
      <c r="E2509" s="1" t="s">
        <v>1081</v>
      </c>
      <c r="F2509" s="27" t="s">
        <v>1084</v>
      </c>
      <c r="G2509" s="27" t="s">
        <v>306</v>
      </c>
      <c r="H2509" s="5">
        <f t="shared" si="155"/>
        <v>-6000</v>
      </c>
      <c r="I2509" s="22">
        <f t="shared" si="156"/>
        <v>3.7735849056603774</v>
      </c>
      <c r="K2509" t="s">
        <v>28</v>
      </c>
      <c r="M2509" s="2">
        <v>530</v>
      </c>
    </row>
    <row r="2510" spans="2:13" ht="12.75">
      <c r="B2510" s="385">
        <v>2000</v>
      </c>
      <c r="C2510" s="1" t="s">
        <v>150</v>
      </c>
      <c r="D2510" s="1" t="s">
        <v>1069</v>
      </c>
      <c r="E2510" s="1" t="s">
        <v>1081</v>
      </c>
      <c r="F2510" s="27" t="s">
        <v>1085</v>
      </c>
      <c r="G2510" s="27" t="s">
        <v>44</v>
      </c>
      <c r="H2510" s="5">
        <f t="shared" si="155"/>
        <v>-8000</v>
      </c>
      <c r="I2510" s="22">
        <f t="shared" si="156"/>
        <v>3.7735849056603774</v>
      </c>
      <c r="K2510" t="s">
        <v>28</v>
      </c>
      <c r="M2510" s="2">
        <v>530</v>
      </c>
    </row>
    <row r="2511" spans="2:13" ht="12.75">
      <c r="B2511" s="385">
        <v>2500</v>
      </c>
      <c r="C2511" s="1" t="s">
        <v>150</v>
      </c>
      <c r="D2511" s="1" t="s">
        <v>1069</v>
      </c>
      <c r="E2511" s="1" t="s">
        <v>1081</v>
      </c>
      <c r="F2511" s="27" t="s">
        <v>1086</v>
      </c>
      <c r="G2511" s="27" t="s">
        <v>44</v>
      </c>
      <c r="H2511" s="5">
        <f t="shared" si="155"/>
        <v>-10500</v>
      </c>
      <c r="I2511" s="22">
        <f t="shared" si="156"/>
        <v>4.716981132075472</v>
      </c>
      <c r="K2511" t="s">
        <v>28</v>
      </c>
      <c r="M2511" s="2">
        <v>530</v>
      </c>
    </row>
    <row r="2512" spans="2:13" ht="12.75">
      <c r="B2512" s="515">
        <v>2500</v>
      </c>
      <c r="C2512" s="1" t="s">
        <v>150</v>
      </c>
      <c r="D2512" s="1" t="s">
        <v>1069</v>
      </c>
      <c r="E2512" s="1" t="s">
        <v>1081</v>
      </c>
      <c r="F2512" s="27" t="s">
        <v>1087</v>
      </c>
      <c r="G2512" s="27" t="s">
        <v>311</v>
      </c>
      <c r="H2512" s="5">
        <f t="shared" si="155"/>
        <v>-13000</v>
      </c>
      <c r="I2512" s="22">
        <f t="shared" si="156"/>
        <v>4.716981132075472</v>
      </c>
      <c r="K2512" t="s">
        <v>28</v>
      </c>
      <c r="M2512" s="2">
        <v>530</v>
      </c>
    </row>
    <row r="2513" spans="2:13" ht="12.75">
      <c r="B2513" s="385">
        <v>2500</v>
      </c>
      <c r="C2513" s="1" t="s">
        <v>150</v>
      </c>
      <c r="D2513" s="1" t="s">
        <v>1069</v>
      </c>
      <c r="E2513" s="1" t="s">
        <v>1081</v>
      </c>
      <c r="F2513" s="27" t="s">
        <v>1088</v>
      </c>
      <c r="G2513" s="27" t="s">
        <v>342</v>
      </c>
      <c r="H2513" s="5">
        <f t="shared" si="155"/>
        <v>-15500</v>
      </c>
      <c r="I2513" s="22">
        <f t="shared" si="156"/>
        <v>4.716981132075472</v>
      </c>
      <c r="K2513" t="s">
        <v>28</v>
      </c>
      <c r="M2513" s="2">
        <v>530</v>
      </c>
    </row>
    <row r="2514" spans="2:13" ht="12.75">
      <c r="B2514" s="385">
        <v>2000</v>
      </c>
      <c r="C2514" s="1" t="s">
        <v>150</v>
      </c>
      <c r="D2514" s="1" t="s">
        <v>1069</v>
      </c>
      <c r="E2514" s="1" t="s">
        <v>1081</v>
      </c>
      <c r="F2514" s="27" t="s">
        <v>1089</v>
      </c>
      <c r="G2514" s="27" t="s">
        <v>342</v>
      </c>
      <c r="H2514" s="5">
        <f t="shared" si="155"/>
        <v>-17500</v>
      </c>
      <c r="I2514" s="22">
        <f t="shared" si="156"/>
        <v>3.7735849056603774</v>
      </c>
      <c r="K2514" t="s">
        <v>28</v>
      </c>
      <c r="M2514" s="2">
        <v>530</v>
      </c>
    </row>
    <row r="2515" spans="2:13" ht="12.75">
      <c r="B2515" s="385">
        <v>2500</v>
      </c>
      <c r="C2515" s="1" t="s">
        <v>150</v>
      </c>
      <c r="D2515" s="1" t="s">
        <v>1069</v>
      </c>
      <c r="E2515" s="1" t="s">
        <v>1081</v>
      </c>
      <c r="F2515" s="27" t="s">
        <v>1090</v>
      </c>
      <c r="G2515" s="27" t="s">
        <v>382</v>
      </c>
      <c r="H2515" s="5">
        <f t="shared" si="155"/>
        <v>-20000</v>
      </c>
      <c r="I2515" s="22">
        <f t="shared" si="156"/>
        <v>4.716981132075472</v>
      </c>
      <c r="K2515" t="s">
        <v>28</v>
      </c>
      <c r="M2515" s="2">
        <v>530</v>
      </c>
    </row>
    <row r="2516" spans="2:13" ht="12.75">
      <c r="B2516" s="385">
        <v>2000</v>
      </c>
      <c r="C2516" s="1" t="s">
        <v>150</v>
      </c>
      <c r="D2516" s="1" t="s">
        <v>1069</v>
      </c>
      <c r="E2516" s="1" t="s">
        <v>1081</v>
      </c>
      <c r="F2516" s="27" t="s">
        <v>1091</v>
      </c>
      <c r="G2516" s="27" t="s">
        <v>382</v>
      </c>
      <c r="H2516" s="5">
        <f t="shared" si="155"/>
        <v>-22000</v>
      </c>
      <c r="I2516" s="22">
        <f t="shared" si="156"/>
        <v>3.7735849056603774</v>
      </c>
      <c r="K2516" t="s">
        <v>28</v>
      </c>
      <c r="M2516" s="2">
        <v>530</v>
      </c>
    </row>
    <row r="2517" spans="2:13" ht="12.75">
      <c r="B2517" s="385">
        <v>2500</v>
      </c>
      <c r="C2517" s="1" t="s">
        <v>150</v>
      </c>
      <c r="D2517" s="1" t="s">
        <v>1069</v>
      </c>
      <c r="E2517" s="1" t="s">
        <v>1081</v>
      </c>
      <c r="F2517" s="27" t="s">
        <v>1092</v>
      </c>
      <c r="G2517" s="27" t="s">
        <v>392</v>
      </c>
      <c r="H2517" s="5">
        <f t="shared" si="155"/>
        <v>-24500</v>
      </c>
      <c r="I2517" s="22">
        <f t="shared" si="156"/>
        <v>4.716981132075472</v>
      </c>
      <c r="K2517" t="s">
        <v>28</v>
      </c>
      <c r="M2517" s="2">
        <v>530</v>
      </c>
    </row>
    <row r="2518" spans="2:13" ht="12.75">
      <c r="B2518" s="385">
        <v>2000</v>
      </c>
      <c r="C2518" s="1" t="s">
        <v>150</v>
      </c>
      <c r="D2518" s="1" t="s">
        <v>1069</v>
      </c>
      <c r="E2518" s="1" t="s">
        <v>1081</v>
      </c>
      <c r="F2518" s="27" t="s">
        <v>1093</v>
      </c>
      <c r="G2518" s="27" t="s">
        <v>392</v>
      </c>
      <c r="H2518" s="5">
        <f t="shared" si="155"/>
        <v>-26500</v>
      </c>
      <c r="I2518" s="22">
        <f t="shared" si="156"/>
        <v>3.7735849056603774</v>
      </c>
      <c r="K2518" t="s">
        <v>28</v>
      </c>
      <c r="M2518" s="2">
        <v>530</v>
      </c>
    </row>
    <row r="2519" spans="2:13" ht="12.75">
      <c r="B2519" s="385">
        <v>2500</v>
      </c>
      <c r="C2519" s="1" t="s">
        <v>150</v>
      </c>
      <c r="D2519" s="1" t="s">
        <v>1069</v>
      </c>
      <c r="E2519" s="1" t="s">
        <v>1081</v>
      </c>
      <c r="F2519" s="27" t="s">
        <v>1094</v>
      </c>
      <c r="G2519" s="27" t="s">
        <v>395</v>
      </c>
      <c r="H2519" s="5">
        <f t="shared" si="155"/>
        <v>-29000</v>
      </c>
      <c r="I2519" s="22">
        <f t="shared" si="156"/>
        <v>4.716981132075472</v>
      </c>
      <c r="K2519" t="s">
        <v>28</v>
      </c>
      <c r="M2519" s="2">
        <v>530</v>
      </c>
    </row>
    <row r="2520" spans="2:13" ht="12.75">
      <c r="B2520" s="385">
        <v>3000</v>
      </c>
      <c r="C2520" s="1" t="s">
        <v>150</v>
      </c>
      <c r="D2520" s="1" t="s">
        <v>1069</v>
      </c>
      <c r="E2520" s="1" t="s">
        <v>1081</v>
      </c>
      <c r="F2520" s="27" t="s">
        <v>1095</v>
      </c>
      <c r="G2520" s="27" t="s">
        <v>395</v>
      </c>
      <c r="H2520" s="5">
        <f t="shared" si="155"/>
        <v>-32000</v>
      </c>
      <c r="I2520" s="22">
        <f t="shared" si="156"/>
        <v>5.660377358490566</v>
      </c>
      <c r="K2520" t="s">
        <v>28</v>
      </c>
      <c r="M2520" s="2">
        <v>530</v>
      </c>
    </row>
    <row r="2521" spans="2:13" ht="12.75">
      <c r="B2521" s="385">
        <v>2500</v>
      </c>
      <c r="C2521" s="1" t="s">
        <v>150</v>
      </c>
      <c r="D2521" s="1" t="s">
        <v>1069</v>
      </c>
      <c r="E2521" s="1" t="s">
        <v>1081</v>
      </c>
      <c r="F2521" s="27" t="s">
        <v>1096</v>
      </c>
      <c r="G2521" s="27" t="s">
        <v>417</v>
      </c>
      <c r="H2521" s="5">
        <f t="shared" si="155"/>
        <v>-34500</v>
      </c>
      <c r="I2521" s="22">
        <f t="shared" si="156"/>
        <v>4.716981132075472</v>
      </c>
      <c r="K2521" t="s">
        <v>28</v>
      </c>
      <c r="M2521" s="2">
        <v>530</v>
      </c>
    </row>
    <row r="2522" spans="2:13" ht="12.75">
      <c r="B2522" s="385">
        <v>2000</v>
      </c>
      <c r="C2522" s="1" t="s">
        <v>150</v>
      </c>
      <c r="D2522" s="1" t="s">
        <v>1069</v>
      </c>
      <c r="E2522" s="1" t="s">
        <v>1081</v>
      </c>
      <c r="F2522" s="27" t="s">
        <v>1097</v>
      </c>
      <c r="G2522" s="27" t="s">
        <v>417</v>
      </c>
      <c r="H2522" s="5">
        <f t="shared" si="155"/>
        <v>-36500</v>
      </c>
      <c r="I2522" s="22">
        <f t="shared" si="156"/>
        <v>3.7735849056603774</v>
      </c>
      <c r="K2522" t="s">
        <v>28</v>
      </c>
      <c r="M2522" s="2">
        <v>530</v>
      </c>
    </row>
    <row r="2523" spans="2:13" ht="12.75">
      <c r="B2523" s="385">
        <v>2000</v>
      </c>
      <c r="C2523" s="1" t="s">
        <v>150</v>
      </c>
      <c r="D2523" s="1" t="s">
        <v>1069</v>
      </c>
      <c r="E2523" s="1" t="s">
        <v>1081</v>
      </c>
      <c r="F2523" s="27" t="s">
        <v>1098</v>
      </c>
      <c r="G2523" s="27" t="s">
        <v>419</v>
      </c>
      <c r="H2523" s="5">
        <f t="shared" si="155"/>
        <v>-38500</v>
      </c>
      <c r="I2523" s="22">
        <f t="shared" si="156"/>
        <v>3.7735849056603774</v>
      </c>
      <c r="K2523" t="s">
        <v>28</v>
      </c>
      <c r="M2523" s="2">
        <v>530</v>
      </c>
    </row>
    <row r="2524" spans="2:13" ht="12.75">
      <c r="B2524" s="385">
        <v>2500</v>
      </c>
      <c r="C2524" s="1" t="s">
        <v>150</v>
      </c>
      <c r="D2524" s="1" t="s">
        <v>1069</v>
      </c>
      <c r="E2524" s="1" t="s">
        <v>1081</v>
      </c>
      <c r="F2524" s="27" t="s">
        <v>1099</v>
      </c>
      <c r="G2524" s="27" t="s">
        <v>419</v>
      </c>
      <c r="H2524" s="5">
        <f t="shared" si="155"/>
        <v>-41000</v>
      </c>
      <c r="I2524" s="22">
        <f t="shared" si="156"/>
        <v>4.716981132075472</v>
      </c>
      <c r="K2524" t="s">
        <v>28</v>
      </c>
      <c r="M2524" s="2">
        <v>530</v>
      </c>
    </row>
    <row r="2525" spans="2:13" ht="12.75">
      <c r="B2525" s="385">
        <v>2500</v>
      </c>
      <c r="C2525" s="1" t="s">
        <v>150</v>
      </c>
      <c r="D2525" s="1" t="s">
        <v>1069</v>
      </c>
      <c r="E2525" s="1" t="s">
        <v>1081</v>
      </c>
      <c r="F2525" s="27" t="s">
        <v>1100</v>
      </c>
      <c r="G2525" s="27" t="s">
        <v>421</v>
      </c>
      <c r="H2525" s="5">
        <f t="shared" si="155"/>
        <v>-43500</v>
      </c>
      <c r="I2525" s="22">
        <f t="shared" si="156"/>
        <v>4.716981132075472</v>
      </c>
      <c r="K2525" t="s">
        <v>28</v>
      </c>
      <c r="M2525" s="2">
        <v>530</v>
      </c>
    </row>
    <row r="2526" spans="2:13" ht="12.75">
      <c r="B2526" s="385">
        <v>2000</v>
      </c>
      <c r="C2526" s="1" t="s">
        <v>150</v>
      </c>
      <c r="D2526" s="1" t="s">
        <v>1069</v>
      </c>
      <c r="E2526" s="1" t="s">
        <v>1081</v>
      </c>
      <c r="F2526" s="27" t="s">
        <v>709</v>
      </c>
      <c r="G2526" s="27" t="s">
        <v>421</v>
      </c>
      <c r="H2526" s="5">
        <f t="shared" si="155"/>
        <v>-45500</v>
      </c>
      <c r="I2526" s="22">
        <f t="shared" si="156"/>
        <v>3.7735849056603774</v>
      </c>
      <c r="K2526" t="s">
        <v>28</v>
      </c>
      <c r="M2526" s="2">
        <v>530</v>
      </c>
    </row>
    <row r="2527" spans="2:13" ht="12.75">
      <c r="B2527" s="385">
        <v>2000</v>
      </c>
      <c r="C2527" s="1" t="s">
        <v>150</v>
      </c>
      <c r="D2527" s="1" t="s">
        <v>1069</v>
      </c>
      <c r="E2527" s="1" t="s">
        <v>1081</v>
      </c>
      <c r="F2527" s="27" t="s">
        <v>1101</v>
      </c>
      <c r="G2527" s="27" t="s">
        <v>423</v>
      </c>
      <c r="H2527" s="5">
        <f t="shared" si="155"/>
        <v>-47500</v>
      </c>
      <c r="I2527" s="22">
        <f t="shared" si="156"/>
        <v>3.7735849056603774</v>
      </c>
      <c r="K2527" t="s">
        <v>28</v>
      </c>
      <c r="M2527" s="2">
        <v>530</v>
      </c>
    </row>
    <row r="2528" spans="2:13" ht="12.75">
      <c r="B2528" s="385">
        <v>2500</v>
      </c>
      <c r="C2528" s="1" t="s">
        <v>150</v>
      </c>
      <c r="D2528" s="1" t="s">
        <v>1069</v>
      </c>
      <c r="E2528" s="1" t="s">
        <v>1081</v>
      </c>
      <c r="F2528" s="27" t="s">
        <v>1102</v>
      </c>
      <c r="G2528" s="27" t="s">
        <v>423</v>
      </c>
      <c r="H2528" s="5">
        <f t="shared" si="155"/>
        <v>-50000</v>
      </c>
      <c r="I2528" s="22">
        <f t="shared" si="156"/>
        <v>4.716981132075472</v>
      </c>
      <c r="K2528" t="s">
        <v>28</v>
      </c>
      <c r="M2528" s="2">
        <v>530</v>
      </c>
    </row>
    <row r="2529" spans="2:13" ht="12.75">
      <c r="B2529" s="385">
        <v>2000</v>
      </c>
      <c r="C2529" s="1" t="s">
        <v>150</v>
      </c>
      <c r="D2529" s="1" t="s">
        <v>1069</v>
      </c>
      <c r="E2529" s="1" t="s">
        <v>1081</v>
      </c>
      <c r="F2529" s="27" t="s">
        <v>711</v>
      </c>
      <c r="G2529" s="27" t="s">
        <v>458</v>
      </c>
      <c r="H2529" s="5">
        <f t="shared" si="155"/>
        <v>-52000</v>
      </c>
      <c r="I2529" s="22">
        <f t="shared" si="156"/>
        <v>3.7735849056603774</v>
      </c>
      <c r="K2529" t="s">
        <v>28</v>
      </c>
      <c r="M2529" s="2">
        <v>530</v>
      </c>
    </row>
    <row r="2530" spans="2:13" ht="12.75">
      <c r="B2530" s="385">
        <v>2500</v>
      </c>
      <c r="C2530" s="1" t="s">
        <v>150</v>
      </c>
      <c r="D2530" s="1" t="s">
        <v>1069</v>
      </c>
      <c r="E2530" s="1" t="s">
        <v>1081</v>
      </c>
      <c r="F2530" s="27" t="s">
        <v>1103</v>
      </c>
      <c r="G2530" s="27" t="s">
        <v>458</v>
      </c>
      <c r="H2530" s="5">
        <f t="shared" si="155"/>
        <v>-54500</v>
      </c>
      <c r="I2530" s="22">
        <f t="shared" si="156"/>
        <v>4.716981132075472</v>
      </c>
      <c r="K2530" t="s">
        <v>28</v>
      </c>
      <c r="M2530" s="2">
        <v>530</v>
      </c>
    </row>
    <row r="2531" spans="2:13" ht="12.75">
      <c r="B2531" s="385">
        <v>2000</v>
      </c>
      <c r="C2531" s="1" t="s">
        <v>150</v>
      </c>
      <c r="D2531" s="1" t="s">
        <v>1069</v>
      </c>
      <c r="E2531" s="1" t="s">
        <v>1081</v>
      </c>
      <c r="F2531" s="27" t="s">
        <v>712</v>
      </c>
      <c r="G2531" s="27" t="s">
        <v>460</v>
      </c>
      <c r="H2531" s="5">
        <f t="shared" si="155"/>
        <v>-56500</v>
      </c>
      <c r="I2531" s="22">
        <f t="shared" si="156"/>
        <v>3.7735849056603774</v>
      </c>
      <c r="K2531" t="s">
        <v>28</v>
      </c>
      <c r="M2531" s="2">
        <v>530</v>
      </c>
    </row>
    <row r="2532" spans="2:13" ht="12.75">
      <c r="B2532" s="385">
        <v>2500</v>
      </c>
      <c r="C2532" s="1" t="s">
        <v>150</v>
      </c>
      <c r="D2532" s="1" t="s">
        <v>1069</v>
      </c>
      <c r="E2532" s="1" t="s">
        <v>1081</v>
      </c>
      <c r="F2532" s="27" t="s">
        <v>1104</v>
      </c>
      <c r="G2532" s="27" t="s">
        <v>460</v>
      </c>
      <c r="H2532" s="5">
        <f t="shared" si="155"/>
        <v>-59000</v>
      </c>
      <c r="I2532" s="22">
        <f t="shared" si="156"/>
        <v>4.716981132075472</v>
      </c>
      <c r="K2532" t="s">
        <v>28</v>
      </c>
      <c r="M2532" s="2">
        <v>530</v>
      </c>
    </row>
    <row r="2533" spans="2:13" ht="12.75">
      <c r="B2533" s="385">
        <v>2000</v>
      </c>
      <c r="C2533" s="1" t="s">
        <v>150</v>
      </c>
      <c r="D2533" s="1" t="s">
        <v>1069</v>
      </c>
      <c r="E2533" s="1" t="s">
        <v>1081</v>
      </c>
      <c r="F2533" s="27" t="s">
        <v>1105</v>
      </c>
      <c r="G2533" s="27" t="s">
        <v>462</v>
      </c>
      <c r="H2533" s="5">
        <f t="shared" si="155"/>
        <v>-61000</v>
      </c>
      <c r="I2533" s="22">
        <f t="shared" si="156"/>
        <v>3.7735849056603774</v>
      </c>
      <c r="K2533" t="s">
        <v>28</v>
      </c>
      <c r="M2533" s="2">
        <v>530</v>
      </c>
    </row>
    <row r="2534" spans="2:13" ht="12.75">
      <c r="B2534" s="385">
        <v>2500</v>
      </c>
      <c r="C2534" s="1" t="s">
        <v>150</v>
      </c>
      <c r="D2534" s="1" t="s">
        <v>1069</v>
      </c>
      <c r="E2534" s="1" t="s">
        <v>1081</v>
      </c>
      <c r="F2534" s="27" t="s">
        <v>1106</v>
      </c>
      <c r="G2534" s="27" t="s">
        <v>462</v>
      </c>
      <c r="H2534" s="5">
        <f t="shared" si="155"/>
        <v>-63500</v>
      </c>
      <c r="I2534" s="22">
        <f t="shared" si="156"/>
        <v>4.716981132075472</v>
      </c>
      <c r="K2534" t="s">
        <v>28</v>
      </c>
      <c r="M2534" s="2">
        <v>530</v>
      </c>
    </row>
    <row r="2535" spans="2:13" ht="12.75">
      <c r="B2535" s="385">
        <v>2500</v>
      </c>
      <c r="C2535" s="1" t="s">
        <v>150</v>
      </c>
      <c r="D2535" s="1" t="s">
        <v>1069</v>
      </c>
      <c r="E2535" s="1" t="s">
        <v>1081</v>
      </c>
      <c r="F2535" s="27" t="s">
        <v>1107</v>
      </c>
      <c r="G2535" s="27" t="s">
        <v>464</v>
      </c>
      <c r="H2535" s="5">
        <f t="shared" si="155"/>
        <v>-66000</v>
      </c>
      <c r="I2535" s="22">
        <f t="shared" si="156"/>
        <v>4.716981132075472</v>
      </c>
      <c r="K2535" t="s">
        <v>28</v>
      </c>
      <c r="M2535" s="2">
        <v>530</v>
      </c>
    </row>
    <row r="2536" spans="2:13" ht="12.75">
      <c r="B2536" s="385">
        <v>2000</v>
      </c>
      <c r="C2536" s="1" t="s">
        <v>150</v>
      </c>
      <c r="D2536" s="1" t="s">
        <v>1069</v>
      </c>
      <c r="E2536" s="1" t="s">
        <v>1081</v>
      </c>
      <c r="F2536" s="27" t="s">
        <v>714</v>
      </c>
      <c r="G2536" s="27" t="s">
        <v>464</v>
      </c>
      <c r="H2536" s="5">
        <f t="shared" si="155"/>
        <v>-68000</v>
      </c>
      <c r="I2536" s="22">
        <f t="shared" si="156"/>
        <v>3.7735849056603774</v>
      </c>
      <c r="K2536" t="s">
        <v>28</v>
      </c>
      <c r="M2536" s="2">
        <v>530</v>
      </c>
    </row>
    <row r="2537" spans="2:13" ht="12.75">
      <c r="B2537" s="385">
        <v>2000</v>
      </c>
      <c r="C2537" s="1" t="s">
        <v>150</v>
      </c>
      <c r="D2537" s="1" t="s">
        <v>1069</v>
      </c>
      <c r="E2537" s="1" t="s">
        <v>1081</v>
      </c>
      <c r="F2537" s="27" t="s">
        <v>715</v>
      </c>
      <c r="G2537" s="27" t="s">
        <v>502</v>
      </c>
      <c r="H2537" s="5">
        <f t="shared" si="155"/>
        <v>-70000</v>
      </c>
      <c r="I2537" s="22">
        <f t="shared" si="156"/>
        <v>3.7735849056603774</v>
      </c>
      <c r="K2537" t="s">
        <v>28</v>
      </c>
      <c r="M2537" s="2">
        <v>530</v>
      </c>
    </row>
    <row r="2538" spans="2:13" ht="12.75">
      <c r="B2538" s="385">
        <v>2500</v>
      </c>
      <c r="C2538" s="1" t="s">
        <v>150</v>
      </c>
      <c r="D2538" s="1" t="s">
        <v>1069</v>
      </c>
      <c r="E2538" s="1" t="s">
        <v>1081</v>
      </c>
      <c r="F2538" s="27" t="s">
        <v>1108</v>
      </c>
      <c r="G2538" s="27" t="s">
        <v>502</v>
      </c>
      <c r="H2538" s="5">
        <f t="shared" si="155"/>
        <v>-72500</v>
      </c>
      <c r="I2538" s="22">
        <f t="shared" si="156"/>
        <v>4.716981132075472</v>
      </c>
      <c r="K2538" t="s">
        <v>28</v>
      </c>
      <c r="M2538" s="2">
        <v>530</v>
      </c>
    </row>
    <row r="2539" spans="2:13" ht="12.75">
      <c r="B2539" s="385">
        <v>3000</v>
      </c>
      <c r="C2539" s="1" t="s">
        <v>150</v>
      </c>
      <c r="D2539" s="1" t="s">
        <v>1069</v>
      </c>
      <c r="E2539" s="1" t="s">
        <v>1081</v>
      </c>
      <c r="F2539" s="27" t="s">
        <v>1109</v>
      </c>
      <c r="G2539" s="27" t="s">
        <v>515</v>
      </c>
      <c r="H2539" s="5">
        <f t="shared" si="155"/>
        <v>-75500</v>
      </c>
      <c r="I2539" s="22">
        <f t="shared" si="156"/>
        <v>5.660377358490566</v>
      </c>
      <c r="K2539" t="s">
        <v>28</v>
      </c>
      <c r="M2539" s="2">
        <v>530</v>
      </c>
    </row>
    <row r="2540" spans="2:13" ht="12.75">
      <c r="B2540" s="385">
        <v>2500</v>
      </c>
      <c r="C2540" s="1" t="s">
        <v>150</v>
      </c>
      <c r="D2540" s="1" t="s">
        <v>1069</v>
      </c>
      <c r="E2540" s="1" t="s">
        <v>1081</v>
      </c>
      <c r="F2540" s="27" t="s">
        <v>1110</v>
      </c>
      <c r="G2540" s="27" t="s">
        <v>515</v>
      </c>
      <c r="H2540" s="5">
        <f t="shared" si="155"/>
        <v>-78000</v>
      </c>
      <c r="I2540" s="22">
        <f t="shared" si="156"/>
        <v>4.716981132075472</v>
      </c>
      <c r="K2540" t="s">
        <v>28</v>
      </c>
      <c r="M2540" s="2">
        <v>530</v>
      </c>
    </row>
    <row r="2541" spans="1:13" s="85" customFormat="1" ht="12.75">
      <c r="A2541" s="11"/>
      <c r="B2541" s="386">
        <f>SUM(B2507:B2540)</f>
        <v>78000</v>
      </c>
      <c r="C2541" s="11" t="s">
        <v>150</v>
      </c>
      <c r="D2541" s="11"/>
      <c r="E2541" s="11" t="s">
        <v>152</v>
      </c>
      <c r="F2541" s="18"/>
      <c r="G2541" s="18"/>
      <c r="H2541" s="83">
        <v>0</v>
      </c>
      <c r="I2541" s="84">
        <f t="shared" si="156"/>
        <v>147.16981132075472</v>
      </c>
      <c r="M2541" s="2">
        <v>530</v>
      </c>
    </row>
    <row r="2542" spans="1:13" s="40" customFormat="1" ht="12.75">
      <c r="A2542" s="39"/>
      <c r="B2542" s="387"/>
      <c r="C2542" s="41"/>
      <c r="D2542" s="35"/>
      <c r="E2542" s="39"/>
      <c r="F2542" s="36"/>
      <c r="G2542" s="36"/>
      <c r="H2542" s="5">
        <f>H2541-B2542</f>
        <v>0</v>
      </c>
      <c r="I2542" s="22">
        <f t="shared" si="156"/>
        <v>0</v>
      </c>
      <c r="M2542" s="2">
        <v>530</v>
      </c>
    </row>
    <row r="2543" spans="1:13" s="40" customFormat="1" ht="12.75">
      <c r="A2543" s="39"/>
      <c r="B2543" s="387"/>
      <c r="C2543" s="41"/>
      <c r="D2543" s="35"/>
      <c r="E2543" s="39"/>
      <c r="F2543" s="36"/>
      <c r="G2543" s="36"/>
      <c r="H2543" s="5"/>
      <c r="I2543" s="22"/>
      <c r="M2543" s="2">
        <v>530</v>
      </c>
    </row>
    <row r="2544" spans="1:13" s="40" customFormat="1" ht="12.75">
      <c r="A2544" s="39"/>
      <c r="B2544" s="387"/>
      <c r="C2544" s="41"/>
      <c r="D2544" s="35"/>
      <c r="E2544" s="39"/>
      <c r="F2544" s="36"/>
      <c r="G2544" s="36"/>
      <c r="H2544" s="5"/>
      <c r="I2544" s="22"/>
      <c r="M2544" s="2">
        <v>530</v>
      </c>
    </row>
    <row r="2545" spans="1:13" s="40" customFormat="1" ht="12.75">
      <c r="A2545" s="39"/>
      <c r="B2545" s="387"/>
      <c r="C2545" s="41"/>
      <c r="D2545" s="35"/>
      <c r="E2545" s="39"/>
      <c r="F2545" s="36"/>
      <c r="G2545" s="36"/>
      <c r="H2545" s="5">
        <f>H2542-B2545</f>
        <v>0</v>
      </c>
      <c r="I2545" s="22">
        <f aca="true" t="shared" si="157" ref="I2545:I2608">+B2545/M2545</f>
        <v>0</v>
      </c>
      <c r="M2545" s="2">
        <v>530</v>
      </c>
    </row>
    <row r="2546" spans="1:13" s="103" customFormat="1" ht="12.75">
      <c r="A2546" s="1"/>
      <c r="B2546" s="384">
        <v>3000</v>
      </c>
      <c r="C2546" s="12" t="s">
        <v>810</v>
      </c>
      <c r="D2546" s="33" t="s">
        <v>1111</v>
      </c>
      <c r="E2546" s="12" t="s">
        <v>234</v>
      </c>
      <c r="F2546" s="30" t="s">
        <v>1112</v>
      </c>
      <c r="G2546" s="27" t="s">
        <v>43</v>
      </c>
      <c r="H2546" s="5">
        <f aca="true" t="shared" si="158" ref="H2546:H2559">H2545-B2546</f>
        <v>-3000</v>
      </c>
      <c r="I2546" s="22">
        <f t="shared" si="157"/>
        <v>5.660377358490566</v>
      </c>
      <c r="J2546"/>
      <c r="K2546" t="s">
        <v>1113</v>
      </c>
      <c r="L2546"/>
      <c r="M2546" s="2">
        <v>530</v>
      </c>
    </row>
    <row r="2547" spans="1:13" s="103" customFormat="1" ht="12.75">
      <c r="A2547" s="1"/>
      <c r="B2547" s="385">
        <v>3000</v>
      </c>
      <c r="C2547" s="33" t="s">
        <v>808</v>
      </c>
      <c r="D2547" s="33" t="s">
        <v>1111</v>
      </c>
      <c r="E2547" s="1" t="s">
        <v>234</v>
      </c>
      <c r="F2547" s="27" t="s">
        <v>1114</v>
      </c>
      <c r="G2547" s="27" t="s">
        <v>311</v>
      </c>
      <c r="H2547" s="5">
        <f t="shared" si="158"/>
        <v>-6000</v>
      </c>
      <c r="I2547" s="22">
        <f t="shared" si="157"/>
        <v>5.660377358490566</v>
      </c>
      <c r="J2547"/>
      <c r="K2547" t="s">
        <v>1113</v>
      </c>
      <c r="L2547"/>
      <c r="M2547" s="2">
        <v>530</v>
      </c>
    </row>
    <row r="2548" spans="1:13" s="103" customFormat="1" ht="12.75">
      <c r="A2548" s="1"/>
      <c r="B2548" s="385">
        <v>3000</v>
      </c>
      <c r="C2548" s="33" t="s">
        <v>810</v>
      </c>
      <c r="D2548" s="33" t="s">
        <v>1111</v>
      </c>
      <c r="E2548" s="1" t="s">
        <v>234</v>
      </c>
      <c r="F2548" s="27" t="s">
        <v>1115</v>
      </c>
      <c r="G2548" s="27" t="s">
        <v>342</v>
      </c>
      <c r="H2548" s="38">
        <f t="shared" si="158"/>
        <v>-9000</v>
      </c>
      <c r="I2548" s="78">
        <f t="shared" si="157"/>
        <v>5.660377358490566</v>
      </c>
      <c r="J2548"/>
      <c r="K2548" t="s">
        <v>1113</v>
      </c>
      <c r="L2548"/>
      <c r="M2548" s="2">
        <v>530</v>
      </c>
    </row>
    <row r="2549" spans="1:13" s="103" customFormat="1" ht="12.75">
      <c r="A2549" s="1"/>
      <c r="B2549" s="385">
        <v>4000</v>
      </c>
      <c r="C2549" s="1" t="s">
        <v>1116</v>
      </c>
      <c r="D2549" s="33" t="s">
        <v>1111</v>
      </c>
      <c r="E2549" s="1" t="s">
        <v>234</v>
      </c>
      <c r="F2549" s="27" t="s">
        <v>1117</v>
      </c>
      <c r="G2549" s="27" t="s">
        <v>425</v>
      </c>
      <c r="H2549" s="38">
        <f t="shared" si="158"/>
        <v>-13000</v>
      </c>
      <c r="I2549" s="78">
        <f t="shared" si="157"/>
        <v>7.547169811320755</v>
      </c>
      <c r="J2549"/>
      <c r="K2549" t="s">
        <v>1113</v>
      </c>
      <c r="L2549"/>
      <c r="M2549" s="2">
        <v>530</v>
      </c>
    </row>
    <row r="2550" spans="1:13" s="103" customFormat="1" ht="12.75">
      <c r="A2550" s="1"/>
      <c r="B2550" s="385">
        <v>4000</v>
      </c>
      <c r="C2550" s="1" t="s">
        <v>1118</v>
      </c>
      <c r="D2550" s="33" t="s">
        <v>1111</v>
      </c>
      <c r="E2550" s="1" t="s">
        <v>234</v>
      </c>
      <c r="F2550" s="27" t="s">
        <v>1119</v>
      </c>
      <c r="G2550" s="27" t="s">
        <v>456</v>
      </c>
      <c r="H2550" s="38">
        <f t="shared" si="158"/>
        <v>-17000</v>
      </c>
      <c r="I2550" s="78">
        <f t="shared" si="157"/>
        <v>7.547169811320755</v>
      </c>
      <c r="J2550"/>
      <c r="K2550" t="s">
        <v>1113</v>
      </c>
      <c r="L2550"/>
      <c r="M2550" s="2">
        <v>530</v>
      </c>
    </row>
    <row r="2551" spans="1:13" s="103" customFormat="1" ht="12.75">
      <c r="A2551" s="1"/>
      <c r="B2551" s="385">
        <v>6000</v>
      </c>
      <c r="C2551" s="1" t="s">
        <v>808</v>
      </c>
      <c r="D2551" s="33" t="s">
        <v>1111</v>
      </c>
      <c r="E2551" s="1" t="s">
        <v>234</v>
      </c>
      <c r="F2551" s="453" t="s">
        <v>1120</v>
      </c>
      <c r="G2551" s="27" t="s">
        <v>502</v>
      </c>
      <c r="H2551" s="38">
        <f t="shared" si="158"/>
        <v>-23000</v>
      </c>
      <c r="I2551" s="78">
        <f t="shared" si="157"/>
        <v>11.320754716981131</v>
      </c>
      <c r="J2551"/>
      <c r="K2551" t="s">
        <v>1113</v>
      </c>
      <c r="L2551"/>
      <c r="M2551" s="2">
        <v>530</v>
      </c>
    </row>
    <row r="2552" spans="1:13" s="15" customFormat="1" ht="12.75">
      <c r="A2552" s="1"/>
      <c r="B2552" s="384">
        <v>3000</v>
      </c>
      <c r="C2552" s="12" t="s">
        <v>810</v>
      </c>
      <c r="D2552" s="33" t="s">
        <v>1111</v>
      </c>
      <c r="E2552" s="12" t="s">
        <v>234</v>
      </c>
      <c r="F2552" s="30" t="s">
        <v>1121</v>
      </c>
      <c r="G2552" s="27" t="s">
        <v>259</v>
      </c>
      <c r="H2552" s="38">
        <f t="shared" si="158"/>
        <v>-26000</v>
      </c>
      <c r="I2552" s="78">
        <f t="shared" si="157"/>
        <v>5.660377358490566</v>
      </c>
      <c r="J2552"/>
      <c r="K2552" t="s">
        <v>1122</v>
      </c>
      <c r="L2552"/>
      <c r="M2552" s="2">
        <v>530</v>
      </c>
    </row>
    <row r="2553" spans="1:13" s="15" customFormat="1" ht="12.75">
      <c r="A2553" s="1"/>
      <c r="B2553" s="385">
        <v>1500</v>
      </c>
      <c r="C2553" s="1" t="s">
        <v>1123</v>
      </c>
      <c r="D2553" s="33" t="s">
        <v>1111</v>
      </c>
      <c r="E2553" s="1" t="s">
        <v>234</v>
      </c>
      <c r="F2553" s="27" t="s">
        <v>1124</v>
      </c>
      <c r="G2553" s="27" t="s">
        <v>386</v>
      </c>
      <c r="H2553" s="38">
        <f t="shared" si="158"/>
        <v>-27500</v>
      </c>
      <c r="I2553" s="78">
        <f t="shared" si="157"/>
        <v>2.830188679245283</v>
      </c>
      <c r="J2553"/>
      <c r="K2553" t="s">
        <v>1122</v>
      </c>
      <c r="L2553"/>
      <c r="M2553" s="2">
        <v>530</v>
      </c>
    </row>
    <row r="2554" spans="1:13" s="103" customFormat="1" ht="12.75">
      <c r="A2554" s="1"/>
      <c r="B2554" s="385">
        <v>1500</v>
      </c>
      <c r="C2554" s="1" t="s">
        <v>1125</v>
      </c>
      <c r="D2554" s="33" t="s">
        <v>1111</v>
      </c>
      <c r="E2554" s="1" t="s">
        <v>234</v>
      </c>
      <c r="F2554" s="27" t="s">
        <v>1126</v>
      </c>
      <c r="G2554" s="27" t="s">
        <v>392</v>
      </c>
      <c r="H2554" s="38">
        <f t="shared" si="158"/>
        <v>-29000</v>
      </c>
      <c r="I2554" s="78">
        <f t="shared" si="157"/>
        <v>2.830188679245283</v>
      </c>
      <c r="J2554"/>
      <c r="K2554" t="s">
        <v>1122</v>
      </c>
      <c r="L2554"/>
      <c r="M2554" s="2">
        <v>530</v>
      </c>
    </row>
    <row r="2555" spans="1:14" s="15" customFormat="1" ht="12.75">
      <c r="A2555" s="33"/>
      <c r="B2555" s="384">
        <v>4500</v>
      </c>
      <c r="C2555" s="33" t="s">
        <v>831</v>
      </c>
      <c r="D2555" s="33" t="s">
        <v>1111</v>
      </c>
      <c r="E2555" s="33" t="s">
        <v>234</v>
      </c>
      <c r="F2555" s="31" t="s">
        <v>1127</v>
      </c>
      <c r="G2555" s="31" t="s">
        <v>462</v>
      </c>
      <c r="H2555" s="38">
        <f t="shared" si="158"/>
        <v>-33500</v>
      </c>
      <c r="I2555" s="78">
        <f t="shared" si="157"/>
        <v>8.49056603773585</v>
      </c>
      <c r="J2555" s="103"/>
      <c r="K2555" s="103" t="s">
        <v>1122</v>
      </c>
      <c r="L2555" s="103"/>
      <c r="M2555" s="2">
        <v>530</v>
      </c>
      <c r="N2555" s="496"/>
    </row>
    <row r="2556" spans="1:13" s="15" customFormat="1" ht="12.75">
      <c r="A2556" s="33"/>
      <c r="B2556" s="384">
        <v>800</v>
      </c>
      <c r="C2556" s="33" t="s">
        <v>833</v>
      </c>
      <c r="D2556" s="33" t="s">
        <v>1111</v>
      </c>
      <c r="E2556" s="33" t="s">
        <v>234</v>
      </c>
      <c r="F2556" s="31" t="s">
        <v>1128</v>
      </c>
      <c r="G2556" s="31" t="s">
        <v>464</v>
      </c>
      <c r="H2556" s="38">
        <f t="shared" si="158"/>
        <v>-34300</v>
      </c>
      <c r="I2556" s="78">
        <f t="shared" si="157"/>
        <v>1.509433962264151</v>
      </c>
      <c r="J2556" s="103"/>
      <c r="K2556" s="103" t="s">
        <v>1122</v>
      </c>
      <c r="L2556" s="103"/>
      <c r="M2556" s="2">
        <v>530</v>
      </c>
    </row>
    <row r="2557" spans="1:13" s="15" customFormat="1" ht="12.75">
      <c r="A2557" s="33"/>
      <c r="B2557" s="384">
        <v>800</v>
      </c>
      <c r="C2557" s="33" t="s">
        <v>834</v>
      </c>
      <c r="D2557" s="33" t="s">
        <v>1111</v>
      </c>
      <c r="E2557" s="33" t="s">
        <v>234</v>
      </c>
      <c r="F2557" s="31" t="s">
        <v>1128</v>
      </c>
      <c r="G2557" s="31" t="s">
        <v>464</v>
      </c>
      <c r="H2557" s="38">
        <f t="shared" si="158"/>
        <v>-35100</v>
      </c>
      <c r="I2557" s="78">
        <f t="shared" si="157"/>
        <v>1.509433962264151</v>
      </c>
      <c r="J2557" s="103"/>
      <c r="K2557" s="103" t="s">
        <v>1122</v>
      </c>
      <c r="L2557" s="103"/>
      <c r="M2557" s="2">
        <v>530</v>
      </c>
    </row>
    <row r="2558" spans="1:13" s="15" customFormat="1" ht="12.75">
      <c r="A2558" s="33"/>
      <c r="B2558" s="384">
        <v>3500</v>
      </c>
      <c r="C2558" s="33" t="s">
        <v>825</v>
      </c>
      <c r="D2558" s="33" t="s">
        <v>1111</v>
      </c>
      <c r="E2558" s="33" t="s">
        <v>234</v>
      </c>
      <c r="F2558" s="31" t="s">
        <v>1129</v>
      </c>
      <c r="G2558" s="31" t="s">
        <v>464</v>
      </c>
      <c r="H2558" s="38">
        <f t="shared" si="158"/>
        <v>-38600</v>
      </c>
      <c r="I2558" s="78">
        <f t="shared" si="157"/>
        <v>6.60377358490566</v>
      </c>
      <c r="J2558" s="103"/>
      <c r="K2558" s="103" t="s">
        <v>1122</v>
      </c>
      <c r="L2558" s="103"/>
      <c r="M2558" s="2">
        <v>530</v>
      </c>
    </row>
    <row r="2559" spans="1:13" s="103" customFormat="1" ht="12.75">
      <c r="A2559" s="501"/>
      <c r="B2559" s="385">
        <v>6000</v>
      </c>
      <c r="C2559" s="1" t="s">
        <v>808</v>
      </c>
      <c r="D2559" s="33" t="s">
        <v>1111</v>
      </c>
      <c r="E2559" s="1" t="s">
        <v>234</v>
      </c>
      <c r="F2559" s="453" t="s">
        <v>1130</v>
      </c>
      <c r="G2559" s="27" t="s">
        <v>502</v>
      </c>
      <c r="H2559" s="38">
        <f t="shared" si="158"/>
        <v>-44600</v>
      </c>
      <c r="I2559" s="78">
        <f t="shared" si="157"/>
        <v>11.320754716981131</v>
      </c>
      <c r="J2559" s="502"/>
      <c r="K2559" t="s">
        <v>1122</v>
      </c>
      <c r="L2559" s="502"/>
      <c r="M2559" s="2">
        <v>530</v>
      </c>
    </row>
    <row r="2560" spans="1:13" s="91" customFormat="1" ht="12.75">
      <c r="A2560" s="86"/>
      <c r="B2560" s="388">
        <f>SUM(B2546:B2559)</f>
        <v>44600</v>
      </c>
      <c r="C2560" s="86" t="s">
        <v>158</v>
      </c>
      <c r="D2560" s="86"/>
      <c r="E2560" s="86" t="s">
        <v>175</v>
      </c>
      <c r="F2560" s="88"/>
      <c r="G2560" s="88"/>
      <c r="H2560" s="87">
        <v>0</v>
      </c>
      <c r="I2560" s="118">
        <f t="shared" si="157"/>
        <v>84.15094339622641</v>
      </c>
      <c r="M2560" s="2">
        <v>530</v>
      </c>
    </row>
    <row r="2561" spans="1:13" s="103" customFormat="1" ht="12.75">
      <c r="A2561" s="33"/>
      <c r="B2561" s="384"/>
      <c r="C2561" s="122"/>
      <c r="D2561" s="122"/>
      <c r="E2561" s="122"/>
      <c r="F2561" s="31"/>
      <c r="G2561" s="31"/>
      <c r="H2561" s="38">
        <f aca="true" t="shared" si="159" ref="H2561:H2608">H2560-B2561</f>
        <v>0</v>
      </c>
      <c r="I2561" s="78">
        <f t="shared" si="157"/>
        <v>0</v>
      </c>
      <c r="M2561" s="2">
        <v>530</v>
      </c>
    </row>
    <row r="2562" spans="1:13" s="103" customFormat="1" ht="12.75">
      <c r="A2562" s="33"/>
      <c r="B2562" s="384"/>
      <c r="C2562" s="33"/>
      <c r="D2562" s="33"/>
      <c r="E2562" s="33"/>
      <c r="F2562" s="31"/>
      <c r="G2562" s="31"/>
      <c r="H2562" s="38">
        <f t="shared" si="159"/>
        <v>0</v>
      </c>
      <c r="I2562" s="78">
        <f t="shared" si="157"/>
        <v>0</v>
      </c>
      <c r="M2562" s="2">
        <v>530</v>
      </c>
    </row>
    <row r="2563" spans="1:13" s="103" customFormat="1" ht="12.75">
      <c r="A2563" s="1"/>
      <c r="B2563" s="385">
        <v>1500</v>
      </c>
      <c r="C2563" s="75" t="s">
        <v>240</v>
      </c>
      <c r="D2563" s="33" t="s">
        <v>1111</v>
      </c>
      <c r="E2563" s="1" t="s">
        <v>86</v>
      </c>
      <c r="F2563" s="27" t="s">
        <v>1131</v>
      </c>
      <c r="G2563" s="27" t="s">
        <v>43</v>
      </c>
      <c r="H2563" s="38">
        <f t="shared" si="159"/>
        <v>-1500</v>
      </c>
      <c r="I2563" s="78">
        <f t="shared" si="157"/>
        <v>2.830188679245283</v>
      </c>
      <c r="J2563"/>
      <c r="K2563" t="s">
        <v>1113</v>
      </c>
      <c r="L2563"/>
      <c r="M2563" s="2">
        <v>530</v>
      </c>
    </row>
    <row r="2564" spans="1:13" s="103" customFormat="1" ht="12.75">
      <c r="A2564" s="1"/>
      <c r="B2564" s="384">
        <v>1500</v>
      </c>
      <c r="C2564" s="75" t="s">
        <v>240</v>
      </c>
      <c r="D2564" s="33" t="s">
        <v>1111</v>
      </c>
      <c r="E2564" s="33" t="s">
        <v>86</v>
      </c>
      <c r="F2564" s="27" t="s">
        <v>1131</v>
      </c>
      <c r="G2564" s="31" t="s">
        <v>306</v>
      </c>
      <c r="H2564" s="38">
        <f t="shared" si="159"/>
        <v>-3000</v>
      </c>
      <c r="I2564" s="78">
        <f t="shared" si="157"/>
        <v>2.830188679245283</v>
      </c>
      <c r="J2564"/>
      <c r="K2564" t="s">
        <v>1113</v>
      </c>
      <c r="L2564"/>
      <c r="M2564" s="2">
        <v>530</v>
      </c>
    </row>
    <row r="2565" spans="1:13" s="103" customFormat="1" ht="12.75">
      <c r="A2565" s="1"/>
      <c r="B2565" s="384">
        <v>1500</v>
      </c>
      <c r="C2565" s="75" t="s">
        <v>240</v>
      </c>
      <c r="D2565" s="33" t="s">
        <v>1111</v>
      </c>
      <c r="E2565" s="12" t="s">
        <v>86</v>
      </c>
      <c r="F2565" s="27" t="s">
        <v>1131</v>
      </c>
      <c r="G2565" s="30" t="s">
        <v>44</v>
      </c>
      <c r="H2565" s="38">
        <f t="shared" si="159"/>
        <v>-4500</v>
      </c>
      <c r="I2565" s="78">
        <f t="shared" si="157"/>
        <v>2.830188679245283</v>
      </c>
      <c r="J2565"/>
      <c r="K2565" t="s">
        <v>1113</v>
      </c>
      <c r="L2565"/>
      <c r="M2565" s="2">
        <v>530</v>
      </c>
    </row>
    <row r="2566" spans="1:13" s="103" customFormat="1" ht="12.75">
      <c r="A2566" s="1"/>
      <c r="B2566" s="385">
        <v>1500</v>
      </c>
      <c r="C2566" s="75" t="s">
        <v>240</v>
      </c>
      <c r="D2566" s="33" t="s">
        <v>1111</v>
      </c>
      <c r="E2566" s="1" t="s">
        <v>86</v>
      </c>
      <c r="F2566" s="27" t="s">
        <v>1131</v>
      </c>
      <c r="G2566" s="27" t="s">
        <v>311</v>
      </c>
      <c r="H2566" s="38">
        <f t="shared" si="159"/>
        <v>-6000</v>
      </c>
      <c r="I2566" s="78">
        <f t="shared" si="157"/>
        <v>2.830188679245283</v>
      </c>
      <c r="J2566"/>
      <c r="K2566" t="s">
        <v>1113</v>
      </c>
      <c r="L2566"/>
      <c r="M2566" s="2">
        <v>530</v>
      </c>
    </row>
    <row r="2567" spans="1:13" s="15" customFormat="1" ht="12.75">
      <c r="A2567" s="1"/>
      <c r="B2567" s="385">
        <v>1500</v>
      </c>
      <c r="C2567" s="75" t="s">
        <v>240</v>
      </c>
      <c r="D2567" s="33" t="s">
        <v>1111</v>
      </c>
      <c r="E2567" s="1" t="s">
        <v>86</v>
      </c>
      <c r="F2567" s="27" t="s">
        <v>1131</v>
      </c>
      <c r="G2567" s="27" t="s">
        <v>342</v>
      </c>
      <c r="H2567" s="38">
        <f t="shared" si="159"/>
        <v>-7500</v>
      </c>
      <c r="I2567" s="78">
        <f t="shared" si="157"/>
        <v>2.830188679245283</v>
      </c>
      <c r="J2567"/>
      <c r="K2567" t="s">
        <v>1113</v>
      </c>
      <c r="L2567"/>
      <c r="M2567" s="2">
        <v>530</v>
      </c>
    </row>
    <row r="2568" spans="1:13" s="15" customFormat="1" ht="12.75">
      <c r="A2568" s="1"/>
      <c r="B2568" s="385">
        <v>1500</v>
      </c>
      <c r="C2568" s="75" t="s">
        <v>240</v>
      </c>
      <c r="D2568" s="33" t="s">
        <v>1111</v>
      </c>
      <c r="E2568" s="1" t="s">
        <v>86</v>
      </c>
      <c r="F2568" s="27" t="s">
        <v>1131</v>
      </c>
      <c r="G2568" s="27" t="s">
        <v>382</v>
      </c>
      <c r="H2568" s="38">
        <f t="shared" si="159"/>
        <v>-9000</v>
      </c>
      <c r="I2568" s="78">
        <f t="shared" si="157"/>
        <v>2.830188679245283</v>
      </c>
      <c r="J2568"/>
      <c r="K2568" t="s">
        <v>1113</v>
      </c>
      <c r="L2568"/>
      <c r="M2568" s="2">
        <v>530</v>
      </c>
    </row>
    <row r="2569" spans="1:13" s="15" customFormat="1" ht="12.75">
      <c r="A2569" s="1"/>
      <c r="B2569" s="385">
        <v>1500</v>
      </c>
      <c r="C2569" s="75" t="s">
        <v>240</v>
      </c>
      <c r="D2569" s="33" t="s">
        <v>1111</v>
      </c>
      <c r="E2569" s="1" t="s">
        <v>86</v>
      </c>
      <c r="F2569" s="27" t="s">
        <v>1131</v>
      </c>
      <c r="G2569" s="27" t="s">
        <v>386</v>
      </c>
      <c r="H2569" s="38">
        <f t="shared" si="159"/>
        <v>-10500</v>
      </c>
      <c r="I2569" s="78">
        <f t="shared" si="157"/>
        <v>2.830188679245283</v>
      </c>
      <c r="J2569"/>
      <c r="K2569" t="s">
        <v>1113</v>
      </c>
      <c r="L2569"/>
      <c r="M2569" s="2">
        <v>530</v>
      </c>
    </row>
    <row r="2570" spans="1:13" s="103" customFormat="1" ht="12.75">
      <c r="A2570" s="1"/>
      <c r="B2570" s="385">
        <v>1500</v>
      </c>
      <c r="C2570" s="75" t="s">
        <v>240</v>
      </c>
      <c r="D2570" s="33" t="s">
        <v>1111</v>
      </c>
      <c r="E2570" s="1" t="s">
        <v>86</v>
      </c>
      <c r="F2570" s="27" t="s">
        <v>1131</v>
      </c>
      <c r="G2570" s="27" t="s">
        <v>392</v>
      </c>
      <c r="H2570" s="38">
        <f t="shared" si="159"/>
        <v>-12000</v>
      </c>
      <c r="I2570" s="78">
        <f t="shared" si="157"/>
        <v>2.830188679245283</v>
      </c>
      <c r="J2570"/>
      <c r="K2570" t="s">
        <v>1113</v>
      </c>
      <c r="L2570"/>
      <c r="M2570" s="2">
        <v>530</v>
      </c>
    </row>
    <row r="2571" spans="1:13" s="103" customFormat="1" ht="12.75">
      <c r="A2571" s="1"/>
      <c r="B2571" s="385">
        <v>1500</v>
      </c>
      <c r="C2571" s="75" t="s">
        <v>240</v>
      </c>
      <c r="D2571" s="33" t="s">
        <v>1111</v>
      </c>
      <c r="E2571" s="1" t="s">
        <v>86</v>
      </c>
      <c r="F2571" s="27" t="s">
        <v>1131</v>
      </c>
      <c r="G2571" s="27" t="s">
        <v>395</v>
      </c>
      <c r="H2571" s="38">
        <f t="shared" si="159"/>
        <v>-13500</v>
      </c>
      <c r="I2571" s="78">
        <f t="shared" si="157"/>
        <v>2.830188679245283</v>
      </c>
      <c r="J2571"/>
      <c r="K2571" t="s">
        <v>1113</v>
      </c>
      <c r="L2571"/>
      <c r="M2571" s="2">
        <v>530</v>
      </c>
    </row>
    <row r="2572" spans="1:13" s="103" customFormat="1" ht="12.75">
      <c r="A2572" s="1"/>
      <c r="B2572" s="385">
        <v>1500</v>
      </c>
      <c r="C2572" s="75" t="s">
        <v>240</v>
      </c>
      <c r="D2572" s="33" t="s">
        <v>1111</v>
      </c>
      <c r="E2572" s="1" t="s">
        <v>86</v>
      </c>
      <c r="F2572" s="27" t="s">
        <v>1131</v>
      </c>
      <c r="G2572" s="27" t="s">
        <v>417</v>
      </c>
      <c r="H2572" s="38">
        <f t="shared" si="159"/>
        <v>-15000</v>
      </c>
      <c r="I2572" s="78">
        <f t="shared" si="157"/>
        <v>2.830188679245283</v>
      </c>
      <c r="J2572"/>
      <c r="K2572" t="s">
        <v>1113</v>
      </c>
      <c r="L2572"/>
      <c r="M2572" s="2">
        <v>530</v>
      </c>
    </row>
    <row r="2573" spans="1:13" s="103" customFormat="1" ht="12.75">
      <c r="A2573" s="1"/>
      <c r="B2573" s="385">
        <v>1500</v>
      </c>
      <c r="C2573" s="75" t="s">
        <v>240</v>
      </c>
      <c r="D2573" s="33" t="s">
        <v>1111</v>
      </c>
      <c r="E2573" s="1" t="s">
        <v>86</v>
      </c>
      <c r="F2573" s="27" t="s">
        <v>1131</v>
      </c>
      <c r="G2573" s="27" t="s">
        <v>419</v>
      </c>
      <c r="H2573" s="38">
        <f t="shared" si="159"/>
        <v>-16500</v>
      </c>
      <c r="I2573" s="78">
        <f t="shared" si="157"/>
        <v>2.830188679245283</v>
      </c>
      <c r="J2573"/>
      <c r="K2573" t="s">
        <v>1113</v>
      </c>
      <c r="L2573"/>
      <c r="M2573" s="2">
        <v>530</v>
      </c>
    </row>
    <row r="2574" spans="1:13" s="103" customFormat="1" ht="12.75">
      <c r="A2574" s="1"/>
      <c r="B2574" s="385">
        <v>1500</v>
      </c>
      <c r="C2574" s="75" t="s">
        <v>240</v>
      </c>
      <c r="D2574" s="33" t="s">
        <v>1111</v>
      </c>
      <c r="E2574" s="1" t="s">
        <v>86</v>
      </c>
      <c r="F2574" s="27" t="s">
        <v>1131</v>
      </c>
      <c r="G2574" s="27" t="s">
        <v>421</v>
      </c>
      <c r="H2574" s="38">
        <f t="shared" si="159"/>
        <v>-18000</v>
      </c>
      <c r="I2574" s="78">
        <f t="shared" si="157"/>
        <v>2.830188679245283</v>
      </c>
      <c r="J2574"/>
      <c r="K2574" t="s">
        <v>1113</v>
      </c>
      <c r="L2574"/>
      <c r="M2574" s="2">
        <v>530</v>
      </c>
    </row>
    <row r="2575" spans="1:13" s="103" customFormat="1" ht="12.75">
      <c r="A2575" s="1"/>
      <c r="B2575" s="385">
        <v>1500</v>
      </c>
      <c r="C2575" s="75" t="s">
        <v>240</v>
      </c>
      <c r="D2575" s="33" t="s">
        <v>1111</v>
      </c>
      <c r="E2575" s="1" t="s">
        <v>86</v>
      </c>
      <c r="F2575" s="27" t="s">
        <v>1131</v>
      </c>
      <c r="G2575" s="27" t="s">
        <v>423</v>
      </c>
      <c r="H2575" s="38">
        <f t="shared" si="159"/>
        <v>-19500</v>
      </c>
      <c r="I2575" s="78">
        <f t="shared" si="157"/>
        <v>2.830188679245283</v>
      </c>
      <c r="J2575"/>
      <c r="K2575" t="s">
        <v>1113</v>
      </c>
      <c r="L2575"/>
      <c r="M2575" s="2">
        <v>530</v>
      </c>
    </row>
    <row r="2576" spans="1:13" s="103" customFormat="1" ht="12.75">
      <c r="A2576" s="1"/>
      <c r="B2576" s="385">
        <v>1500</v>
      </c>
      <c r="C2576" s="75" t="s">
        <v>240</v>
      </c>
      <c r="D2576" s="33" t="s">
        <v>1111</v>
      </c>
      <c r="E2576" s="1" t="s">
        <v>86</v>
      </c>
      <c r="F2576" s="27" t="s">
        <v>1131</v>
      </c>
      <c r="G2576" s="27" t="s">
        <v>425</v>
      </c>
      <c r="H2576" s="38">
        <f t="shared" si="159"/>
        <v>-21000</v>
      </c>
      <c r="I2576" s="78">
        <f t="shared" si="157"/>
        <v>2.830188679245283</v>
      </c>
      <c r="J2576"/>
      <c r="K2576" t="s">
        <v>1113</v>
      </c>
      <c r="L2576"/>
      <c r="M2576" s="2">
        <v>530</v>
      </c>
    </row>
    <row r="2577" spans="1:13" s="103" customFormat="1" ht="12.75">
      <c r="A2577" s="1"/>
      <c r="B2577" s="385">
        <v>1500</v>
      </c>
      <c r="C2577" s="75" t="s">
        <v>240</v>
      </c>
      <c r="D2577" s="33" t="s">
        <v>1111</v>
      </c>
      <c r="E2577" s="1" t="s">
        <v>86</v>
      </c>
      <c r="F2577" s="27" t="s">
        <v>1131</v>
      </c>
      <c r="G2577" s="27" t="s">
        <v>456</v>
      </c>
      <c r="H2577" s="38">
        <f t="shared" si="159"/>
        <v>-22500</v>
      </c>
      <c r="I2577" s="78">
        <f t="shared" si="157"/>
        <v>2.830188679245283</v>
      </c>
      <c r="J2577"/>
      <c r="K2577" t="s">
        <v>1113</v>
      </c>
      <c r="L2577"/>
      <c r="M2577" s="2">
        <v>530</v>
      </c>
    </row>
    <row r="2578" spans="1:13" s="103" customFormat="1" ht="12.75">
      <c r="A2578" s="1"/>
      <c r="B2578" s="385">
        <v>1500</v>
      </c>
      <c r="C2578" s="75" t="s">
        <v>240</v>
      </c>
      <c r="D2578" s="33" t="s">
        <v>1111</v>
      </c>
      <c r="E2578" s="1" t="s">
        <v>86</v>
      </c>
      <c r="F2578" s="27" t="s">
        <v>1131</v>
      </c>
      <c r="G2578" s="27" t="s">
        <v>458</v>
      </c>
      <c r="H2578" s="38">
        <f t="shared" si="159"/>
        <v>-24000</v>
      </c>
      <c r="I2578" s="78">
        <f t="shared" si="157"/>
        <v>2.830188679245283</v>
      </c>
      <c r="J2578"/>
      <c r="K2578" t="s">
        <v>1113</v>
      </c>
      <c r="L2578"/>
      <c r="M2578" s="2">
        <v>530</v>
      </c>
    </row>
    <row r="2579" spans="1:13" s="103" customFormat="1" ht="12.75">
      <c r="A2579" s="1"/>
      <c r="B2579" s="385">
        <v>1500</v>
      </c>
      <c r="C2579" s="75" t="s">
        <v>240</v>
      </c>
      <c r="D2579" s="33" t="s">
        <v>1111</v>
      </c>
      <c r="E2579" s="1" t="s">
        <v>86</v>
      </c>
      <c r="F2579" s="27" t="s">
        <v>1131</v>
      </c>
      <c r="G2579" s="27" t="s">
        <v>460</v>
      </c>
      <c r="H2579" s="38">
        <f t="shared" si="159"/>
        <v>-25500</v>
      </c>
      <c r="I2579" s="78">
        <f t="shared" si="157"/>
        <v>2.830188679245283</v>
      </c>
      <c r="J2579"/>
      <c r="K2579" t="s">
        <v>1113</v>
      </c>
      <c r="L2579"/>
      <c r="M2579" s="2">
        <v>530</v>
      </c>
    </row>
    <row r="2580" spans="1:13" s="103" customFormat="1" ht="12.75">
      <c r="A2580" s="1"/>
      <c r="B2580" s="385">
        <v>1500</v>
      </c>
      <c r="C2580" s="75" t="s">
        <v>240</v>
      </c>
      <c r="D2580" s="33" t="s">
        <v>1111</v>
      </c>
      <c r="E2580" s="1" t="s">
        <v>86</v>
      </c>
      <c r="F2580" s="27" t="s">
        <v>1131</v>
      </c>
      <c r="G2580" s="27" t="s">
        <v>462</v>
      </c>
      <c r="H2580" s="38">
        <f t="shared" si="159"/>
        <v>-27000</v>
      </c>
      <c r="I2580" s="78">
        <f t="shared" si="157"/>
        <v>2.830188679245283</v>
      </c>
      <c r="J2580"/>
      <c r="K2580" t="s">
        <v>1113</v>
      </c>
      <c r="L2580"/>
      <c r="M2580" s="2">
        <v>530</v>
      </c>
    </row>
    <row r="2581" spans="1:13" s="103" customFormat="1" ht="12.75">
      <c r="A2581" s="1"/>
      <c r="B2581" s="385">
        <v>1500</v>
      </c>
      <c r="C2581" s="75" t="s">
        <v>240</v>
      </c>
      <c r="D2581" s="33" t="s">
        <v>1111</v>
      </c>
      <c r="E2581" s="1" t="s">
        <v>86</v>
      </c>
      <c r="F2581" s="27" t="s">
        <v>1131</v>
      </c>
      <c r="G2581" s="27" t="s">
        <v>464</v>
      </c>
      <c r="H2581" s="38">
        <f t="shared" si="159"/>
        <v>-28500</v>
      </c>
      <c r="I2581" s="78">
        <f t="shared" si="157"/>
        <v>2.830188679245283</v>
      </c>
      <c r="J2581"/>
      <c r="K2581" t="s">
        <v>1113</v>
      </c>
      <c r="L2581"/>
      <c r="M2581" s="2">
        <v>530</v>
      </c>
    </row>
    <row r="2582" spans="1:13" s="103" customFormat="1" ht="12.75">
      <c r="A2582" s="1"/>
      <c r="B2582" s="385">
        <v>1500</v>
      </c>
      <c r="C2582" s="75" t="s">
        <v>240</v>
      </c>
      <c r="D2582" s="33" t="s">
        <v>1111</v>
      </c>
      <c r="E2582" s="1" t="s">
        <v>86</v>
      </c>
      <c r="F2582" s="27" t="s">
        <v>1131</v>
      </c>
      <c r="G2582" s="27" t="s">
        <v>502</v>
      </c>
      <c r="H2582" s="38">
        <f t="shared" si="159"/>
        <v>-30000</v>
      </c>
      <c r="I2582" s="78">
        <f t="shared" si="157"/>
        <v>2.830188679245283</v>
      </c>
      <c r="J2582"/>
      <c r="K2582" t="s">
        <v>1113</v>
      </c>
      <c r="L2582"/>
      <c r="M2582" s="2">
        <v>530</v>
      </c>
    </row>
    <row r="2583" spans="1:13" s="103" customFormat="1" ht="12.75">
      <c r="A2583" s="1"/>
      <c r="B2583" s="385">
        <v>1500</v>
      </c>
      <c r="C2583" s="75" t="s">
        <v>240</v>
      </c>
      <c r="D2583" s="33" t="s">
        <v>1111</v>
      </c>
      <c r="E2583" s="1" t="s">
        <v>86</v>
      </c>
      <c r="F2583" s="27" t="s">
        <v>1131</v>
      </c>
      <c r="G2583" s="27" t="s">
        <v>515</v>
      </c>
      <c r="H2583" s="38">
        <f t="shared" si="159"/>
        <v>-31500</v>
      </c>
      <c r="I2583" s="78">
        <f t="shared" si="157"/>
        <v>2.830188679245283</v>
      </c>
      <c r="J2583"/>
      <c r="K2583" t="s">
        <v>1113</v>
      </c>
      <c r="L2583"/>
      <c r="M2583" s="2">
        <v>530</v>
      </c>
    </row>
    <row r="2584" spans="1:13" s="103" customFormat="1" ht="12.75">
      <c r="A2584" s="1"/>
      <c r="B2584" s="385">
        <v>1500</v>
      </c>
      <c r="C2584" s="1" t="s">
        <v>240</v>
      </c>
      <c r="D2584" s="33" t="s">
        <v>1111</v>
      </c>
      <c r="E2584" s="1" t="s">
        <v>1132</v>
      </c>
      <c r="F2584" s="27" t="s">
        <v>1128</v>
      </c>
      <c r="G2584" s="27" t="s">
        <v>259</v>
      </c>
      <c r="H2584" s="38">
        <f t="shared" si="159"/>
        <v>-33000</v>
      </c>
      <c r="I2584" s="78">
        <f t="shared" si="157"/>
        <v>2.830188679245283</v>
      </c>
      <c r="J2584"/>
      <c r="K2584" t="s">
        <v>1122</v>
      </c>
      <c r="L2584"/>
      <c r="M2584" s="2">
        <v>530</v>
      </c>
    </row>
    <row r="2585" spans="1:13" s="103" customFormat="1" ht="12.75">
      <c r="A2585" s="1"/>
      <c r="B2585" s="384">
        <v>1500</v>
      </c>
      <c r="C2585" s="33" t="s">
        <v>240</v>
      </c>
      <c r="D2585" s="33" t="s">
        <v>1111</v>
      </c>
      <c r="E2585" s="1" t="s">
        <v>1132</v>
      </c>
      <c r="F2585" s="27" t="s">
        <v>1128</v>
      </c>
      <c r="G2585" s="31" t="s">
        <v>289</v>
      </c>
      <c r="H2585" s="38">
        <f t="shared" si="159"/>
        <v>-34500</v>
      </c>
      <c r="I2585" s="78">
        <f t="shared" si="157"/>
        <v>2.830188679245283</v>
      </c>
      <c r="J2585"/>
      <c r="K2585" t="s">
        <v>1122</v>
      </c>
      <c r="L2585"/>
      <c r="M2585" s="2">
        <v>530</v>
      </c>
    </row>
    <row r="2586" spans="1:13" s="103" customFormat="1" ht="12.75">
      <c r="A2586" s="1"/>
      <c r="B2586" s="384">
        <v>1500</v>
      </c>
      <c r="C2586" s="33" t="s">
        <v>240</v>
      </c>
      <c r="D2586" s="33" t="s">
        <v>1111</v>
      </c>
      <c r="E2586" s="1" t="s">
        <v>1132</v>
      </c>
      <c r="F2586" s="27" t="s">
        <v>1128</v>
      </c>
      <c r="G2586" s="30" t="s">
        <v>321</v>
      </c>
      <c r="H2586" s="38">
        <f t="shared" si="159"/>
        <v>-36000</v>
      </c>
      <c r="I2586" s="78">
        <f t="shared" si="157"/>
        <v>2.830188679245283</v>
      </c>
      <c r="J2586"/>
      <c r="K2586" t="s">
        <v>1122</v>
      </c>
      <c r="L2586"/>
      <c r="M2586" s="2">
        <v>530</v>
      </c>
    </row>
    <row r="2587" spans="1:13" s="103" customFormat="1" ht="12.75">
      <c r="A2587" s="1"/>
      <c r="B2587" s="385">
        <v>1500</v>
      </c>
      <c r="C2587" s="33" t="s">
        <v>240</v>
      </c>
      <c r="D2587" s="33" t="s">
        <v>1111</v>
      </c>
      <c r="E2587" s="1" t="s">
        <v>1132</v>
      </c>
      <c r="F2587" s="27" t="s">
        <v>1128</v>
      </c>
      <c r="G2587" s="27" t="s">
        <v>43</v>
      </c>
      <c r="H2587" s="38">
        <f t="shared" si="159"/>
        <v>-37500</v>
      </c>
      <c r="I2587" s="78">
        <f t="shared" si="157"/>
        <v>2.830188679245283</v>
      </c>
      <c r="J2587"/>
      <c r="K2587" t="s">
        <v>1122</v>
      </c>
      <c r="L2587"/>
      <c r="M2587" s="2">
        <v>530</v>
      </c>
    </row>
    <row r="2588" spans="1:13" s="103" customFormat="1" ht="12.75">
      <c r="A2588" s="1"/>
      <c r="B2588" s="385">
        <v>1500</v>
      </c>
      <c r="C2588" s="33" t="s">
        <v>240</v>
      </c>
      <c r="D2588" s="33" t="s">
        <v>1111</v>
      </c>
      <c r="E2588" s="1" t="s">
        <v>1132</v>
      </c>
      <c r="F2588" s="27" t="s">
        <v>1128</v>
      </c>
      <c r="G2588" s="27" t="s">
        <v>306</v>
      </c>
      <c r="H2588" s="38">
        <f t="shared" si="159"/>
        <v>-39000</v>
      </c>
      <c r="I2588" s="78">
        <f t="shared" si="157"/>
        <v>2.830188679245283</v>
      </c>
      <c r="J2588"/>
      <c r="K2588" t="s">
        <v>1122</v>
      </c>
      <c r="L2588"/>
      <c r="M2588" s="2">
        <v>530</v>
      </c>
    </row>
    <row r="2589" spans="1:13" s="103" customFormat="1" ht="12.75">
      <c r="A2589" s="1"/>
      <c r="B2589" s="385">
        <v>1500</v>
      </c>
      <c r="C2589" s="33" t="s">
        <v>240</v>
      </c>
      <c r="D2589" s="33" t="s">
        <v>1111</v>
      </c>
      <c r="E2589" s="1" t="s">
        <v>1132</v>
      </c>
      <c r="F2589" s="27" t="s">
        <v>1128</v>
      </c>
      <c r="G2589" s="27" t="s">
        <v>44</v>
      </c>
      <c r="H2589" s="38">
        <f t="shared" si="159"/>
        <v>-40500</v>
      </c>
      <c r="I2589" s="78">
        <f t="shared" si="157"/>
        <v>2.830188679245283</v>
      </c>
      <c r="J2589"/>
      <c r="K2589" t="s">
        <v>1122</v>
      </c>
      <c r="L2589"/>
      <c r="M2589" s="2">
        <v>530</v>
      </c>
    </row>
    <row r="2590" spans="1:13" s="103" customFormat="1" ht="12.75">
      <c r="A2590" s="1"/>
      <c r="B2590" s="385">
        <v>1500</v>
      </c>
      <c r="C2590" s="33" t="s">
        <v>240</v>
      </c>
      <c r="D2590" s="33" t="s">
        <v>1111</v>
      </c>
      <c r="E2590" s="1" t="s">
        <v>1132</v>
      </c>
      <c r="F2590" s="27" t="s">
        <v>1128</v>
      </c>
      <c r="G2590" s="27" t="s">
        <v>311</v>
      </c>
      <c r="H2590" s="38">
        <f t="shared" si="159"/>
        <v>-42000</v>
      </c>
      <c r="I2590" s="78">
        <f t="shared" si="157"/>
        <v>2.830188679245283</v>
      </c>
      <c r="J2590"/>
      <c r="K2590" t="s">
        <v>1122</v>
      </c>
      <c r="L2590"/>
      <c r="M2590" s="2">
        <v>530</v>
      </c>
    </row>
    <row r="2591" spans="1:13" s="103" customFormat="1" ht="12.75">
      <c r="A2591" s="1"/>
      <c r="B2591" s="385">
        <v>1500</v>
      </c>
      <c r="C2591" s="33" t="s">
        <v>240</v>
      </c>
      <c r="D2591" s="33" t="s">
        <v>1111</v>
      </c>
      <c r="E2591" s="1" t="s">
        <v>1132</v>
      </c>
      <c r="F2591" s="27" t="s">
        <v>1128</v>
      </c>
      <c r="G2591" s="27" t="s">
        <v>342</v>
      </c>
      <c r="H2591" s="38">
        <f t="shared" si="159"/>
        <v>-43500</v>
      </c>
      <c r="I2591" s="78">
        <f t="shared" si="157"/>
        <v>2.830188679245283</v>
      </c>
      <c r="J2591"/>
      <c r="K2591" t="s">
        <v>1122</v>
      </c>
      <c r="L2591"/>
      <c r="M2591" s="2">
        <v>530</v>
      </c>
    </row>
    <row r="2592" spans="1:13" s="103" customFormat="1" ht="12.75">
      <c r="A2592" s="1"/>
      <c r="B2592" s="385">
        <v>1500</v>
      </c>
      <c r="C2592" s="1" t="s">
        <v>240</v>
      </c>
      <c r="D2592" s="33" t="s">
        <v>1111</v>
      </c>
      <c r="E2592" s="1" t="s">
        <v>1132</v>
      </c>
      <c r="F2592" s="27" t="s">
        <v>1128</v>
      </c>
      <c r="G2592" s="27" t="s">
        <v>382</v>
      </c>
      <c r="H2592" s="38">
        <f t="shared" si="159"/>
        <v>-45000</v>
      </c>
      <c r="I2592" s="78">
        <f t="shared" si="157"/>
        <v>2.830188679245283</v>
      </c>
      <c r="J2592"/>
      <c r="K2592" t="s">
        <v>1122</v>
      </c>
      <c r="L2592"/>
      <c r="M2592" s="2">
        <v>530</v>
      </c>
    </row>
    <row r="2593" spans="1:13" s="103" customFormat="1" ht="12.75">
      <c r="A2593" s="1"/>
      <c r="B2593" s="385">
        <v>1500</v>
      </c>
      <c r="C2593" s="1" t="s">
        <v>240</v>
      </c>
      <c r="D2593" s="33" t="s">
        <v>1111</v>
      </c>
      <c r="E2593" s="1" t="s">
        <v>1132</v>
      </c>
      <c r="F2593" s="27" t="s">
        <v>1128</v>
      </c>
      <c r="G2593" s="27" t="s">
        <v>386</v>
      </c>
      <c r="H2593" s="38">
        <f t="shared" si="159"/>
        <v>-46500</v>
      </c>
      <c r="I2593" s="78">
        <f t="shared" si="157"/>
        <v>2.830188679245283</v>
      </c>
      <c r="J2593"/>
      <c r="K2593" t="s">
        <v>1122</v>
      </c>
      <c r="L2593"/>
      <c r="M2593" s="2">
        <v>530</v>
      </c>
    </row>
    <row r="2594" spans="1:13" s="103" customFormat="1" ht="12.75">
      <c r="A2594" s="1"/>
      <c r="B2594" s="385">
        <v>1500</v>
      </c>
      <c r="C2594" s="1" t="s">
        <v>240</v>
      </c>
      <c r="D2594" s="33" t="s">
        <v>1111</v>
      </c>
      <c r="E2594" s="1" t="s">
        <v>1132</v>
      </c>
      <c r="F2594" s="27" t="s">
        <v>1128</v>
      </c>
      <c r="G2594" s="27" t="s">
        <v>386</v>
      </c>
      <c r="H2594" s="38">
        <f t="shared" si="159"/>
        <v>-48000</v>
      </c>
      <c r="I2594" s="78">
        <f t="shared" si="157"/>
        <v>2.830188679245283</v>
      </c>
      <c r="J2594"/>
      <c r="K2594" t="s">
        <v>1122</v>
      </c>
      <c r="L2594"/>
      <c r="M2594" s="2">
        <v>530</v>
      </c>
    </row>
    <row r="2595" spans="1:13" s="103" customFormat="1" ht="12.75">
      <c r="A2595" s="1"/>
      <c r="B2595" s="385">
        <v>1500</v>
      </c>
      <c r="C2595" s="1" t="s">
        <v>240</v>
      </c>
      <c r="D2595" s="33" t="s">
        <v>1111</v>
      </c>
      <c r="E2595" s="1" t="s">
        <v>1132</v>
      </c>
      <c r="F2595" s="27" t="s">
        <v>1128</v>
      </c>
      <c r="G2595" s="27" t="s">
        <v>392</v>
      </c>
      <c r="H2595" s="38">
        <f t="shared" si="159"/>
        <v>-49500</v>
      </c>
      <c r="I2595" s="78">
        <f t="shared" si="157"/>
        <v>2.830188679245283</v>
      </c>
      <c r="J2595"/>
      <c r="K2595" t="s">
        <v>1122</v>
      </c>
      <c r="L2595"/>
      <c r="M2595" s="2">
        <v>530</v>
      </c>
    </row>
    <row r="2596" spans="1:13" s="103" customFormat="1" ht="12.75">
      <c r="A2596" s="1"/>
      <c r="B2596" s="385">
        <v>1500</v>
      </c>
      <c r="C2596" s="1" t="s">
        <v>240</v>
      </c>
      <c r="D2596" s="33" t="s">
        <v>1111</v>
      </c>
      <c r="E2596" s="1" t="s">
        <v>1132</v>
      </c>
      <c r="F2596" s="27" t="s">
        <v>1128</v>
      </c>
      <c r="G2596" s="27" t="s">
        <v>395</v>
      </c>
      <c r="H2596" s="38">
        <f t="shared" si="159"/>
        <v>-51000</v>
      </c>
      <c r="I2596" s="78">
        <f t="shared" si="157"/>
        <v>2.830188679245283</v>
      </c>
      <c r="J2596"/>
      <c r="K2596" t="s">
        <v>1122</v>
      </c>
      <c r="L2596"/>
      <c r="M2596" s="2">
        <v>530</v>
      </c>
    </row>
    <row r="2597" spans="1:13" s="103" customFormat="1" ht="12.75">
      <c r="A2597" s="1"/>
      <c r="B2597" s="385">
        <v>1500</v>
      </c>
      <c r="C2597" s="1" t="s">
        <v>240</v>
      </c>
      <c r="D2597" s="33" t="s">
        <v>1111</v>
      </c>
      <c r="E2597" s="1" t="s">
        <v>1132</v>
      </c>
      <c r="F2597" s="27" t="s">
        <v>1128</v>
      </c>
      <c r="G2597" s="27" t="s">
        <v>1133</v>
      </c>
      <c r="H2597" s="38">
        <f t="shared" si="159"/>
        <v>-52500</v>
      </c>
      <c r="I2597" s="78">
        <f t="shared" si="157"/>
        <v>2.830188679245283</v>
      </c>
      <c r="J2597"/>
      <c r="K2597" t="s">
        <v>1122</v>
      </c>
      <c r="L2597"/>
      <c r="M2597" s="2">
        <v>530</v>
      </c>
    </row>
    <row r="2598" spans="1:13" s="103" customFormat="1" ht="12.75">
      <c r="A2598" s="1"/>
      <c r="B2598" s="385">
        <v>1500</v>
      </c>
      <c r="C2598" s="1" t="s">
        <v>240</v>
      </c>
      <c r="D2598" s="33" t="s">
        <v>1111</v>
      </c>
      <c r="E2598" s="1" t="s">
        <v>1132</v>
      </c>
      <c r="F2598" s="27" t="s">
        <v>1128</v>
      </c>
      <c r="G2598" s="27" t="s">
        <v>419</v>
      </c>
      <c r="H2598" s="38">
        <f t="shared" si="159"/>
        <v>-54000</v>
      </c>
      <c r="I2598" s="78">
        <f t="shared" si="157"/>
        <v>2.830188679245283</v>
      </c>
      <c r="J2598"/>
      <c r="K2598" t="s">
        <v>1122</v>
      </c>
      <c r="L2598"/>
      <c r="M2598" s="2">
        <v>530</v>
      </c>
    </row>
    <row r="2599" spans="1:13" s="103" customFormat="1" ht="12.75">
      <c r="A2599" s="1"/>
      <c r="B2599" s="385">
        <v>1500</v>
      </c>
      <c r="C2599" s="1" t="s">
        <v>240</v>
      </c>
      <c r="D2599" s="33" t="s">
        <v>1111</v>
      </c>
      <c r="E2599" s="1" t="s">
        <v>1132</v>
      </c>
      <c r="F2599" s="27" t="s">
        <v>1128</v>
      </c>
      <c r="G2599" s="27" t="s">
        <v>421</v>
      </c>
      <c r="H2599" s="38">
        <f t="shared" si="159"/>
        <v>-55500</v>
      </c>
      <c r="I2599" s="78">
        <f t="shared" si="157"/>
        <v>2.830188679245283</v>
      </c>
      <c r="J2599"/>
      <c r="K2599" t="s">
        <v>1122</v>
      </c>
      <c r="L2599"/>
      <c r="M2599" s="2">
        <v>530</v>
      </c>
    </row>
    <row r="2600" spans="1:13" s="103" customFormat="1" ht="12.75">
      <c r="A2600" s="1"/>
      <c r="B2600" s="385">
        <v>1500</v>
      </c>
      <c r="C2600" s="1" t="s">
        <v>240</v>
      </c>
      <c r="D2600" s="33" t="s">
        <v>1111</v>
      </c>
      <c r="E2600" s="1" t="s">
        <v>1132</v>
      </c>
      <c r="F2600" s="27" t="s">
        <v>1128</v>
      </c>
      <c r="G2600" s="27" t="s">
        <v>423</v>
      </c>
      <c r="H2600" s="38">
        <f t="shared" si="159"/>
        <v>-57000</v>
      </c>
      <c r="I2600" s="78">
        <f t="shared" si="157"/>
        <v>2.830188679245283</v>
      </c>
      <c r="J2600"/>
      <c r="K2600" t="s">
        <v>1122</v>
      </c>
      <c r="L2600"/>
      <c r="M2600" s="2">
        <v>530</v>
      </c>
    </row>
    <row r="2601" spans="1:13" s="103" customFormat="1" ht="12.75">
      <c r="A2601" s="1"/>
      <c r="B2601" s="385">
        <v>1500</v>
      </c>
      <c r="C2601" s="1" t="s">
        <v>240</v>
      </c>
      <c r="D2601" s="33" t="s">
        <v>1111</v>
      </c>
      <c r="E2601" s="1" t="s">
        <v>1132</v>
      </c>
      <c r="F2601" s="27" t="s">
        <v>1128</v>
      </c>
      <c r="G2601" s="27" t="s">
        <v>425</v>
      </c>
      <c r="H2601" s="38">
        <f t="shared" si="159"/>
        <v>-58500</v>
      </c>
      <c r="I2601" s="78">
        <f t="shared" si="157"/>
        <v>2.830188679245283</v>
      </c>
      <c r="J2601"/>
      <c r="K2601" t="s">
        <v>1122</v>
      </c>
      <c r="L2601"/>
      <c r="M2601" s="2">
        <v>530</v>
      </c>
    </row>
    <row r="2602" spans="1:13" s="103" customFormat="1" ht="12.75">
      <c r="A2602" s="1"/>
      <c r="B2602" s="385">
        <v>1500</v>
      </c>
      <c r="C2602" s="1" t="s">
        <v>240</v>
      </c>
      <c r="D2602" s="33" t="s">
        <v>1111</v>
      </c>
      <c r="E2602" s="1" t="s">
        <v>1132</v>
      </c>
      <c r="F2602" s="27" t="s">
        <v>1128</v>
      </c>
      <c r="G2602" s="27" t="s">
        <v>456</v>
      </c>
      <c r="H2602" s="38">
        <f t="shared" si="159"/>
        <v>-60000</v>
      </c>
      <c r="I2602" s="78">
        <f t="shared" si="157"/>
        <v>2.830188679245283</v>
      </c>
      <c r="J2602"/>
      <c r="K2602" t="s">
        <v>1122</v>
      </c>
      <c r="L2602"/>
      <c r="M2602" s="2">
        <v>530</v>
      </c>
    </row>
    <row r="2603" spans="1:13" s="103" customFormat="1" ht="12.75">
      <c r="A2603" s="1"/>
      <c r="B2603" s="385">
        <v>1500</v>
      </c>
      <c r="C2603" s="1" t="s">
        <v>240</v>
      </c>
      <c r="D2603" s="33" t="s">
        <v>1111</v>
      </c>
      <c r="E2603" s="1" t="s">
        <v>1132</v>
      </c>
      <c r="F2603" s="27" t="s">
        <v>1128</v>
      </c>
      <c r="G2603" s="27" t="s">
        <v>458</v>
      </c>
      <c r="H2603" s="38">
        <f t="shared" si="159"/>
        <v>-61500</v>
      </c>
      <c r="I2603" s="78">
        <f t="shared" si="157"/>
        <v>2.830188679245283</v>
      </c>
      <c r="J2603"/>
      <c r="K2603" t="s">
        <v>1122</v>
      </c>
      <c r="L2603"/>
      <c r="M2603" s="2">
        <v>530</v>
      </c>
    </row>
    <row r="2604" spans="1:13" s="103" customFormat="1" ht="12.75">
      <c r="A2604" s="1"/>
      <c r="B2604" s="385">
        <v>1500</v>
      </c>
      <c r="C2604" s="1" t="s">
        <v>240</v>
      </c>
      <c r="D2604" s="33" t="s">
        <v>1111</v>
      </c>
      <c r="E2604" s="1" t="s">
        <v>1132</v>
      </c>
      <c r="F2604" s="27" t="s">
        <v>1128</v>
      </c>
      <c r="G2604" s="27" t="s">
        <v>460</v>
      </c>
      <c r="H2604" s="38">
        <f t="shared" si="159"/>
        <v>-63000</v>
      </c>
      <c r="I2604" s="78">
        <f t="shared" si="157"/>
        <v>2.830188679245283</v>
      </c>
      <c r="J2604"/>
      <c r="K2604" t="s">
        <v>1122</v>
      </c>
      <c r="L2604"/>
      <c r="M2604" s="2">
        <v>530</v>
      </c>
    </row>
    <row r="2605" spans="1:13" s="103" customFormat="1" ht="12.75">
      <c r="A2605" s="33"/>
      <c r="B2605" s="384">
        <v>1500</v>
      </c>
      <c r="C2605" s="33" t="s">
        <v>240</v>
      </c>
      <c r="D2605" s="33" t="s">
        <v>1111</v>
      </c>
      <c r="E2605" s="33" t="s">
        <v>86</v>
      </c>
      <c r="F2605" s="31" t="s">
        <v>1128</v>
      </c>
      <c r="G2605" s="31" t="s">
        <v>462</v>
      </c>
      <c r="H2605" s="38">
        <f t="shared" si="159"/>
        <v>-64500</v>
      </c>
      <c r="I2605" s="78">
        <f t="shared" si="157"/>
        <v>2.830188679245283</v>
      </c>
      <c r="K2605" s="103" t="s">
        <v>1122</v>
      </c>
      <c r="M2605" s="2">
        <v>530</v>
      </c>
    </row>
    <row r="2606" spans="1:13" s="103" customFormat="1" ht="12.75">
      <c r="A2606" s="33"/>
      <c r="B2606" s="384">
        <v>1500</v>
      </c>
      <c r="C2606" s="33" t="s">
        <v>240</v>
      </c>
      <c r="D2606" s="33" t="s">
        <v>1111</v>
      </c>
      <c r="E2606" s="33" t="s">
        <v>86</v>
      </c>
      <c r="F2606" s="31" t="s">
        <v>1128</v>
      </c>
      <c r="G2606" s="31" t="s">
        <v>464</v>
      </c>
      <c r="H2606" s="38">
        <f t="shared" si="159"/>
        <v>-66000</v>
      </c>
      <c r="I2606" s="78">
        <f t="shared" si="157"/>
        <v>2.830188679245283</v>
      </c>
      <c r="K2606" s="103" t="s">
        <v>1122</v>
      </c>
      <c r="M2606" s="2">
        <v>530</v>
      </c>
    </row>
    <row r="2607" spans="1:13" s="15" customFormat="1" ht="12.75">
      <c r="A2607" s="75"/>
      <c r="B2607" s="384">
        <v>1500</v>
      </c>
      <c r="C2607" s="33" t="s">
        <v>240</v>
      </c>
      <c r="D2607" s="33" t="s">
        <v>1111</v>
      </c>
      <c r="E2607" s="75" t="s">
        <v>1132</v>
      </c>
      <c r="F2607" s="31" t="s">
        <v>1128</v>
      </c>
      <c r="G2607" s="31" t="s">
        <v>502</v>
      </c>
      <c r="H2607" s="38">
        <f t="shared" si="159"/>
        <v>-67500</v>
      </c>
      <c r="I2607" s="78">
        <f t="shared" si="157"/>
        <v>2.830188679245283</v>
      </c>
      <c r="J2607" s="81"/>
      <c r="K2607" s="81" t="s">
        <v>1122</v>
      </c>
      <c r="L2607" s="81"/>
      <c r="M2607" s="2">
        <v>530</v>
      </c>
    </row>
    <row r="2608" spans="1:13" s="103" customFormat="1" ht="12.75">
      <c r="A2608" s="1"/>
      <c r="B2608" s="385">
        <v>1500</v>
      </c>
      <c r="C2608" s="1" t="s">
        <v>240</v>
      </c>
      <c r="D2608" s="33" t="s">
        <v>1111</v>
      </c>
      <c r="E2608" s="1" t="s">
        <v>1132</v>
      </c>
      <c r="F2608" s="453" t="s">
        <v>1128</v>
      </c>
      <c r="G2608" s="27" t="s">
        <v>515</v>
      </c>
      <c r="H2608" s="38">
        <f t="shared" si="159"/>
        <v>-69000</v>
      </c>
      <c r="I2608" s="78">
        <f t="shared" si="157"/>
        <v>2.830188679245283</v>
      </c>
      <c r="J2608"/>
      <c r="K2608" t="s">
        <v>1122</v>
      </c>
      <c r="L2608"/>
      <c r="M2608" s="2">
        <v>530</v>
      </c>
    </row>
    <row r="2609" spans="1:13" s="91" customFormat="1" ht="12.75">
      <c r="A2609" s="86"/>
      <c r="B2609" s="389">
        <f>SUM(B2563:B2608)</f>
        <v>69000</v>
      </c>
      <c r="C2609" s="123" t="s">
        <v>86</v>
      </c>
      <c r="D2609" s="123"/>
      <c r="E2609" s="123"/>
      <c r="F2609" s="140"/>
      <c r="G2609" s="88"/>
      <c r="H2609" s="87">
        <v>0</v>
      </c>
      <c r="I2609" s="118">
        <f aca="true" t="shared" si="160" ref="I2609:I2672">+B2609/M2609</f>
        <v>130.18867924528303</v>
      </c>
      <c r="M2609" s="2">
        <v>530</v>
      </c>
    </row>
    <row r="2610" spans="1:13" s="15" customFormat="1" ht="12.75">
      <c r="A2610" s="12"/>
      <c r="B2610" s="384"/>
      <c r="C2610" s="33"/>
      <c r="D2610" s="33"/>
      <c r="E2610" s="33"/>
      <c r="F2610" s="31"/>
      <c r="G2610" s="31"/>
      <c r="H2610" s="38">
        <f aca="true" t="shared" si="161" ref="H2610:H2617">H2609-B2610</f>
        <v>0</v>
      </c>
      <c r="I2610" s="78">
        <f t="shared" si="160"/>
        <v>0</v>
      </c>
      <c r="K2610" s="103"/>
      <c r="M2610" s="2">
        <v>530</v>
      </c>
    </row>
    <row r="2611" spans="1:13" s="15" customFormat="1" ht="12.75">
      <c r="A2611" s="12"/>
      <c r="B2611" s="384"/>
      <c r="C2611" s="33"/>
      <c r="D2611" s="33"/>
      <c r="E2611" s="33"/>
      <c r="F2611" s="31"/>
      <c r="G2611" s="31"/>
      <c r="H2611" s="38">
        <f t="shared" si="161"/>
        <v>0</v>
      </c>
      <c r="I2611" s="78">
        <f t="shared" si="160"/>
        <v>0</v>
      </c>
      <c r="K2611" s="103"/>
      <c r="M2611" s="2">
        <v>530</v>
      </c>
    </row>
    <row r="2612" spans="1:13" s="103" customFormat="1" ht="12.75">
      <c r="A2612" s="1"/>
      <c r="B2612" s="385">
        <v>5000</v>
      </c>
      <c r="C2612" s="33" t="s">
        <v>29</v>
      </c>
      <c r="D2612" s="33" t="s">
        <v>1111</v>
      </c>
      <c r="E2612" s="458" t="s">
        <v>234</v>
      </c>
      <c r="F2612" s="27" t="s">
        <v>1134</v>
      </c>
      <c r="G2612" s="27" t="s">
        <v>342</v>
      </c>
      <c r="H2612" s="38">
        <f t="shared" si="161"/>
        <v>-5000</v>
      </c>
      <c r="I2612" s="78">
        <f t="shared" si="160"/>
        <v>9.433962264150944</v>
      </c>
      <c r="J2612" s="459"/>
      <c r="K2612" t="s">
        <v>1113</v>
      </c>
      <c r="L2612" s="459"/>
      <c r="M2612" s="2">
        <v>530</v>
      </c>
    </row>
    <row r="2613" spans="1:13" s="103" customFormat="1" ht="12.75">
      <c r="A2613" s="1"/>
      <c r="B2613" s="385">
        <v>5000</v>
      </c>
      <c r="C2613" s="1" t="s">
        <v>29</v>
      </c>
      <c r="D2613" s="33" t="s">
        <v>1111</v>
      </c>
      <c r="E2613" s="1" t="s">
        <v>234</v>
      </c>
      <c r="F2613" s="27" t="s">
        <v>1135</v>
      </c>
      <c r="G2613" s="27" t="s">
        <v>425</v>
      </c>
      <c r="H2613" s="38">
        <f t="shared" si="161"/>
        <v>-10000</v>
      </c>
      <c r="I2613" s="78">
        <f t="shared" si="160"/>
        <v>9.433962264150944</v>
      </c>
      <c r="J2613"/>
      <c r="K2613" t="s">
        <v>1113</v>
      </c>
      <c r="L2613"/>
      <c r="M2613" s="2">
        <v>530</v>
      </c>
    </row>
    <row r="2614" spans="1:13" s="103" customFormat="1" ht="12.75">
      <c r="A2614" s="1"/>
      <c r="B2614" s="385">
        <v>5000</v>
      </c>
      <c r="C2614" s="1" t="s">
        <v>29</v>
      </c>
      <c r="D2614" s="33" t="s">
        <v>1136</v>
      </c>
      <c r="E2614" s="1" t="s">
        <v>234</v>
      </c>
      <c r="F2614" s="27" t="s">
        <v>1137</v>
      </c>
      <c r="G2614" s="27" t="s">
        <v>386</v>
      </c>
      <c r="H2614" s="38">
        <f t="shared" si="161"/>
        <v>-15000</v>
      </c>
      <c r="I2614" s="78">
        <f t="shared" si="160"/>
        <v>9.433962264150944</v>
      </c>
      <c r="J2614"/>
      <c r="K2614" t="s">
        <v>1122</v>
      </c>
      <c r="L2614"/>
      <c r="M2614" s="2">
        <v>530</v>
      </c>
    </row>
    <row r="2615" spans="1:13" s="103" customFormat="1" ht="12.75">
      <c r="A2615" s="33"/>
      <c r="B2615" s="384">
        <v>6000</v>
      </c>
      <c r="C2615" s="33" t="s">
        <v>29</v>
      </c>
      <c r="D2615" s="33" t="s">
        <v>1136</v>
      </c>
      <c r="E2615" s="33" t="s">
        <v>234</v>
      </c>
      <c r="F2615" s="31" t="s">
        <v>1138</v>
      </c>
      <c r="G2615" s="31" t="s">
        <v>462</v>
      </c>
      <c r="H2615" s="38">
        <f t="shared" si="161"/>
        <v>-21000</v>
      </c>
      <c r="I2615" s="78">
        <f t="shared" si="160"/>
        <v>11.320754716981131</v>
      </c>
      <c r="K2615" s="103" t="s">
        <v>1122</v>
      </c>
      <c r="M2615" s="2">
        <v>530</v>
      </c>
    </row>
    <row r="2616" spans="1:13" s="103" customFormat="1" ht="12.75">
      <c r="A2616" s="1"/>
      <c r="B2616" s="385">
        <v>40000</v>
      </c>
      <c r="C2616" s="1" t="s">
        <v>29</v>
      </c>
      <c r="D2616" s="33" t="s">
        <v>1136</v>
      </c>
      <c r="E2616" s="1" t="s">
        <v>234</v>
      </c>
      <c r="F2616" s="454" t="s">
        <v>1139</v>
      </c>
      <c r="G2616" s="27" t="s">
        <v>386</v>
      </c>
      <c r="H2616" s="38">
        <f t="shared" si="161"/>
        <v>-61000</v>
      </c>
      <c r="I2616" s="78">
        <f t="shared" si="160"/>
        <v>75.47169811320755</v>
      </c>
      <c r="J2616"/>
      <c r="K2616" t="s">
        <v>1140</v>
      </c>
      <c r="L2616"/>
      <c r="M2616" s="2">
        <v>530</v>
      </c>
    </row>
    <row r="2617" spans="1:13" s="103" customFormat="1" ht="12.75">
      <c r="A2617" s="33"/>
      <c r="B2617" s="384">
        <v>40000</v>
      </c>
      <c r="C2617" s="1" t="s">
        <v>29</v>
      </c>
      <c r="D2617" s="33" t="s">
        <v>1136</v>
      </c>
      <c r="E2617" s="33" t="s">
        <v>234</v>
      </c>
      <c r="F2617" s="454" t="s">
        <v>1141</v>
      </c>
      <c r="G2617" s="31" t="s">
        <v>462</v>
      </c>
      <c r="H2617" s="38">
        <f t="shared" si="161"/>
        <v>-101000</v>
      </c>
      <c r="I2617" s="78">
        <f t="shared" si="160"/>
        <v>75.47169811320755</v>
      </c>
      <c r="K2617" s="103" t="s">
        <v>1142</v>
      </c>
      <c r="M2617" s="2">
        <v>530</v>
      </c>
    </row>
    <row r="2618" spans="1:13" s="91" customFormat="1" ht="12.75">
      <c r="A2618" s="86"/>
      <c r="B2618" s="389">
        <f>SUM(B2612:B2617)</f>
        <v>101000</v>
      </c>
      <c r="C2618" s="123" t="s">
        <v>29</v>
      </c>
      <c r="D2618" s="123"/>
      <c r="E2618" s="123"/>
      <c r="F2618" s="140"/>
      <c r="G2618" s="88"/>
      <c r="H2618" s="87">
        <v>0</v>
      </c>
      <c r="I2618" s="118">
        <f t="shared" si="160"/>
        <v>190.56603773584905</v>
      </c>
      <c r="M2618" s="2">
        <v>530</v>
      </c>
    </row>
    <row r="2619" spans="1:13" s="103" customFormat="1" ht="12.75">
      <c r="A2619" s="33"/>
      <c r="B2619" s="384"/>
      <c r="C2619" s="33"/>
      <c r="D2619" s="122"/>
      <c r="E2619" s="33"/>
      <c r="F2619" s="31"/>
      <c r="G2619" s="31"/>
      <c r="H2619" s="38">
        <f aca="true" t="shared" si="162" ref="H2619:H2666">H2618-B2619</f>
        <v>0</v>
      </c>
      <c r="I2619" s="78">
        <f t="shared" si="160"/>
        <v>0</v>
      </c>
      <c r="M2619" s="2">
        <v>530</v>
      </c>
    </row>
    <row r="2620" spans="1:13" s="103" customFormat="1" ht="12.75">
      <c r="A2620" s="33"/>
      <c r="B2620" s="384"/>
      <c r="C2620" s="33"/>
      <c r="D2620" s="122"/>
      <c r="E2620" s="33"/>
      <c r="F2620" s="31"/>
      <c r="G2620" s="31"/>
      <c r="H2620" s="38">
        <f t="shared" si="162"/>
        <v>0</v>
      </c>
      <c r="I2620" s="78">
        <f t="shared" si="160"/>
        <v>0</v>
      </c>
      <c r="M2620" s="2">
        <v>530</v>
      </c>
    </row>
    <row r="2621" spans="1:13" s="103" customFormat="1" ht="12.75">
      <c r="A2621" s="1"/>
      <c r="B2621" s="384">
        <v>2000</v>
      </c>
      <c r="C2621" s="1" t="s">
        <v>30</v>
      </c>
      <c r="D2621" s="33" t="s">
        <v>1111</v>
      </c>
      <c r="E2621" s="1" t="s">
        <v>234</v>
      </c>
      <c r="F2621" s="27" t="s">
        <v>1131</v>
      </c>
      <c r="G2621" s="31" t="s">
        <v>43</v>
      </c>
      <c r="H2621" s="38">
        <f t="shared" si="162"/>
        <v>-2000</v>
      </c>
      <c r="I2621" s="78">
        <f t="shared" si="160"/>
        <v>3.7735849056603774</v>
      </c>
      <c r="J2621"/>
      <c r="K2621" t="s">
        <v>1113</v>
      </c>
      <c r="L2621"/>
      <c r="M2621" s="2">
        <v>530</v>
      </c>
    </row>
    <row r="2622" spans="1:13" s="103" customFormat="1" ht="12.75">
      <c r="A2622" s="1"/>
      <c r="B2622" s="384">
        <v>2000</v>
      </c>
      <c r="C2622" s="33" t="s">
        <v>30</v>
      </c>
      <c r="D2622" s="33" t="s">
        <v>1111</v>
      </c>
      <c r="E2622" s="12" t="s">
        <v>234</v>
      </c>
      <c r="F2622" s="27" t="s">
        <v>1131</v>
      </c>
      <c r="G2622" s="30" t="s">
        <v>306</v>
      </c>
      <c r="H2622" s="38">
        <f t="shared" si="162"/>
        <v>-4000</v>
      </c>
      <c r="I2622" s="78">
        <f t="shared" si="160"/>
        <v>3.7735849056603774</v>
      </c>
      <c r="J2622"/>
      <c r="K2622" t="s">
        <v>1113</v>
      </c>
      <c r="L2622"/>
      <c r="M2622" s="2">
        <v>530</v>
      </c>
    </row>
    <row r="2623" spans="1:13" s="103" customFormat="1" ht="12.75">
      <c r="A2623" s="12"/>
      <c r="B2623" s="384">
        <v>2000</v>
      </c>
      <c r="C2623" s="33" t="s">
        <v>30</v>
      </c>
      <c r="D2623" s="33" t="s">
        <v>1111</v>
      </c>
      <c r="E2623" s="12" t="s">
        <v>234</v>
      </c>
      <c r="F2623" s="27" t="s">
        <v>1131</v>
      </c>
      <c r="G2623" s="30" t="s">
        <v>44</v>
      </c>
      <c r="H2623" s="38">
        <f t="shared" si="162"/>
        <v>-6000</v>
      </c>
      <c r="I2623" s="78">
        <f t="shared" si="160"/>
        <v>3.7735849056603774</v>
      </c>
      <c r="J2623" s="15"/>
      <c r="K2623" t="s">
        <v>1113</v>
      </c>
      <c r="L2623" s="15"/>
      <c r="M2623" s="2">
        <v>530</v>
      </c>
    </row>
    <row r="2624" spans="1:13" s="103" customFormat="1" ht="12.75">
      <c r="A2624" s="1"/>
      <c r="B2624" s="385">
        <v>2000</v>
      </c>
      <c r="C2624" s="33" t="s">
        <v>30</v>
      </c>
      <c r="D2624" s="33" t="s">
        <v>1111</v>
      </c>
      <c r="E2624" s="1" t="s">
        <v>234</v>
      </c>
      <c r="F2624" s="27" t="s">
        <v>1131</v>
      </c>
      <c r="G2624" s="27" t="s">
        <v>311</v>
      </c>
      <c r="H2624" s="38">
        <f t="shared" si="162"/>
        <v>-8000</v>
      </c>
      <c r="I2624" s="78">
        <f t="shared" si="160"/>
        <v>3.7735849056603774</v>
      </c>
      <c r="J2624"/>
      <c r="K2624" t="s">
        <v>1113</v>
      </c>
      <c r="L2624"/>
      <c r="M2624" s="2">
        <v>530</v>
      </c>
    </row>
    <row r="2625" spans="1:13" s="103" customFormat="1" ht="12.75">
      <c r="A2625" s="1"/>
      <c r="B2625" s="385">
        <v>2000</v>
      </c>
      <c r="C2625" s="33" t="s">
        <v>30</v>
      </c>
      <c r="D2625" s="33" t="s">
        <v>1111</v>
      </c>
      <c r="E2625" s="1" t="s">
        <v>234</v>
      </c>
      <c r="F2625" s="27" t="s">
        <v>1131</v>
      </c>
      <c r="G2625" s="27" t="s">
        <v>342</v>
      </c>
      <c r="H2625" s="38">
        <f t="shared" si="162"/>
        <v>-10000</v>
      </c>
      <c r="I2625" s="78">
        <f t="shared" si="160"/>
        <v>3.7735849056603774</v>
      </c>
      <c r="J2625"/>
      <c r="K2625" t="s">
        <v>1113</v>
      </c>
      <c r="L2625"/>
      <c r="M2625" s="2">
        <v>530</v>
      </c>
    </row>
    <row r="2626" spans="1:13" s="103" customFormat="1" ht="12.75">
      <c r="A2626" s="1"/>
      <c r="B2626" s="385">
        <v>2000</v>
      </c>
      <c r="C2626" s="33" t="s">
        <v>30</v>
      </c>
      <c r="D2626" s="33" t="s">
        <v>1111</v>
      </c>
      <c r="E2626" s="1" t="s">
        <v>234</v>
      </c>
      <c r="F2626" s="27" t="s">
        <v>1131</v>
      </c>
      <c r="G2626" s="27" t="s">
        <v>382</v>
      </c>
      <c r="H2626" s="38">
        <f t="shared" si="162"/>
        <v>-12000</v>
      </c>
      <c r="I2626" s="78">
        <f t="shared" si="160"/>
        <v>3.7735849056603774</v>
      </c>
      <c r="J2626"/>
      <c r="K2626" t="s">
        <v>1113</v>
      </c>
      <c r="L2626"/>
      <c r="M2626" s="2">
        <v>530</v>
      </c>
    </row>
    <row r="2627" spans="1:13" s="15" customFormat="1" ht="12.75">
      <c r="A2627" s="1"/>
      <c r="B2627" s="385">
        <v>2000</v>
      </c>
      <c r="C2627" s="1" t="s">
        <v>30</v>
      </c>
      <c r="D2627" s="33" t="s">
        <v>1111</v>
      </c>
      <c r="E2627" s="1" t="s">
        <v>234</v>
      </c>
      <c r="F2627" s="27" t="s">
        <v>1131</v>
      </c>
      <c r="G2627" s="27" t="s">
        <v>386</v>
      </c>
      <c r="H2627" s="38">
        <f t="shared" si="162"/>
        <v>-14000</v>
      </c>
      <c r="I2627" s="78">
        <f t="shared" si="160"/>
        <v>3.7735849056603774</v>
      </c>
      <c r="J2627"/>
      <c r="K2627" t="s">
        <v>1113</v>
      </c>
      <c r="L2627"/>
      <c r="M2627" s="2">
        <v>530</v>
      </c>
    </row>
    <row r="2628" spans="1:13" s="15" customFormat="1" ht="12.75">
      <c r="A2628" s="1"/>
      <c r="B2628" s="385">
        <v>2000</v>
      </c>
      <c r="C2628" s="1" t="s">
        <v>30</v>
      </c>
      <c r="D2628" s="33" t="s">
        <v>1111</v>
      </c>
      <c r="E2628" s="1" t="s">
        <v>234</v>
      </c>
      <c r="F2628" s="27" t="s">
        <v>1131</v>
      </c>
      <c r="G2628" s="27" t="s">
        <v>392</v>
      </c>
      <c r="H2628" s="38">
        <f t="shared" si="162"/>
        <v>-16000</v>
      </c>
      <c r="I2628" s="78">
        <f t="shared" si="160"/>
        <v>3.7735849056603774</v>
      </c>
      <c r="J2628"/>
      <c r="K2628" t="s">
        <v>1113</v>
      </c>
      <c r="L2628"/>
      <c r="M2628" s="2">
        <v>530</v>
      </c>
    </row>
    <row r="2629" spans="1:13" s="103" customFormat="1" ht="12.75">
      <c r="A2629" s="1"/>
      <c r="B2629" s="385">
        <v>2000</v>
      </c>
      <c r="C2629" s="1" t="s">
        <v>30</v>
      </c>
      <c r="D2629" s="33" t="s">
        <v>1111</v>
      </c>
      <c r="E2629" s="1" t="s">
        <v>234</v>
      </c>
      <c r="F2629" s="27" t="s">
        <v>1131</v>
      </c>
      <c r="G2629" s="27" t="s">
        <v>395</v>
      </c>
      <c r="H2629" s="38">
        <f t="shared" si="162"/>
        <v>-18000</v>
      </c>
      <c r="I2629" s="78">
        <f t="shared" si="160"/>
        <v>3.7735849056603774</v>
      </c>
      <c r="J2629"/>
      <c r="K2629" t="s">
        <v>1113</v>
      </c>
      <c r="L2629"/>
      <c r="M2629" s="2">
        <v>530</v>
      </c>
    </row>
    <row r="2630" spans="1:13" s="103" customFormat="1" ht="12.75">
      <c r="A2630" s="1"/>
      <c r="B2630" s="385">
        <v>2000</v>
      </c>
      <c r="C2630" s="1" t="s">
        <v>30</v>
      </c>
      <c r="D2630" s="33" t="s">
        <v>1111</v>
      </c>
      <c r="E2630" s="1" t="s">
        <v>234</v>
      </c>
      <c r="F2630" s="27" t="s">
        <v>1131</v>
      </c>
      <c r="G2630" s="27" t="s">
        <v>417</v>
      </c>
      <c r="H2630" s="38">
        <f t="shared" si="162"/>
        <v>-20000</v>
      </c>
      <c r="I2630" s="78">
        <f t="shared" si="160"/>
        <v>3.7735849056603774</v>
      </c>
      <c r="J2630"/>
      <c r="K2630" t="s">
        <v>1113</v>
      </c>
      <c r="L2630"/>
      <c r="M2630" s="2">
        <v>530</v>
      </c>
    </row>
    <row r="2631" spans="1:13" s="103" customFormat="1" ht="12.75">
      <c r="A2631" s="1"/>
      <c r="B2631" s="385">
        <v>2000</v>
      </c>
      <c r="C2631" s="1" t="s">
        <v>30</v>
      </c>
      <c r="D2631" s="33" t="s">
        <v>1111</v>
      </c>
      <c r="E2631" s="1" t="s">
        <v>234</v>
      </c>
      <c r="F2631" s="27" t="s">
        <v>1131</v>
      </c>
      <c r="G2631" s="27" t="s">
        <v>419</v>
      </c>
      <c r="H2631" s="38">
        <f t="shared" si="162"/>
        <v>-22000</v>
      </c>
      <c r="I2631" s="78">
        <f t="shared" si="160"/>
        <v>3.7735849056603774</v>
      </c>
      <c r="J2631"/>
      <c r="K2631" t="s">
        <v>1113</v>
      </c>
      <c r="L2631"/>
      <c r="M2631" s="2">
        <v>530</v>
      </c>
    </row>
    <row r="2632" spans="1:13" s="103" customFormat="1" ht="12.75">
      <c r="A2632" s="1"/>
      <c r="B2632" s="385">
        <v>2000</v>
      </c>
      <c r="C2632" s="1" t="s">
        <v>30</v>
      </c>
      <c r="D2632" s="33" t="s">
        <v>1111</v>
      </c>
      <c r="E2632" s="1" t="s">
        <v>234</v>
      </c>
      <c r="F2632" s="27" t="s">
        <v>1131</v>
      </c>
      <c r="G2632" s="27" t="s">
        <v>421</v>
      </c>
      <c r="H2632" s="38">
        <f t="shared" si="162"/>
        <v>-24000</v>
      </c>
      <c r="I2632" s="78">
        <f t="shared" si="160"/>
        <v>3.7735849056603774</v>
      </c>
      <c r="J2632"/>
      <c r="K2632" t="s">
        <v>1113</v>
      </c>
      <c r="L2632"/>
      <c r="M2632" s="2">
        <v>530</v>
      </c>
    </row>
    <row r="2633" spans="1:13" s="103" customFormat="1" ht="12.75">
      <c r="A2633" s="1"/>
      <c r="B2633" s="385">
        <v>2000</v>
      </c>
      <c r="C2633" s="1" t="s">
        <v>30</v>
      </c>
      <c r="D2633" s="33" t="s">
        <v>1111</v>
      </c>
      <c r="E2633" s="1" t="s">
        <v>234</v>
      </c>
      <c r="F2633" s="27" t="s">
        <v>1131</v>
      </c>
      <c r="G2633" s="27" t="s">
        <v>423</v>
      </c>
      <c r="H2633" s="38">
        <f t="shared" si="162"/>
        <v>-26000</v>
      </c>
      <c r="I2633" s="78">
        <f t="shared" si="160"/>
        <v>3.7735849056603774</v>
      </c>
      <c r="J2633"/>
      <c r="K2633" t="s">
        <v>1113</v>
      </c>
      <c r="L2633"/>
      <c r="M2633" s="2">
        <v>530</v>
      </c>
    </row>
    <row r="2634" spans="1:13" s="103" customFormat="1" ht="12.75">
      <c r="A2634" s="1"/>
      <c r="B2634" s="385">
        <v>2000</v>
      </c>
      <c r="C2634" s="1" t="s">
        <v>30</v>
      </c>
      <c r="D2634" s="33" t="s">
        <v>1111</v>
      </c>
      <c r="E2634" s="1" t="s">
        <v>234</v>
      </c>
      <c r="F2634" s="27" t="s">
        <v>1131</v>
      </c>
      <c r="G2634" s="27" t="s">
        <v>425</v>
      </c>
      <c r="H2634" s="38">
        <f t="shared" si="162"/>
        <v>-28000</v>
      </c>
      <c r="I2634" s="78">
        <f t="shared" si="160"/>
        <v>3.7735849056603774</v>
      </c>
      <c r="J2634"/>
      <c r="K2634" t="s">
        <v>1113</v>
      </c>
      <c r="L2634"/>
      <c r="M2634" s="2">
        <v>530</v>
      </c>
    </row>
    <row r="2635" spans="1:13" s="103" customFormat="1" ht="12.75">
      <c r="A2635" s="1"/>
      <c r="B2635" s="385">
        <v>2000</v>
      </c>
      <c r="C2635" s="1" t="s">
        <v>30</v>
      </c>
      <c r="D2635" s="33" t="s">
        <v>1111</v>
      </c>
      <c r="E2635" s="1" t="s">
        <v>234</v>
      </c>
      <c r="F2635" s="27" t="s">
        <v>1131</v>
      </c>
      <c r="G2635" s="27" t="s">
        <v>456</v>
      </c>
      <c r="H2635" s="38">
        <f t="shared" si="162"/>
        <v>-30000</v>
      </c>
      <c r="I2635" s="78">
        <f t="shared" si="160"/>
        <v>3.7735849056603774</v>
      </c>
      <c r="J2635"/>
      <c r="K2635" t="s">
        <v>1113</v>
      </c>
      <c r="L2635"/>
      <c r="M2635" s="2">
        <v>530</v>
      </c>
    </row>
    <row r="2636" spans="1:13" s="103" customFormat="1" ht="12.75">
      <c r="A2636" s="1"/>
      <c r="B2636" s="385">
        <v>2000</v>
      </c>
      <c r="C2636" s="1" t="s">
        <v>30</v>
      </c>
      <c r="D2636" s="33" t="s">
        <v>1111</v>
      </c>
      <c r="E2636" s="1" t="s">
        <v>234</v>
      </c>
      <c r="F2636" s="27" t="s">
        <v>1131</v>
      </c>
      <c r="G2636" s="27" t="s">
        <v>458</v>
      </c>
      <c r="H2636" s="38">
        <f t="shared" si="162"/>
        <v>-32000</v>
      </c>
      <c r="I2636" s="78">
        <f t="shared" si="160"/>
        <v>3.7735849056603774</v>
      </c>
      <c r="J2636"/>
      <c r="K2636" t="s">
        <v>1113</v>
      </c>
      <c r="L2636"/>
      <c r="M2636" s="2">
        <v>530</v>
      </c>
    </row>
    <row r="2637" spans="1:13" s="103" customFormat="1" ht="12.75">
      <c r="A2637" s="1"/>
      <c r="B2637" s="385">
        <v>2000</v>
      </c>
      <c r="C2637" s="1" t="s">
        <v>30</v>
      </c>
      <c r="D2637" s="33" t="s">
        <v>1111</v>
      </c>
      <c r="E2637" s="1" t="s">
        <v>234</v>
      </c>
      <c r="F2637" s="27" t="s">
        <v>1131</v>
      </c>
      <c r="G2637" s="27" t="s">
        <v>460</v>
      </c>
      <c r="H2637" s="38">
        <f t="shared" si="162"/>
        <v>-34000</v>
      </c>
      <c r="I2637" s="78">
        <f t="shared" si="160"/>
        <v>3.7735849056603774</v>
      </c>
      <c r="J2637"/>
      <c r="K2637" t="s">
        <v>1113</v>
      </c>
      <c r="L2637"/>
      <c r="M2637" s="2">
        <v>530</v>
      </c>
    </row>
    <row r="2638" spans="1:13" s="103" customFormat="1" ht="12.75">
      <c r="A2638" s="1"/>
      <c r="B2638" s="385">
        <v>2000</v>
      </c>
      <c r="C2638" s="1" t="s">
        <v>30</v>
      </c>
      <c r="D2638" s="33" t="s">
        <v>1111</v>
      </c>
      <c r="E2638" s="1" t="s">
        <v>234</v>
      </c>
      <c r="F2638" s="453" t="s">
        <v>1131</v>
      </c>
      <c r="G2638" s="27" t="s">
        <v>462</v>
      </c>
      <c r="H2638" s="38">
        <f t="shared" si="162"/>
        <v>-36000</v>
      </c>
      <c r="I2638" s="78">
        <f t="shared" si="160"/>
        <v>3.7735849056603774</v>
      </c>
      <c r="J2638"/>
      <c r="K2638" t="s">
        <v>1113</v>
      </c>
      <c r="L2638"/>
      <c r="M2638" s="2">
        <v>530</v>
      </c>
    </row>
    <row r="2639" spans="1:13" s="103" customFormat="1" ht="12.75">
      <c r="A2639" s="1"/>
      <c r="B2639" s="385">
        <v>2000</v>
      </c>
      <c r="C2639" s="1" t="s">
        <v>30</v>
      </c>
      <c r="D2639" s="33" t="s">
        <v>1111</v>
      </c>
      <c r="E2639" s="1" t="s">
        <v>234</v>
      </c>
      <c r="F2639" s="27" t="s">
        <v>1131</v>
      </c>
      <c r="G2639" s="27" t="s">
        <v>464</v>
      </c>
      <c r="H2639" s="38">
        <f t="shared" si="162"/>
        <v>-38000</v>
      </c>
      <c r="I2639" s="78">
        <f t="shared" si="160"/>
        <v>3.7735849056603774</v>
      </c>
      <c r="J2639"/>
      <c r="K2639" t="s">
        <v>1113</v>
      </c>
      <c r="L2639"/>
      <c r="M2639" s="2">
        <v>530</v>
      </c>
    </row>
    <row r="2640" spans="1:13" s="103" customFormat="1" ht="12.75">
      <c r="A2640" s="1"/>
      <c r="B2640" s="385">
        <v>2000</v>
      </c>
      <c r="C2640" s="1" t="s">
        <v>30</v>
      </c>
      <c r="D2640" s="33" t="s">
        <v>1111</v>
      </c>
      <c r="E2640" s="1" t="s">
        <v>234</v>
      </c>
      <c r="F2640" s="27" t="s">
        <v>1131</v>
      </c>
      <c r="G2640" s="27" t="s">
        <v>502</v>
      </c>
      <c r="H2640" s="38">
        <f t="shared" si="162"/>
        <v>-40000</v>
      </c>
      <c r="I2640" s="78">
        <f t="shared" si="160"/>
        <v>3.7735849056603774</v>
      </c>
      <c r="J2640"/>
      <c r="K2640" t="s">
        <v>1113</v>
      </c>
      <c r="L2640"/>
      <c r="M2640" s="2">
        <v>530</v>
      </c>
    </row>
    <row r="2641" spans="1:13" s="15" customFormat="1" ht="12.75">
      <c r="A2641" s="1"/>
      <c r="B2641" s="385">
        <v>2000</v>
      </c>
      <c r="C2641" s="1" t="s">
        <v>30</v>
      </c>
      <c r="D2641" s="33" t="s">
        <v>1111</v>
      </c>
      <c r="E2641" s="1" t="s">
        <v>234</v>
      </c>
      <c r="F2641" s="27" t="s">
        <v>1131</v>
      </c>
      <c r="G2641" s="27" t="s">
        <v>515</v>
      </c>
      <c r="H2641" s="38">
        <f t="shared" si="162"/>
        <v>-42000</v>
      </c>
      <c r="I2641" s="78">
        <f t="shared" si="160"/>
        <v>3.7735849056603774</v>
      </c>
      <c r="J2641"/>
      <c r="K2641" t="s">
        <v>1113</v>
      </c>
      <c r="L2641"/>
      <c r="M2641" s="2">
        <v>530</v>
      </c>
    </row>
    <row r="2642" spans="1:13" s="103" customFormat="1" ht="12.75">
      <c r="A2642" s="1"/>
      <c r="B2642" s="384">
        <v>2000</v>
      </c>
      <c r="C2642" s="1" t="s">
        <v>30</v>
      </c>
      <c r="D2642" s="33" t="s">
        <v>1111</v>
      </c>
      <c r="E2642" s="1" t="s">
        <v>234</v>
      </c>
      <c r="F2642" s="27" t="s">
        <v>1128</v>
      </c>
      <c r="G2642" s="31" t="s">
        <v>259</v>
      </c>
      <c r="H2642" s="38">
        <f t="shared" si="162"/>
        <v>-44000</v>
      </c>
      <c r="I2642" s="78">
        <f t="shared" si="160"/>
        <v>3.7735849056603774</v>
      </c>
      <c r="J2642"/>
      <c r="K2642" t="s">
        <v>1122</v>
      </c>
      <c r="L2642"/>
      <c r="M2642" s="2">
        <v>530</v>
      </c>
    </row>
    <row r="2643" spans="1:13" s="103" customFormat="1" ht="12.75">
      <c r="A2643" s="1"/>
      <c r="B2643" s="384">
        <v>2000</v>
      </c>
      <c r="C2643" s="33" t="s">
        <v>30</v>
      </c>
      <c r="D2643" s="33" t="s">
        <v>1111</v>
      </c>
      <c r="E2643" s="12" t="s">
        <v>234</v>
      </c>
      <c r="F2643" s="27" t="s">
        <v>1128</v>
      </c>
      <c r="G2643" s="30" t="s">
        <v>289</v>
      </c>
      <c r="H2643" s="38">
        <f t="shared" si="162"/>
        <v>-46000</v>
      </c>
      <c r="I2643" s="78">
        <f t="shared" si="160"/>
        <v>3.7735849056603774</v>
      </c>
      <c r="J2643"/>
      <c r="K2643" t="s">
        <v>1122</v>
      </c>
      <c r="L2643"/>
      <c r="M2643" s="2">
        <v>530</v>
      </c>
    </row>
    <row r="2644" spans="1:13" s="103" customFormat="1" ht="12.75">
      <c r="A2644" s="12"/>
      <c r="B2644" s="384">
        <v>2000</v>
      </c>
      <c r="C2644" s="33" t="s">
        <v>30</v>
      </c>
      <c r="D2644" s="33" t="s">
        <v>1111</v>
      </c>
      <c r="E2644" s="12" t="s">
        <v>234</v>
      </c>
      <c r="F2644" s="27" t="s">
        <v>1128</v>
      </c>
      <c r="G2644" s="30" t="s">
        <v>321</v>
      </c>
      <c r="H2644" s="38">
        <f t="shared" si="162"/>
        <v>-48000</v>
      </c>
      <c r="I2644" s="78">
        <f t="shared" si="160"/>
        <v>3.7735849056603774</v>
      </c>
      <c r="J2644" s="15"/>
      <c r="K2644" t="s">
        <v>1122</v>
      </c>
      <c r="L2644" s="15"/>
      <c r="M2644" s="2">
        <v>530</v>
      </c>
    </row>
    <row r="2645" spans="1:13" s="103" customFormat="1" ht="12.75">
      <c r="A2645" s="1"/>
      <c r="B2645" s="385">
        <v>2000</v>
      </c>
      <c r="C2645" s="33" t="s">
        <v>30</v>
      </c>
      <c r="D2645" s="33" t="s">
        <v>1111</v>
      </c>
      <c r="E2645" s="1" t="s">
        <v>234</v>
      </c>
      <c r="F2645" s="27" t="s">
        <v>1128</v>
      </c>
      <c r="G2645" s="27" t="s">
        <v>43</v>
      </c>
      <c r="H2645" s="38">
        <f t="shared" si="162"/>
        <v>-50000</v>
      </c>
      <c r="I2645" s="78">
        <f t="shared" si="160"/>
        <v>3.7735849056603774</v>
      </c>
      <c r="J2645"/>
      <c r="K2645" t="s">
        <v>1122</v>
      </c>
      <c r="L2645"/>
      <c r="M2645" s="2">
        <v>530</v>
      </c>
    </row>
    <row r="2646" spans="1:13" s="103" customFormat="1" ht="12.75">
      <c r="A2646" s="1"/>
      <c r="B2646" s="385">
        <v>2000</v>
      </c>
      <c r="C2646" s="33" t="s">
        <v>30</v>
      </c>
      <c r="D2646" s="33" t="s">
        <v>1111</v>
      </c>
      <c r="E2646" s="458" t="s">
        <v>234</v>
      </c>
      <c r="F2646" s="27" t="s">
        <v>1128</v>
      </c>
      <c r="G2646" s="27" t="s">
        <v>306</v>
      </c>
      <c r="H2646" s="38">
        <f t="shared" si="162"/>
        <v>-52000</v>
      </c>
      <c r="I2646" s="78">
        <f t="shared" si="160"/>
        <v>3.7735849056603774</v>
      </c>
      <c r="J2646" s="459"/>
      <c r="K2646" t="s">
        <v>1122</v>
      </c>
      <c r="L2646" s="459"/>
      <c r="M2646" s="2">
        <v>530</v>
      </c>
    </row>
    <row r="2647" spans="1:13" s="103" customFormat="1" ht="12.75">
      <c r="A2647" s="1"/>
      <c r="B2647" s="385">
        <v>2000</v>
      </c>
      <c r="C2647" s="33" t="s">
        <v>30</v>
      </c>
      <c r="D2647" s="33" t="s">
        <v>1111</v>
      </c>
      <c r="E2647" s="1" t="s">
        <v>234</v>
      </c>
      <c r="F2647" s="27" t="s">
        <v>1128</v>
      </c>
      <c r="G2647" s="27" t="s">
        <v>44</v>
      </c>
      <c r="H2647" s="38">
        <f t="shared" si="162"/>
        <v>-54000</v>
      </c>
      <c r="I2647" s="78">
        <f t="shared" si="160"/>
        <v>3.7735849056603774</v>
      </c>
      <c r="J2647"/>
      <c r="K2647" t="s">
        <v>1122</v>
      </c>
      <c r="L2647"/>
      <c r="M2647" s="2">
        <v>530</v>
      </c>
    </row>
    <row r="2648" spans="1:13" s="103" customFormat="1" ht="12.75">
      <c r="A2648" s="1"/>
      <c r="B2648" s="385">
        <v>2000</v>
      </c>
      <c r="C2648" s="33" t="s">
        <v>30</v>
      </c>
      <c r="D2648" s="33" t="s">
        <v>1111</v>
      </c>
      <c r="E2648" s="1" t="s">
        <v>234</v>
      </c>
      <c r="F2648" s="27" t="s">
        <v>1128</v>
      </c>
      <c r="G2648" s="27" t="s">
        <v>311</v>
      </c>
      <c r="H2648" s="38">
        <f t="shared" si="162"/>
        <v>-56000</v>
      </c>
      <c r="I2648" s="78">
        <f t="shared" si="160"/>
        <v>3.7735849056603774</v>
      </c>
      <c r="J2648"/>
      <c r="K2648" t="s">
        <v>1122</v>
      </c>
      <c r="L2648"/>
      <c r="M2648" s="2">
        <v>530</v>
      </c>
    </row>
    <row r="2649" spans="1:13" s="103" customFormat="1" ht="12.75">
      <c r="A2649" s="1"/>
      <c r="B2649" s="385">
        <v>2000</v>
      </c>
      <c r="C2649" s="33" t="s">
        <v>30</v>
      </c>
      <c r="D2649" s="33" t="s">
        <v>1111</v>
      </c>
      <c r="E2649" s="1" t="s">
        <v>234</v>
      </c>
      <c r="F2649" s="27" t="s">
        <v>1128</v>
      </c>
      <c r="G2649" s="27" t="s">
        <v>342</v>
      </c>
      <c r="H2649" s="38">
        <f t="shared" si="162"/>
        <v>-58000</v>
      </c>
      <c r="I2649" s="78">
        <f t="shared" si="160"/>
        <v>3.7735849056603774</v>
      </c>
      <c r="J2649"/>
      <c r="K2649" t="s">
        <v>1122</v>
      </c>
      <c r="L2649"/>
      <c r="M2649" s="2">
        <v>530</v>
      </c>
    </row>
    <row r="2650" spans="1:14" s="15" customFormat="1" ht="12.75">
      <c r="A2650" s="1"/>
      <c r="B2650" s="385">
        <v>2000</v>
      </c>
      <c r="C2650" s="1" t="s">
        <v>30</v>
      </c>
      <c r="D2650" s="33" t="s">
        <v>1111</v>
      </c>
      <c r="E2650" s="1" t="s">
        <v>234</v>
      </c>
      <c r="F2650" s="27" t="s">
        <v>1128</v>
      </c>
      <c r="G2650" s="27" t="s">
        <v>382</v>
      </c>
      <c r="H2650" s="38">
        <f t="shared" si="162"/>
        <v>-60000</v>
      </c>
      <c r="I2650" s="78">
        <f t="shared" si="160"/>
        <v>3.7735849056603774</v>
      </c>
      <c r="J2650"/>
      <c r="K2650" t="s">
        <v>1122</v>
      </c>
      <c r="L2650"/>
      <c r="M2650" s="2">
        <v>530</v>
      </c>
      <c r="N2650" s="496"/>
    </row>
    <row r="2651" spans="1:13" s="103" customFormat="1" ht="12.75">
      <c r="A2651" s="1"/>
      <c r="B2651" s="385">
        <v>2000</v>
      </c>
      <c r="C2651" s="1" t="s">
        <v>30</v>
      </c>
      <c r="D2651" s="33" t="s">
        <v>1111</v>
      </c>
      <c r="E2651" s="1" t="s">
        <v>234</v>
      </c>
      <c r="F2651" s="27" t="s">
        <v>1128</v>
      </c>
      <c r="G2651" s="27" t="s">
        <v>386</v>
      </c>
      <c r="H2651" s="38">
        <f t="shared" si="162"/>
        <v>-62000</v>
      </c>
      <c r="I2651" s="78">
        <f t="shared" si="160"/>
        <v>3.7735849056603774</v>
      </c>
      <c r="J2651"/>
      <c r="K2651" t="s">
        <v>1122</v>
      </c>
      <c r="L2651"/>
      <c r="M2651" s="2">
        <v>530</v>
      </c>
    </row>
    <row r="2652" spans="1:13" s="103" customFormat="1" ht="12.75">
      <c r="A2652" s="1"/>
      <c r="B2652" s="385">
        <v>2000</v>
      </c>
      <c r="C2652" s="1" t="s">
        <v>30</v>
      </c>
      <c r="D2652" s="33" t="s">
        <v>1111</v>
      </c>
      <c r="E2652" s="1" t="s">
        <v>234</v>
      </c>
      <c r="F2652" s="27" t="s">
        <v>1128</v>
      </c>
      <c r="G2652" s="27" t="s">
        <v>386</v>
      </c>
      <c r="H2652" s="38">
        <f t="shared" si="162"/>
        <v>-64000</v>
      </c>
      <c r="I2652" s="78">
        <f t="shared" si="160"/>
        <v>3.7735849056603774</v>
      </c>
      <c r="J2652"/>
      <c r="K2652" t="s">
        <v>1122</v>
      </c>
      <c r="L2652"/>
      <c r="M2652" s="2">
        <v>530</v>
      </c>
    </row>
    <row r="2653" spans="1:13" s="103" customFormat="1" ht="12.75">
      <c r="A2653" s="1"/>
      <c r="B2653" s="385">
        <v>2000</v>
      </c>
      <c r="C2653" s="1" t="s">
        <v>30</v>
      </c>
      <c r="D2653" s="33" t="s">
        <v>1111</v>
      </c>
      <c r="E2653" s="1" t="s">
        <v>234</v>
      </c>
      <c r="F2653" s="27" t="s">
        <v>1128</v>
      </c>
      <c r="G2653" s="27" t="s">
        <v>392</v>
      </c>
      <c r="H2653" s="38">
        <f t="shared" si="162"/>
        <v>-66000</v>
      </c>
      <c r="I2653" s="78">
        <f t="shared" si="160"/>
        <v>3.7735849056603774</v>
      </c>
      <c r="J2653"/>
      <c r="K2653" t="s">
        <v>1122</v>
      </c>
      <c r="L2653"/>
      <c r="M2653" s="2">
        <v>530</v>
      </c>
    </row>
    <row r="2654" spans="1:13" s="103" customFormat="1" ht="12.75">
      <c r="A2654" s="1"/>
      <c r="B2654" s="385">
        <v>2000</v>
      </c>
      <c r="C2654" s="1" t="s">
        <v>30</v>
      </c>
      <c r="D2654" s="33" t="s">
        <v>1111</v>
      </c>
      <c r="E2654" s="1" t="s">
        <v>234</v>
      </c>
      <c r="F2654" s="27" t="s">
        <v>1128</v>
      </c>
      <c r="G2654" s="27" t="s">
        <v>395</v>
      </c>
      <c r="H2654" s="38">
        <f t="shared" si="162"/>
        <v>-68000</v>
      </c>
      <c r="I2654" s="78">
        <f t="shared" si="160"/>
        <v>3.7735849056603774</v>
      </c>
      <c r="J2654"/>
      <c r="K2654" t="s">
        <v>1122</v>
      </c>
      <c r="L2654"/>
      <c r="M2654" s="2">
        <v>530</v>
      </c>
    </row>
    <row r="2655" spans="1:13" s="103" customFormat="1" ht="12.75">
      <c r="A2655" s="1"/>
      <c r="B2655" s="385">
        <v>2000</v>
      </c>
      <c r="C2655" s="1" t="s">
        <v>30</v>
      </c>
      <c r="D2655" s="33" t="s">
        <v>1111</v>
      </c>
      <c r="E2655" s="1" t="s">
        <v>234</v>
      </c>
      <c r="F2655" s="27" t="s">
        <v>1128</v>
      </c>
      <c r="G2655" s="27" t="s">
        <v>417</v>
      </c>
      <c r="H2655" s="38">
        <f t="shared" si="162"/>
        <v>-70000</v>
      </c>
      <c r="I2655" s="78">
        <f t="shared" si="160"/>
        <v>3.7735849056603774</v>
      </c>
      <c r="J2655"/>
      <c r="K2655" t="s">
        <v>1122</v>
      </c>
      <c r="L2655"/>
      <c r="M2655" s="2">
        <v>530</v>
      </c>
    </row>
    <row r="2656" spans="1:13" s="103" customFormat="1" ht="12.75">
      <c r="A2656" s="1"/>
      <c r="B2656" s="385">
        <v>2000</v>
      </c>
      <c r="C2656" s="1" t="s">
        <v>30</v>
      </c>
      <c r="D2656" s="33" t="s">
        <v>1111</v>
      </c>
      <c r="E2656" s="1" t="s">
        <v>234</v>
      </c>
      <c r="F2656" s="27" t="s">
        <v>1128</v>
      </c>
      <c r="G2656" s="27" t="s">
        <v>419</v>
      </c>
      <c r="H2656" s="38">
        <f t="shared" si="162"/>
        <v>-72000</v>
      </c>
      <c r="I2656" s="78">
        <f t="shared" si="160"/>
        <v>3.7735849056603774</v>
      </c>
      <c r="J2656"/>
      <c r="K2656" t="s">
        <v>1122</v>
      </c>
      <c r="L2656"/>
      <c r="M2656" s="2">
        <v>530</v>
      </c>
    </row>
    <row r="2657" spans="1:13" s="103" customFormat="1" ht="12.75">
      <c r="A2657" s="1"/>
      <c r="B2657" s="385">
        <v>2000</v>
      </c>
      <c r="C2657" s="1" t="s">
        <v>30</v>
      </c>
      <c r="D2657" s="33" t="s">
        <v>1111</v>
      </c>
      <c r="E2657" s="1" t="s">
        <v>234</v>
      </c>
      <c r="F2657" s="27" t="s">
        <v>1128</v>
      </c>
      <c r="G2657" s="27" t="s">
        <v>421</v>
      </c>
      <c r="H2657" s="38">
        <f t="shared" si="162"/>
        <v>-74000</v>
      </c>
      <c r="I2657" s="78">
        <f t="shared" si="160"/>
        <v>3.7735849056603774</v>
      </c>
      <c r="J2657"/>
      <c r="K2657" t="s">
        <v>1122</v>
      </c>
      <c r="L2657"/>
      <c r="M2657" s="2">
        <v>530</v>
      </c>
    </row>
    <row r="2658" spans="1:13" s="103" customFormat="1" ht="12.75">
      <c r="A2658" s="1"/>
      <c r="B2658" s="385">
        <v>2000</v>
      </c>
      <c r="C2658" s="1" t="s">
        <v>30</v>
      </c>
      <c r="D2658" s="33" t="s">
        <v>1111</v>
      </c>
      <c r="E2658" s="1" t="s">
        <v>234</v>
      </c>
      <c r="F2658" s="27" t="s">
        <v>1128</v>
      </c>
      <c r="G2658" s="27" t="s">
        <v>423</v>
      </c>
      <c r="H2658" s="38">
        <f t="shared" si="162"/>
        <v>-76000</v>
      </c>
      <c r="I2658" s="78">
        <f t="shared" si="160"/>
        <v>3.7735849056603774</v>
      </c>
      <c r="J2658"/>
      <c r="K2658" t="s">
        <v>1122</v>
      </c>
      <c r="L2658"/>
      <c r="M2658" s="2">
        <v>530</v>
      </c>
    </row>
    <row r="2659" spans="1:13" s="103" customFormat="1" ht="12.75">
      <c r="A2659" s="1"/>
      <c r="B2659" s="385">
        <v>2000</v>
      </c>
      <c r="C2659" s="1" t="s">
        <v>30</v>
      </c>
      <c r="D2659" s="33" t="s">
        <v>1111</v>
      </c>
      <c r="E2659" s="1" t="s">
        <v>234</v>
      </c>
      <c r="F2659" s="27" t="s">
        <v>1128</v>
      </c>
      <c r="G2659" s="27" t="s">
        <v>425</v>
      </c>
      <c r="H2659" s="38">
        <f t="shared" si="162"/>
        <v>-78000</v>
      </c>
      <c r="I2659" s="78">
        <f t="shared" si="160"/>
        <v>3.7735849056603774</v>
      </c>
      <c r="J2659"/>
      <c r="K2659" t="s">
        <v>1122</v>
      </c>
      <c r="L2659"/>
      <c r="M2659" s="2">
        <v>530</v>
      </c>
    </row>
    <row r="2660" spans="1:13" s="103" customFormat="1" ht="12.75">
      <c r="A2660" s="1"/>
      <c r="B2660" s="385">
        <v>2000</v>
      </c>
      <c r="C2660" s="1" t="s">
        <v>30</v>
      </c>
      <c r="D2660" s="33" t="s">
        <v>1111</v>
      </c>
      <c r="E2660" s="1" t="s">
        <v>234</v>
      </c>
      <c r="F2660" s="27" t="s">
        <v>1128</v>
      </c>
      <c r="G2660" s="27" t="s">
        <v>456</v>
      </c>
      <c r="H2660" s="38">
        <f t="shared" si="162"/>
        <v>-80000</v>
      </c>
      <c r="I2660" s="78">
        <f t="shared" si="160"/>
        <v>3.7735849056603774</v>
      </c>
      <c r="J2660"/>
      <c r="K2660" t="s">
        <v>1122</v>
      </c>
      <c r="L2660"/>
      <c r="M2660" s="2">
        <v>530</v>
      </c>
    </row>
    <row r="2661" spans="1:13" s="103" customFormat="1" ht="12.75">
      <c r="A2661" s="1"/>
      <c r="B2661" s="385">
        <v>2000</v>
      </c>
      <c r="C2661" s="1" t="s">
        <v>30</v>
      </c>
      <c r="D2661" s="33" t="s">
        <v>1111</v>
      </c>
      <c r="E2661" s="1" t="s">
        <v>234</v>
      </c>
      <c r="F2661" s="27" t="s">
        <v>1128</v>
      </c>
      <c r="G2661" s="27" t="s">
        <v>458</v>
      </c>
      <c r="H2661" s="38">
        <f t="shared" si="162"/>
        <v>-82000</v>
      </c>
      <c r="I2661" s="78">
        <f t="shared" si="160"/>
        <v>3.7735849056603774</v>
      </c>
      <c r="J2661"/>
      <c r="K2661" t="s">
        <v>1122</v>
      </c>
      <c r="L2661"/>
      <c r="M2661" s="2">
        <v>530</v>
      </c>
    </row>
    <row r="2662" spans="1:13" s="103" customFormat="1" ht="12.75">
      <c r="A2662" s="1"/>
      <c r="B2662" s="385">
        <v>2000</v>
      </c>
      <c r="C2662" s="1" t="s">
        <v>30</v>
      </c>
      <c r="D2662" s="33" t="s">
        <v>1111</v>
      </c>
      <c r="E2662" s="1" t="s">
        <v>234</v>
      </c>
      <c r="F2662" s="27" t="s">
        <v>1128</v>
      </c>
      <c r="G2662" s="27" t="s">
        <v>460</v>
      </c>
      <c r="H2662" s="38">
        <f t="shared" si="162"/>
        <v>-84000</v>
      </c>
      <c r="I2662" s="78">
        <f t="shared" si="160"/>
        <v>3.7735849056603774</v>
      </c>
      <c r="J2662"/>
      <c r="K2662" t="s">
        <v>1122</v>
      </c>
      <c r="L2662"/>
      <c r="M2662" s="2">
        <v>530</v>
      </c>
    </row>
    <row r="2663" spans="1:13" s="103" customFormat="1" ht="12.75">
      <c r="A2663" s="33"/>
      <c r="B2663" s="384">
        <v>2000</v>
      </c>
      <c r="C2663" s="33" t="s">
        <v>30</v>
      </c>
      <c r="D2663" s="33" t="s">
        <v>1111</v>
      </c>
      <c r="E2663" s="33" t="s">
        <v>234</v>
      </c>
      <c r="F2663" s="31" t="s">
        <v>1128</v>
      </c>
      <c r="G2663" s="31" t="s">
        <v>462</v>
      </c>
      <c r="H2663" s="38">
        <f t="shared" si="162"/>
        <v>-86000</v>
      </c>
      <c r="I2663" s="78">
        <f t="shared" si="160"/>
        <v>3.7735849056603774</v>
      </c>
      <c r="K2663" s="103" t="s">
        <v>1122</v>
      </c>
      <c r="M2663" s="2">
        <v>530</v>
      </c>
    </row>
    <row r="2664" spans="1:13" s="103" customFormat="1" ht="12.75">
      <c r="A2664" s="33"/>
      <c r="B2664" s="384">
        <v>2000</v>
      </c>
      <c r="C2664" s="33" t="s">
        <v>30</v>
      </c>
      <c r="D2664" s="33" t="s">
        <v>1111</v>
      </c>
      <c r="E2664" s="33" t="s">
        <v>234</v>
      </c>
      <c r="F2664" s="31" t="s">
        <v>1128</v>
      </c>
      <c r="G2664" s="31" t="s">
        <v>464</v>
      </c>
      <c r="H2664" s="38">
        <f t="shared" si="162"/>
        <v>-88000</v>
      </c>
      <c r="I2664" s="78">
        <f t="shared" si="160"/>
        <v>3.7735849056603774</v>
      </c>
      <c r="K2664" s="103" t="s">
        <v>1122</v>
      </c>
      <c r="M2664" s="2">
        <v>530</v>
      </c>
    </row>
    <row r="2665" spans="1:13" s="103" customFormat="1" ht="12.75">
      <c r="A2665" s="1"/>
      <c r="B2665" s="385">
        <v>2000</v>
      </c>
      <c r="C2665" s="1" t="s">
        <v>30</v>
      </c>
      <c r="D2665" s="33" t="s">
        <v>1111</v>
      </c>
      <c r="E2665" s="1" t="s">
        <v>234</v>
      </c>
      <c r="F2665" s="27" t="s">
        <v>1128</v>
      </c>
      <c r="G2665" s="27" t="s">
        <v>502</v>
      </c>
      <c r="H2665" s="38">
        <f t="shared" si="162"/>
        <v>-90000</v>
      </c>
      <c r="I2665" s="78">
        <f t="shared" si="160"/>
        <v>3.7735849056603774</v>
      </c>
      <c r="J2665"/>
      <c r="K2665" t="s">
        <v>1122</v>
      </c>
      <c r="L2665"/>
      <c r="M2665" s="2">
        <v>530</v>
      </c>
    </row>
    <row r="2666" spans="1:13" s="103" customFormat="1" ht="12.75">
      <c r="A2666" s="1"/>
      <c r="B2666" s="385">
        <v>2000</v>
      </c>
      <c r="C2666" s="1" t="s">
        <v>30</v>
      </c>
      <c r="D2666" s="33" t="s">
        <v>1111</v>
      </c>
      <c r="E2666" s="1" t="s">
        <v>234</v>
      </c>
      <c r="F2666" s="453" t="s">
        <v>1128</v>
      </c>
      <c r="G2666" s="27" t="s">
        <v>515</v>
      </c>
      <c r="H2666" s="38">
        <f t="shared" si="162"/>
        <v>-92000</v>
      </c>
      <c r="I2666" s="78">
        <f t="shared" si="160"/>
        <v>3.7735849056603774</v>
      </c>
      <c r="J2666"/>
      <c r="K2666" t="s">
        <v>1122</v>
      </c>
      <c r="L2666"/>
      <c r="M2666" s="2">
        <v>530</v>
      </c>
    </row>
    <row r="2667" spans="1:13" s="91" customFormat="1" ht="12.75">
      <c r="A2667" s="86"/>
      <c r="B2667" s="388">
        <f>SUM(B2621:B2666)</f>
        <v>92000</v>
      </c>
      <c r="C2667" s="86" t="s">
        <v>30</v>
      </c>
      <c r="D2667" s="86"/>
      <c r="E2667" s="86"/>
      <c r="F2667" s="88"/>
      <c r="G2667" s="88"/>
      <c r="H2667" s="87">
        <v>0</v>
      </c>
      <c r="I2667" s="118">
        <f t="shared" si="160"/>
        <v>173.58490566037736</v>
      </c>
      <c r="M2667" s="2">
        <v>530</v>
      </c>
    </row>
    <row r="2668" spans="1:13" s="103" customFormat="1" ht="12.75">
      <c r="A2668" s="33"/>
      <c r="B2668" s="32"/>
      <c r="C2668" s="33"/>
      <c r="D2668" s="33"/>
      <c r="E2668" s="33"/>
      <c r="F2668" s="31"/>
      <c r="G2668" s="31"/>
      <c r="H2668" s="38">
        <f>H2667-B2668</f>
        <v>0</v>
      </c>
      <c r="I2668" s="78">
        <f t="shared" si="160"/>
        <v>0</v>
      </c>
      <c r="M2668" s="2">
        <v>530</v>
      </c>
    </row>
    <row r="2669" spans="1:13" s="103" customFormat="1" ht="12.75">
      <c r="A2669" s="33"/>
      <c r="B2669" s="32"/>
      <c r="C2669" s="33"/>
      <c r="D2669" s="33"/>
      <c r="E2669" s="33"/>
      <c r="F2669" s="31"/>
      <c r="G2669" s="31"/>
      <c r="H2669" s="38">
        <f>H2668-B2669</f>
        <v>0</v>
      </c>
      <c r="I2669" s="78">
        <f t="shared" si="160"/>
        <v>0</v>
      </c>
      <c r="M2669" s="2">
        <v>530</v>
      </c>
    </row>
    <row r="2670" spans="2:13" ht="12.75">
      <c r="B2670" s="7"/>
      <c r="H2670" s="38">
        <f>H2669-B2670</f>
        <v>0</v>
      </c>
      <c r="I2670" s="22">
        <f t="shared" si="160"/>
        <v>0</v>
      </c>
      <c r="M2670" s="2">
        <v>530</v>
      </c>
    </row>
    <row r="2671" spans="2:13" ht="12.75">
      <c r="B2671" s="7"/>
      <c r="H2671" s="5">
        <f>H2670-B2671</f>
        <v>0</v>
      </c>
      <c r="I2671" s="22">
        <f t="shared" si="160"/>
        <v>0</v>
      </c>
      <c r="M2671" s="2">
        <v>530</v>
      </c>
    </row>
    <row r="2672" spans="1:13" s="85" customFormat="1" ht="12.75">
      <c r="A2672" s="97"/>
      <c r="B2672" s="98">
        <f>+B2699+B2723+B2729</f>
        <v>401170</v>
      </c>
      <c r="C2672" s="97" t="s">
        <v>147</v>
      </c>
      <c r="D2672" s="97"/>
      <c r="E2672" s="97" t="s">
        <v>153</v>
      </c>
      <c r="F2672" s="139"/>
      <c r="G2672" s="100"/>
      <c r="H2672" s="83"/>
      <c r="I2672" s="84">
        <f t="shared" si="160"/>
        <v>756.9245283018868</v>
      </c>
      <c r="J2672" s="102"/>
      <c r="K2672" s="102"/>
      <c r="L2672" s="102"/>
      <c r="M2672" s="524">
        <v>530</v>
      </c>
    </row>
    <row r="2673" spans="2:13" ht="12.75">
      <c r="B2673" s="7"/>
      <c r="H2673" s="5">
        <f aca="true" t="shared" si="163" ref="H2673:H2698">H2672-B2673</f>
        <v>0</v>
      </c>
      <c r="I2673" s="22">
        <f aca="true" t="shared" si="164" ref="I2673:I2736">+B2673/M2673</f>
        <v>0</v>
      </c>
      <c r="M2673" s="2">
        <v>530</v>
      </c>
    </row>
    <row r="2674" spans="2:13" ht="12.75">
      <c r="B2674" s="390">
        <v>2000</v>
      </c>
      <c r="C2674" s="1" t="s">
        <v>28</v>
      </c>
      <c r="D2674" s="12" t="s">
        <v>1111</v>
      </c>
      <c r="E2674" s="1" t="s">
        <v>1143</v>
      </c>
      <c r="F2674" s="27" t="s">
        <v>1144</v>
      </c>
      <c r="G2674" s="31" t="s">
        <v>230</v>
      </c>
      <c r="H2674" s="5">
        <f t="shared" si="163"/>
        <v>-2000</v>
      </c>
      <c r="I2674" s="22">
        <f t="shared" si="164"/>
        <v>3.7735849056603774</v>
      </c>
      <c r="K2674" t="s">
        <v>28</v>
      </c>
      <c r="M2674" s="2">
        <v>530</v>
      </c>
    </row>
    <row r="2675" spans="2:13" ht="12.75">
      <c r="B2675" s="390">
        <v>3000</v>
      </c>
      <c r="C2675" s="1" t="s">
        <v>28</v>
      </c>
      <c r="D2675" s="12" t="s">
        <v>1111</v>
      </c>
      <c r="E2675" s="1" t="s">
        <v>1143</v>
      </c>
      <c r="F2675" s="27" t="s">
        <v>1145</v>
      </c>
      <c r="G2675" s="27" t="s">
        <v>232</v>
      </c>
      <c r="H2675" s="5">
        <f t="shared" si="163"/>
        <v>-5000</v>
      </c>
      <c r="I2675" s="22">
        <f t="shared" si="164"/>
        <v>5.660377358490566</v>
      </c>
      <c r="K2675" t="s">
        <v>28</v>
      </c>
      <c r="M2675" s="2">
        <v>530</v>
      </c>
    </row>
    <row r="2676" spans="2:13" ht="12.75">
      <c r="B2676" s="390">
        <v>3000</v>
      </c>
      <c r="C2676" s="1" t="s">
        <v>28</v>
      </c>
      <c r="D2676" s="12" t="s">
        <v>1111</v>
      </c>
      <c r="E2676" s="1" t="s">
        <v>1143</v>
      </c>
      <c r="F2676" s="27" t="s">
        <v>1146</v>
      </c>
      <c r="G2676" s="27" t="s">
        <v>259</v>
      </c>
      <c r="H2676" s="5">
        <f t="shared" si="163"/>
        <v>-8000</v>
      </c>
      <c r="I2676" s="22">
        <f t="shared" si="164"/>
        <v>5.660377358490566</v>
      </c>
      <c r="K2676" t="s">
        <v>28</v>
      </c>
      <c r="M2676" s="2">
        <v>530</v>
      </c>
    </row>
    <row r="2677" spans="2:13" ht="12.75">
      <c r="B2677" s="390">
        <v>3000</v>
      </c>
      <c r="C2677" s="1" t="s">
        <v>28</v>
      </c>
      <c r="D2677" s="1" t="s">
        <v>1111</v>
      </c>
      <c r="E2677" s="1" t="s">
        <v>1143</v>
      </c>
      <c r="F2677" s="27" t="s">
        <v>1147</v>
      </c>
      <c r="G2677" s="27" t="s">
        <v>43</v>
      </c>
      <c r="H2677" s="5">
        <f t="shared" si="163"/>
        <v>-11000</v>
      </c>
      <c r="I2677" s="22">
        <f t="shared" si="164"/>
        <v>5.660377358490566</v>
      </c>
      <c r="K2677" t="s">
        <v>28</v>
      </c>
      <c r="M2677" s="2">
        <v>530</v>
      </c>
    </row>
    <row r="2678" spans="2:13" ht="12.75">
      <c r="B2678" s="390">
        <v>3000</v>
      </c>
      <c r="C2678" s="1" t="s">
        <v>28</v>
      </c>
      <c r="D2678" s="1" t="s">
        <v>1111</v>
      </c>
      <c r="E2678" s="1" t="s">
        <v>1143</v>
      </c>
      <c r="F2678" s="27" t="s">
        <v>1148</v>
      </c>
      <c r="G2678" s="27" t="s">
        <v>306</v>
      </c>
      <c r="H2678" s="5">
        <f t="shared" si="163"/>
        <v>-14000</v>
      </c>
      <c r="I2678" s="22">
        <f t="shared" si="164"/>
        <v>5.660377358490566</v>
      </c>
      <c r="K2678" t="s">
        <v>28</v>
      </c>
      <c r="M2678" s="2">
        <v>530</v>
      </c>
    </row>
    <row r="2679" spans="2:13" ht="12.75">
      <c r="B2679" s="390">
        <v>2000</v>
      </c>
      <c r="C2679" s="1" t="s">
        <v>28</v>
      </c>
      <c r="D2679" s="1" t="s">
        <v>1111</v>
      </c>
      <c r="E2679" s="1" t="s">
        <v>1143</v>
      </c>
      <c r="F2679" s="27" t="s">
        <v>1149</v>
      </c>
      <c r="G2679" s="27" t="s">
        <v>44</v>
      </c>
      <c r="H2679" s="5">
        <f t="shared" si="163"/>
        <v>-16000</v>
      </c>
      <c r="I2679" s="22">
        <f t="shared" si="164"/>
        <v>3.7735849056603774</v>
      </c>
      <c r="K2679" t="s">
        <v>28</v>
      </c>
      <c r="M2679" s="2">
        <v>530</v>
      </c>
    </row>
    <row r="2680" spans="2:13" ht="12.75">
      <c r="B2680" s="390">
        <v>3000</v>
      </c>
      <c r="C2680" s="1" t="s">
        <v>28</v>
      </c>
      <c r="D2680" s="1" t="s">
        <v>1111</v>
      </c>
      <c r="E2680" s="1" t="s">
        <v>1143</v>
      </c>
      <c r="F2680" s="27" t="s">
        <v>1150</v>
      </c>
      <c r="G2680" s="27" t="s">
        <v>311</v>
      </c>
      <c r="H2680" s="5">
        <f t="shared" si="163"/>
        <v>-19000</v>
      </c>
      <c r="I2680" s="22">
        <f t="shared" si="164"/>
        <v>5.660377358490566</v>
      </c>
      <c r="K2680" t="s">
        <v>28</v>
      </c>
      <c r="M2680" s="2">
        <v>530</v>
      </c>
    </row>
    <row r="2681" spans="2:13" ht="12.75">
      <c r="B2681" s="390">
        <v>3000</v>
      </c>
      <c r="C2681" s="1" t="s">
        <v>28</v>
      </c>
      <c r="D2681" s="1" t="s">
        <v>1111</v>
      </c>
      <c r="E2681" s="1" t="s">
        <v>1143</v>
      </c>
      <c r="F2681" s="27" t="s">
        <v>1089</v>
      </c>
      <c r="G2681" s="27" t="s">
        <v>342</v>
      </c>
      <c r="H2681" s="5">
        <f t="shared" si="163"/>
        <v>-22000</v>
      </c>
      <c r="I2681" s="22">
        <f t="shared" si="164"/>
        <v>5.660377358490566</v>
      </c>
      <c r="K2681" t="s">
        <v>28</v>
      </c>
      <c r="M2681" s="2">
        <v>530</v>
      </c>
    </row>
    <row r="2682" spans="2:13" ht="12.75">
      <c r="B2682" s="390">
        <v>3000</v>
      </c>
      <c r="C2682" s="1" t="s">
        <v>28</v>
      </c>
      <c r="D2682" s="1" t="s">
        <v>1111</v>
      </c>
      <c r="E2682" s="1" t="s">
        <v>1143</v>
      </c>
      <c r="F2682" s="27" t="s">
        <v>1091</v>
      </c>
      <c r="G2682" s="27" t="s">
        <v>382</v>
      </c>
      <c r="H2682" s="5">
        <f t="shared" si="163"/>
        <v>-25000</v>
      </c>
      <c r="I2682" s="22">
        <f t="shared" si="164"/>
        <v>5.660377358490566</v>
      </c>
      <c r="K2682" t="s">
        <v>28</v>
      </c>
      <c r="M2682" s="2">
        <v>530</v>
      </c>
    </row>
    <row r="2683" spans="2:13" ht="12.75">
      <c r="B2683" s="390">
        <v>3000</v>
      </c>
      <c r="C2683" s="1" t="s">
        <v>28</v>
      </c>
      <c r="D2683" s="1" t="s">
        <v>1111</v>
      </c>
      <c r="E2683" s="1" t="s">
        <v>1143</v>
      </c>
      <c r="F2683" s="27" t="s">
        <v>1093</v>
      </c>
      <c r="G2683" s="27" t="s">
        <v>392</v>
      </c>
      <c r="H2683" s="5">
        <f t="shared" si="163"/>
        <v>-28000</v>
      </c>
      <c r="I2683" s="22">
        <f t="shared" si="164"/>
        <v>5.660377358490566</v>
      </c>
      <c r="K2683" t="s">
        <v>28</v>
      </c>
      <c r="M2683" s="2">
        <v>530</v>
      </c>
    </row>
    <row r="2684" spans="2:13" ht="12.75">
      <c r="B2684" s="390">
        <v>2500</v>
      </c>
      <c r="C2684" s="1" t="s">
        <v>28</v>
      </c>
      <c r="D2684" s="1" t="s">
        <v>1111</v>
      </c>
      <c r="E2684" s="1" t="s">
        <v>1143</v>
      </c>
      <c r="F2684" s="27" t="s">
        <v>1095</v>
      </c>
      <c r="G2684" s="27" t="s">
        <v>395</v>
      </c>
      <c r="H2684" s="5">
        <f t="shared" si="163"/>
        <v>-30500</v>
      </c>
      <c r="I2684" s="22">
        <f t="shared" si="164"/>
        <v>4.716981132075472</v>
      </c>
      <c r="K2684" t="s">
        <v>28</v>
      </c>
      <c r="M2684" s="2">
        <v>530</v>
      </c>
    </row>
    <row r="2685" spans="2:13" ht="12.75">
      <c r="B2685" s="390">
        <v>10000</v>
      </c>
      <c r="C2685" s="33" t="s">
        <v>28</v>
      </c>
      <c r="D2685" s="1" t="s">
        <v>1111</v>
      </c>
      <c r="E2685" s="1" t="s">
        <v>1143</v>
      </c>
      <c r="F2685" s="454" t="s">
        <v>1151</v>
      </c>
      <c r="G2685" s="27" t="s">
        <v>395</v>
      </c>
      <c r="H2685" s="5">
        <f t="shared" si="163"/>
        <v>-40500</v>
      </c>
      <c r="I2685" s="22">
        <f t="shared" si="164"/>
        <v>18.867924528301888</v>
      </c>
      <c r="K2685" t="s">
        <v>28</v>
      </c>
      <c r="M2685" s="2">
        <v>530</v>
      </c>
    </row>
    <row r="2686" spans="2:13" ht="12.75">
      <c r="B2686" s="516">
        <v>3000</v>
      </c>
      <c r="C2686" s="1" t="s">
        <v>28</v>
      </c>
      <c r="D2686" s="1" t="s">
        <v>1111</v>
      </c>
      <c r="E2686" s="1" t="s">
        <v>1143</v>
      </c>
      <c r="F2686" s="27" t="s">
        <v>1097</v>
      </c>
      <c r="G2686" s="27" t="s">
        <v>417</v>
      </c>
      <c r="H2686" s="5">
        <f t="shared" si="163"/>
        <v>-43500</v>
      </c>
      <c r="I2686" s="22">
        <f t="shared" si="164"/>
        <v>5.660377358490566</v>
      </c>
      <c r="K2686" t="s">
        <v>28</v>
      </c>
      <c r="M2686" s="2">
        <v>530</v>
      </c>
    </row>
    <row r="2687" spans="2:13" ht="12.75">
      <c r="B2687" s="390">
        <v>3000</v>
      </c>
      <c r="C2687" s="1" t="s">
        <v>28</v>
      </c>
      <c r="D2687" s="1" t="s">
        <v>1111</v>
      </c>
      <c r="E2687" s="1" t="s">
        <v>1143</v>
      </c>
      <c r="F2687" s="27" t="s">
        <v>1098</v>
      </c>
      <c r="G2687" s="27" t="s">
        <v>419</v>
      </c>
      <c r="H2687" s="5">
        <f t="shared" si="163"/>
        <v>-46500</v>
      </c>
      <c r="I2687" s="22">
        <f t="shared" si="164"/>
        <v>5.660377358490566</v>
      </c>
      <c r="K2687" t="s">
        <v>28</v>
      </c>
      <c r="M2687" s="2">
        <v>530</v>
      </c>
    </row>
    <row r="2688" spans="2:13" ht="12.75">
      <c r="B2688" s="390">
        <v>3000</v>
      </c>
      <c r="C2688" s="1" t="s">
        <v>28</v>
      </c>
      <c r="D2688" s="1" t="s">
        <v>1111</v>
      </c>
      <c r="E2688" s="1" t="s">
        <v>1143</v>
      </c>
      <c r="F2688" s="27" t="s">
        <v>709</v>
      </c>
      <c r="G2688" s="27" t="s">
        <v>421</v>
      </c>
      <c r="H2688" s="5">
        <f t="shared" si="163"/>
        <v>-49500</v>
      </c>
      <c r="I2688" s="22">
        <f t="shared" si="164"/>
        <v>5.660377358490566</v>
      </c>
      <c r="K2688" t="s">
        <v>28</v>
      </c>
      <c r="M2688" s="2">
        <v>530</v>
      </c>
    </row>
    <row r="2689" spans="2:13" ht="12.75">
      <c r="B2689" s="390">
        <v>3000</v>
      </c>
      <c r="C2689" s="1" t="s">
        <v>28</v>
      </c>
      <c r="D2689" s="1" t="s">
        <v>1111</v>
      </c>
      <c r="E2689" s="1" t="s">
        <v>1143</v>
      </c>
      <c r="F2689" s="27" t="s">
        <v>1101</v>
      </c>
      <c r="G2689" s="27" t="s">
        <v>423</v>
      </c>
      <c r="H2689" s="5">
        <f t="shared" si="163"/>
        <v>-52500</v>
      </c>
      <c r="I2689" s="22">
        <f t="shared" si="164"/>
        <v>5.660377358490566</v>
      </c>
      <c r="K2689" t="s">
        <v>28</v>
      </c>
      <c r="M2689" s="2">
        <v>530</v>
      </c>
    </row>
    <row r="2690" spans="2:13" ht="12.75">
      <c r="B2690" s="390">
        <v>3000</v>
      </c>
      <c r="C2690" s="1" t="s">
        <v>28</v>
      </c>
      <c r="D2690" s="1" t="s">
        <v>1111</v>
      </c>
      <c r="E2690" s="1" t="s">
        <v>1143</v>
      </c>
      <c r="F2690" s="27" t="s">
        <v>711</v>
      </c>
      <c r="G2690" s="27" t="s">
        <v>458</v>
      </c>
      <c r="H2690" s="5">
        <f t="shared" si="163"/>
        <v>-55500</v>
      </c>
      <c r="I2690" s="22">
        <f t="shared" si="164"/>
        <v>5.660377358490566</v>
      </c>
      <c r="K2690" t="s">
        <v>28</v>
      </c>
      <c r="M2690" s="2">
        <v>530</v>
      </c>
    </row>
    <row r="2691" spans="2:13" ht="12.75">
      <c r="B2691" s="390">
        <v>3000</v>
      </c>
      <c r="C2691" s="1" t="s">
        <v>28</v>
      </c>
      <c r="D2691" s="1" t="s">
        <v>1111</v>
      </c>
      <c r="E2691" s="1" t="s">
        <v>1143</v>
      </c>
      <c r="F2691" s="27" t="s">
        <v>712</v>
      </c>
      <c r="G2691" s="27" t="s">
        <v>460</v>
      </c>
      <c r="H2691" s="5">
        <f t="shared" si="163"/>
        <v>-58500</v>
      </c>
      <c r="I2691" s="22">
        <f t="shared" si="164"/>
        <v>5.660377358490566</v>
      </c>
      <c r="K2691" t="s">
        <v>28</v>
      </c>
      <c r="M2691" s="2">
        <v>530</v>
      </c>
    </row>
    <row r="2692" spans="2:13" ht="12.75">
      <c r="B2692" s="390">
        <v>3000</v>
      </c>
      <c r="C2692" s="1" t="s">
        <v>28</v>
      </c>
      <c r="D2692" s="1" t="s">
        <v>1111</v>
      </c>
      <c r="E2692" s="1" t="s">
        <v>1143</v>
      </c>
      <c r="F2692" s="27" t="s">
        <v>1152</v>
      </c>
      <c r="G2692" s="27" t="s">
        <v>462</v>
      </c>
      <c r="H2692" s="5">
        <f t="shared" si="163"/>
        <v>-61500</v>
      </c>
      <c r="I2692" s="22">
        <f t="shared" si="164"/>
        <v>5.660377358490566</v>
      </c>
      <c r="K2692" t="s">
        <v>28</v>
      </c>
      <c r="M2692" s="2">
        <v>530</v>
      </c>
    </row>
    <row r="2693" spans="2:13" ht="12.75">
      <c r="B2693" s="390">
        <v>3000</v>
      </c>
      <c r="C2693" s="1" t="s">
        <v>28</v>
      </c>
      <c r="D2693" s="1" t="s">
        <v>1111</v>
      </c>
      <c r="E2693" s="1" t="s">
        <v>1143</v>
      </c>
      <c r="F2693" s="27" t="s">
        <v>714</v>
      </c>
      <c r="G2693" s="27" t="s">
        <v>464</v>
      </c>
      <c r="H2693" s="5">
        <f t="shared" si="163"/>
        <v>-64500</v>
      </c>
      <c r="I2693" s="22">
        <f t="shared" si="164"/>
        <v>5.660377358490566</v>
      </c>
      <c r="K2693" t="s">
        <v>28</v>
      </c>
      <c r="M2693" s="2">
        <v>530</v>
      </c>
    </row>
    <row r="2694" spans="2:13" ht="12.75">
      <c r="B2694" s="390">
        <v>3000</v>
      </c>
      <c r="C2694" s="1" t="s">
        <v>28</v>
      </c>
      <c r="D2694" s="1" t="s">
        <v>1111</v>
      </c>
      <c r="E2694" s="1" t="s">
        <v>1143</v>
      </c>
      <c r="F2694" s="27" t="s">
        <v>1153</v>
      </c>
      <c r="G2694" s="27" t="s">
        <v>553</v>
      </c>
      <c r="H2694" s="5">
        <f t="shared" si="163"/>
        <v>-67500</v>
      </c>
      <c r="I2694" s="22">
        <f t="shared" si="164"/>
        <v>5.660377358490566</v>
      </c>
      <c r="K2694" t="s">
        <v>28</v>
      </c>
      <c r="M2694" s="2">
        <v>530</v>
      </c>
    </row>
    <row r="2695" spans="2:13" ht="12.75">
      <c r="B2695" s="390">
        <v>2500</v>
      </c>
      <c r="C2695" s="1" t="s">
        <v>28</v>
      </c>
      <c r="D2695" s="1" t="s">
        <v>1111</v>
      </c>
      <c r="E2695" s="1" t="s">
        <v>1143</v>
      </c>
      <c r="F2695" s="27" t="s">
        <v>1154</v>
      </c>
      <c r="G2695" s="27" t="s">
        <v>555</v>
      </c>
      <c r="H2695" s="5">
        <f t="shared" si="163"/>
        <v>-70000</v>
      </c>
      <c r="I2695" s="22">
        <f t="shared" si="164"/>
        <v>4.716981132075472</v>
      </c>
      <c r="K2695" t="s">
        <v>28</v>
      </c>
      <c r="M2695" s="2">
        <v>530</v>
      </c>
    </row>
    <row r="2696" spans="2:13" ht="12.75">
      <c r="B2696" s="390">
        <v>3000</v>
      </c>
      <c r="C2696" s="1" t="s">
        <v>28</v>
      </c>
      <c r="D2696" s="1" t="s">
        <v>1111</v>
      </c>
      <c r="E2696" s="1" t="s">
        <v>1143</v>
      </c>
      <c r="F2696" s="27" t="s">
        <v>1155</v>
      </c>
      <c r="G2696" s="27" t="s">
        <v>578</v>
      </c>
      <c r="H2696" s="5">
        <f t="shared" si="163"/>
        <v>-73000</v>
      </c>
      <c r="I2696" s="22">
        <f t="shared" si="164"/>
        <v>5.660377358490566</v>
      </c>
      <c r="K2696" t="s">
        <v>28</v>
      </c>
      <c r="M2696" s="2">
        <v>530</v>
      </c>
    </row>
    <row r="2697" spans="2:13" ht="12.75">
      <c r="B2697" s="390">
        <v>3000</v>
      </c>
      <c r="C2697" s="1" t="s">
        <v>28</v>
      </c>
      <c r="D2697" s="1" t="s">
        <v>1111</v>
      </c>
      <c r="E2697" s="1" t="s">
        <v>1143</v>
      </c>
      <c r="F2697" s="454" t="s">
        <v>1156</v>
      </c>
      <c r="G2697" s="27" t="s">
        <v>580</v>
      </c>
      <c r="H2697" s="5">
        <f t="shared" si="163"/>
        <v>-76000</v>
      </c>
      <c r="I2697" s="22">
        <f t="shared" si="164"/>
        <v>5.660377358490566</v>
      </c>
      <c r="K2697" t="s">
        <v>28</v>
      </c>
      <c r="M2697" s="2">
        <v>530</v>
      </c>
    </row>
    <row r="2698" spans="2:13" ht="12.75">
      <c r="B2698" s="390">
        <v>3000</v>
      </c>
      <c r="C2698" s="1" t="s">
        <v>28</v>
      </c>
      <c r="D2698" s="1" t="s">
        <v>1111</v>
      </c>
      <c r="E2698" s="1" t="s">
        <v>1143</v>
      </c>
      <c r="F2698" s="27" t="s">
        <v>1157</v>
      </c>
      <c r="G2698" s="27" t="s">
        <v>582</v>
      </c>
      <c r="H2698" s="5">
        <f t="shared" si="163"/>
        <v>-79000</v>
      </c>
      <c r="I2698" s="22">
        <f t="shared" si="164"/>
        <v>5.660377358490566</v>
      </c>
      <c r="K2698" t="s">
        <v>28</v>
      </c>
      <c r="M2698" s="2">
        <v>530</v>
      </c>
    </row>
    <row r="2699" spans="1:13" s="85" customFormat="1" ht="12.75">
      <c r="A2699" s="11"/>
      <c r="B2699" s="391">
        <f>SUM(B2674:B2698)</f>
        <v>79000</v>
      </c>
      <c r="C2699" s="11" t="s">
        <v>0</v>
      </c>
      <c r="D2699" s="11"/>
      <c r="E2699" s="11"/>
      <c r="F2699" s="18"/>
      <c r="G2699" s="18"/>
      <c r="H2699" s="83">
        <v>0</v>
      </c>
      <c r="I2699" s="84">
        <f t="shared" si="164"/>
        <v>149.0566037735849</v>
      </c>
      <c r="M2699" s="2">
        <v>530</v>
      </c>
    </row>
    <row r="2700" spans="2:13" ht="12.75">
      <c r="B2700" s="390"/>
      <c r="H2700" s="5">
        <f aca="true" t="shared" si="165" ref="H2700:H2722">H2699-B2700</f>
        <v>0</v>
      </c>
      <c r="I2700" s="22">
        <f t="shared" si="164"/>
        <v>0</v>
      </c>
      <c r="M2700" s="2">
        <v>530</v>
      </c>
    </row>
    <row r="2701" spans="2:13" ht="12.75">
      <c r="B2701" s="390"/>
      <c r="H2701" s="5">
        <f t="shared" si="165"/>
        <v>0</v>
      </c>
      <c r="I2701" s="22">
        <f t="shared" si="164"/>
        <v>0</v>
      </c>
      <c r="M2701" s="2">
        <v>530</v>
      </c>
    </row>
    <row r="2702" spans="2:13" ht="12.75">
      <c r="B2702" s="255">
        <v>900</v>
      </c>
      <c r="C2702" s="12" t="s">
        <v>240</v>
      </c>
      <c r="D2702" s="12" t="s">
        <v>1111</v>
      </c>
      <c r="E2702" s="12" t="s">
        <v>86</v>
      </c>
      <c r="F2702" s="27" t="s">
        <v>1158</v>
      </c>
      <c r="G2702" s="30" t="s">
        <v>1159</v>
      </c>
      <c r="H2702" s="5">
        <f t="shared" si="165"/>
        <v>-900</v>
      </c>
      <c r="I2702" s="22">
        <f t="shared" si="164"/>
        <v>1.6981132075471699</v>
      </c>
      <c r="K2702" t="s">
        <v>1143</v>
      </c>
      <c r="M2702" s="2">
        <v>530</v>
      </c>
    </row>
    <row r="2703" spans="2:13" ht="12.75">
      <c r="B2703" s="255">
        <v>1200</v>
      </c>
      <c r="C2703" s="12" t="s">
        <v>240</v>
      </c>
      <c r="D2703" s="12" t="s">
        <v>1111</v>
      </c>
      <c r="E2703" s="12" t="s">
        <v>86</v>
      </c>
      <c r="F2703" s="27" t="s">
        <v>1158</v>
      </c>
      <c r="G2703" s="30" t="s">
        <v>1160</v>
      </c>
      <c r="H2703" s="5">
        <f t="shared" si="165"/>
        <v>-2100</v>
      </c>
      <c r="I2703" s="22">
        <f t="shared" si="164"/>
        <v>2.2641509433962264</v>
      </c>
      <c r="K2703" t="s">
        <v>1143</v>
      </c>
      <c r="M2703" s="2">
        <v>530</v>
      </c>
    </row>
    <row r="2704" spans="1:13" s="15" customFormat="1" ht="12.75">
      <c r="A2704" s="12"/>
      <c r="B2704" s="255">
        <v>1400</v>
      </c>
      <c r="C2704" s="12" t="s">
        <v>240</v>
      </c>
      <c r="D2704" s="12" t="s">
        <v>1111</v>
      </c>
      <c r="E2704" s="12" t="s">
        <v>86</v>
      </c>
      <c r="F2704" s="27" t="s">
        <v>1158</v>
      </c>
      <c r="G2704" s="30" t="s">
        <v>1161</v>
      </c>
      <c r="H2704" s="5">
        <f t="shared" si="165"/>
        <v>-3500</v>
      </c>
      <c r="I2704" s="22">
        <f t="shared" si="164"/>
        <v>2.641509433962264</v>
      </c>
      <c r="K2704" t="s">
        <v>1143</v>
      </c>
      <c r="M2704" s="2">
        <v>530</v>
      </c>
    </row>
    <row r="2705" spans="2:13" ht="12.75">
      <c r="B2705" s="390">
        <v>1200</v>
      </c>
      <c r="C2705" s="1" t="s">
        <v>240</v>
      </c>
      <c r="D2705" s="12" t="s">
        <v>1111</v>
      </c>
      <c r="E2705" s="1" t="s">
        <v>86</v>
      </c>
      <c r="F2705" s="27" t="s">
        <v>1158</v>
      </c>
      <c r="G2705" s="27" t="s">
        <v>1162</v>
      </c>
      <c r="H2705" s="5">
        <f t="shared" si="165"/>
        <v>-4700</v>
      </c>
      <c r="I2705" s="22">
        <f t="shared" si="164"/>
        <v>2.2641509433962264</v>
      </c>
      <c r="K2705" t="s">
        <v>1143</v>
      </c>
      <c r="M2705" s="2">
        <v>530</v>
      </c>
    </row>
    <row r="2706" spans="2:13" ht="12.75">
      <c r="B2706" s="390">
        <v>1000</v>
      </c>
      <c r="C2706" s="1" t="s">
        <v>240</v>
      </c>
      <c r="D2706" s="12" t="s">
        <v>1111</v>
      </c>
      <c r="E2706" s="1" t="s">
        <v>86</v>
      </c>
      <c r="F2706" s="27" t="s">
        <v>1158</v>
      </c>
      <c r="G2706" s="27" t="s">
        <v>1163</v>
      </c>
      <c r="H2706" s="5">
        <f t="shared" si="165"/>
        <v>-5700</v>
      </c>
      <c r="I2706" s="22">
        <f t="shared" si="164"/>
        <v>1.8867924528301887</v>
      </c>
      <c r="K2706" t="s">
        <v>1143</v>
      </c>
      <c r="M2706" s="2">
        <v>530</v>
      </c>
    </row>
    <row r="2707" spans="2:14" ht="12.75">
      <c r="B2707" s="390">
        <v>1200</v>
      </c>
      <c r="C2707" s="458" t="s">
        <v>240</v>
      </c>
      <c r="D2707" s="12" t="s">
        <v>1111</v>
      </c>
      <c r="E2707" s="458" t="s">
        <v>86</v>
      </c>
      <c r="F2707" s="27" t="s">
        <v>1158</v>
      </c>
      <c r="G2707" s="27" t="s">
        <v>1164</v>
      </c>
      <c r="H2707" s="5">
        <f t="shared" si="165"/>
        <v>-6900</v>
      </c>
      <c r="I2707" s="22">
        <f t="shared" si="164"/>
        <v>2.2641509433962264</v>
      </c>
      <c r="J2707" s="459"/>
      <c r="K2707" t="s">
        <v>1143</v>
      </c>
      <c r="L2707" s="459"/>
      <c r="M2707" s="2">
        <v>530</v>
      </c>
      <c r="N2707" s="460"/>
    </row>
    <row r="2708" spans="2:13" ht="12.75">
      <c r="B2708" s="390">
        <v>900</v>
      </c>
      <c r="C2708" s="1" t="s">
        <v>240</v>
      </c>
      <c r="D2708" s="12" t="s">
        <v>1111</v>
      </c>
      <c r="E2708" s="1" t="s">
        <v>86</v>
      </c>
      <c r="F2708" s="27" t="s">
        <v>1158</v>
      </c>
      <c r="G2708" s="27" t="s">
        <v>1165</v>
      </c>
      <c r="H2708" s="5">
        <f t="shared" si="165"/>
        <v>-7800</v>
      </c>
      <c r="I2708" s="22">
        <f t="shared" si="164"/>
        <v>1.6981132075471699</v>
      </c>
      <c r="K2708" t="s">
        <v>1143</v>
      </c>
      <c r="M2708" s="2">
        <v>530</v>
      </c>
    </row>
    <row r="2709" spans="2:13" ht="12.75">
      <c r="B2709" s="390">
        <v>1100</v>
      </c>
      <c r="C2709" s="1" t="s">
        <v>240</v>
      </c>
      <c r="D2709" s="12" t="s">
        <v>1111</v>
      </c>
      <c r="E2709" s="1" t="s">
        <v>86</v>
      </c>
      <c r="F2709" s="27" t="s">
        <v>1158</v>
      </c>
      <c r="G2709" s="27" t="s">
        <v>342</v>
      </c>
      <c r="H2709" s="5">
        <f t="shared" si="165"/>
        <v>-8900</v>
      </c>
      <c r="I2709" s="22">
        <f t="shared" si="164"/>
        <v>2.0754716981132075</v>
      </c>
      <c r="K2709" t="s">
        <v>1143</v>
      </c>
      <c r="M2709" s="2">
        <v>530</v>
      </c>
    </row>
    <row r="2710" spans="2:13" ht="12.75">
      <c r="B2710" s="390">
        <v>800</v>
      </c>
      <c r="C2710" s="1" t="s">
        <v>240</v>
      </c>
      <c r="D2710" s="12" t="s">
        <v>1111</v>
      </c>
      <c r="E2710" s="1" t="s">
        <v>86</v>
      </c>
      <c r="F2710" s="27" t="s">
        <v>1158</v>
      </c>
      <c r="G2710" s="27" t="s">
        <v>382</v>
      </c>
      <c r="H2710" s="5">
        <f t="shared" si="165"/>
        <v>-9700</v>
      </c>
      <c r="I2710" s="22">
        <f t="shared" si="164"/>
        <v>1.509433962264151</v>
      </c>
      <c r="K2710" t="s">
        <v>1143</v>
      </c>
      <c r="M2710" s="2">
        <v>530</v>
      </c>
    </row>
    <row r="2711" spans="2:13" ht="12.75">
      <c r="B2711" s="390">
        <v>1000</v>
      </c>
      <c r="C2711" s="1" t="s">
        <v>240</v>
      </c>
      <c r="D2711" s="12" t="s">
        <v>1111</v>
      </c>
      <c r="E2711" s="1" t="s">
        <v>86</v>
      </c>
      <c r="F2711" s="27" t="s">
        <v>1158</v>
      </c>
      <c r="G2711" s="27" t="s">
        <v>392</v>
      </c>
      <c r="H2711" s="5">
        <f t="shared" si="165"/>
        <v>-10700</v>
      </c>
      <c r="I2711" s="22">
        <f t="shared" si="164"/>
        <v>1.8867924528301887</v>
      </c>
      <c r="K2711" t="s">
        <v>1143</v>
      </c>
      <c r="M2711" s="2">
        <v>530</v>
      </c>
    </row>
    <row r="2712" spans="2:13" ht="12.75">
      <c r="B2712" s="390">
        <v>1500</v>
      </c>
      <c r="C2712" s="1" t="s">
        <v>240</v>
      </c>
      <c r="D2712" s="12" t="s">
        <v>1111</v>
      </c>
      <c r="E2712" s="1" t="s">
        <v>86</v>
      </c>
      <c r="F2712" s="27" t="s">
        <v>1158</v>
      </c>
      <c r="G2712" s="27" t="s">
        <v>395</v>
      </c>
      <c r="H2712" s="5">
        <f t="shared" si="165"/>
        <v>-12200</v>
      </c>
      <c r="I2712" s="22">
        <f t="shared" si="164"/>
        <v>2.830188679245283</v>
      </c>
      <c r="K2712" t="s">
        <v>1143</v>
      </c>
      <c r="M2712" s="2">
        <v>530</v>
      </c>
    </row>
    <row r="2713" spans="2:13" ht="12.75">
      <c r="B2713" s="390">
        <v>800</v>
      </c>
      <c r="C2713" s="1" t="s">
        <v>240</v>
      </c>
      <c r="D2713" s="12" t="s">
        <v>1111</v>
      </c>
      <c r="E2713" s="1" t="s">
        <v>86</v>
      </c>
      <c r="F2713" s="27" t="s">
        <v>1158</v>
      </c>
      <c r="G2713" s="27" t="s">
        <v>419</v>
      </c>
      <c r="H2713" s="5">
        <f t="shared" si="165"/>
        <v>-13000</v>
      </c>
      <c r="I2713" s="22">
        <f t="shared" si="164"/>
        <v>1.509433962264151</v>
      </c>
      <c r="K2713" t="s">
        <v>1143</v>
      </c>
      <c r="M2713" s="2">
        <v>530</v>
      </c>
    </row>
    <row r="2714" spans="2:13" ht="12.75">
      <c r="B2714" s="390">
        <v>1000</v>
      </c>
      <c r="C2714" s="1" t="s">
        <v>240</v>
      </c>
      <c r="D2714" s="12" t="s">
        <v>1111</v>
      </c>
      <c r="E2714" s="1" t="s">
        <v>86</v>
      </c>
      <c r="F2714" s="27" t="s">
        <v>1158</v>
      </c>
      <c r="G2714" s="27" t="s">
        <v>421</v>
      </c>
      <c r="H2714" s="5">
        <f t="shared" si="165"/>
        <v>-14000</v>
      </c>
      <c r="I2714" s="22">
        <f t="shared" si="164"/>
        <v>1.8867924528301887</v>
      </c>
      <c r="K2714" t="s">
        <v>1143</v>
      </c>
      <c r="M2714" s="2">
        <v>530</v>
      </c>
    </row>
    <row r="2715" spans="2:13" ht="12.75">
      <c r="B2715" s="390">
        <v>1000</v>
      </c>
      <c r="C2715" s="1" t="s">
        <v>240</v>
      </c>
      <c r="D2715" s="12" t="s">
        <v>1111</v>
      </c>
      <c r="E2715" s="1" t="s">
        <v>86</v>
      </c>
      <c r="F2715" s="27" t="s">
        <v>1158</v>
      </c>
      <c r="G2715" s="27" t="s">
        <v>423</v>
      </c>
      <c r="H2715" s="5">
        <f t="shared" si="165"/>
        <v>-15000</v>
      </c>
      <c r="I2715" s="22">
        <f t="shared" si="164"/>
        <v>1.8867924528301887</v>
      </c>
      <c r="K2715" t="s">
        <v>1143</v>
      </c>
      <c r="M2715" s="2">
        <v>530</v>
      </c>
    </row>
    <row r="2716" spans="2:13" ht="12.75">
      <c r="B2716" s="390">
        <v>900</v>
      </c>
      <c r="C2716" s="1" t="s">
        <v>240</v>
      </c>
      <c r="D2716" s="12" t="s">
        <v>1111</v>
      </c>
      <c r="E2716" s="1" t="s">
        <v>86</v>
      </c>
      <c r="F2716" s="27" t="s">
        <v>1158</v>
      </c>
      <c r="G2716" s="27" t="s">
        <v>458</v>
      </c>
      <c r="H2716" s="5">
        <f t="shared" si="165"/>
        <v>-15900</v>
      </c>
      <c r="I2716" s="22">
        <f t="shared" si="164"/>
        <v>1.6981132075471699</v>
      </c>
      <c r="K2716" t="s">
        <v>1143</v>
      </c>
      <c r="M2716" s="2">
        <v>530</v>
      </c>
    </row>
    <row r="2717" spans="2:13" ht="12.75">
      <c r="B2717" s="390">
        <v>1200</v>
      </c>
      <c r="C2717" s="1" t="s">
        <v>240</v>
      </c>
      <c r="D2717" s="12" t="s">
        <v>1111</v>
      </c>
      <c r="E2717" s="1" t="s">
        <v>86</v>
      </c>
      <c r="F2717" s="27" t="s">
        <v>1158</v>
      </c>
      <c r="G2717" s="27" t="s">
        <v>462</v>
      </c>
      <c r="H2717" s="5">
        <f t="shared" si="165"/>
        <v>-17100</v>
      </c>
      <c r="I2717" s="22">
        <f t="shared" si="164"/>
        <v>2.2641509433962264</v>
      </c>
      <c r="K2717" t="s">
        <v>1143</v>
      </c>
      <c r="M2717" s="2">
        <v>530</v>
      </c>
    </row>
    <row r="2718" spans="2:13" ht="12.75">
      <c r="B2718" s="390">
        <v>1000</v>
      </c>
      <c r="C2718" s="75" t="s">
        <v>240</v>
      </c>
      <c r="D2718" s="33" t="s">
        <v>1111</v>
      </c>
      <c r="E2718" s="75" t="s">
        <v>86</v>
      </c>
      <c r="F2718" s="453" t="s">
        <v>1158</v>
      </c>
      <c r="G2718" s="453" t="s">
        <v>464</v>
      </c>
      <c r="H2718" s="5">
        <f t="shared" si="165"/>
        <v>-18100</v>
      </c>
      <c r="I2718" s="22">
        <f t="shared" si="164"/>
        <v>1.8867924528301887</v>
      </c>
      <c r="K2718" t="s">
        <v>1143</v>
      </c>
      <c r="M2718" s="2">
        <v>530</v>
      </c>
    </row>
    <row r="2719" spans="2:13" ht="12.75">
      <c r="B2719" s="390">
        <v>900</v>
      </c>
      <c r="C2719" s="75" t="s">
        <v>240</v>
      </c>
      <c r="D2719" s="33" t="s">
        <v>1111</v>
      </c>
      <c r="E2719" s="75" t="s">
        <v>86</v>
      </c>
      <c r="F2719" s="453" t="s">
        <v>1158</v>
      </c>
      <c r="G2719" s="27" t="s">
        <v>553</v>
      </c>
      <c r="H2719" s="5">
        <f t="shared" si="165"/>
        <v>-19000</v>
      </c>
      <c r="I2719" s="22">
        <f t="shared" si="164"/>
        <v>1.6981132075471699</v>
      </c>
      <c r="K2719" t="s">
        <v>1143</v>
      </c>
      <c r="M2719" s="2">
        <v>530</v>
      </c>
    </row>
    <row r="2720" spans="2:13" ht="12.75">
      <c r="B2720" s="390">
        <v>1000</v>
      </c>
      <c r="C2720" s="75" t="s">
        <v>240</v>
      </c>
      <c r="D2720" s="33" t="s">
        <v>1111</v>
      </c>
      <c r="E2720" s="75" t="s">
        <v>86</v>
      </c>
      <c r="F2720" s="453" t="s">
        <v>1158</v>
      </c>
      <c r="G2720" s="27" t="s">
        <v>555</v>
      </c>
      <c r="H2720" s="5">
        <f t="shared" si="165"/>
        <v>-20000</v>
      </c>
      <c r="I2720" s="22">
        <f t="shared" si="164"/>
        <v>1.8867924528301887</v>
      </c>
      <c r="K2720" t="s">
        <v>1143</v>
      </c>
      <c r="M2720" s="2">
        <v>530</v>
      </c>
    </row>
    <row r="2721" spans="2:13" ht="12.75">
      <c r="B2721" s="390">
        <v>1000</v>
      </c>
      <c r="C2721" s="75" t="s">
        <v>240</v>
      </c>
      <c r="D2721" s="33" t="s">
        <v>1111</v>
      </c>
      <c r="E2721" s="75" t="s">
        <v>86</v>
      </c>
      <c r="F2721" s="453" t="s">
        <v>1158</v>
      </c>
      <c r="G2721" s="27" t="s">
        <v>578</v>
      </c>
      <c r="H2721" s="5">
        <f t="shared" si="165"/>
        <v>-21000</v>
      </c>
      <c r="I2721" s="22">
        <f t="shared" si="164"/>
        <v>1.8867924528301887</v>
      </c>
      <c r="K2721" t="s">
        <v>1143</v>
      </c>
      <c r="M2721" s="2">
        <v>530</v>
      </c>
    </row>
    <row r="2722" spans="2:13" ht="12.75">
      <c r="B2722" s="390">
        <v>1000</v>
      </c>
      <c r="C2722" s="1" t="s">
        <v>240</v>
      </c>
      <c r="D2722" s="12" t="s">
        <v>1111</v>
      </c>
      <c r="E2722" s="1" t="s">
        <v>86</v>
      </c>
      <c r="F2722" s="27" t="s">
        <v>1158</v>
      </c>
      <c r="G2722" s="27" t="s">
        <v>580</v>
      </c>
      <c r="H2722" s="5">
        <f t="shared" si="165"/>
        <v>-22000</v>
      </c>
      <c r="I2722" s="22">
        <f t="shared" si="164"/>
        <v>1.8867924528301887</v>
      </c>
      <c r="K2722" t="s">
        <v>1143</v>
      </c>
      <c r="M2722" s="2">
        <v>530</v>
      </c>
    </row>
    <row r="2723" spans="1:13" s="95" customFormat="1" ht="12.75">
      <c r="A2723" s="92"/>
      <c r="B2723" s="392">
        <f>SUM(B2702:B2722)</f>
        <v>22000</v>
      </c>
      <c r="C2723" s="92"/>
      <c r="D2723" s="92"/>
      <c r="E2723" s="92" t="s">
        <v>86</v>
      </c>
      <c r="F2723" s="94"/>
      <c r="G2723" s="94"/>
      <c r="H2723" s="93">
        <v>0</v>
      </c>
      <c r="I2723" s="105">
        <f t="shared" si="164"/>
        <v>41.509433962264154</v>
      </c>
      <c r="M2723" s="2">
        <v>530</v>
      </c>
    </row>
    <row r="2724" spans="8:13" ht="12.75">
      <c r="H2724" s="5">
        <f>H2723-B2724</f>
        <v>0</v>
      </c>
      <c r="I2724" s="22">
        <f t="shared" si="164"/>
        <v>0</v>
      </c>
      <c r="M2724" s="2">
        <v>530</v>
      </c>
    </row>
    <row r="2725" spans="8:13" ht="12.75">
      <c r="H2725" s="5">
        <f>H2724-B2725</f>
        <v>0</v>
      </c>
      <c r="I2725" s="22">
        <f t="shared" si="164"/>
        <v>0</v>
      </c>
      <c r="M2725" s="2">
        <v>530</v>
      </c>
    </row>
    <row r="2726" spans="1:13" ht="12.75">
      <c r="A2726" s="33"/>
      <c r="B2726" s="217">
        <v>260000</v>
      </c>
      <c r="C2726" s="75" t="s">
        <v>1166</v>
      </c>
      <c r="D2726" s="75" t="s">
        <v>1111</v>
      </c>
      <c r="E2726" s="75" t="s">
        <v>134</v>
      </c>
      <c r="F2726" s="77" t="s">
        <v>116</v>
      </c>
      <c r="G2726" s="31" t="s">
        <v>44</v>
      </c>
      <c r="H2726" s="5">
        <f>H2725-B2726</f>
        <v>-260000</v>
      </c>
      <c r="I2726" s="22">
        <f t="shared" si="164"/>
        <v>490.5660377358491</v>
      </c>
      <c r="J2726" s="81"/>
      <c r="K2726" s="81"/>
      <c r="L2726" s="81"/>
      <c r="M2726" s="2">
        <v>530</v>
      </c>
    </row>
    <row r="2727" spans="1:13" s="81" customFormat="1" ht="12.75">
      <c r="A2727" s="33"/>
      <c r="B2727" s="217">
        <v>33670</v>
      </c>
      <c r="C2727" s="75" t="s">
        <v>1166</v>
      </c>
      <c r="D2727" s="75" t="s">
        <v>1111</v>
      </c>
      <c r="E2727" s="75" t="s">
        <v>117</v>
      </c>
      <c r="F2727" s="77"/>
      <c r="G2727" s="31" t="s">
        <v>44</v>
      </c>
      <c r="H2727" s="5">
        <f>H2726-B2727</f>
        <v>-293670</v>
      </c>
      <c r="I2727" s="22">
        <f t="shared" si="164"/>
        <v>63.528301886792455</v>
      </c>
      <c r="M2727" s="2">
        <v>530</v>
      </c>
    </row>
    <row r="2728" spans="1:13" s="81" customFormat="1" ht="12.75">
      <c r="A2728" s="33"/>
      <c r="B2728" s="217">
        <v>6500</v>
      </c>
      <c r="C2728" s="75" t="s">
        <v>1166</v>
      </c>
      <c r="D2728" s="75" t="s">
        <v>1111</v>
      </c>
      <c r="E2728" s="75" t="s">
        <v>173</v>
      </c>
      <c r="F2728" s="77"/>
      <c r="G2728" s="31" t="s">
        <v>44</v>
      </c>
      <c r="H2728" s="5">
        <f>H2727-B2728</f>
        <v>-300170</v>
      </c>
      <c r="I2728" s="22">
        <f t="shared" si="164"/>
        <v>12.264150943396226</v>
      </c>
      <c r="M2728" s="2">
        <v>530</v>
      </c>
    </row>
    <row r="2729" spans="1:13" ht="12.75">
      <c r="A2729" s="104"/>
      <c r="B2729" s="381">
        <f>SUM(B2726:B2728)</f>
        <v>300170</v>
      </c>
      <c r="C2729" s="104" t="s">
        <v>134</v>
      </c>
      <c r="D2729" s="104"/>
      <c r="E2729" s="104"/>
      <c r="F2729" s="114"/>
      <c r="G2729" s="96"/>
      <c r="H2729" s="83">
        <v>0</v>
      </c>
      <c r="I2729" s="90">
        <f t="shared" si="164"/>
        <v>566.3584905660377</v>
      </c>
      <c r="J2729" s="106"/>
      <c r="K2729" s="106"/>
      <c r="L2729" s="106"/>
      <c r="M2729" s="2">
        <v>530</v>
      </c>
    </row>
    <row r="2730" spans="2:13" ht="12.75">
      <c r="B2730" s="7"/>
      <c r="H2730" s="5">
        <f>H2729-B2730</f>
        <v>0</v>
      </c>
      <c r="I2730" s="22">
        <f t="shared" si="164"/>
        <v>0</v>
      </c>
      <c r="M2730" s="2">
        <v>530</v>
      </c>
    </row>
    <row r="2731" spans="2:13" ht="12.75">
      <c r="B2731" s="7"/>
      <c r="H2731" s="5">
        <f>H2730-B2731</f>
        <v>0</v>
      </c>
      <c r="I2731" s="22">
        <f t="shared" si="164"/>
        <v>0</v>
      </c>
      <c r="M2731" s="2">
        <v>530</v>
      </c>
    </row>
    <row r="2732" spans="2:13" ht="12.75">
      <c r="B2732" s="7"/>
      <c r="H2732" s="5">
        <f>H2731-B2732</f>
        <v>0</v>
      </c>
      <c r="I2732" s="22">
        <f t="shared" si="164"/>
        <v>0</v>
      </c>
      <c r="M2732" s="2">
        <v>530</v>
      </c>
    </row>
    <row r="2733" spans="1:13" s="519" customFormat="1" ht="12.75">
      <c r="A2733" s="35"/>
      <c r="B2733" s="217">
        <v>60000</v>
      </c>
      <c r="C2733" s="35" t="s">
        <v>154</v>
      </c>
      <c r="D2733" s="35" t="s">
        <v>14</v>
      </c>
      <c r="E2733" s="35" t="s">
        <v>1167</v>
      </c>
      <c r="F2733" s="517" t="s">
        <v>1168</v>
      </c>
      <c r="G2733" s="30" t="s">
        <v>342</v>
      </c>
      <c r="H2733" s="5">
        <f>H2732-B2733</f>
        <v>-60000</v>
      </c>
      <c r="I2733" s="22">
        <f t="shared" si="164"/>
        <v>113.20754716981132</v>
      </c>
      <c r="J2733" s="518"/>
      <c r="K2733" t="s">
        <v>1169</v>
      </c>
      <c r="L2733" s="518"/>
      <c r="M2733" s="2">
        <v>530</v>
      </c>
    </row>
    <row r="2734" spans="1:13" s="85" customFormat="1" ht="12.75">
      <c r="A2734" s="11"/>
      <c r="B2734" s="381">
        <f>SUM(B2733)</f>
        <v>60000</v>
      </c>
      <c r="C2734" s="11" t="s">
        <v>154</v>
      </c>
      <c r="D2734" s="11"/>
      <c r="E2734" s="11"/>
      <c r="F2734" s="18"/>
      <c r="G2734" s="18"/>
      <c r="H2734" s="83">
        <v>0</v>
      </c>
      <c r="I2734" s="84">
        <f t="shared" si="164"/>
        <v>113.20754716981132</v>
      </c>
      <c r="M2734" s="2">
        <v>530</v>
      </c>
    </row>
    <row r="2735" spans="2:13" ht="12.75">
      <c r="B2735" s="7"/>
      <c r="H2735" s="5">
        <f>H2734-B2735</f>
        <v>0</v>
      </c>
      <c r="I2735" s="22">
        <f t="shared" si="164"/>
        <v>0</v>
      </c>
      <c r="M2735" s="2">
        <v>530</v>
      </c>
    </row>
    <row r="2736" spans="2:13" ht="12.75">
      <c r="B2736" s="393"/>
      <c r="H2736" s="5">
        <f>H2735-B2736</f>
        <v>0</v>
      </c>
      <c r="I2736" s="22">
        <f t="shared" si="164"/>
        <v>0</v>
      </c>
      <c r="M2736" s="2">
        <v>530</v>
      </c>
    </row>
    <row r="2737" spans="2:13" ht="12.75">
      <c r="B2737" s="7"/>
      <c r="H2737" s="5">
        <f>H2736-B2737</f>
        <v>0</v>
      </c>
      <c r="I2737" s="22">
        <f aca="true" t="shared" si="166" ref="I2737:I2800">+B2737/M2737</f>
        <v>0</v>
      </c>
      <c r="M2737" s="2">
        <v>530</v>
      </c>
    </row>
    <row r="2738" spans="2:13" ht="12.75">
      <c r="B2738" s="7"/>
      <c r="D2738" s="12"/>
      <c r="H2738" s="5">
        <f>H2737-B2738</f>
        <v>0</v>
      </c>
      <c r="I2738" s="22">
        <f t="shared" si="166"/>
        <v>0</v>
      </c>
      <c r="M2738" s="2">
        <v>530</v>
      </c>
    </row>
    <row r="2739" spans="1:13" s="81" customFormat="1" ht="13.5" thickBot="1">
      <c r="A2739" s="71"/>
      <c r="B2739" s="394">
        <f>+B2761+B2777+B2781</f>
        <v>917700</v>
      </c>
      <c r="C2739" s="71"/>
      <c r="D2739" s="70" t="s">
        <v>15</v>
      </c>
      <c r="E2739" s="119"/>
      <c r="F2739" s="119"/>
      <c r="G2739" s="72"/>
      <c r="H2739" s="120"/>
      <c r="I2739" s="121">
        <f t="shared" si="166"/>
        <v>1731.5094339622642</v>
      </c>
      <c r="J2739" s="116"/>
      <c r="K2739" s="116"/>
      <c r="L2739" s="116"/>
      <c r="M2739" s="2">
        <v>530</v>
      </c>
    </row>
    <row r="2740" spans="2:13" ht="12.75">
      <c r="B2740" s="241"/>
      <c r="C2740" s="33"/>
      <c r="D2740" s="12"/>
      <c r="E2740" s="33"/>
      <c r="G2740" s="31"/>
      <c r="H2740" s="5">
        <f aca="true" t="shared" si="167" ref="H2740:H2760">H2739-B2740</f>
        <v>0</v>
      </c>
      <c r="I2740" s="22">
        <f t="shared" si="166"/>
        <v>0</v>
      </c>
      <c r="M2740" s="2">
        <v>530</v>
      </c>
    </row>
    <row r="2741" spans="2:13" ht="12.75">
      <c r="B2741" s="241"/>
      <c r="C2741" s="33"/>
      <c r="D2741" s="12"/>
      <c r="E2741" s="35"/>
      <c r="G2741" s="36"/>
      <c r="H2741" s="5">
        <f t="shared" si="167"/>
        <v>0</v>
      </c>
      <c r="I2741" s="22">
        <f t="shared" si="166"/>
        <v>0</v>
      </c>
      <c r="M2741" s="2">
        <v>530</v>
      </c>
    </row>
    <row r="2742" spans="2:13" ht="12.75">
      <c r="B2742" s="241">
        <v>5000</v>
      </c>
      <c r="C2742" s="1" t="s">
        <v>28</v>
      </c>
      <c r="D2742" s="12" t="s">
        <v>15</v>
      </c>
      <c r="E2742" s="33" t="s">
        <v>1170</v>
      </c>
      <c r="F2742" s="27" t="s">
        <v>695</v>
      </c>
      <c r="G2742" s="31" t="s">
        <v>230</v>
      </c>
      <c r="H2742" s="5">
        <f t="shared" si="167"/>
        <v>-5000</v>
      </c>
      <c r="I2742" s="22">
        <f t="shared" si="166"/>
        <v>9.433962264150944</v>
      </c>
      <c r="K2742" t="s">
        <v>28</v>
      </c>
      <c r="M2742" s="2">
        <v>530</v>
      </c>
    </row>
    <row r="2743" spans="1:13" s="15" customFormat="1" ht="12.75">
      <c r="A2743" s="1"/>
      <c r="B2743" s="235">
        <v>5000</v>
      </c>
      <c r="C2743" s="1" t="s">
        <v>28</v>
      </c>
      <c r="D2743" s="12" t="s">
        <v>15</v>
      </c>
      <c r="E2743" s="1" t="s">
        <v>1170</v>
      </c>
      <c r="F2743" s="27" t="s">
        <v>696</v>
      </c>
      <c r="G2743" s="27" t="s">
        <v>232</v>
      </c>
      <c r="H2743" s="5">
        <f t="shared" si="167"/>
        <v>-10000</v>
      </c>
      <c r="I2743" s="22">
        <f t="shared" si="166"/>
        <v>9.433962264150944</v>
      </c>
      <c r="J2743"/>
      <c r="K2743" t="s">
        <v>28</v>
      </c>
      <c r="L2743"/>
      <c r="M2743" s="2">
        <v>530</v>
      </c>
    </row>
    <row r="2744" spans="2:13" ht="12.75">
      <c r="B2744" s="235">
        <v>5000</v>
      </c>
      <c r="C2744" s="1" t="s">
        <v>28</v>
      </c>
      <c r="D2744" s="12" t="s">
        <v>15</v>
      </c>
      <c r="E2744" s="1" t="s">
        <v>1170</v>
      </c>
      <c r="F2744" s="27" t="s">
        <v>697</v>
      </c>
      <c r="G2744" s="27" t="s">
        <v>259</v>
      </c>
      <c r="H2744" s="5">
        <f t="shared" si="167"/>
        <v>-15000</v>
      </c>
      <c r="I2744" s="22">
        <f t="shared" si="166"/>
        <v>9.433962264150944</v>
      </c>
      <c r="K2744" t="s">
        <v>28</v>
      </c>
      <c r="M2744" s="2">
        <v>530</v>
      </c>
    </row>
    <row r="2745" spans="1:13" ht="12.75">
      <c r="A2745" s="39"/>
      <c r="B2745" s="241">
        <v>5000</v>
      </c>
      <c r="C2745" s="1" t="s">
        <v>28</v>
      </c>
      <c r="D2745" s="35" t="s">
        <v>15</v>
      </c>
      <c r="E2745" s="35" t="s">
        <v>1170</v>
      </c>
      <c r="F2745" s="27" t="s">
        <v>1171</v>
      </c>
      <c r="G2745" s="36" t="s">
        <v>289</v>
      </c>
      <c r="H2745" s="5">
        <f t="shared" si="167"/>
        <v>-20000</v>
      </c>
      <c r="I2745" s="22">
        <f t="shared" si="166"/>
        <v>9.433962264150944</v>
      </c>
      <c r="J2745" s="40"/>
      <c r="K2745" t="s">
        <v>28</v>
      </c>
      <c r="L2745" s="40"/>
      <c r="M2745" s="2">
        <v>530</v>
      </c>
    </row>
    <row r="2746" spans="2:13" ht="12.75">
      <c r="B2746" s="235">
        <v>5000</v>
      </c>
      <c r="C2746" s="1" t="s">
        <v>28</v>
      </c>
      <c r="D2746" s="12" t="s">
        <v>15</v>
      </c>
      <c r="E2746" s="1" t="s">
        <v>1170</v>
      </c>
      <c r="F2746" s="27" t="s">
        <v>1172</v>
      </c>
      <c r="G2746" s="27" t="s">
        <v>321</v>
      </c>
      <c r="H2746" s="5">
        <f t="shared" si="167"/>
        <v>-25000</v>
      </c>
      <c r="I2746" s="22">
        <f t="shared" si="166"/>
        <v>9.433962264150944</v>
      </c>
      <c r="K2746" t="s">
        <v>28</v>
      </c>
      <c r="M2746" s="2">
        <v>530</v>
      </c>
    </row>
    <row r="2747" spans="2:14" ht="12.75">
      <c r="B2747" s="235">
        <v>5000</v>
      </c>
      <c r="C2747" s="1" t="s">
        <v>28</v>
      </c>
      <c r="D2747" s="1" t="s">
        <v>15</v>
      </c>
      <c r="E2747" s="1" t="s">
        <v>1170</v>
      </c>
      <c r="F2747" s="27" t="s">
        <v>1173</v>
      </c>
      <c r="G2747" s="27" t="s">
        <v>43</v>
      </c>
      <c r="H2747" s="5">
        <f t="shared" si="167"/>
        <v>-30000</v>
      </c>
      <c r="I2747" s="22">
        <f t="shared" si="166"/>
        <v>9.433962264150944</v>
      </c>
      <c r="K2747" t="s">
        <v>28</v>
      </c>
      <c r="M2747" s="2">
        <v>530</v>
      </c>
      <c r="N2747" s="460"/>
    </row>
    <row r="2748" spans="2:13" ht="12.75">
      <c r="B2748" s="235">
        <v>5000</v>
      </c>
      <c r="C2748" s="1" t="s">
        <v>28</v>
      </c>
      <c r="D2748" s="1" t="s">
        <v>15</v>
      </c>
      <c r="E2748" s="1" t="s">
        <v>1170</v>
      </c>
      <c r="F2748" s="27" t="s">
        <v>699</v>
      </c>
      <c r="G2748" s="27" t="s">
        <v>306</v>
      </c>
      <c r="H2748" s="5">
        <f t="shared" si="167"/>
        <v>-35000</v>
      </c>
      <c r="I2748" s="22">
        <f t="shared" si="166"/>
        <v>9.433962264150944</v>
      </c>
      <c r="K2748" t="s">
        <v>28</v>
      </c>
      <c r="M2748" s="2">
        <v>530</v>
      </c>
    </row>
    <row r="2749" spans="2:13" ht="12.75">
      <c r="B2749" s="235">
        <v>5000</v>
      </c>
      <c r="C2749" s="1" t="s">
        <v>28</v>
      </c>
      <c r="D2749" s="1" t="s">
        <v>15</v>
      </c>
      <c r="E2749" s="1" t="s">
        <v>1170</v>
      </c>
      <c r="F2749" s="27" t="s">
        <v>700</v>
      </c>
      <c r="G2749" s="27" t="s">
        <v>44</v>
      </c>
      <c r="H2749" s="5">
        <f t="shared" si="167"/>
        <v>-40000</v>
      </c>
      <c r="I2749" s="22">
        <f t="shared" si="166"/>
        <v>9.433962264150944</v>
      </c>
      <c r="K2749" t="s">
        <v>28</v>
      </c>
      <c r="M2749" s="2">
        <v>530</v>
      </c>
    </row>
    <row r="2750" spans="2:13" ht="12.75">
      <c r="B2750" s="235">
        <v>5000</v>
      </c>
      <c r="C2750" s="1" t="s">
        <v>28</v>
      </c>
      <c r="D2750" s="1" t="s">
        <v>15</v>
      </c>
      <c r="E2750" s="1" t="s">
        <v>1170</v>
      </c>
      <c r="F2750" s="27" t="s">
        <v>701</v>
      </c>
      <c r="G2750" s="27" t="s">
        <v>311</v>
      </c>
      <c r="H2750" s="5">
        <f t="shared" si="167"/>
        <v>-45000</v>
      </c>
      <c r="I2750" s="22">
        <f t="shared" si="166"/>
        <v>9.433962264150944</v>
      </c>
      <c r="K2750" t="s">
        <v>28</v>
      </c>
      <c r="M2750" s="2">
        <v>530</v>
      </c>
    </row>
    <row r="2751" spans="2:13" ht="12.75">
      <c r="B2751" s="235">
        <v>5000</v>
      </c>
      <c r="C2751" s="1" t="s">
        <v>28</v>
      </c>
      <c r="D2751" s="1" t="s">
        <v>15</v>
      </c>
      <c r="E2751" s="1" t="s">
        <v>1170</v>
      </c>
      <c r="F2751" s="27" t="s">
        <v>702</v>
      </c>
      <c r="G2751" s="27" t="s">
        <v>342</v>
      </c>
      <c r="H2751" s="5">
        <f t="shared" si="167"/>
        <v>-50000</v>
      </c>
      <c r="I2751" s="22">
        <f t="shared" si="166"/>
        <v>9.433962264150944</v>
      </c>
      <c r="K2751" t="s">
        <v>28</v>
      </c>
      <c r="M2751" s="2">
        <v>530</v>
      </c>
    </row>
    <row r="2752" spans="2:13" ht="12.75">
      <c r="B2752" s="235">
        <v>5000</v>
      </c>
      <c r="C2752" s="1" t="s">
        <v>28</v>
      </c>
      <c r="D2752" s="1" t="s">
        <v>15</v>
      </c>
      <c r="E2752" s="1" t="s">
        <v>1170</v>
      </c>
      <c r="F2752" s="27" t="s">
        <v>703</v>
      </c>
      <c r="G2752" s="27" t="s">
        <v>382</v>
      </c>
      <c r="H2752" s="5">
        <f t="shared" si="167"/>
        <v>-55000</v>
      </c>
      <c r="I2752" s="22">
        <f t="shared" si="166"/>
        <v>9.433962264150944</v>
      </c>
      <c r="K2752" t="s">
        <v>28</v>
      </c>
      <c r="M2752" s="2">
        <v>530</v>
      </c>
    </row>
    <row r="2753" spans="2:13" ht="12.75">
      <c r="B2753" s="235">
        <v>5000</v>
      </c>
      <c r="C2753" s="1" t="s">
        <v>28</v>
      </c>
      <c r="D2753" s="1" t="s">
        <v>15</v>
      </c>
      <c r="E2753" s="1" t="s">
        <v>1170</v>
      </c>
      <c r="F2753" s="27" t="s">
        <v>1174</v>
      </c>
      <c r="G2753" s="27" t="s">
        <v>386</v>
      </c>
      <c r="H2753" s="5">
        <f t="shared" si="167"/>
        <v>-60000</v>
      </c>
      <c r="I2753" s="22">
        <f t="shared" si="166"/>
        <v>9.433962264150944</v>
      </c>
      <c r="K2753" t="s">
        <v>28</v>
      </c>
      <c r="M2753" s="2">
        <v>530</v>
      </c>
    </row>
    <row r="2754" spans="2:13" ht="12.75">
      <c r="B2754" s="235">
        <v>5000</v>
      </c>
      <c r="C2754" s="1" t="s">
        <v>28</v>
      </c>
      <c r="D2754" s="1" t="s">
        <v>15</v>
      </c>
      <c r="E2754" s="1" t="s">
        <v>1170</v>
      </c>
      <c r="F2754" s="27" t="s">
        <v>705</v>
      </c>
      <c r="G2754" s="27" t="s">
        <v>392</v>
      </c>
      <c r="H2754" s="5">
        <f t="shared" si="167"/>
        <v>-65000</v>
      </c>
      <c r="I2754" s="22">
        <f t="shared" si="166"/>
        <v>9.433962264150944</v>
      </c>
      <c r="K2754" t="s">
        <v>28</v>
      </c>
      <c r="M2754" s="2">
        <v>530</v>
      </c>
    </row>
    <row r="2755" spans="2:13" ht="12.75">
      <c r="B2755" s="235">
        <v>5000</v>
      </c>
      <c r="C2755" s="1" t="s">
        <v>28</v>
      </c>
      <c r="D2755" s="1" t="s">
        <v>15</v>
      </c>
      <c r="E2755" s="1" t="s">
        <v>1170</v>
      </c>
      <c r="F2755" s="27" t="s">
        <v>706</v>
      </c>
      <c r="G2755" s="27" t="s">
        <v>395</v>
      </c>
      <c r="H2755" s="5">
        <f t="shared" si="167"/>
        <v>-70000</v>
      </c>
      <c r="I2755" s="22">
        <f t="shared" si="166"/>
        <v>9.433962264150944</v>
      </c>
      <c r="K2755" t="s">
        <v>28</v>
      </c>
      <c r="M2755" s="2">
        <v>530</v>
      </c>
    </row>
    <row r="2756" spans="2:13" ht="12.75">
      <c r="B2756" s="235">
        <v>10000</v>
      </c>
      <c r="C2756" s="33" t="s">
        <v>28</v>
      </c>
      <c r="D2756" s="1" t="s">
        <v>15</v>
      </c>
      <c r="E2756" s="1" t="s">
        <v>1170</v>
      </c>
      <c r="F2756" s="27" t="s">
        <v>1175</v>
      </c>
      <c r="G2756" s="27" t="s">
        <v>395</v>
      </c>
      <c r="H2756" s="5">
        <f t="shared" si="167"/>
        <v>-80000</v>
      </c>
      <c r="I2756" s="22">
        <f t="shared" si="166"/>
        <v>18.867924528301888</v>
      </c>
      <c r="K2756" t="s">
        <v>28</v>
      </c>
      <c r="M2756" s="2">
        <v>530</v>
      </c>
    </row>
    <row r="2757" spans="2:13" ht="12.75">
      <c r="B2757" s="235">
        <v>5000</v>
      </c>
      <c r="C2757" s="1" t="s">
        <v>28</v>
      </c>
      <c r="D2757" s="1" t="s">
        <v>15</v>
      </c>
      <c r="E2757" s="1" t="s">
        <v>1170</v>
      </c>
      <c r="F2757" s="27" t="s">
        <v>707</v>
      </c>
      <c r="G2757" s="27" t="s">
        <v>417</v>
      </c>
      <c r="H2757" s="5">
        <f t="shared" si="167"/>
        <v>-85000</v>
      </c>
      <c r="I2757" s="22">
        <f t="shared" si="166"/>
        <v>9.433962264150944</v>
      </c>
      <c r="K2757" t="s">
        <v>28</v>
      </c>
      <c r="M2757" s="2">
        <v>530</v>
      </c>
    </row>
    <row r="2758" spans="2:13" ht="12.75">
      <c r="B2758" s="235">
        <v>5000</v>
      </c>
      <c r="C2758" s="1" t="s">
        <v>28</v>
      </c>
      <c r="D2758" s="1" t="s">
        <v>15</v>
      </c>
      <c r="E2758" s="1" t="s">
        <v>1170</v>
      </c>
      <c r="F2758" s="27" t="s">
        <v>708</v>
      </c>
      <c r="G2758" s="27" t="s">
        <v>419</v>
      </c>
      <c r="H2758" s="5">
        <f t="shared" si="167"/>
        <v>-90000</v>
      </c>
      <c r="I2758" s="22">
        <f t="shared" si="166"/>
        <v>9.433962264150944</v>
      </c>
      <c r="K2758" t="s">
        <v>28</v>
      </c>
      <c r="M2758" s="2">
        <v>530</v>
      </c>
    </row>
    <row r="2759" spans="2:13" ht="12.75">
      <c r="B2759" s="235">
        <v>5000</v>
      </c>
      <c r="C2759" s="1" t="s">
        <v>28</v>
      </c>
      <c r="D2759" s="1" t="s">
        <v>15</v>
      </c>
      <c r="E2759" s="1" t="s">
        <v>1170</v>
      </c>
      <c r="F2759" s="27" t="s">
        <v>1176</v>
      </c>
      <c r="G2759" s="27" t="s">
        <v>421</v>
      </c>
      <c r="H2759" s="5">
        <f t="shared" si="167"/>
        <v>-95000</v>
      </c>
      <c r="I2759" s="22">
        <f t="shared" si="166"/>
        <v>9.433962264150944</v>
      </c>
      <c r="K2759" t="s">
        <v>28</v>
      </c>
      <c r="M2759" s="2">
        <v>530</v>
      </c>
    </row>
    <row r="2760" spans="2:13" ht="12.75">
      <c r="B2760" s="235">
        <v>5000</v>
      </c>
      <c r="C2760" s="1" t="s">
        <v>28</v>
      </c>
      <c r="D2760" s="1" t="s">
        <v>15</v>
      </c>
      <c r="E2760" s="1" t="s">
        <v>1170</v>
      </c>
      <c r="F2760" s="27" t="s">
        <v>1177</v>
      </c>
      <c r="G2760" s="27" t="s">
        <v>423</v>
      </c>
      <c r="H2760" s="5">
        <f t="shared" si="167"/>
        <v>-100000</v>
      </c>
      <c r="I2760" s="22">
        <f t="shared" si="166"/>
        <v>9.433962264150944</v>
      </c>
      <c r="K2760" t="s">
        <v>28</v>
      </c>
      <c r="M2760" s="2">
        <v>530</v>
      </c>
    </row>
    <row r="2761" spans="1:13" s="85" customFormat="1" ht="12.75">
      <c r="A2761" s="11"/>
      <c r="B2761" s="395">
        <f>SUM(B2742:B2760)</f>
        <v>100000</v>
      </c>
      <c r="C2761" s="11" t="s">
        <v>28</v>
      </c>
      <c r="D2761" s="11"/>
      <c r="E2761" s="11"/>
      <c r="F2761" s="18"/>
      <c r="G2761" s="18"/>
      <c r="H2761" s="83">
        <v>0</v>
      </c>
      <c r="I2761" s="84">
        <f t="shared" si="166"/>
        <v>188.67924528301887</v>
      </c>
      <c r="M2761" s="2">
        <v>530</v>
      </c>
    </row>
    <row r="2762" spans="2:13" ht="12.75">
      <c r="B2762" s="235"/>
      <c r="D2762" s="12"/>
      <c r="H2762" s="5">
        <f aca="true" t="shared" si="168" ref="H2762:H2776">H2761-B2762</f>
        <v>0</v>
      </c>
      <c r="I2762" s="22">
        <f t="shared" si="166"/>
        <v>0</v>
      </c>
      <c r="M2762" s="2">
        <v>530</v>
      </c>
    </row>
    <row r="2763" spans="2:13" ht="12.75">
      <c r="B2763" s="235"/>
      <c r="D2763" s="12"/>
      <c r="H2763" s="5">
        <f t="shared" si="168"/>
        <v>0</v>
      </c>
      <c r="I2763" s="22">
        <f t="shared" si="166"/>
        <v>0</v>
      </c>
      <c r="M2763" s="2">
        <v>530</v>
      </c>
    </row>
    <row r="2764" spans="2:13" ht="12.75">
      <c r="B2764" s="235">
        <v>1000</v>
      </c>
      <c r="C2764" s="1" t="s">
        <v>240</v>
      </c>
      <c r="D2764" s="12" t="s">
        <v>15</v>
      </c>
      <c r="E2764" s="1" t="s">
        <v>86</v>
      </c>
      <c r="F2764" s="27" t="s">
        <v>1170</v>
      </c>
      <c r="G2764" s="31" t="s">
        <v>230</v>
      </c>
      <c r="H2764" s="5">
        <f t="shared" si="168"/>
        <v>-1000</v>
      </c>
      <c r="I2764" s="22">
        <f t="shared" si="166"/>
        <v>1.8867924528301887</v>
      </c>
      <c r="K2764" t="s">
        <v>1170</v>
      </c>
      <c r="M2764" s="2">
        <v>530</v>
      </c>
    </row>
    <row r="2765" spans="2:13" ht="12.75">
      <c r="B2765" s="235">
        <v>1200</v>
      </c>
      <c r="C2765" s="1" t="s">
        <v>240</v>
      </c>
      <c r="D2765" s="12" t="s">
        <v>15</v>
      </c>
      <c r="E2765" s="1" t="s">
        <v>86</v>
      </c>
      <c r="F2765" s="27" t="s">
        <v>1170</v>
      </c>
      <c r="G2765" s="31" t="s">
        <v>232</v>
      </c>
      <c r="H2765" s="5">
        <f t="shared" si="168"/>
        <v>-2200</v>
      </c>
      <c r="I2765" s="22">
        <f t="shared" si="166"/>
        <v>2.2641509433962264</v>
      </c>
      <c r="K2765" t="s">
        <v>1170</v>
      </c>
      <c r="M2765" s="2">
        <v>530</v>
      </c>
    </row>
    <row r="2766" spans="2:13" ht="12.75">
      <c r="B2766" s="235">
        <v>1600</v>
      </c>
      <c r="C2766" s="1" t="s">
        <v>240</v>
      </c>
      <c r="D2766" s="12" t="s">
        <v>15</v>
      </c>
      <c r="E2766" s="1" t="s">
        <v>86</v>
      </c>
      <c r="F2766" s="27" t="s">
        <v>1170</v>
      </c>
      <c r="G2766" s="36" t="s">
        <v>259</v>
      </c>
      <c r="H2766" s="5">
        <f t="shared" si="168"/>
        <v>-3800</v>
      </c>
      <c r="I2766" s="22">
        <f t="shared" si="166"/>
        <v>3.018867924528302</v>
      </c>
      <c r="K2766" t="s">
        <v>1170</v>
      </c>
      <c r="M2766" s="2">
        <v>530</v>
      </c>
    </row>
    <row r="2767" spans="1:13" s="15" customFormat="1" ht="12.75">
      <c r="A2767" s="12"/>
      <c r="B2767" s="235">
        <v>1700</v>
      </c>
      <c r="C2767" s="1" t="s">
        <v>240</v>
      </c>
      <c r="D2767" s="12" t="s">
        <v>15</v>
      </c>
      <c r="E2767" s="1" t="s">
        <v>86</v>
      </c>
      <c r="F2767" s="27" t="s">
        <v>1170</v>
      </c>
      <c r="G2767" s="30" t="s">
        <v>43</v>
      </c>
      <c r="H2767" s="5">
        <f t="shared" si="168"/>
        <v>-5500</v>
      </c>
      <c r="I2767" s="22">
        <f t="shared" si="166"/>
        <v>3.207547169811321</v>
      </c>
      <c r="K2767" t="s">
        <v>1170</v>
      </c>
      <c r="M2767" s="2">
        <v>530</v>
      </c>
    </row>
    <row r="2768" spans="2:13" ht="12.75">
      <c r="B2768" s="235">
        <v>1000</v>
      </c>
      <c r="C2768" s="1" t="s">
        <v>240</v>
      </c>
      <c r="D2768" s="12" t="s">
        <v>15</v>
      </c>
      <c r="E2768" s="1" t="s">
        <v>86</v>
      </c>
      <c r="F2768" s="27" t="s">
        <v>1170</v>
      </c>
      <c r="G2768" s="27" t="s">
        <v>306</v>
      </c>
      <c r="H2768" s="5">
        <f t="shared" si="168"/>
        <v>-6500</v>
      </c>
      <c r="I2768" s="22">
        <f t="shared" si="166"/>
        <v>1.8867924528301887</v>
      </c>
      <c r="K2768" t="s">
        <v>1170</v>
      </c>
      <c r="M2768" s="2">
        <v>530</v>
      </c>
    </row>
    <row r="2769" spans="2:13" ht="12.75">
      <c r="B2769" s="235">
        <v>1200</v>
      </c>
      <c r="C2769" s="1" t="s">
        <v>240</v>
      </c>
      <c r="D2769" s="12" t="s">
        <v>15</v>
      </c>
      <c r="E2769" s="1" t="s">
        <v>86</v>
      </c>
      <c r="F2769" s="27" t="s">
        <v>1170</v>
      </c>
      <c r="G2769" s="27" t="s">
        <v>44</v>
      </c>
      <c r="H2769" s="5">
        <f t="shared" si="168"/>
        <v>-7700</v>
      </c>
      <c r="I2769" s="22">
        <f t="shared" si="166"/>
        <v>2.2641509433962264</v>
      </c>
      <c r="K2769" t="s">
        <v>1170</v>
      </c>
      <c r="M2769" s="2">
        <v>530</v>
      </c>
    </row>
    <row r="2770" spans="2:13" ht="12.75">
      <c r="B2770" s="235">
        <v>1600</v>
      </c>
      <c r="C2770" s="1" t="s">
        <v>240</v>
      </c>
      <c r="D2770" s="12" t="s">
        <v>15</v>
      </c>
      <c r="E2770" s="1" t="s">
        <v>86</v>
      </c>
      <c r="F2770" s="27" t="s">
        <v>1170</v>
      </c>
      <c r="G2770" s="27" t="s">
        <v>311</v>
      </c>
      <c r="H2770" s="5">
        <f t="shared" si="168"/>
        <v>-9300</v>
      </c>
      <c r="I2770" s="22">
        <f t="shared" si="166"/>
        <v>3.018867924528302</v>
      </c>
      <c r="K2770" t="s">
        <v>1170</v>
      </c>
      <c r="M2770" s="2">
        <v>530</v>
      </c>
    </row>
    <row r="2771" spans="2:14" ht="12.75">
      <c r="B2771" s="235">
        <v>1500</v>
      </c>
      <c r="C2771" s="1" t="s">
        <v>240</v>
      </c>
      <c r="D2771" s="12" t="s">
        <v>15</v>
      </c>
      <c r="E2771" s="1" t="s">
        <v>86</v>
      </c>
      <c r="F2771" s="27" t="s">
        <v>1170</v>
      </c>
      <c r="G2771" s="27" t="s">
        <v>342</v>
      </c>
      <c r="H2771" s="5">
        <f t="shared" si="168"/>
        <v>-10800</v>
      </c>
      <c r="I2771" s="22">
        <f t="shared" si="166"/>
        <v>2.830188679245283</v>
      </c>
      <c r="J2771" s="459"/>
      <c r="K2771" t="s">
        <v>1170</v>
      </c>
      <c r="L2771" s="459"/>
      <c r="M2771" s="2">
        <v>530</v>
      </c>
      <c r="N2771" s="460"/>
    </row>
    <row r="2772" spans="2:13" ht="12.75">
      <c r="B2772" s="235">
        <v>1200</v>
      </c>
      <c r="C2772" s="1" t="s">
        <v>240</v>
      </c>
      <c r="D2772" s="12" t="s">
        <v>15</v>
      </c>
      <c r="E2772" s="1" t="s">
        <v>86</v>
      </c>
      <c r="F2772" s="27" t="s">
        <v>1170</v>
      </c>
      <c r="G2772" s="27" t="s">
        <v>382</v>
      </c>
      <c r="H2772" s="5">
        <f t="shared" si="168"/>
        <v>-12000</v>
      </c>
      <c r="I2772" s="22">
        <f t="shared" si="166"/>
        <v>2.2641509433962264</v>
      </c>
      <c r="K2772" t="s">
        <v>1170</v>
      </c>
      <c r="M2772" s="2">
        <v>530</v>
      </c>
    </row>
    <row r="2773" spans="2:13" ht="12.75">
      <c r="B2773" s="235">
        <v>1500</v>
      </c>
      <c r="C2773" s="1" t="s">
        <v>240</v>
      </c>
      <c r="D2773" s="12" t="s">
        <v>15</v>
      </c>
      <c r="E2773" s="1" t="s">
        <v>86</v>
      </c>
      <c r="F2773" s="27" t="s">
        <v>1170</v>
      </c>
      <c r="G2773" s="27" t="s">
        <v>392</v>
      </c>
      <c r="H2773" s="5">
        <f t="shared" si="168"/>
        <v>-13500</v>
      </c>
      <c r="I2773" s="22">
        <f t="shared" si="166"/>
        <v>2.830188679245283</v>
      </c>
      <c r="K2773" t="s">
        <v>1170</v>
      </c>
      <c r="M2773" s="2">
        <v>530</v>
      </c>
    </row>
    <row r="2774" spans="2:13" ht="12.75">
      <c r="B2774" s="235">
        <v>1500</v>
      </c>
      <c r="C2774" s="1" t="s">
        <v>240</v>
      </c>
      <c r="D2774" s="12" t="s">
        <v>15</v>
      </c>
      <c r="E2774" s="1" t="s">
        <v>86</v>
      </c>
      <c r="F2774" s="27" t="s">
        <v>1170</v>
      </c>
      <c r="G2774" s="27" t="s">
        <v>395</v>
      </c>
      <c r="H2774" s="5">
        <f t="shared" si="168"/>
        <v>-15000</v>
      </c>
      <c r="I2774" s="22">
        <f t="shared" si="166"/>
        <v>2.830188679245283</v>
      </c>
      <c r="K2774" t="s">
        <v>1170</v>
      </c>
      <c r="M2774" s="2">
        <v>530</v>
      </c>
    </row>
    <row r="2775" spans="2:13" ht="12.75">
      <c r="B2775" s="235">
        <v>1200</v>
      </c>
      <c r="C2775" s="1" t="s">
        <v>240</v>
      </c>
      <c r="D2775" s="12" t="s">
        <v>15</v>
      </c>
      <c r="E2775" s="1" t="s">
        <v>86</v>
      </c>
      <c r="F2775" s="27" t="s">
        <v>1170</v>
      </c>
      <c r="G2775" s="27" t="s">
        <v>417</v>
      </c>
      <c r="H2775" s="5">
        <f t="shared" si="168"/>
        <v>-16200</v>
      </c>
      <c r="I2775" s="22">
        <f t="shared" si="166"/>
        <v>2.2641509433962264</v>
      </c>
      <c r="K2775" t="s">
        <v>1170</v>
      </c>
      <c r="M2775" s="2">
        <v>530</v>
      </c>
    </row>
    <row r="2776" spans="2:13" ht="12.75">
      <c r="B2776" s="235">
        <v>1500</v>
      </c>
      <c r="C2776" s="1" t="s">
        <v>240</v>
      </c>
      <c r="D2776" s="12" t="s">
        <v>15</v>
      </c>
      <c r="E2776" s="1" t="s">
        <v>86</v>
      </c>
      <c r="F2776" s="27" t="s">
        <v>1170</v>
      </c>
      <c r="G2776" s="27" t="s">
        <v>419</v>
      </c>
      <c r="H2776" s="5">
        <f t="shared" si="168"/>
        <v>-17700</v>
      </c>
      <c r="I2776" s="22">
        <f t="shared" si="166"/>
        <v>2.830188679245283</v>
      </c>
      <c r="K2776" t="s">
        <v>1170</v>
      </c>
      <c r="M2776" s="2">
        <v>530</v>
      </c>
    </row>
    <row r="2777" spans="1:13" s="85" customFormat="1" ht="12.75">
      <c r="A2777" s="11"/>
      <c r="B2777" s="395">
        <f>SUM(B2764:B2776)</f>
        <v>17700</v>
      </c>
      <c r="C2777" s="11"/>
      <c r="D2777" s="11"/>
      <c r="E2777" s="11" t="s">
        <v>86</v>
      </c>
      <c r="F2777" s="18"/>
      <c r="G2777" s="18"/>
      <c r="H2777" s="83">
        <v>0</v>
      </c>
      <c r="I2777" s="84">
        <f t="shared" si="166"/>
        <v>33.39622641509434</v>
      </c>
      <c r="M2777" s="2">
        <v>530</v>
      </c>
    </row>
    <row r="2778" spans="2:13" ht="12.75">
      <c r="B2778" s="235"/>
      <c r="D2778" s="12"/>
      <c r="H2778" s="5">
        <f>H2777-B2778</f>
        <v>0</v>
      </c>
      <c r="I2778" s="22">
        <f t="shared" si="166"/>
        <v>0</v>
      </c>
      <c r="M2778" s="2">
        <v>530</v>
      </c>
    </row>
    <row r="2779" spans="2:13" ht="12.75">
      <c r="B2779" s="235"/>
      <c r="D2779" s="12"/>
      <c r="H2779" s="5">
        <f>H2778-B2779</f>
        <v>0</v>
      </c>
      <c r="I2779" s="22">
        <f t="shared" si="166"/>
        <v>0</v>
      </c>
      <c r="M2779" s="2">
        <v>530</v>
      </c>
    </row>
    <row r="2780" spans="1:13" s="106" customFormat="1" ht="12.75">
      <c r="A2780" s="33"/>
      <c r="B2780" s="241">
        <v>800000</v>
      </c>
      <c r="C2780" s="125" t="s">
        <v>1170</v>
      </c>
      <c r="D2780" s="75" t="s">
        <v>15</v>
      </c>
      <c r="E2780" s="51" t="s">
        <v>1178</v>
      </c>
      <c r="F2780" s="51"/>
      <c r="G2780" s="51" t="s">
        <v>44</v>
      </c>
      <c r="H2780" s="32">
        <f>H2779-B2780</f>
        <v>-800000</v>
      </c>
      <c r="I2780" s="78">
        <f t="shared" si="166"/>
        <v>1509.433962264151</v>
      </c>
      <c r="J2780" s="103"/>
      <c r="K2780" s="81"/>
      <c r="L2780" s="81"/>
      <c r="M2780" s="2">
        <v>530</v>
      </c>
    </row>
    <row r="2781" spans="1:13" ht="12.75">
      <c r="A2781" s="104"/>
      <c r="B2781" s="395">
        <f>SUM(B2780)</f>
        <v>800000</v>
      </c>
      <c r="C2781" s="104" t="s">
        <v>134</v>
      </c>
      <c r="D2781" s="104"/>
      <c r="E2781" s="113"/>
      <c r="F2781" s="113"/>
      <c r="G2781" s="113"/>
      <c r="H2781" s="87">
        <v>0</v>
      </c>
      <c r="I2781" s="90">
        <f t="shared" si="166"/>
        <v>1509.433962264151</v>
      </c>
      <c r="J2781" s="106"/>
      <c r="K2781" s="106"/>
      <c r="L2781" s="106"/>
      <c r="M2781" s="2">
        <v>530</v>
      </c>
    </row>
    <row r="2782" spans="2:13" ht="12.75">
      <c r="B2782" s="38"/>
      <c r="D2782" s="12"/>
      <c r="H2782" s="5">
        <f>H2781-B2782</f>
        <v>0</v>
      </c>
      <c r="I2782" s="22">
        <f t="shared" si="166"/>
        <v>0</v>
      </c>
      <c r="M2782" s="2">
        <v>530</v>
      </c>
    </row>
    <row r="2783" spans="2:13" ht="12.75">
      <c r="B2783" s="38"/>
      <c r="D2783" s="12"/>
      <c r="H2783" s="5">
        <f>H2782-B2783</f>
        <v>0</v>
      </c>
      <c r="I2783" s="22">
        <f t="shared" si="166"/>
        <v>0</v>
      </c>
      <c r="M2783" s="2">
        <v>530</v>
      </c>
    </row>
    <row r="2784" spans="2:13" ht="12.75">
      <c r="B2784" s="38"/>
      <c r="D2784" s="12"/>
      <c r="H2784" s="5">
        <f>H2783-B2784</f>
        <v>0</v>
      </c>
      <c r="I2784" s="22">
        <f t="shared" si="166"/>
        <v>0</v>
      </c>
      <c r="M2784" s="2">
        <v>530</v>
      </c>
    </row>
    <row r="2785" spans="2:13" ht="12.75">
      <c r="B2785" s="38"/>
      <c r="D2785" s="12"/>
      <c r="H2785" s="5">
        <f>H2784-B2785</f>
        <v>0</v>
      </c>
      <c r="I2785" s="22">
        <f t="shared" si="166"/>
        <v>0</v>
      </c>
      <c r="M2785" s="2">
        <v>530</v>
      </c>
    </row>
    <row r="2786" spans="1:13" ht="13.5" thickBot="1">
      <c r="A2786" s="71"/>
      <c r="B2786" s="68">
        <f>+B2849+B2904+B2953+B2980+B2985+B2991+B3000+B3005</f>
        <v>3510325</v>
      </c>
      <c r="C2786" s="71"/>
      <c r="D2786" s="70" t="s">
        <v>18</v>
      </c>
      <c r="E2786" s="119"/>
      <c r="F2786" s="119"/>
      <c r="G2786" s="72"/>
      <c r="H2786" s="120"/>
      <c r="I2786" s="121">
        <f t="shared" si="166"/>
        <v>6623.254716981132</v>
      </c>
      <c r="J2786" s="116"/>
      <c r="K2786" s="116"/>
      <c r="L2786" s="116"/>
      <c r="M2786" s="2">
        <v>530</v>
      </c>
    </row>
    <row r="2787" spans="2:13" ht="12.75">
      <c r="B2787" s="38"/>
      <c r="D2787" s="12"/>
      <c r="H2787" s="5">
        <f aca="true" t="shared" si="169" ref="H2787:H2818">H2786-B2787</f>
        <v>0</v>
      </c>
      <c r="I2787" s="22">
        <f t="shared" si="166"/>
        <v>0</v>
      </c>
      <c r="M2787" s="2">
        <v>530</v>
      </c>
    </row>
    <row r="2788" spans="2:13" ht="12.75">
      <c r="B2788" s="38"/>
      <c r="D2788" s="12"/>
      <c r="H2788" s="5">
        <f t="shared" si="169"/>
        <v>0</v>
      </c>
      <c r="I2788" s="22">
        <f t="shared" si="166"/>
        <v>0</v>
      </c>
      <c r="M2788" s="2">
        <v>530</v>
      </c>
    </row>
    <row r="2789" spans="2:13" ht="12.75">
      <c r="B2789" s="504">
        <v>2500</v>
      </c>
      <c r="C2789" s="1" t="s">
        <v>28</v>
      </c>
      <c r="D2789" s="12" t="s">
        <v>18</v>
      </c>
      <c r="E2789" s="458" t="s">
        <v>1179</v>
      </c>
      <c r="F2789" s="27" t="s">
        <v>1180</v>
      </c>
      <c r="G2789" s="31" t="s">
        <v>230</v>
      </c>
      <c r="H2789" s="5">
        <f t="shared" si="169"/>
        <v>-2500</v>
      </c>
      <c r="I2789" s="22">
        <f t="shared" si="166"/>
        <v>4.716981132075472</v>
      </c>
      <c r="J2789" s="459"/>
      <c r="K2789" t="s">
        <v>28</v>
      </c>
      <c r="L2789" s="459"/>
      <c r="M2789" s="2">
        <v>530</v>
      </c>
    </row>
    <row r="2790" spans="2:13" ht="12.75">
      <c r="B2790" s="377">
        <v>2500</v>
      </c>
      <c r="C2790" s="1" t="s">
        <v>28</v>
      </c>
      <c r="D2790" s="12" t="s">
        <v>18</v>
      </c>
      <c r="E2790" s="1" t="s">
        <v>1179</v>
      </c>
      <c r="F2790" s="27" t="s">
        <v>1181</v>
      </c>
      <c r="G2790" s="27" t="s">
        <v>232</v>
      </c>
      <c r="H2790" s="5">
        <f t="shared" si="169"/>
        <v>-5000</v>
      </c>
      <c r="I2790" s="22">
        <f t="shared" si="166"/>
        <v>4.716981132075472</v>
      </c>
      <c r="K2790" t="s">
        <v>28</v>
      </c>
      <c r="M2790" s="2">
        <v>530</v>
      </c>
    </row>
    <row r="2791" spans="1:13" s="40" customFormat="1" ht="12.75">
      <c r="A2791" s="1"/>
      <c r="B2791" s="377">
        <v>2500</v>
      </c>
      <c r="C2791" s="1" t="s">
        <v>28</v>
      </c>
      <c r="D2791" s="12" t="s">
        <v>18</v>
      </c>
      <c r="E2791" s="1" t="s">
        <v>1179</v>
      </c>
      <c r="F2791" s="27" t="s">
        <v>1182</v>
      </c>
      <c r="G2791" s="27" t="s">
        <v>259</v>
      </c>
      <c r="H2791" s="5">
        <f t="shared" si="169"/>
        <v>-7500</v>
      </c>
      <c r="I2791" s="22">
        <f t="shared" si="166"/>
        <v>4.716981132075472</v>
      </c>
      <c r="J2791"/>
      <c r="K2791" t="s">
        <v>28</v>
      </c>
      <c r="L2791"/>
      <c r="M2791" s="2">
        <v>530</v>
      </c>
    </row>
    <row r="2792" spans="2:13" ht="12.75">
      <c r="B2792" s="377">
        <v>10000</v>
      </c>
      <c r="C2792" s="33" t="s">
        <v>28</v>
      </c>
      <c r="D2792" s="1" t="s">
        <v>18</v>
      </c>
      <c r="E2792" s="1" t="s">
        <v>1179</v>
      </c>
      <c r="F2792" s="454" t="s">
        <v>1183</v>
      </c>
      <c r="G2792" s="27" t="s">
        <v>259</v>
      </c>
      <c r="H2792" s="5">
        <f t="shared" si="169"/>
        <v>-17500</v>
      </c>
      <c r="I2792" s="22">
        <f t="shared" si="166"/>
        <v>18.867924528301888</v>
      </c>
      <c r="K2792" t="s">
        <v>28</v>
      </c>
      <c r="M2792" s="2">
        <v>530</v>
      </c>
    </row>
    <row r="2793" spans="2:13" ht="12.75">
      <c r="B2793" s="377">
        <v>2500</v>
      </c>
      <c r="C2793" s="1" t="s">
        <v>28</v>
      </c>
      <c r="D2793" s="12" t="s">
        <v>18</v>
      </c>
      <c r="E2793" s="1" t="s">
        <v>1179</v>
      </c>
      <c r="F2793" s="27" t="s">
        <v>1184</v>
      </c>
      <c r="G2793" s="36" t="s">
        <v>289</v>
      </c>
      <c r="H2793" s="5">
        <f t="shared" si="169"/>
        <v>-20000</v>
      </c>
      <c r="I2793" s="22">
        <f t="shared" si="166"/>
        <v>4.716981132075472</v>
      </c>
      <c r="K2793" t="s">
        <v>28</v>
      </c>
      <c r="M2793" s="2">
        <v>530</v>
      </c>
    </row>
    <row r="2794" spans="2:13" ht="12.75">
      <c r="B2794" s="377">
        <v>2500</v>
      </c>
      <c r="C2794" s="1" t="s">
        <v>28</v>
      </c>
      <c r="D2794" s="1" t="s">
        <v>18</v>
      </c>
      <c r="E2794" s="1" t="s">
        <v>1179</v>
      </c>
      <c r="F2794" s="27" t="s">
        <v>1185</v>
      </c>
      <c r="G2794" s="27" t="s">
        <v>43</v>
      </c>
      <c r="H2794" s="5">
        <f t="shared" si="169"/>
        <v>-22500</v>
      </c>
      <c r="I2794" s="22">
        <f t="shared" si="166"/>
        <v>4.716981132075472</v>
      </c>
      <c r="K2794" t="s">
        <v>28</v>
      </c>
      <c r="M2794" s="2">
        <v>530</v>
      </c>
    </row>
    <row r="2795" spans="2:13" ht="12.75">
      <c r="B2795" s="377">
        <v>2500</v>
      </c>
      <c r="C2795" s="1" t="s">
        <v>28</v>
      </c>
      <c r="D2795" s="1" t="s">
        <v>18</v>
      </c>
      <c r="E2795" s="1" t="s">
        <v>1179</v>
      </c>
      <c r="F2795" s="27" t="s">
        <v>1186</v>
      </c>
      <c r="G2795" s="27" t="s">
        <v>306</v>
      </c>
      <c r="H2795" s="5">
        <f t="shared" si="169"/>
        <v>-25000</v>
      </c>
      <c r="I2795" s="22">
        <f t="shared" si="166"/>
        <v>4.716981132075472</v>
      </c>
      <c r="K2795" t="s">
        <v>28</v>
      </c>
      <c r="M2795" s="2">
        <v>530</v>
      </c>
    </row>
    <row r="2796" spans="2:13" ht="12.75">
      <c r="B2796" s="377">
        <v>2500</v>
      </c>
      <c r="C2796" s="1" t="s">
        <v>28</v>
      </c>
      <c r="D2796" s="1" t="s">
        <v>18</v>
      </c>
      <c r="E2796" s="1" t="s">
        <v>1179</v>
      </c>
      <c r="F2796" s="27" t="s">
        <v>1187</v>
      </c>
      <c r="G2796" s="27" t="s">
        <v>44</v>
      </c>
      <c r="H2796" s="5">
        <f t="shared" si="169"/>
        <v>-27500</v>
      </c>
      <c r="I2796" s="22">
        <f t="shared" si="166"/>
        <v>4.716981132075472</v>
      </c>
      <c r="K2796" t="s">
        <v>28</v>
      </c>
      <c r="M2796" s="2">
        <v>530</v>
      </c>
    </row>
    <row r="2797" spans="2:13" ht="12.75">
      <c r="B2797" s="505">
        <v>2500</v>
      </c>
      <c r="C2797" s="1" t="s">
        <v>28</v>
      </c>
      <c r="D2797" s="1" t="s">
        <v>18</v>
      </c>
      <c r="E2797" s="1" t="s">
        <v>1179</v>
      </c>
      <c r="F2797" s="27" t="s">
        <v>1188</v>
      </c>
      <c r="G2797" s="27" t="s">
        <v>311</v>
      </c>
      <c r="H2797" s="5">
        <f t="shared" si="169"/>
        <v>-30000</v>
      </c>
      <c r="I2797" s="22">
        <f t="shared" si="166"/>
        <v>4.716981132075472</v>
      </c>
      <c r="K2797" t="s">
        <v>28</v>
      </c>
      <c r="M2797" s="2">
        <v>530</v>
      </c>
    </row>
    <row r="2798" spans="2:13" ht="12.75">
      <c r="B2798" s="377">
        <v>2500</v>
      </c>
      <c r="C2798" s="1" t="s">
        <v>28</v>
      </c>
      <c r="D2798" s="1" t="s">
        <v>18</v>
      </c>
      <c r="E2798" s="1" t="s">
        <v>1179</v>
      </c>
      <c r="F2798" s="27" t="s">
        <v>1189</v>
      </c>
      <c r="G2798" s="27" t="s">
        <v>342</v>
      </c>
      <c r="H2798" s="5">
        <f t="shared" si="169"/>
        <v>-32500</v>
      </c>
      <c r="I2798" s="22">
        <f t="shared" si="166"/>
        <v>4.716981132075472</v>
      </c>
      <c r="K2798" t="s">
        <v>28</v>
      </c>
      <c r="M2798" s="2">
        <v>530</v>
      </c>
    </row>
    <row r="2799" spans="2:13" ht="12.75">
      <c r="B2799" s="377">
        <v>2500</v>
      </c>
      <c r="C2799" s="1" t="s">
        <v>28</v>
      </c>
      <c r="D2799" s="1" t="s">
        <v>18</v>
      </c>
      <c r="E2799" s="1" t="s">
        <v>1179</v>
      </c>
      <c r="F2799" s="27" t="s">
        <v>1190</v>
      </c>
      <c r="G2799" s="27" t="s">
        <v>382</v>
      </c>
      <c r="H2799" s="5">
        <f t="shared" si="169"/>
        <v>-35000</v>
      </c>
      <c r="I2799" s="22">
        <f t="shared" si="166"/>
        <v>4.716981132075472</v>
      </c>
      <c r="K2799" t="s">
        <v>28</v>
      </c>
      <c r="M2799" s="2">
        <v>530</v>
      </c>
    </row>
    <row r="2800" spans="2:13" ht="12.75">
      <c r="B2800" s="377">
        <v>2500</v>
      </c>
      <c r="C2800" s="1" t="s">
        <v>28</v>
      </c>
      <c r="D2800" s="1" t="s">
        <v>18</v>
      </c>
      <c r="E2800" s="1" t="s">
        <v>1179</v>
      </c>
      <c r="F2800" s="27" t="s">
        <v>1191</v>
      </c>
      <c r="G2800" s="27" t="s">
        <v>392</v>
      </c>
      <c r="H2800" s="5">
        <f t="shared" si="169"/>
        <v>-37500</v>
      </c>
      <c r="I2800" s="22">
        <f t="shared" si="166"/>
        <v>4.716981132075472</v>
      </c>
      <c r="K2800" t="s">
        <v>28</v>
      </c>
      <c r="M2800" s="2">
        <v>530</v>
      </c>
    </row>
    <row r="2801" spans="2:13" ht="12.75">
      <c r="B2801" s="377">
        <v>5000</v>
      </c>
      <c r="C2801" s="1" t="s">
        <v>28</v>
      </c>
      <c r="D2801" s="1" t="s">
        <v>18</v>
      </c>
      <c r="E2801" s="1" t="s">
        <v>1179</v>
      </c>
      <c r="F2801" s="27" t="s">
        <v>1192</v>
      </c>
      <c r="G2801" s="27" t="s">
        <v>395</v>
      </c>
      <c r="H2801" s="5">
        <f t="shared" si="169"/>
        <v>-42500</v>
      </c>
      <c r="I2801" s="22">
        <f aca="true" t="shared" si="170" ref="I2801:I2864">+B2801/M2801</f>
        <v>9.433962264150944</v>
      </c>
      <c r="K2801" t="s">
        <v>28</v>
      </c>
      <c r="M2801" s="2">
        <v>530</v>
      </c>
    </row>
    <row r="2802" spans="2:13" ht="12.75">
      <c r="B2802" s="377">
        <v>2500</v>
      </c>
      <c r="C2802" s="1" t="s">
        <v>28</v>
      </c>
      <c r="D2802" s="1" t="s">
        <v>18</v>
      </c>
      <c r="E2802" s="1" t="s">
        <v>1179</v>
      </c>
      <c r="F2802" s="27" t="s">
        <v>1193</v>
      </c>
      <c r="G2802" s="27" t="s">
        <v>417</v>
      </c>
      <c r="H2802" s="5">
        <f t="shared" si="169"/>
        <v>-45000</v>
      </c>
      <c r="I2802" s="22">
        <f t="shared" si="170"/>
        <v>4.716981132075472</v>
      </c>
      <c r="K2802" t="s">
        <v>28</v>
      </c>
      <c r="M2802" s="2">
        <v>530</v>
      </c>
    </row>
    <row r="2803" spans="2:13" ht="12.75">
      <c r="B2803" s="377">
        <v>2500</v>
      </c>
      <c r="C2803" s="1" t="s">
        <v>28</v>
      </c>
      <c r="D2803" s="1" t="s">
        <v>18</v>
      </c>
      <c r="E2803" s="1" t="s">
        <v>1179</v>
      </c>
      <c r="F2803" s="27" t="s">
        <v>1194</v>
      </c>
      <c r="G2803" s="27" t="s">
        <v>419</v>
      </c>
      <c r="H2803" s="5">
        <f t="shared" si="169"/>
        <v>-47500</v>
      </c>
      <c r="I2803" s="22">
        <f t="shared" si="170"/>
        <v>4.716981132075472</v>
      </c>
      <c r="K2803" t="s">
        <v>28</v>
      </c>
      <c r="M2803" s="2">
        <v>530</v>
      </c>
    </row>
    <row r="2804" spans="2:13" ht="12.75">
      <c r="B2804" s="377">
        <v>2500</v>
      </c>
      <c r="C2804" s="1" t="s">
        <v>28</v>
      </c>
      <c r="D2804" s="1" t="s">
        <v>18</v>
      </c>
      <c r="E2804" s="1" t="s">
        <v>1179</v>
      </c>
      <c r="F2804" s="27" t="s">
        <v>1195</v>
      </c>
      <c r="G2804" s="27" t="s">
        <v>421</v>
      </c>
      <c r="H2804" s="5">
        <f t="shared" si="169"/>
        <v>-50000</v>
      </c>
      <c r="I2804" s="22">
        <f t="shared" si="170"/>
        <v>4.716981132075472</v>
      </c>
      <c r="K2804" t="s">
        <v>28</v>
      </c>
      <c r="M2804" s="2">
        <v>530</v>
      </c>
    </row>
    <row r="2805" spans="2:13" ht="12.75">
      <c r="B2805" s="377">
        <v>5000</v>
      </c>
      <c r="C2805" s="1" t="s">
        <v>28</v>
      </c>
      <c r="D2805" s="1" t="s">
        <v>18</v>
      </c>
      <c r="E2805" s="1" t="s">
        <v>1179</v>
      </c>
      <c r="F2805" s="27" t="s">
        <v>1196</v>
      </c>
      <c r="G2805" s="27" t="s">
        <v>423</v>
      </c>
      <c r="H2805" s="5">
        <f t="shared" si="169"/>
        <v>-55000</v>
      </c>
      <c r="I2805" s="22">
        <f t="shared" si="170"/>
        <v>9.433962264150944</v>
      </c>
      <c r="K2805" t="s">
        <v>28</v>
      </c>
      <c r="M2805" s="2">
        <v>530</v>
      </c>
    </row>
    <row r="2806" spans="2:13" ht="12.75">
      <c r="B2806" s="377">
        <v>2500</v>
      </c>
      <c r="C2806" s="1" t="s">
        <v>28</v>
      </c>
      <c r="D2806" s="1" t="s">
        <v>18</v>
      </c>
      <c r="E2806" s="1" t="s">
        <v>1179</v>
      </c>
      <c r="F2806" s="27" t="s">
        <v>1197</v>
      </c>
      <c r="G2806" s="27" t="s">
        <v>458</v>
      </c>
      <c r="H2806" s="5">
        <f t="shared" si="169"/>
        <v>-57500</v>
      </c>
      <c r="I2806" s="22">
        <f t="shared" si="170"/>
        <v>4.716981132075472</v>
      </c>
      <c r="K2806" t="s">
        <v>28</v>
      </c>
      <c r="M2806" s="2">
        <v>530</v>
      </c>
    </row>
    <row r="2807" spans="2:13" ht="12.75">
      <c r="B2807" s="377">
        <v>5000</v>
      </c>
      <c r="C2807" s="1" t="s">
        <v>28</v>
      </c>
      <c r="D2807" s="1" t="s">
        <v>18</v>
      </c>
      <c r="E2807" s="1" t="s">
        <v>1179</v>
      </c>
      <c r="F2807" s="27" t="s">
        <v>1198</v>
      </c>
      <c r="G2807" s="27" t="s">
        <v>460</v>
      </c>
      <c r="H2807" s="5">
        <f t="shared" si="169"/>
        <v>-62500</v>
      </c>
      <c r="I2807" s="22">
        <f t="shared" si="170"/>
        <v>9.433962264150944</v>
      </c>
      <c r="K2807" t="s">
        <v>28</v>
      </c>
      <c r="M2807" s="2">
        <v>530</v>
      </c>
    </row>
    <row r="2808" spans="2:13" ht="12.75">
      <c r="B2808" s="377">
        <v>2500</v>
      </c>
      <c r="C2808" s="1" t="s">
        <v>28</v>
      </c>
      <c r="D2808" s="1" t="s">
        <v>18</v>
      </c>
      <c r="E2808" s="1" t="s">
        <v>1179</v>
      </c>
      <c r="F2808" s="27" t="s">
        <v>1199</v>
      </c>
      <c r="G2808" s="27" t="s">
        <v>462</v>
      </c>
      <c r="H2808" s="5">
        <f t="shared" si="169"/>
        <v>-65000</v>
      </c>
      <c r="I2808" s="22">
        <f t="shared" si="170"/>
        <v>4.716981132075472</v>
      </c>
      <c r="K2808" t="s">
        <v>28</v>
      </c>
      <c r="M2808" s="2">
        <v>530</v>
      </c>
    </row>
    <row r="2809" spans="2:13" ht="12.75">
      <c r="B2809" s="377">
        <v>2500</v>
      </c>
      <c r="C2809" s="1" t="s">
        <v>28</v>
      </c>
      <c r="D2809" s="1" t="s">
        <v>18</v>
      </c>
      <c r="E2809" s="1" t="s">
        <v>1179</v>
      </c>
      <c r="F2809" s="27" t="s">
        <v>1200</v>
      </c>
      <c r="G2809" s="27" t="s">
        <v>464</v>
      </c>
      <c r="H2809" s="5">
        <f t="shared" si="169"/>
        <v>-67500</v>
      </c>
      <c r="I2809" s="22">
        <f t="shared" si="170"/>
        <v>4.716981132075472</v>
      </c>
      <c r="K2809" t="s">
        <v>28</v>
      </c>
      <c r="M2809" s="2">
        <v>530</v>
      </c>
    </row>
    <row r="2810" spans="2:13" ht="12.75">
      <c r="B2810" s="377">
        <v>2500</v>
      </c>
      <c r="C2810" s="1" t="s">
        <v>28</v>
      </c>
      <c r="D2810" s="1" t="s">
        <v>18</v>
      </c>
      <c r="E2810" s="1" t="s">
        <v>1179</v>
      </c>
      <c r="F2810" s="27" t="s">
        <v>1201</v>
      </c>
      <c r="G2810" s="27" t="s">
        <v>502</v>
      </c>
      <c r="H2810" s="5">
        <f t="shared" si="169"/>
        <v>-70000</v>
      </c>
      <c r="I2810" s="22">
        <f t="shared" si="170"/>
        <v>4.716981132075472</v>
      </c>
      <c r="K2810" t="s">
        <v>28</v>
      </c>
      <c r="M2810" s="2">
        <v>530</v>
      </c>
    </row>
    <row r="2811" spans="2:13" ht="12.75">
      <c r="B2811" s="377">
        <v>2500</v>
      </c>
      <c r="C2811" s="1" t="s">
        <v>28</v>
      </c>
      <c r="D2811" s="1" t="s">
        <v>18</v>
      </c>
      <c r="E2811" s="1" t="s">
        <v>1179</v>
      </c>
      <c r="F2811" s="27" t="s">
        <v>1202</v>
      </c>
      <c r="G2811" s="27" t="s">
        <v>515</v>
      </c>
      <c r="H2811" s="5">
        <f t="shared" si="169"/>
        <v>-72500</v>
      </c>
      <c r="I2811" s="22">
        <f t="shared" si="170"/>
        <v>4.716981132075472</v>
      </c>
      <c r="K2811" t="s">
        <v>28</v>
      </c>
      <c r="M2811" s="2">
        <v>530</v>
      </c>
    </row>
    <row r="2812" spans="2:13" ht="12.75">
      <c r="B2812" s="377">
        <v>2500</v>
      </c>
      <c r="C2812" s="1" t="s">
        <v>28</v>
      </c>
      <c r="D2812" s="1" t="s">
        <v>18</v>
      </c>
      <c r="E2812" s="1" t="s">
        <v>1179</v>
      </c>
      <c r="F2812" s="27" t="s">
        <v>1203</v>
      </c>
      <c r="G2812" s="27" t="s">
        <v>553</v>
      </c>
      <c r="H2812" s="5">
        <f t="shared" si="169"/>
        <v>-75000</v>
      </c>
      <c r="I2812" s="22">
        <f t="shared" si="170"/>
        <v>4.716981132075472</v>
      </c>
      <c r="K2812" t="s">
        <v>28</v>
      </c>
      <c r="M2812" s="2">
        <v>530</v>
      </c>
    </row>
    <row r="2813" spans="2:13" ht="12.75">
      <c r="B2813" s="377">
        <v>2500</v>
      </c>
      <c r="C2813" s="1" t="s">
        <v>28</v>
      </c>
      <c r="D2813" s="1" t="s">
        <v>18</v>
      </c>
      <c r="E2813" s="1" t="s">
        <v>1179</v>
      </c>
      <c r="F2813" s="27" t="s">
        <v>1204</v>
      </c>
      <c r="G2813" s="27" t="s">
        <v>555</v>
      </c>
      <c r="H2813" s="5">
        <f t="shared" si="169"/>
        <v>-77500</v>
      </c>
      <c r="I2813" s="22">
        <f t="shared" si="170"/>
        <v>4.716981132075472</v>
      </c>
      <c r="K2813" t="s">
        <v>28</v>
      </c>
      <c r="M2813" s="2">
        <v>530</v>
      </c>
    </row>
    <row r="2814" spans="2:13" ht="12.75">
      <c r="B2814" s="377">
        <v>2500</v>
      </c>
      <c r="C2814" s="1" t="s">
        <v>28</v>
      </c>
      <c r="D2814" s="1" t="s">
        <v>18</v>
      </c>
      <c r="E2814" s="1" t="s">
        <v>1179</v>
      </c>
      <c r="F2814" s="27" t="s">
        <v>1205</v>
      </c>
      <c r="G2814" s="27" t="s">
        <v>578</v>
      </c>
      <c r="H2814" s="5">
        <f t="shared" si="169"/>
        <v>-80000</v>
      </c>
      <c r="I2814" s="22">
        <f t="shared" si="170"/>
        <v>4.716981132075472</v>
      </c>
      <c r="K2814" t="s">
        <v>28</v>
      </c>
      <c r="M2814" s="2">
        <v>530</v>
      </c>
    </row>
    <row r="2815" spans="2:13" ht="12.75">
      <c r="B2815" s="377">
        <v>2500</v>
      </c>
      <c r="C2815" s="1" t="s">
        <v>28</v>
      </c>
      <c r="D2815" s="1" t="s">
        <v>18</v>
      </c>
      <c r="E2815" s="1" t="s">
        <v>1179</v>
      </c>
      <c r="F2815" s="27" t="s">
        <v>1206</v>
      </c>
      <c r="G2815" s="27" t="s">
        <v>580</v>
      </c>
      <c r="H2815" s="5">
        <f t="shared" si="169"/>
        <v>-82500</v>
      </c>
      <c r="I2815" s="22">
        <f t="shared" si="170"/>
        <v>4.716981132075472</v>
      </c>
      <c r="K2815" t="s">
        <v>28</v>
      </c>
      <c r="M2815" s="2">
        <v>530</v>
      </c>
    </row>
    <row r="2816" spans="2:13" ht="12.75">
      <c r="B2816" s="377">
        <v>2500</v>
      </c>
      <c r="C2816" s="1" t="s">
        <v>28</v>
      </c>
      <c r="D2816" s="1" t="s">
        <v>18</v>
      </c>
      <c r="E2816" s="1" t="s">
        <v>1179</v>
      </c>
      <c r="F2816" s="27" t="s">
        <v>1207</v>
      </c>
      <c r="G2816" s="27" t="s">
        <v>582</v>
      </c>
      <c r="H2816" s="5">
        <f t="shared" si="169"/>
        <v>-85000</v>
      </c>
      <c r="I2816" s="22">
        <f t="shared" si="170"/>
        <v>4.716981132075472</v>
      </c>
      <c r="K2816" t="s">
        <v>28</v>
      </c>
      <c r="M2816" s="2">
        <v>530</v>
      </c>
    </row>
    <row r="2817" spans="2:13" ht="12.75">
      <c r="B2817" s="377">
        <v>5000</v>
      </c>
      <c r="C2817" s="1" t="s">
        <v>28</v>
      </c>
      <c r="D2817" s="12" t="s">
        <v>18</v>
      </c>
      <c r="E2817" s="1" t="s">
        <v>1169</v>
      </c>
      <c r="F2817" s="27" t="s">
        <v>1208</v>
      </c>
      <c r="G2817" s="31" t="s">
        <v>230</v>
      </c>
      <c r="H2817" s="5">
        <f t="shared" si="169"/>
        <v>-90000</v>
      </c>
      <c r="I2817" s="22">
        <f t="shared" si="170"/>
        <v>9.433962264150944</v>
      </c>
      <c r="K2817" t="s">
        <v>28</v>
      </c>
      <c r="M2817" s="2">
        <v>530</v>
      </c>
    </row>
    <row r="2818" spans="2:13" ht="12.75">
      <c r="B2818" s="377">
        <v>5000</v>
      </c>
      <c r="C2818" s="1" t="s">
        <v>28</v>
      </c>
      <c r="D2818" s="12" t="s">
        <v>18</v>
      </c>
      <c r="E2818" s="1" t="s">
        <v>1169</v>
      </c>
      <c r="F2818" s="27" t="s">
        <v>1209</v>
      </c>
      <c r="G2818" s="27" t="s">
        <v>232</v>
      </c>
      <c r="H2818" s="5">
        <f t="shared" si="169"/>
        <v>-95000</v>
      </c>
      <c r="I2818" s="22">
        <f t="shared" si="170"/>
        <v>9.433962264150944</v>
      </c>
      <c r="K2818" t="s">
        <v>28</v>
      </c>
      <c r="M2818" s="2">
        <v>530</v>
      </c>
    </row>
    <row r="2819" spans="2:13" ht="12.75">
      <c r="B2819" s="377">
        <v>5000</v>
      </c>
      <c r="C2819" s="1" t="s">
        <v>28</v>
      </c>
      <c r="D2819" s="12" t="s">
        <v>18</v>
      </c>
      <c r="E2819" s="1" t="s">
        <v>1169</v>
      </c>
      <c r="F2819" s="27" t="s">
        <v>1210</v>
      </c>
      <c r="G2819" s="27" t="s">
        <v>259</v>
      </c>
      <c r="H2819" s="5">
        <f aca="true" t="shared" si="171" ref="H2819:H2848">H2818-B2819</f>
        <v>-100000</v>
      </c>
      <c r="I2819" s="22">
        <f t="shared" si="170"/>
        <v>9.433962264150944</v>
      </c>
      <c r="K2819" t="s">
        <v>28</v>
      </c>
      <c r="M2819" s="2">
        <v>530</v>
      </c>
    </row>
    <row r="2820" spans="2:13" ht="12.75">
      <c r="B2820" s="377">
        <v>10000</v>
      </c>
      <c r="C2820" s="33" t="s">
        <v>28</v>
      </c>
      <c r="D2820" s="1" t="s">
        <v>18</v>
      </c>
      <c r="E2820" s="1" t="s">
        <v>1169</v>
      </c>
      <c r="F2820" s="27" t="s">
        <v>1211</v>
      </c>
      <c r="G2820" s="27" t="s">
        <v>259</v>
      </c>
      <c r="H2820" s="5">
        <f t="shared" si="171"/>
        <v>-110000</v>
      </c>
      <c r="I2820" s="22">
        <f t="shared" si="170"/>
        <v>18.867924528301888</v>
      </c>
      <c r="K2820" t="s">
        <v>28</v>
      </c>
      <c r="M2820" s="2">
        <v>530</v>
      </c>
    </row>
    <row r="2821" spans="2:13" ht="12.75">
      <c r="B2821" s="377">
        <v>2500</v>
      </c>
      <c r="C2821" s="1" t="s">
        <v>28</v>
      </c>
      <c r="D2821" s="12" t="s">
        <v>18</v>
      </c>
      <c r="E2821" s="1" t="s">
        <v>1169</v>
      </c>
      <c r="F2821" s="27" t="s">
        <v>1212</v>
      </c>
      <c r="G2821" s="36" t="s">
        <v>289</v>
      </c>
      <c r="H2821" s="5">
        <f t="shared" si="171"/>
        <v>-112500</v>
      </c>
      <c r="I2821" s="22">
        <f t="shared" si="170"/>
        <v>4.716981132075472</v>
      </c>
      <c r="K2821" t="s">
        <v>28</v>
      </c>
      <c r="M2821" s="2">
        <v>530</v>
      </c>
    </row>
    <row r="2822" spans="2:13" ht="12.75">
      <c r="B2822" s="377">
        <v>2500</v>
      </c>
      <c r="C2822" s="1" t="s">
        <v>28</v>
      </c>
      <c r="D2822" s="12" t="s">
        <v>18</v>
      </c>
      <c r="E2822" s="1" t="s">
        <v>1169</v>
      </c>
      <c r="F2822" s="27" t="s">
        <v>1213</v>
      </c>
      <c r="G2822" s="27" t="s">
        <v>321</v>
      </c>
      <c r="H2822" s="5">
        <f t="shared" si="171"/>
        <v>-115000</v>
      </c>
      <c r="I2822" s="22">
        <f t="shared" si="170"/>
        <v>4.716981132075472</v>
      </c>
      <c r="K2822" t="s">
        <v>28</v>
      </c>
      <c r="M2822" s="2">
        <v>530</v>
      </c>
    </row>
    <row r="2823" spans="2:13" ht="12.75">
      <c r="B2823" s="377">
        <v>5000</v>
      </c>
      <c r="C2823" s="1" t="s">
        <v>28</v>
      </c>
      <c r="D2823" s="1" t="s">
        <v>18</v>
      </c>
      <c r="E2823" s="1" t="s">
        <v>1169</v>
      </c>
      <c r="F2823" s="27" t="s">
        <v>1214</v>
      </c>
      <c r="G2823" s="27" t="s">
        <v>43</v>
      </c>
      <c r="H2823" s="5">
        <f t="shared" si="171"/>
        <v>-120000</v>
      </c>
      <c r="I2823" s="22">
        <f t="shared" si="170"/>
        <v>9.433962264150944</v>
      </c>
      <c r="K2823" t="s">
        <v>28</v>
      </c>
      <c r="M2823" s="2">
        <v>530</v>
      </c>
    </row>
    <row r="2824" spans="2:13" ht="12.75">
      <c r="B2824" s="377">
        <v>5000</v>
      </c>
      <c r="C2824" s="1" t="s">
        <v>28</v>
      </c>
      <c r="D2824" s="1" t="s">
        <v>18</v>
      </c>
      <c r="E2824" s="1" t="s">
        <v>1169</v>
      </c>
      <c r="F2824" s="27" t="s">
        <v>1215</v>
      </c>
      <c r="G2824" s="27" t="s">
        <v>306</v>
      </c>
      <c r="H2824" s="5">
        <f t="shared" si="171"/>
        <v>-125000</v>
      </c>
      <c r="I2824" s="22">
        <f t="shared" si="170"/>
        <v>9.433962264150944</v>
      </c>
      <c r="K2824" t="s">
        <v>28</v>
      </c>
      <c r="M2824" s="2">
        <v>530</v>
      </c>
    </row>
    <row r="2825" spans="2:13" ht="12.75">
      <c r="B2825" s="377">
        <v>5000</v>
      </c>
      <c r="C2825" s="1" t="s">
        <v>28</v>
      </c>
      <c r="D2825" s="1" t="s">
        <v>18</v>
      </c>
      <c r="E2825" s="1" t="s">
        <v>1169</v>
      </c>
      <c r="F2825" s="27" t="s">
        <v>1216</v>
      </c>
      <c r="G2825" s="27" t="s">
        <v>44</v>
      </c>
      <c r="H2825" s="5">
        <f t="shared" si="171"/>
        <v>-130000</v>
      </c>
      <c r="I2825" s="22">
        <f t="shared" si="170"/>
        <v>9.433962264150944</v>
      </c>
      <c r="K2825" t="s">
        <v>28</v>
      </c>
      <c r="M2825" s="2">
        <v>530</v>
      </c>
    </row>
    <row r="2826" spans="2:13" ht="12.75">
      <c r="B2826" s="377">
        <v>5000</v>
      </c>
      <c r="C2826" s="1" t="s">
        <v>28</v>
      </c>
      <c r="D2826" s="1" t="s">
        <v>18</v>
      </c>
      <c r="E2826" s="1" t="s">
        <v>1169</v>
      </c>
      <c r="F2826" s="27" t="s">
        <v>1217</v>
      </c>
      <c r="G2826" s="27" t="s">
        <v>311</v>
      </c>
      <c r="H2826" s="5">
        <f t="shared" si="171"/>
        <v>-135000</v>
      </c>
      <c r="I2826" s="22">
        <f t="shared" si="170"/>
        <v>9.433962264150944</v>
      </c>
      <c r="K2826" t="s">
        <v>28</v>
      </c>
      <c r="M2826" s="2">
        <v>530</v>
      </c>
    </row>
    <row r="2827" spans="2:13" ht="12.75">
      <c r="B2827" s="377">
        <v>5000</v>
      </c>
      <c r="C2827" s="1" t="s">
        <v>28</v>
      </c>
      <c r="D2827" s="1" t="s">
        <v>18</v>
      </c>
      <c r="E2827" s="1" t="s">
        <v>1169</v>
      </c>
      <c r="F2827" s="27" t="s">
        <v>976</v>
      </c>
      <c r="G2827" s="27" t="s">
        <v>342</v>
      </c>
      <c r="H2827" s="5">
        <f t="shared" si="171"/>
        <v>-140000</v>
      </c>
      <c r="I2827" s="22">
        <f t="shared" si="170"/>
        <v>9.433962264150944</v>
      </c>
      <c r="K2827" t="s">
        <v>28</v>
      </c>
      <c r="M2827" s="2">
        <v>530</v>
      </c>
    </row>
    <row r="2828" spans="2:13" ht="12.75">
      <c r="B2828" s="377">
        <v>5000</v>
      </c>
      <c r="C2828" s="1" t="s">
        <v>28</v>
      </c>
      <c r="D2828" s="1" t="s">
        <v>18</v>
      </c>
      <c r="E2828" s="1" t="s">
        <v>1169</v>
      </c>
      <c r="F2828" s="27" t="s">
        <v>1091</v>
      </c>
      <c r="G2828" s="27" t="s">
        <v>382</v>
      </c>
      <c r="H2828" s="5">
        <f t="shared" si="171"/>
        <v>-145000</v>
      </c>
      <c r="I2828" s="22">
        <f t="shared" si="170"/>
        <v>9.433962264150944</v>
      </c>
      <c r="K2828" t="s">
        <v>28</v>
      </c>
      <c r="M2828" s="2">
        <v>530</v>
      </c>
    </row>
    <row r="2829" spans="2:13" ht="12.75">
      <c r="B2829" s="377">
        <v>2500</v>
      </c>
      <c r="C2829" s="1" t="s">
        <v>28</v>
      </c>
      <c r="D2829" s="1" t="s">
        <v>18</v>
      </c>
      <c r="E2829" s="1" t="s">
        <v>1169</v>
      </c>
      <c r="F2829" s="27" t="s">
        <v>1174</v>
      </c>
      <c r="G2829" s="27" t="s">
        <v>386</v>
      </c>
      <c r="H2829" s="5">
        <f t="shared" si="171"/>
        <v>-147500</v>
      </c>
      <c r="I2829" s="22">
        <f t="shared" si="170"/>
        <v>4.716981132075472</v>
      </c>
      <c r="K2829" t="s">
        <v>28</v>
      </c>
      <c r="M2829" s="2">
        <v>530</v>
      </c>
    </row>
    <row r="2830" spans="2:13" ht="12.75">
      <c r="B2830" s="377">
        <v>5000</v>
      </c>
      <c r="C2830" s="1" t="s">
        <v>28</v>
      </c>
      <c r="D2830" s="1" t="s">
        <v>18</v>
      </c>
      <c r="E2830" s="1" t="s">
        <v>1169</v>
      </c>
      <c r="F2830" s="27" t="s">
        <v>978</v>
      </c>
      <c r="G2830" s="27" t="s">
        <v>392</v>
      </c>
      <c r="H2830" s="5">
        <f t="shared" si="171"/>
        <v>-152500</v>
      </c>
      <c r="I2830" s="22">
        <f t="shared" si="170"/>
        <v>9.433962264150944</v>
      </c>
      <c r="K2830" t="s">
        <v>28</v>
      </c>
      <c r="M2830" s="2">
        <v>530</v>
      </c>
    </row>
    <row r="2831" spans="2:13" ht="12.75">
      <c r="B2831" s="377">
        <v>5000</v>
      </c>
      <c r="C2831" s="1" t="s">
        <v>28</v>
      </c>
      <c r="D2831" s="1" t="s">
        <v>18</v>
      </c>
      <c r="E2831" s="1" t="s">
        <v>1169</v>
      </c>
      <c r="F2831" s="27" t="s">
        <v>979</v>
      </c>
      <c r="G2831" s="27" t="s">
        <v>395</v>
      </c>
      <c r="H2831" s="5">
        <f t="shared" si="171"/>
        <v>-157500</v>
      </c>
      <c r="I2831" s="22">
        <f t="shared" si="170"/>
        <v>9.433962264150944</v>
      </c>
      <c r="K2831" t="s">
        <v>28</v>
      </c>
      <c r="M2831" s="2">
        <v>530</v>
      </c>
    </row>
    <row r="2832" spans="2:13" ht="12.75">
      <c r="B2832" s="377">
        <v>5000</v>
      </c>
      <c r="C2832" s="1" t="s">
        <v>28</v>
      </c>
      <c r="D2832" s="1" t="s">
        <v>18</v>
      </c>
      <c r="E2832" s="1" t="s">
        <v>1169</v>
      </c>
      <c r="F2832" s="27" t="s">
        <v>980</v>
      </c>
      <c r="G2832" s="27" t="s">
        <v>417</v>
      </c>
      <c r="H2832" s="5">
        <f t="shared" si="171"/>
        <v>-162500</v>
      </c>
      <c r="I2832" s="22">
        <f t="shared" si="170"/>
        <v>9.433962264150944</v>
      </c>
      <c r="K2832" t="s">
        <v>28</v>
      </c>
      <c r="M2832" s="2">
        <v>530</v>
      </c>
    </row>
    <row r="2833" spans="2:13" ht="12.75">
      <c r="B2833" s="377">
        <v>5000</v>
      </c>
      <c r="C2833" s="1" t="s">
        <v>28</v>
      </c>
      <c r="D2833" s="1" t="s">
        <v>18</v>
      </c>
      <c r="E2833" s="1" t="s">
        <v>1169</v>
      </c>
      <c r="F2833" s="27" t="s">
        <v>981</v>
      </c>
      <c r="G2833" s="27" t="s">
        <v>419</v>
      </c>
      <c r="H2833" s="5">
        <f t="shared" si="171"/>
        <v>-167500</v>
      </c>
      <c r="I2833" s="22">
        <f t="shared" si="170"/>
        <v>9.433962264150944</v>
      </c>
      <c r="K2833" t="s">
        <v>28</v>
      </c>
      <c r="M2833" s="2">
        <v>530</v>
      </c>
    </row>
    <row r="2834" spans="2:13" ht="12.75">
      <c r="B2834" s="377">
        <v>5000</v>
      </c>
      <c r="C2834" s="1" t="s">
        <v>28</v>
      </c>
      <c r="D2834" s="1" t="s">
        <v>18</v>
      </c>
      <c r="E2834" s="1" t="s">
        <v>1169</v>
      </c>
      <c r="F2834" s="27" t="s">
        <v>982</v>
      </c>
      <c r="G2834" s="27" t="s">
        <v>421</v>
      </c>
      <c r="H2834" s="5">
        <f t="shared" si="171"/>
        <v>-172500</v>
      </c>
      <c r="I2834" s="22">
        <f t="shared" si="170"/>
        <v>9.433962264150944</v>
      </c>
      <c r="K2834" t="s">
        <v>28</v>
      </c>
      <c r="M2834" s="2">
        <v>530</v>
      </c>
    </row>
    <row r="2835" spans="2:13" ht="12.75">
      <c r="B2835" s="377">
        <v>5000</v>
      </c>
      <c r="C2835" s="1" t="s">
        <v>28</v>
      </c>
      <c r="D2835" s="1" t="s">
        <v>18</v>
      </c>
      <c r="E2835" s="1" t="s">
        <v>1169</v>
      </c>
      <c r="F2835" s="27" t="s">
        <v>1218</v>
      </c>
      <c r="G2835" s="27" t="s">
        <v>423</v>
      </c>
      <c r="H2835" s="5">
        <f t="shared" si="171"/>
        <v>-177500</v>
      </c>
      <c r="I2835" s="22">
        <f t="shared" si="170"/>
        <v>9.433962264150944</v>
      </c>
      <c r="K2835" t="s">
        <v>28</v>
      </c>
      <c r="M2835" s="2">
        <v>530</v>
      </c>
    </row>
    <row r="2836" spans="2:13" ht="12.75">
      <c r="B2836" s="377">
        <v>2500</v>
      </c>
      <c r="C2836" s="1" t="s">
        <v>28</v>
      </c>
      <c r="D2836" s="1" t="s">
        <v>18</v>
      </c>
      <c r="E2836" s="1" t="s">
        <v>1169</v>
      </c>
      <c r="F2836" s="27" t="s">
        <v>1219</v>
      </c>
      <c r="G2836" s="27" t="s">
        <v>425</v>
      </c>
      <c r="H2836" s="5">
        <f t="shared" si="171"/>
        <v>-180000</v>
      </c>
      <c r="I2836" s="22">
        <f t="shared" si="170"/>
        <v>4.716981132075472</v>
      </c>
      <c r="K2836" t="s">
        <v>28</v>
      </c>
      <c r="M2836" s="2">
        <v>530</v>
      </c>
    </row>
    <row r="2837" spans="2:13" ht="12.75">
      <c r="B2837" s="377">
        <v>5000</v>
      </c>
      <c r="C2837" s="1" t="s">
        <v>28</v>
      </c>
      <c r="D2837" s="1" t="s">
        <v>18</v>
      </c>
      <c r="E2837" s="1" t="s">
        <v>1169</v>
      </c>
      <c r="F2837" s="27" t="s">
        <v>1220</v>
      </c>
      <c r="G2837" s="27" t="s">
        <v>456</v>
      </c>
      <c r="H2837" s="5">
        <f t="shared" si="171"/>
        <v>-185000</v>
      </c>
      <c r="I2837" s="22">
        <f t="shared" si="170"/>
        <v>9.433962264150944</v>
      </c>
      <c r="K2837" t="s">
        <v>28</v>
      </c>
      <c r="M2837" s="2">
        <v>530</v>
      </c>
    </row>
    <row r="2838" spans="2:13" ht="12.75">
      <c r="B2838" s="377">
        <v>5000</v>
      </c>
      <c r="C2838" s="1" t="s">
        <v>28</v>
      </c>
      <c r="D2838" s="1" t="s">
        <v>18</v>
      </c>
      <c r="E2838" s="1" t="s">
        <v>1169</v>
      </c>
      <c r="F2838" s="27" t="s">
        <v>711</v>
      </c>
      <c r="G2838" s="27" t="s">
        <v>458</v>
      </c>
      <c r="H2838" s="5">
        <f t="shared" si="171"/>
        <v>-190000</v>
      </c>
      <c r="I2838" s="22">
        <f t="shared" si="170"/>
        <v>9.433962264150944</v>
      </c>
      <c r="K2838" t="s">
        <v>28</v>
      </c>
      <c r="M2838" s="2">
        <v>530</v>
      </c>
    </row>
    <row r="2839" spans="2:13" ht="12.75">
      <c r="B2839" s="377">
        <v>5000</v>
      </c>
      <c r="C2839" s="1" t="s">
        <v>28</v>
      </c>
      <c r="D2839" s="1" t="s">
        <v>18</v>
      </c>
      <c r="E2839" s="1" t="s">
        <v>1169</v>
      </c>
      <c r="F2839" s="27" t="s">
        <v>985</v>
      </c>
      <c r="G2839" s="27" t="s">
        <v>460</v>
      </c>
      <c r="H2839" s="5">
        <f t="shared" si="171"/>
        <v>-195000</v>
      </c>
      <c r="I2839" s="22">
        <f t="shared" si="170"/>
        <v>9.433962264150944</v>
      </c>
      <c r="K2839" t="s">
        <v>28</v>
      </c>
      <c r="M2839" s="2">
        <v>530</v>
      </c>
    </row>
    <row r="2840" spans="2:13" ht="12.75">
      <c r="B2840" s="377">
        <v>5000</v>
      </c>
      <c r="C2840" s="1" t="s">
        <v>28</v>
      </c>
      <c r="D2840" s="1" t="s">
        <v>18</v>
      </c>
      <c r="E2840" s="1" t="s">
        <v>1169</v>
      </c>
      <c r="F2840" s="27" t="s">
        <v>1221</v>
      </c>
      <c r="G2840" s="27" t="s">
        <v>462</v>
      </c>
      <c r="H2840" s="5">
        <f t="shared" si="171"/>
        <v>-200000</v>
      </c>
      <c r="I2840" s="22">
        <f t="shared" si="170"/>
        <v>9.433962264150944</v>
      </c>
      <c r="K2840" t="s">
        <v>28</v>
      </c>
      <c r="M2840" s="2">
        <v>530</v>
      </c>
    </row>
    <row r="2841" spans="2:13" ht="12.75">
      <c r="B2841" s="377">
        <v>5000</v>
      </c>
      <c r="C2841" s="1" t="s">
        <v>28</v>
      </c>
      <c r="D2841" s="1" t="s">
        <v>18</v>
      </c>
      <c r="E2841" s="1" t="s">
        <v>1169</v>
      </c>
      <c r="F2841" s="27" t="s">
        <v>1222</v>
      </c>
      <c r="G2841" s="27" t="s">
        <v>464</v>
      </c>
      <c r="H2841" s="5">
        <f t="shared" si="171"/>
        <v>-205000</v>
      </c>
      <c r="I2841" s="22">
        <f t="shared" si="170"/>
        <v>9.433962264150944</v>
      </c>
      <c r="K2841" t="s">
        <v>28</v>
      </c>
      <c r="M2841" s="2">
        <v>530</v>
      </c>
    </row>
    <row r="2842" spans="2:13" ht="12.75">
      <c r="B2842" s="377">
        <v>5000</v>
      </c>
      <c r="C2842" s="1" t="s">
        <v>28</v>
      </c>
      <c r="D2842" s="1" t="s">
        <v>18</v>
      </c>
      <c r="E2842" s="1" t="s">
        <v>1169</v>
      </c>
      <c r="F2842" s="27" t="s">
        <v>1223</v>
      </c>
      <c r="G2842" s="27" t="s">
        <v>502</v>
      </c>
      <c r="H2842" s="5">
        <f t="shared" si="171"/>
        <v>-210000</v>
      </c>
      <c r="I2842" s="22">
        <f t="shared" si="170"/>
        <v>9.433962264150944</v>
      </c>
      <c r="K2842" t="s">
        <v>28</v>
      </c>
      <c r="M2842" s="2">
        <v>530</v>
      </c>
    </row>
    <row r="2843" spans="2:13" ht="12.75">
      <c r="B2843" s="377">
        <v>3000</v>
      </c>
      <c r="C2843" s="1" t="s">
        <v>28</v>
      </c>
      <c r="D2843" s="1" t="s">
        <v>18</v>
      </c>
      <c r="E2843" s="1" t="s">
        <v>1169</v>
      </c>
      <c r="F2843" s="27" t="s">
        <v>716</v>
      </c>
      <c r="G2843" s="27" t="s">
        <v>515</v>
      </c>
      <c r="H2843" s="5">
        <f t="shared" si="171"/>
        <v>-213000</v>
      </c>
      <c r="I2843" s="22">
        <f t="shared" si="170"/>
        <v>5.660377358490566</v>
      </c>
      <c r="K2843" t="s">
        <v>28</v>
      </c>
      <c r="M2843" s="2">
        <v>530</v>
      </c>
    </row>
    <row r="2844" spans="2:13" ht="12.75">
      <c r="B2844" s="377">
        <v>5000</v>
      </c>
      <c r="C2844" s="1" t="s">
        <v>28</v>
      </c>
      <c r="D2844" s="1" t="s">
        <v>18</v>
      </c>
      <c r="E2844" s="1" t="s">
        <v>1169</v>
      </c>
      <c r="F2844" s="27" t="s">
        <v>1224</v>
      </c>
      <c r="G2844" s="27" t="s">
        <v>553</v>
      </c>
      <c r="H2844" s="5">
        <f t="shared" si="171"/>
        <v>-218000</v>
      </c>
      <c r="I2844" s="22">
        <f t="shared" si="170"/>
        <v>9.433962264150944</v>
      </c>
      <c r="K2844" t="s">
        <v>28</v>
      </c>
      <c r="M2844" s="2">
        <v>530</v>
      </c>
    </row>
    <row r="2845" spans="2:13" ht="12.75">
      <c r="B2845" s="377">
        <v>5000</v>
      </c>
      <c r="C2845" s="1" t="s">
        <v>28</v>
      </c>
      <c r="D2845" s="1" t="s">
        <v>18</v>
      </c>
      <c r="E2845" s="1" t="s">
        <v>1169</v>
      </c>
      <c r="F2845" s="27" t="s">
        <v>1225</v>
      </c>
      <c r="G2845" s="27" t="s">
        <v>555</v>
      </c>
      <c r="H2845" s="5">
        <f t="shared" si="171"/>
        <v>-223000</v>
      </c>
      <c r="I2845" s="22">
        <f t="shared" si="170"/>
        <v>9.433962264150944</v>
      </c>
      <c r="K2845" t="s">
        <v>28</v>
      </c>
      <c r="M2845" s="2">
        <v>530</v>
      </c>
    </row>
    <row r="2846" spans="2:13" ht="12.75">
      <c r="B2846" s="377">
        <v>5000</v>
      </c>
      <c r="C2846" s="1" t="s">
        <v>28</v>
      </c>
      <c r="D2846" s="1" t="s">
        <v>18</v>
      </c>
      <c r="E2846" s="1" t="s">
        <v>1169</v>
      </c>
      <c r="F2846" s="27" t="s">
        <v>990</v>
      </c>
      <c r="G2846" s="27" t="s">
        <v>578</v>
      </c>
      <c r="H2846" s="5">
        <f t="shared" si="171"/>
        <v>-228000</v>
      </c>
      <c r="I2846" s="22">
        <f t="shared" si="170"/>
        <v>9.433962264150944</v>
      </c>
      <c r="K2846" t="s">
        <v>28</v>
      </c>
      <c r="M2846" s="2">
        <v>530</v>
      </c>
    </row>
    <row r="2847" spans="2:13" ht="12.75">
      <c r="B2847" s="377">
        <v>5000</v>
      </c>
      <c r="C2847" s="1" t="s">
        <v>28</v>
      </c>
      <c r="D2847" s="1" t="s">
        <v>18</v>
      </c>
      <c r="E2847" s="1" t="s">
        <v>1169</v>
      </c>
      <c r="F2847" s="27" t="s">
        <v>991</v>
      </c>
      <c r="G2847" s="27" t="s">
        <v>580</v>
      </c>
      <c r="H2847" s="5">
        <f t="shared" si="171"/>
        <v>-233000</v>
      </c>
      <c r="I2847" s="22">
        <f t="shared" si="170"/>
        <v>9.433962264150944</v>
      </c>
      <c r="K2847" t="s">
        <v>28</v>
      </c>
      <c r="M2847" s="2">
        <v>530</v>
      </c>
    </row>
    <row r="2848" spans="2:13" ht="12.75">
      <c r="B2848" s="377">
        <v>5000</v>
      </c>
      <c r="C2848" s="1" t="s">
        <v>28</v>
      </c>
      <c r="D2848" s="1" t="s">
        <v>18</v>
      </c>
      <c r="E2848" s="1" t="s">
        <v>1169</v>
      </c>
      <c r="F2848" s="27" t="s">
        <v>1226</v>
      </c>
      <c r="G2848" s="27" t="s">
        <v>582</v>
      </c>
      <c r="H2848" s="5">
        <f t="shared" si="171"/>
        <v>-238000</v>
      </c>
      <c r="I2848" s="22">
        <f t="shared" si="170"/>
        <v>9.433962264150944</v>
      </c>
      <c r="K2848" t="s">
        <v>28</v>
      </c>
      <c r="M2848" s="2">
        <v>530</v>
      </c>
    </row>
    <row r="2849" spans="1:13" s="85" customFormat="1" ht="12.75">
      <c r="A2849" s="11"/>
      <c r="B2849" s="378">
        <f>SUM(B2789:B2848)</f>
        <v>238000</v>
      </c>
      <c r="C2849" s="11" t="s">
        <v>28</v>
      </c>
      <c r="D2849" s="11"/>
      <c r="E2849" s="11"/>
      <c r="F2849" s="18"/>
      <c r="G2849" s="18"/>
      <c r="H2849" s="83">
        <v>0</v>
      </c>
      <c r="I2849" s="84">
        <f t="shared" si="170"/>
        <v>449.0566037735849</v>
      </c>
      <c r="M2849" s="2">
        <v>530</v>
      </c>
    </row>
    <row r="2850" spans="2:13" ht="12.75">
      <c r="B2850" s="377"/>
      <c r="H2850" s="5">
        <f aca="true" t="shared" si="172" ref="H2850:H2881">H2849-B2850</f>
        <v>0</v>
      </c>
      <c r="I2850" s="22">
        <f t="shared" si="170"/>
        <v>0</v>
      </c>
      <c r="M2850" s="2">
        <v>530</v>
      </c>
    </row>
    <row r="2851" spans="2:13" ht="12.75">
      <c r="B2851" s="377"/>
      <c r="H2851" s="5">
        <f t="shared" si="172"/>
        <v>0</v>
      </c>
      <c r="I2851" s="22">
        <f t="shared" si="170"/>
        <v>0</v>
      </c>
      <c r="M2851" s="2">
        <v>530</v>
      </c>
    </row>
    <row r="2852" spans="2:13" ht="12.75">
      <c r="B2852" s="504">
        <v>1600</v>
      </c>
      <c r="C2852" s="1" t="s">
        <v>240</v>
      </c>
      <c r="D2852" s="12" t="s">
        <v>18</v>
      </c>
      <c r="E2852" s="1" t="s">
        <v>86</v>
      </c>
      <c r="F2852" s="27" t="s">
        <v>1227</v>
      </c>
      <c r="G2852" s="31" t="s">
        <v>230</v>
      </c>
      <c r="H2852" s="5">
        <f t="shared" si="172"/>
        <v>-1600</v>
      </c>
      <c r="I2852" s="22">
        <f t="shared" si="170"/>
        <v>3.018867924528302</v>
      </c>
      <c r="K2852" t="s">
        <v>1179</v>
      </c>
      <c r="M2852" s="2">
        <v>530</v>
      </c>
    </row>
    <row r="2853" spans="2:13" ht="12.75">
      <c r="B2853" s="504">
        <v>1800</v>
      </c>
      <c r="C2853" s="1" t="s">
        <v>240</v>
      </c>
      <c r="D2853" s="12" t="s">
        <v>18</v>
      </c>
      <c r="E2853" s="1" t="s">
        <v>86</v>
      </c>
      <c r="F2853" s="27" t="s">
        <v>1227</v>
      </c>
      <c r="G2853" s="31" t="s">
        <v>232</v>
      </c>
      <c r="H2853" s="5">
        <f t="shared" si="172"/>
        <v>-3400</v>
      </c>
      <c r="I2853" s="22">
        <f t="shared" si="170"/>
        <v>3.3962264150943398</v>
      </c>
      <c r="K2853" t="s">
        <v>1179</v>
      </c>
      <c r="M2853" s="2">
        <v>530</v>
      </c>
    </row>
    <row r="2854" spans="2:13" ht="12.75">
      <c r="B2854" s="504">
        <v>1000</v>
      </c>
      <c r="C2854" s="1" t="s">
        <v>240</v>
      </c>
      <c r="D2854" s="12" t="s">
        <v>18</v>
      </c>
      <c r="E2854" s="1" t="s">
        <v>86</v>
      </c>
      <c r="F2854" s="27" t="s">
        <v>1227</v>
      </c>
      <c r="G2854" s="36" t="s">
        <v>259</v>
      </c>
      <c r="H2854" s="5">
        <f t="shared" si="172"/>
        <v>-4400</v>
      </c>
      <c r="I2854" s="22">
        <f t="shared" si="170"/>
        <v>1.8867924528301887</v>
      </c>
      <c r="K2854" t="s">
        <v>1179</v>
      </c>
      <c r="M2854" s="2">
        <v>530</v>
      </c>
    </row>
    <row r="2855" spans="2:13" ht="12.75">
      <c r="B2855" s="504">
        <v>4000</v>
      </c>
      <c r="C2855" s="33" t="s">
        <v>1228</v>
      </c>
      <c r="D2855" s="12" t="s">
        <v>18</v>
      </c>
      <c r="E2855" s="1" t="s">
        <v>86</v>
      </c>
      <c r="F2855" s="27" t="s">
        <v>1227</v>
      </c>
      <c r="G2855" s="30" t="s">
        <v>259</v>
      </c>
      <c r="H2855" s="5">
        <f t="shared" si="172"/>
        <v>-8400</v>
      </c>
      <c r="I2855" s="22">
        <f t="shared" si="170"/>
        <v>7.547169811320755</v>
      </c>
      <c r="K2855" t="s">
        <v>1179</v>
      </c>
      <c r="M2855" s="2">
        <v>530</v>
      </c>
    </row>
    <row r="2856" spans="2:13" ht="12.75">
      <c r="B2856" s="520">
        <v>1800</v>
      </c>
      <c r="C2856" s="33" t="s">
        <v>240</v>
      </c>
      <c r="D2856" s="12" t="s">
        <v>18</v>
      </c>
      <c r="E2856" s="1" t="s">
        <v>86</v>
      </c>
      <c r="F2856" s="27" t="s">
        <v>1227</v>
      </c>
      <c r="G2856" s="27" t="s">
        <v>43</v>
      </c>
      <c r="H2856" s="5">
        <f t="shared" si="172"/>
        <v>-10200</v>
      </c>
      <c r="I2856" s="22">
        <f t="shared" si="170"/>
        <v>3.3962264150943398</v>
      </c>
      <c r="J2856" s="459"/>
      <c r="K2856" t="s">
        <v>1179</v>
      </c>
      <c r="L2856" s="459"/>
      <c r="M2856" s="2">
        <v>530</v>
      </c>
    </row>
    <row r="2857" spans="2:13" ht="12.75">
      <c r="B2857" s="377">
        <v>1600</v>
      </c>
      <c r="C2857" s="33" t="s">
        <v>240</v>
      </c>
      <c r="D2857" s="12" t="s">
        <v>18</v>
      </c>
      <c r="E2857" s="1" t="s">
        <v>86</v>
      </c>
      <c r="F2857" s="27" t="s">
        <v>1227</v>
      </c>
      <c r="G2857" s="27" t="s">
        <v>306</v>
      </c>
      <c r="H2857" s="5">
        <f t="shared" si="172"/>
        <v>-11800</v>
      </c>
      <c r="I2857" s="22">
        <f t="shared" si="170"/>
        <v>3.018867924528302</v>
      </c>
      <c r="K2857" t="s">
        <v>1179</v>
      </c>
      <c r="M2857" s="2">
        <v>530</v>
      </c>
    </row>
    <row r="2858" spans="2:13" ht="12.75">
      <c r="B2858" s="377">
        <v>1800</v>
      </c>
      <c r="C2858" s="33" t="s">
        <v>240</v>
      </c>
      <c r="D2858" s="12" t="s">
        <v>18</v>
      </c>
      <c r="E2858" s="1" t="s">
        <v>86</v>
      </c>
      <c r="F2858" s="27" t="s">
        <v>1227</v>
      </c>
      <c r="G2858" s="27" t="s">
        <v>44</v>
      </c>
      <c r="H2858" s="5">
        <f t="shared" si="172"/>
        <v>-13600</v>
      </c>
      <c r="I2858" s="22">
        <f t="shared" si="170"/>
        <v>3.3962264150943398</v>
      </c>
      <c r="K2858" t="s">
        <v>1179</v>
      </c>
      <c r="M2858" s="2">
        <v>530</v>
      </c>
    </row>
    <row r="2859" spans="2:13" ht="12.75">
      <c r="B2859" s="377">
        <v>2500</v>
      </c>
      <c r="C2859" s="12" t="s">
        <v>1229</v>
      </c>
      <c r="D2859" s="12" t="s">
        <v>18</v>
      </c>
      <c r="E2859" s="1" t="s">
        <v>86</v>
      </c>
      <c r="F2859" s="27" t="s">
        <v>1227</v>
      </c>
      <c r="G2859" s="27" t="s">
        <v>44</v>
      </c>
      <c r="H2859" s="5">
        <f t="shared" si="172"/>
        <v>-16100</v>
      </c>
      <c r="I2859" s="22">
        <f t="shared" si="170"/>
        <v>4.716981132075472</v>
      </c>
      <c r="K2859" t="s">
        <v>1179</v>
      </c>
      <c r="M2859" s="2">
        <v>530</v>
      </c>
    </row>
    <row r="2860" spans="2:13" ht="12.75">
      <c r="B2860" s="377">
        <v>1600</v>
      </c>
      <c r="C2860" s="12" t="s">
        <v>240</v>
      </c>
      <c r="D2860" s="12" t="s">
        <v>18</v>
      </c>
      <c r="E2860" s="1" t="s">
        <v>86</v>
      </c>
      <c r="F2860" s="27" t="s">
        <v>1227</v>
      </c>
      <c r="G2860" s="27" t="s">
        <v>311</v>
      </c>
      <c r="H2860" s="5">
        <f t="shared" si="172"/>
        <v>-17700</v>
      </c>
      <c r="I2860" s="22">
        <f t="shared" si="170"/>
        <v>3.018867924528302</v>
      </c>
      <c r="K2860" t="s">
        <v>1179</v>
      </c>
      <c r="M2860" s="2">
        <v>530</v>
      </c>
    </row>
    <row r="2861" spans="2:13" ht="12.75">
      <c r="B2861" s="377">
        <v>1400</v>
      </c>
      <c r="C2861" s="12" t="s">
        <v>240</v>
      </c>
      <c r="D2861" s="12" t="s">
        <v>18</v>
      </c>
      <c r="E2861" s="1" t="s">
        <v>86</v>
      </c>
      <c r="F2861" s="27" t="s">
        <v>1227</v>
      </c>
      <c r="G2861" s="27" t="s">
        <v>342</v>
      </c>
      <c r="H2861" s="5">
        <f t="shared" si="172"/>
        <v>-19100</v>
      </c>
      <c r="I2861" s="22">
        <f t="shared" si="170"/>
        <v>2.641509433962264</v>
      </c>
      <c r="K2861" t="s">
        <v>1179</v>
      </c>
      <c r="M2861" s="2">
        <v>530</v>
      </c>
    </row>
    <row r="2862" spans="2:13" ht="12.75">
      <c r="B2862" s="377">
        <v>1200</v>
      </c>
      <c r="C2862" s="12" t="s">
        <v>240</v>
      </c>
      <c r="D2862" s="12" t="s">
        <v>18</v>
      </c>
      <c r="E2862" s="1" t="s">
        <v>86</v>
      </c>
      <c r="F2862" s="27" t="s">
        <v>1227</v>
      </c>
      <c r="G2862" s="27" t="s">
        <v>382</v>
      </c>
      <c r="H2862" s="5">
        <f t="shared" si="172"/>
        <v>-20300</v>
      </c>
      <c r="I2862" s="22">
        <f t="shared" si="170"/>
        <v>2.2641509433962264</v>
      </c>
      <c r="K2862" t="s">
        <v>1179</v>
      </c>
      <c r="M2862" s="2">
        <v>530</v>
      </c>
    </row>
    <row r="2863" spans="2:13" ht="12.75">
      <c r="B2863" s="377">
        <v>1700</v>
      </c>
      <c r="C2863" s="12" t="s">
        <v>240</v>
      </c>
      <c r="D2863" s="12" t="s">
        <v>18</v>
      </c>
      <c r="E2863" s="1" t="s">
        <v>86</v>
      </c>
      <c r="F2863" s="27" t="s">
        <v>1227</v>
      </c>
      <c r="G2863" s="27" t="s">
        <v>392</v>
      </c>
      <c r="H2863" s="5">
        <f t="shared" si="172"/>
        <v>-22000</v>
      </c>
      <c r="I2863" s="22">
        <f t="shared" si="170"/>
        <v>3.207547169811321</v>
      </c>
      <c r="K2863" t="s">
        <v>1179</v>
      </c>
      <c r="M2863" s="2">
        <v>530</v>
      </c>
    </row>
    <row r="2864" spans="2:13" ht="12.75">
      <c r="B2864" s="377">
        <v>1600</v>
      </c>
      <c r="C2864" s="12" t="s">
        <v>240</v>
      </c>
      <c r="D2864" s="12" t="s">
        <v>18</v>
      </c>
      <c r="E2864" s="1" t="s">
        <v>86</v>
      </c>
      <c r="F2864" s="27" t="s">
        <v>1227</v>
      </c>
      <c r="G2864" s="27" t="s">
        <v>395</v>
      </c>
      <c r="H2864" s="5">
        <f t="shared" si="172"/>
        <v>-23600</v>
      </c>
      <c r="I2864" s="22">
        <f t="shared" si="170"/>
        <v>3.018867924528302</v>
      </c>
      <c r="K2864" t="s">
        <v>1179</v>
      </c>
      <c r="M2864" s="2">
        <v>530</v>
      </c>
    </row>
    <row r="2865" spans="2:13" ht="12.75">
      <c r="B2865" s="377">
        <v>2500</v>
      </c>
      <c r="C2865" s="12" t="s">
        <v>1229</v>
      </c>
      <c r="D2865" s="12" t="s">
        <v>18</v>
      </c>
      <c r="E2865" s="1" t="s">
        <v>86</v>
      </c>
      <c r="F2865" s="27" t="s">
        <v>1227</v>
      </c>
      <c r="G2865" s="27" t="s">
        <v>395</v>
      </c>
      <c r="H2865" s="5">
        <f t="shared" si="172"/>
        <v>-26100</v>
      </c>
      <c r="I2865" s="22">
        <f aca="true" t="shared" si="173" ref="I2865:I2928">+B2865/M2865</f>
        <v>4.716981132075472</v>
      </c>
      <c r="K2865" t="s">
        <v>1179</v>
      </c>
      <c r="M2865" s="2">
        <v>530</v>
      </c>
    </row>
    <row r="2866" spans="2:13" ht="12.75">
      <c r="B2866" s="377">
        <v>1800</v>
      </c>
      <c r="C2866" s="12" t="s">
        <v>240</v>
      </c>
      <c r="D2866" s="12" t="s">
        <v>18</v>
      </c>
      <c r="E2866" s="1" t="s">
        <v>86</v>
      </c>
      <c r="F2866" s="27" t="s">
        <v>1227</v>
      </c>
      <c r="G2866" s="27" t="s">
        <v>419</v>
      </c>
      <c r="H2866" s="5">
        <f t="shared" si="172"/>
        <v>-27900</v>
      </c>
      <c r="I2866" s="22">
        <f t="shared" si="173"/>
        <v>3.3962264150943398</v>
      </c>
      <c r="K2866" t="s">
        <v>1179</v>
      </c>
      <c r="M2866" s="2">
        <v>530</v>
      </c>
    </row>
    <row r="2867" spans="2:13" ht="12.75">
      <c r="B2867" s="377">
        <v>1400</v>
      </c>
      <c r="C2867" s="12" t="s">
        <v>240</v>
      </c>
      <c r="D2867" s="12" t="s">
        <v>18</v>
      </c>
      <c r="E2867" s="1" t="s">
        <v>86</v>
      </c>
      <c r="F2867" s="27" t="s">
        <v>1227</v>
      </c>
      <c r="G2867" s="27" t="s">
        <v>421</v>
      </c>
      <c r="H2867" s="5">
        <f t="shared" si="172"/>
        <v>-29300</v>
      </c>
      <c r="I2867" s="22">
        <f t="shared" si="173"/>
        <v>2.641509433962264</v>
      </c>
      <c r="K2867" t="s">
        <v>1179</v>
      </c>
      <c r="M2867" s="2">
        <v>530</v>
      </c>
    </row>
    <row r="2868" spans="2:13" ht="12.75">
      <c r="B2868" s="377">
        <v>1800</v>
      </c>
      <c r="C2868" s="12" t="s">
        <v>240</v>
      </c>
      <c r="D2868" s="12" t="s">
        <v>18</v>
      </c>
      <c r="E2868" s="1" t="s">
        <v>86</v>
      </c>
      <c r="F2868" s="27" t="s">
        <v>1227</v>
      </c>
      <c r="G2868" s="27" t="s">
        <v>423</v>
      </c>
      <c r="H2868" s="5">
        <f t="shared" si="172"/>
        <v>-31100</v>
      </c>
      <c r="I2868" s="22">
        <f t="shared" si="173"/>
        <v>3.3962264150943398</v>
      </c>
      <c r="K2868" t="s">
        <v>1179</v>
      </c>
      <c r="M2868" s="2">
        <v>530</v>
      </c>
    </row>
    <row r="2869" spans="2:13" ht="12.75">
      <c r="B2869" s="377">
        <v>2500</v>
      </c>
      <c r="C2869" s="12" t="s">
        <v>1229</v>
      </c>
      <c r="D2869" s="12" t="s">
        <v>18</v>
      </c>
      <c r="E2869" s="1" t="s">
        <v>86</v>
      </c>
      <c r="F2869" s="27" t="s">
        <v>1227</v>
      </c>
      <c r="G2869" s="27" t="s">
        <v>458</v>
      </c>
      <c r="H2869" s="5">
        <f t="shared" si="172"/>
        <v>-33600</v>
      </c>
      <c r="I2869" s="22">
        <f t="shared" si="173"/>
        <v>4.716981132075472</v>
      </c>
      <c r="K2869" t="s">
        <v>1179</v>
      </c>
      <c r="M2869" s="2">
        <v>530</v>
      </c>
    </row>
    <row r="2870" spans="2:13" ht="12.75">
      <c r="B2870" s="377">
        <v>1000</v>
      </c>
      <c r="C2870" s="12" t="s">
        <v>240</v>
      </c>
      <c r="D2870" s="12" t="s">
        <v>18</v>
      </c>
      <c r="E2870" s="1" t="s">
        <v>86</v>
      </c>
      <c r="F2870" s="27" t="s">
        <v>1227</v>
      </c>
      <c r="G2870" s="27" t="s">
        <v>458</v>
      </c>
      <c r="H2870" s="5">
        <f t="shared" si="172"/>
        <v>-34600</v>
      </c>
      <c r="I2870" s="22">
        <f t="shared" si="173"/>
        <v>1.8867924528301887</v>
      </c>
      <c r="K2870" t="s">
        <v>1179</v>
      </c>
      <c r="M2870" s="2">
        <v>530</v>
      </c>
    </row>
    <row r="2871" spans="2:13" ht="12.75">
      <c r="B2871" s="377">
        <v>1200</v>
      </c>
      <c r="C2871" s="12" t="s">
        <v>240</v>
      </c>
      <c r="D2871" s="12" t="s">
        <v>18</v>
      </c>
      <c r="E2871" s="1" t="s">
        <v>86</v>
      </c>
      <c r="F2871" s="27" t="s">
        <v>1227</v>
      </c>
      <c r="G2871" s="27" t="s">
        <v>460</v>
      </c>
      <c r="H2871" s="5">
        <f t="shared" si="172"/>
        <v>-35800</v>
      </c>
      <c r="I2871" s="22">
        <f t="shared" si="173"/>
        <v>2.2641509433962264</v>
      </c>
      <c r="K2871" t="s">
        <v>1179</v>
      </c>
      <c r="M2871" s="2">
        <v>530</v>
      </c>
    </row>
    <row r="2872" spans="2:13" ht="12.75">
      <c r="B2872" s="377">
        <v>1800</v>
      </c>
      <c r="C2872" s="12" t="s">
        <v>240</v>
      </c>
      <c r="D2872" s="12" t="s">
        <v>18</v>
      </c>
      <c r="E2872" s="1" t="s">
        <v>86</v>
      </c>
      <c r="F2872" s="27" t="s">
        <v>1227</v>
      </c>
      <c r="G2872" s="27" t="s">
        <v>462</v>
      </c>
      <c r="H2872" s="5">
        <f t="shared" si="172"/>
        <v>-37600</v>
      </c>
      <c r="I2872" s="22">
        <f t="shared" si="173"/>
        <v>3.3962264150943398</v>
      </c>
      <c r="K2872" t="s">
        <v>1179</v>
      </c>
      <c r="M2872" s="2">
        <v>530</v>
      </c>
    </row>
    <row r="2873" spans="2:13" ht="12.75">
      <c r="B2873" s="377">
        <v>2500</v>
      </c>
      <c r="C2873" s="12" t="s">
        <v>1229</v>
      </c>
      <c r="D2873" s="12" t="s">
        <v>18</v>
      </c>
      <c r="E2873" s="1" t="s">
        <v>86</v>
      </c>
      <c r="F2873" s="27" t="s">
        <v>1227</v>
      </c>
      <c r="G2873" s="27" t="s">
        <v>462</v>
      </c>
      <c r="H2873" s="5">
        <f t="shared" si="172"/>
        <v>-40100</v>
      </c>
      <c r="I2873" s="22">
        <f t="shared" si="173"/>
        <v>4.716981132075472</v>
      </c>
      <c r="K2873" t="s">
        <v>1179</v>
      </c>
      <c r="M2873" s="2">
        <v>530</v>
      </c>
    </row>
    <row r="2874" spans="2:13" ht="12.75">
      <c r="B2874" s="377">
        <v>1800</v>
      </c>
      <c r="C2874" s="12" t="s">
        <v>240</v>
      </c>
      <c r="D2874" s="12" t="s">
        <v>18</v>
      </c>
      <c r="E2874" s="1" t="s">
        <v>86</v>
      </c>
      <c r="F2874" s="27" t="s">
        <v>1227</v>
      </c>
      <c r="G2874" s="27" t="s">
        <v>555</v>
      </c>
      <c r="H2874" s="5">
        <f t="shared" si="172"/>
        <v>-41900</v>
      </c>
      <c r="I2874" s="22">
        <f t="shared" si="173"/>
        <v>3.3962264150943398</v>
      </c>
      <c r="K2874" t="s">
        <v>1179</v>
      </c>
      <c r="M2874" s="2">
        <v>530</v>
      </c>
    </row>
    <row r="2875" spans="2:13" ht="12.75">
      <c r="B2875" s="377">
        <v>1600</v>
      </c>
      <c r="C2875" s="12" t="s">
        <v>240</v>
      </c>
      <c r="D2875" s="12" t="s">
        <v>18</v>
      </c>
      <c r="E2875" s="1" t="s">
        <v>86</v>
      </c>
      <c r="F2875" s="27" t="s">
        <v>1227</v>
      </c>
      <c r="G2875" s="27" t="s">
        <v>578</v>
      </c>
      <c r="H2875" s="5">
        <f t="shared" si="172"/>
        <v>-43500</v>
      </c>
      <c r="I2875" s="22">
        <f t="shared" si="173"/>
        <v>3.018867924528302</v>
      </c>
      <c r="K2875" t="s">
        <v>1179</v>
      </c>
      <c r="M2875" s="2">
        <v>530</v>
      </c>
    </row>
    <row r="2876" spans="2:13" ht="12.75">
      <c r="B2876" s="377">
        <v>1800</v>
      </c>
      <c r="C2876" s="12" t="s">
        <v>240</v>
      </c>
      <c r="D2876" s="12" t="s">
        <v>18</v>
      </c>
      <c r="E2876" s="1" t="s">
        <v>86</v>
      </c>
      <c r="F2876" s="27" t="s">
        <v>1227</v>
      </c>
      <c r="G2876" s="27" t="s">
        <v>580</v>
      </c>
      <c r="H2876" s="5">
        <f t="shared" si="172"/>
        <v>-45300</v>
      </c>
      <c r="I2876" s="22">
        <f t="shared" si="173"/>
        <v>3.3962264150943398</v>
      </c>
      <c r="K2876" t="s">
        <v>1179</v>
      </c>
      <c r="M2876" s="2">
        <v>530</v>
      </c>
    </row>
    <row r="2877" spans="2:13" ht="12.75">
      <c r="B2877" s="377">
        <v>2500</v>
      </c>
      <c r="C2877" s="12" t="s">
        <v>1229</v>
      </c>
      <c r="D2877" s="12" t="s">
        <v>18</v>
      </c>
      <c r="E2877" s="1" t="s">
        <v>86</v>
      </c>
      <c r="F2877" s="27" t="s">
        <v>1227</v>
      </c>
      <c r="G2877" s="27" t="s">
        <v>580</v>
      </c>
      <c r="H2877" s="5">
        <f t="shared" si="172"/>
        <v>-47800</v>
      </c>
      <c r="I2877" s="22">
        <f t="shared" si="173"/>
        <v>4.716981132075472</v>
      </c>
      <c r="K2877" t="s">
        <v>1179</v>
      </c>
      <c r="M2877" s="2">
        <v>530</v>
      </c>
    </row>
    <row r="2878" spans="1:13" ht="12.75">
      <c r="A2878" s="12"/>
      <c r="B2878" s="504">
        <v>1700</v>
      </c>
      <c r="C2878" s="12" t="s">
        <v>240</v>
      </c>
      <c r="D2878" s="12" t="s">
        <v>18</v>
      </c>
      <c r="E2878" s="1" t="s">
        <v>86</v>
      </c>
      <c r="F2878" s="27" t="s">
        <v>1230</v>
      </c>
      <c r="G2878" s="30" t="s">
        <v>230</v>
      </c>
      <c r="H2878" s="5">
        <f t="shared" si="172"/>
        <v>-49500</v>
      </c>
      <c r="I2878" s="22">
        <f t="shared" si="173"/>
        <v>3.207547169811321</v>
      </c>
      <c r="J2878" s="15"/>
      <c r="K2878" t="s">
        <v>1169</v>
      </c>
      <c r="L2878" s="15"/>
      <c r="M2878" s="2">
        <v>530</v>
      </c>
    </row>
    <row r="2879" spans="2:13" ht="12.75">
      <c r="B2879" s="377">
        <v>1600</v>
      </c>
      <c r="C2879" s="12" t="s">
        <v>240</v>
      </c>
      <c r="D2879" s="12" t="s">
        <v>18</v>
      </c>
      <c r="E2879" s="1" t="s">
        <v>86</v>
      </c>
      <c r="F2879" s="27" t="s">
        <v>1230</v>
      </c>
      <c r="G2879" s="27" t="s">
        <v>232</v>
      </c>
      <c r="H2879" s="5">
        <f t="shared" si="172"/>
        <v>-51100</v>
      </c>
      <c r="I2879" s="22">
        <f t="shared" si="173"/>
        <v>3.018867924528302</v>
      </c>
      <c r="K2879" t="s">
        <v>1169</v>
      </c>
      <c r="M2879" s="2">
        <v>530</v>
      </c>
    </row>
    <row r="2880" spans="2:13" ht="12.75">
      <c r="B2880" s="377">
        <v>1600</v>
      </c>
      <c r="C2880" s="12" t="s">
        <v>240</v>
      </c>
      <c r="D2880" s="12" t="s">
        <v>18</v>
      </c>
      <c r="E2880" s="1" t="s">
        <v>86</v>
      </c>
      <c r="F2880" s="27" t="s">
        <v>1230</v>
      </c>
      <c r="G2880" s="27" t="s">
        <v>259</v>
      </c>
      <c r="H2880" s="5">
        <f t="shared" si="172"/>
        <v>-52700</v>
      </c>
      <c r="I2880" s="22">
        <f t="shared" si="173"/>
        <v>3.018867924528302</v>
      </c>
      <c r="K2880" t="s">
        <v>1169</v>
      </c>
      <c r="M2880" s="2">
        <v>530</v>
      </c>
    </row>
    <row r="2881" spans="2:13" ht="12.75">
      <c r="B2881" s="377">
        <v>1700</v>
      </c>
      <c r="C2881" s="12" t="s">
        <v>240</v>
      </c>
      <c r="D2881" s="12" t="s">
        <v>18</v>
      </c>
      <c r="E2881" s="1" t="s">
        <v>86</v>
      </c>
      <c r="F2881" s="27" t="s">
        <v>1230</v>
      </c>
      <c r="G2881" s="27" t="s">
        <v>43</v>
      </c>
      <c r="H2881" s="5">
        <f t="shared" si="172"/>
        <v>-54400</v>
      </c>
      <c r="I2881" s="22">
        <f t="shared" si="173"/>
        <v>3.207547169811321</v>
      </c>
      <c r="K2881" t="s">
        <v>1169</v>
      </c>
      <c r="M2881" s="2">
        <v>530</v>
      </c>
    </row>
    <row r="2882" spans="2:13" ht="12.75">
      <c r="B2882" s="377">
        <v>1500</v>
      </c>
      <c r="C2882" s="12" t="s">
        <v>240</v>
      </c>
      <c r="D2882" s="12" t="s">
        <v>18</v>
      </c>
      <c r="E2882" s="1" t="s">
        <v>86</v>
      </c>
      <c r="F2882" s="27" t="s">
        <v>1230</v>
      </c>
      <c r="G2882" s="27" t="s">
        <v>306</v>
      </c>
      <c r="H2882" s="5">
        <f aca="true" t="shared" si="174" ref="H2882:H2903">H2881-B2882</f>
        <v>-55900</v>
      </c>
      <c r="I2882" s="22">
        <f t="shared" si="173"/>
        <v>2.830188679245283</v>
      </c>
      <c r="K2882" t="s">
        <v>1169</v>
      </c>
      <c r="M2882" s="2">
        <v>530</v>
      </c>
    </row>
    <row r="2883" spans="2:13" ht="12.75">
      <c r="B2883" s="377">
        <v>1500</v>
      </c>
      <c r="C2883" s="12" t="s">
        <v>240</v>
      </c>
      <c r="D2883" s="12" t="s">
        <v>18</v>
      </c>
      <c r="E2883" s="1" t="s">
        <v>86</v>
      </c>
      <c r="F2883" s="27" t="s">
        <v>1230</v>
      </c>
      <c r="G2883" s="27" t="s">
        <v>44</v>
      </c>
      <c r="H2883" s="5">
        <f t="shared" si="174"/>
        <v>-57400</v>
      </c>
      <c r="I2883" s="22">
        <f t="shared" si="173"/>
        <v>2.830188679245283</v>
      </c>
      <c r="K2883" t="s">
        <v>1169</v>
      </c>
      <c r="M2883" s="2">
        <v>530</v>
      </c>
    </row>
    <row r="2884" spans="2:13" ht="12.75">
      <c r="B2884" s="377">
        <v>1600</v>
      </c>
      <c r="C2884" s="12" t="s">
        <v>240</v>
      </c>
      <c r="D2884" s="12" t="s">
        <v>18</v>
      </c>
      <c r="E2884" s="1" t="s">
        <v>86</v>
      </c>
      <c r="F2884" s="27" t="s">
        <v>1230</v>
      </c>
      <c r="G2884" s="27" t="s">
        <v>311</v>
      </c>
      <c r="H2884" s="5">
        <f t="shared" si="174"/>
        <v>-59000</v>
      </c>
      <c r="I2884" s="22">
        <f t="shared" si="173"/>
        <v>3.018867924528302</v>
      </c>
      <c r="K2884" t="s">
        <v>1169</v>
      </c>
      <c r="M2884" s="2">
        <v>530</v>
      </c>
    </row>
    <row r="2885" spans="2:13" ht="12.75">
      <c r="B2885" s="377">
        <v>1500</v>
      </c>
      <c r="C2885" s="12" t="s">
        <v>240</v>
      </c>
      <c r="D2885" s="12" t="s">
        <v>18</v>
      </c>
      <c r="E2885" s="1" t="s">
        <v>86</v>
      </c>
      <c r="F2885" s="27" t="s">
        <v>1230</v>
      </c>
      <c r="G2885" s="27" t="s">
        <v>342</v>
      </c>
      <c r="H2885" s="5">
        <f t="shared" si="174"/>
        <v>-60500</v>
      </c>
      <c r="I2885" s="22">
        <f t="shared" si="173"/>
        <v>2.830188679245283</v>
      </c>
      <c r="K2885" t="s">
        <v>1169</v>
      </c>
      <c r="M2885" s="2">
        <v>530</v>
      </c>
    </row>
    <row r="2886" spans="2:13" ht="12.75">
      <c r="B2886" s="377">
        <v>1600</v>
      </c>
      <c r="C2886" s="12" t="s">
        <v>240</v>
      </c>
      <c r="D2886" s="12" t="s">
        <v>18</v>
      </c>
      <c r="E2886" s="1" t="s">
        <v>86</v>
      </c>
      <c r="F2886" s="27" t="s">
        <v>1230</v>
      </c>
      <c r="G2886" s="27" t="s">
        <v>392</v>
      </c>
      <c r="H2886" s="5">
        <f t="shared" si="174"/>
        <v>-62100</v>
      </c>
      <c r="I2886" s="22">
        <f t="shared" si="173"/>
        <v>3.018867924528302</v>
      </c>
      <c r="K2886" t="s">
        <v>1169</v>
      </c>
      <c r="M2886" s="2">
        <v>530</v>
      </c>
    </row>
    <row r="2887" spans="2:13" ht="12.75">
      <c r="B2887" s="377">
        <v>1600</v>
      </c>
      <c r="C2887" s="12" t="s">
        <v>240</v>
      </c>
      <c r="D2887" s="12" t="s">
        <v>18</v>
      </c>
      <c r="E2887" s="1" t="s">
        <v>86</v>
      </c>
      <c r="F2887" s="27" t="s">
        <v>1230</v>
      </c>
      <c r="G2887" s="27" t="s">
        <v>395</v>
      </c>
      <c r="H2887" s="5">
        <f t="shared" si="174"/>
        <v>-63700</v>
      </c>
      <c r="I2887" s="22">
        <f t="shared" si="173"/>
        <v>3.018867924528302</v>
      </c>
      <c r="K2887" t="s">
        <v>1169</v>
      </c>
      <c r="M2887" s="2">
        <v>530</v>
      </c>
    </row>
    <row r="2888" spans="2:13" ht="12.75">
      <c r="B2888" s="377">
        <v>1500</v>
      </c>
      <c r="C2888" s="12" t="s">
        <v>240</v>
      </c>
      <c r="D2888" s="12" t="s">
        <v>18</v>
      </c>
      <c r="E2888" s="1" t="s">
        <v>86</v>
      </c>
      <c r="F2888" s="27" t="s">
        <v>1230</v>
      </c>
      <c r="G2888" s="27" t="s">
        <v>419</v>
      </c>
      <c r="H2888" s="5">
        <f t="shared" si="174"/>
        <v>-65200</v>
      </c>
      <c r="I2888" s="22">
        <f t="shared" si="173"/>
        <v>2.830188679245283</v>
      </c>
      <c r="K2888" t="s">
        <v>1169</v>
      </c>
      <c r="M2888" s="2">
        <v>530</v>
      </c>
    </row>
    <row r="2889" spans="2:13" ht="12.75">
      <c r="B2889" s="377">
        <v>1500</v>
      </c>
      <c r="C2889" s="12" t="s">
        <v>240</v>
      </c>
      <c r="D2889" s="12" t="s">
        <v>18</v>
      </c>
      <c r="E2889" s="1" t="s">
        <v>86</v>
      </c>
      <c r="F2889" s="27" t="s">
        <v>1230</v>
      </c>
      <c r="G2889" s="27" t="s">
        <v>421</v>
      </c>
      <c r="H2889" s="5">
        <f t="shared" si="174"/>
        <v>-66700</v>
      </c>
      <c r="I2889" s="22">
        <f t="shared" si="173"/>
        <v>2.830188679245283</v>
      </c>
      <c r="K2889" t="s">
        <v>1169</v>
      </c>
      <c r="M2889" s="2">
        <v>530</v>
      </c>
    </row>
    <row r="2890" spans="2:13" ht="12.75">
      <c r="B2890" s="377">
        <v>1400</v>
      </c>
      <c r="C2890" s="12" t="s">
        <v>240</v>
      </c>
      <c r="D2890" s="12" t="s">
        <v>18</v>
      </c>
      <c r="E2890" s="1" t="s">
        <v>86</v>
      </c>
      <c r="F2890" s="27" t="s">
        <v>1230</v>
      </c>
      <c r="G2890" s="27" t="s">
        <v>423</v>
      </c>
      <c r="H2890" s="5">
        <f t="shared" si="174"/>
        <v>-68100</v>
      </c>
      <c r="I2890" s="22">
        <f t="shared" si="173"/>
        <v>2.641509433962264</v>
      </c>
      <c r="K2890" t="s">
        <v>1169</v>
      </c>
      <c r="M2890" s="2">
        <v>530</v>
      </c>
    </row>
    <row r="2891" spans="2:13" ht="12.75">
      <c r="B2891" s="377">
        <v>1700</v>
      </c>
      <c r="C2891" s="12" t="s">
        <v>240</v>
      </c>
      <c r="D2891" s="12" t="s">
        <v>18</v>
      </c>
      <c r="E2891" s="1" t="s">
        <v>86</v>
      </c>
      <c r="F2891" s="27" t="s">
        <v>1230</v>
      </c>
      <c r="G2891" s="27" t="s">
        <v>456</v>
      </c>
      <c r="H2891" s="5">
        <f t="shared" si="174"/>
        <v>-69800</v>
      </c>
      <c r="I2891" s="22">
        <f t="shared" si="173"/>
        <v>3.207547169811321</v>
      </c>
      <c r="K2891" t="s">
        <v>1169</v>
      </c>
      <c r="M2891" s="2">
        <v>530</v>
      </c>
    </row>
    <row r="2892" spans="2:13" ht="12.75">
      <c r="B2892" s="377">
        <v>1500</v>
      </c>
      <c r="C2892" s="12" t="s">
        <v>1231</v>
      </c>
      <c r="D2892" s="12" t="s">
        <v>18</v>
      </c>
      <c r="E2892" s="1" t="s">
        <v>86</v>
      </c>
      <c r="F2892" s="27" t="s">
        <v>1230</v>
      </c>
      <c r="G2892" s="27" t="s">
        <v>458</v>
      </c>
      <c r="H2892" s="5">
        <f t="shared" si="174"/>
        <v>-71300</v>
      </c>
      <c r="I2892" s="22">
        <f t="shared" si="173"/>
        <v>2.830188679245283</v>
      </c>
      <c r="K2892" t="s">
        <v>1169</v>
      </c>
      <c r="M2892" s="2">
        <v>530</v>
      </c>
    </row>
    <row r="2893" spans="2:13" ht="12.75">
      <c r="B2893" s="377">
        <v>1200</v>
      </c>
      <c r="C2893" s="1" t="s">
        <v>240</v>
      </c>
      <c r="D2893" s="12" t="s">
        <v>18</v>
      </c>
      <c r="E2893" s="1" t="s">
        <v>86</v>
      </c>
      <c r="F2893" s="27" t="s">
        <v>1230</v>
      </c>
      <c r="G2893" s="27" t="s">
        <v>458</v>
      </c>
      <c r="H2893" s="5">
        <f t="shared" si="174"/>
        <v>-72500</v>
      </c>
      <c r="I2893" s="22">
        <f t="shared" si="173"/>
        <v>2.2641509433962264</v>
      </c>
      <c r="K2893" t="s">
        <v>1169</v>
      </c>
      <c r="M2893" s="2">
        <v>530</v>
      </c>
    </row>
    <row r="2894" spans="2:13" ht="12.75">
      <c r="B2894" s="377">
        <v>1600</v>
      </c>
      <c r="C2894" s="1" t="s">
        <v>240</v>
      </c>
      <c r="D2894" s="12" t="s">
        <v>18</v>
      </c>
      <c r="E2894" s="1" t="s">
        <v>86</v>
      </c>
      <c r="F2894" s="27" t="s">
        <v>1230</v>
      </c>
      <c r="G2894" s="27" t="s">
        <v>460</v>
      </c>
      <c r="H2894" s="5">
        <f t="shared" si="174"/>
        <v>-74100</v>
      </c>
      <c r="I2894" s="22">
        <f t="shared" si="173"/>
        <v>3.018867924528302</v>
      </c>
      <c r="K2894" t="s">
        <v>1169</v>
      </c>
      <c r="M2894" s="2">
        <v>530</v>
      </c>
    </row>
    <row r="2895" spans="2:13" ht="12.75">
      <c r="B2895" s="377">
        <v>1400</v>
      </c>
      <c r="C2895" s="1" t="s">
        <v>240</v>
      </c>
      <c r="D2895" s="12" t="s">
        <v>18</v>
      </c>
      <c r="E2895" s="1" t="s">
        <v>86</v>
      </c>
      <c r="F2895" s="27" t="s">
        <v>1230</v>
      </c>
      <c r="G2895" s="27" t="s">
        <v>462</v>
      </c>
      <c r="H2895" s="5">
        <f t="shared" si="174"/>
        <v>-75500</v>
      </c>
      <c r="I2895" s="22">
        <f t="shared" si="173"/>
        <v>2.641509433962264</v>
      </c>
      <c r="K2895" t="s">
        <v>1169</v>
      </c>
      <c r="M2895" s="2">
        <v>530</v>
      </c>
    </row>
    <row r="2896" spans="2:13" ht="12.75">
      <c r="B2896" s="377">
        <v>1500</v>
      </c>
      <c r="C2896" s="1" t="s">
        <v>240</v>
      </c>
      <c r="D2896" s="12" t="s">
        <v>18</v>
      </c>
      <c r="E2896" s="1" t="s">
        <v>86</v>
      </c>
      <c r="F2896" s="27" t="s">
        <v>1230</v>
      </c>
      <c r="G2896" s="27" t="s">
        <v>464</v>
      </c>
      <c r="H2896" s="5">
        <f t="shared" si="174"/>
        <v>-77000</v>
      </c>
      <c r="I2896" s="22">
        <f t="shared" si="173"/>
        <v>2.830188679245283</v>
      </c>
      <c r="K2896" t="s">
        <v>1169</v>
      </c>
      <c r="M2896" s="2">
        <v>530</v>
      </c>
    </row>
    <row r="2897" spans="2:13" ht="12.75">
      <c r="B2897" s="377">
        <v>1200</v>
      </c>
      <c r="C2897" s="1" t="s">
        <v>240</v>
      </c>
      <c r="D2897" s="12" t="s">
        <v>18</v>
      </c>
      <c r="E2897" s="1" t="s">
        <v>86</v>
      </c>
      <c r="F2897" s="27" t="s">
        <v>1230</v>
      </c>
      <c r="G2897" s="27" t="s">
        <v>502</v>
      </c>
      <c r="H2897" s="5">
        <f t="shared" si="174"/>
        <v>-78200</v>
      </c>
      <c r="I2897" s="22">
        <f t="shared" si="173"/>
        <v>2.2641509433962264</v>
      </c>
      <c r="K2897" t="s">
        <v>1169</v>
      </c>
      <c r="M2897" s="2">
        <v>530</v>
      </c>
    </row>
    <row r="2898" spans="2:13" ht="12.75">
      <c r="B2898" s="377">
        <v>1000</v>
      </c>
      <c r="C2898" s="1" t="s">
        <v>240</v>
      </c>
      <c r="D2898" s="12" t="s">
        <v>18</v>
      </c>
      <c r="E2898" s="1" t="s">
        <v>86</v>
      </c>
      <c r="F2898" s="27" t="s">
        <v>1230</v>
      </c>
      <c r="G2898" s="27" t="s">
        <v>515</v>
      </c>
      <c r="H2898" s="5">
        <f t="shared" si="174"/>
        <v>-79200</v>
      </c>
      <c r="I2898" s="22">
        <f t="shared" si="173"/>
        <v>1.8867924528301887</v>
      </c>
      <c r="K2898" t="s">
        <v>1169</v>
      </c>
      <c r="M2898" s="2">
        <v>530</v>
      </c>
    </row>
    <row r="2899" spans="2:13" ht="12.75">
      <c r="B2899" s="377">
        <v>1500</v>
      </c>
      <c r="C2899" s="1" t="s">
        <v>240</v>
      </c>
      <c r="D2899" s="12" t="s">
        <v>18</v>
      </c>
      <c r="E2899" s="1" t="s">
        <v>86</v>
      </c>
      <c r="F2899" s="27" t="s">
        <v>1230</v>
      </c>
      <c r="G2899" s="27" t="s">
        <v>553</v>
      </c>
      <c r="H2899" s="5">
        <f t="shared" si="174"/>
        <v>-80700</v>
      </c>
      <c r="I2899" s="22">
        <f t="shared" si="173"/>
        <v>2.830188679245283</v>
      </c>
      <c r="K2899" t="s">
        <v>1169</v>
      </c>
      <c r="M2899" s="2">
        <v>530</v>
      </c>
    </row>
    <row r="2900" spans="2:13" ht="12.75">
      <c r="B2900" s="377">
        <v>1400</v>
      </c>
      <c r="C2900" s="1" t="s">
        <v>240</v>
      </c>
      <c r="D2900" s="12" t="s">
        <v>18</v>
      </c>
      <c r="E2900" s="1" t="s">
        <v>86</v>
      </c>
      <c r="F2900" s="27" t="s">
        <v>1230</v>
      </c>
      <c r="G2900" s="27" t="s">
        <v>555</v>
      </c>
      <c r="H2900" s="5">
        <f t="shared" si="174"/>
        <v>-82100</v>
      </c>
      <c r="I2900" s="22">
        <f t="shared" si="173"/>
        <v>2.641509433962264</v>
      </c>
      <c r="K2900" t="s">
        <v>1169</v>
      </c>
      <c r="M2900" s="2">
        <v>530</v>
      </c>
    </row>
    <row r="2901" spans="2:13" ht="12.75">
      <c r="B2901" s="377">
        <v>1700</v>
      </c>
      <c r="C2901" s="1" t="s">
        <v>240</v>
      </c>
      <c r="D2901" s="12" t="s">
        <v>18</v>
      </c>
      <c r="E2901" s="1" t="s">
        <v>86</v>
      </c>
      <c r="F2901" s="27" t="s">
        <v>1230</v>
      </c>
      <c r="G2901" s="27" t="s">
        <v>578</v>
      </c>
      <c r="H2901" s="5">
        <f t="shared" si="174"/>
        <v>-83800</v>
      </c>
      <c r="I2901" s="22">
        <f t="shared" si="173"/>
        <v>3.207547169811321</v>
      </c>
      <c r="K2901" t="s">
        <v>1169</v>
      </c>
      <c r="M2901" s="2">
        <v>530</v>
      </c>
    </row>
    <row r="2902" spans="2:13" ht="12.75">
      <c r="B2902" s="377">
        <v>1500</v>
      </c>
      <c r="C2902" s="1" t="s">
        <v>240</v>
      </c>
      <c r="D2902" s="12" t="s">
        <v>18</v>
      </c>
      <c r="E2902" s="1" t="s">
        <v>86</v>
      </c>
      <c r="F2902" s="27" t="s">
        <v>1230</v>
      </c>
      <c r="G2902" s="27" t="s">
        <v>580</v>
      </c>
      <c r="H2902" s="5">
        <f t="shared" si="174"/>
        <v>-85300</v>
      </c>
      <c r="I2902" s="22">
        <f t="shared" si="173"/>
        <v>2.830188679245283</v>
      </c>
      <c r="K2902" t="s">
        <v>1169</v>
      </c>
      <c r="M2902" s="2">
        <v>530</v>
      </c>
    </row>
    <row r="2903" spans="2:13" ht="12.75">
      <c r="B2903" s="377">
        <v>1600</v>
      </c>
      <c r="C2903" s="1" t="s">
        <v>240</v>
      </c>
      <c r="D2903" s="12" t="s">
        <v>18</v>
      </c>
      <c r="E2903" s="1" t="s">
        <v>86</v>
      </c>
      <c r="F2903" s="27" t="s">
        <v>1230</v>
      </c>
      <c r="G2903" s="27" t="s">
        <v>582</v>
      </c>
      <c r="H2903" s="5">
        <f t="shared" si="174"/>
        <v>-86900</v>
      </c>
      <c r="I2903" s="22">
        <f t="shared" si="173"/>
        <v>3.018867924528302</v>
      </c>
      <c r="K2903" t="s">
        <v>1169</v>
      </c>
      <c r="M2903" s="2">
        <v>530</v>
      </c>
    </row>
    <row r="2904" spans="1:13" s="85" customFormat="1" ht="12.75">
      <c r="A2904" s="11"/>
      <c r="B2904" s="378">
        <f>SUM(B2852:B2903)</f>
        <v>86900</v>
      </c>
      <c r="C2904" s="11"/>
      <c r="D2904" s="11"/>
      <c r="E2904" s="11" t="s">
        <v>86</v>
      </c>
      <c r="F2904" s="18"/>
      <c r="G2904" s="18"/>
      <c r="H2904" s="83">
        <v>0</v>
      </c>
      <c r="I2904" s="84">
        <f t="shared" si="173"/>
        <v>163.96226415094338</v>
      </c>
      <c r="M2904" s="2">
        <v>530</v>
      </c>
    </row>
    <row r="2905" spans="8:13" ht="12.75">
      <c r="H2905" s="5">
        <f aca="true" t="shared" si="175" ref="H2905:H2952">H2904-B2905</f>
        <v>0</v>
      </c>
      <c r="I2905" s="22">
        <f t="shared" si="173"/>
        <v>0</v>
      </c>
      <c r="M2905" s="2">
        <v>530</v>
      </c>
    </row>
    <row r="2906" spans="8:13" ht="12.75">
      <c r="H2906" s="5">
        <f t="shared" si="175"/>
        <v>0</v>
      </c>
      <c r="I2906" s="22">
        <f t="shared" si="173"/>
        <v>0</v>
      </c>
      <c r="M2906" s="2">
        <v>530</v>
      </c>
    </row>
    <row r="2907" spans="2:13" ht="12.75">
      <c r="B2907" s="367">
        <v>5000</v>
      </c>
      <c r="C2907" s="33" t="s">
        <v>1232</v>
      </c>
      <c r="D2907" s="12" t="s">
        <v>18</v>
      </c>
      <c r="E2907" s="1" t="s">
        <v>18</v>
      </c>
      <c r="F2907" s="27" t="s">
        <v>1233</v>
      </c>
      <c r="G2907" s="27" t="s">
        <v>259</v>
      </c>
      <c r="H2907" s="5">
        <f t="shared" si="175"/>
        <v>-5000</v>
      </c>
      <c r="I2907" s="22">
        <f t="shared" si="173"/>
        <v>9.433962264150944</v>
      </c>
      <c r="K2907" t="s">
        <v>1179</v>
      </c>
      <c r="M2907" s="2">
        <v>530</v>
      </c>
    </row>
    <row r="2908" spans="2:13" ht="12.75">
      <c r="B2908" s="367">
        <v>1000</v>
      </c>
      <c r="C2908" s="33" t="s">
        <v>1234</v>
      </c>
      <c r="D2908" s="12" t="s">
        <v>18</v>
      </c>
      <c r="E2908" s="1" t="s">
        <v>18</v>
      </c>
      <c r="F2908" s="27" t="s">
        <v>1235</v>
      </c>
      <c r="G2908" s="27" t="s">
        <v>43</v>
      </c>
      <c r="H2908" s="5">
        <f t="shared" si="175"/>
        <v>-6000</v>
      </c>
      <c r="I2908" s="22">
        <f t="shared" si="173"/>
        <v>1.8867924528301887</v>
      </c>
      <c r="K2908" t="s">
        <v>1179</v>
      </c>
      <c r="M2908" s="2">
        <v>530</v>
      </c>
    </row>
    <row r="2909" spans="2:13" ht="12.75">
      <c r="B2909" s="367">
        <v>2100</v>
      </c>
      <c r="C2909" s="33" t="s">
        <v>1236</v>
      </c>
      <c r="D2909" s="12" t="s">
        <v>18</v>
      </c>
      <c r="E2909" s="1" t="s">
        <v>18</v>
      </c>
      <c r="F2909" s="27" t="s">
        <v>1237</v>
      </c>
      <c r="G2909" s="27" t="s">
        <v>306</v>
      </c>
      <c r="H2909" s="5">
        <f t="shared" si="175"/>
        <v>-8100</v>
      </c>
      <c r="I2909" s="22">
        <f t="shared" si="173"/>
        <v>3.9622641509433962</v>
      </c>
      <c r="K2909" t="s">
        <v>1179</v>
      </c>
      <c r="M2909" s="2">
        <v>530</v>
      </c>
    </row>
    <row r="2910" spans="2:13" ht="12.75">
      <c r="B2910" s="367">
        <v>700</v>
      </c>
      <c r="C2910" s="33" t="s">
        <v>1238</v>
      </c>
      <c r="D2910" s="12" t="s">
        <v>18</v>
      </c>
      <c r="E2910" s="1" t="s">
        <v>18</v>
      </c>
      <c r="F2910" s="27" t="s">
        <v>1237</v>
      </c>
      <c r="G2910" s="27" t="s">
        <v>306</v>
      </c>
      <c r="H2910" s="5">
        <f t="shared" si="175"/>
        <v>-8800</v>
      </c>
      <c r="I2910" s="22">
        <f t="shared" si="173"/>
        <v>1.320754716981132</v>
      </c>
      <c r="K2910" t="s">
        <v>1179</v>
      </c>
      <c r="M2910" s="2">
        <v>530</v>
      </c>
    </row>
    <row r="2911" spans="2:13" ht="12.75">
      <c r="B2911" s="367">
        <v>1145</v>
      </c>
      <c r="C2911" s="33" t="s">
        <v>1238</v>
      </c>
      <c r="D2911" s="12" t="s">
        <v>18</v>
      </c>
      <c r="E2911" s="1" t="s">
        <v>18</v>
      </c>
      <c r="F2911" s="27" t="s">
        <v>1237</v>
      </c>
      <c r="G2911" s="27" t="s">
        <v>306</v>
      </c>
      <c r="H2911" s="5">
        <f t="shared" si="175"/>
        <v>-9945</v>
      </c>
      <c r="I2911" s="22">
        <f t="shared" si="173"/>
        <v>2.160377358490566</v>
      </c>
      <c r="K2911" t="s">
        <v>1179</v>
      </c>
      <c r="M2911" s="2">
        <v>530</v>
      </c>
    </row>
    <row r="2912" spans="2:13" ht="12.75">
      <c r="B2912" s="367">
        <v>700</v>
      </c>
      <c r="C2912" s="33" t="s">
        <v>1238</v>
      </c>
      <c r="D2912" s="12" t="s">
        <v>18</v>
      </c>
      <c r="E2912" s="1" t="s">
        <v>18</v>
      </c>
      <c r="F2912" s="27" t="s">
        <v>1237</v>
      </c>
      <c r="G2912" s="27" t="s">
        <v>306</v>
      </c>
      <c r="H2912" s="5">
        <f t="shared" si="175"/>
        <v>-10645</v>
      </c>
      <c r="I2912" s="22">
        <f t="shared" si="173"/>
        <v>1.320754716981132</v>
      </c>
      <c r="K2912" t="s">
        <v>1179</v>
      </c>
      <c r="M2912" s="2">
        <v>530</v>
      </c>
    </row>
    <row r="2913" spans="2:13" ht="12.75">
      <c r="B2913" s="367">
        <v>5000</v>
      </c>
      <c r="C2913" s="1" t="s">
        <v>1232</v>
      </c>
      <c r="D2913" s="12" t="s">
        <v>18</v>
      </c>
      <c r="E2913" s="1" t="s">
        <v>18</v>
      </c>
      <c r="F2913" s="27" t="s">
        <v>1239</v>
      </c>
      <c r="G2913" s="27" t="s">
        <v>342</v>
      </c>
      <c r="H2913" s="5">
        <f t="shared" si="175"/>
        <v>-15645</v>
      </c>
      <c r="I2913" s="22">
        <f t="shared" si="173"/>
        <v>9.433962264150944</v>
      </c>
      <c r="K2913" t="s">
        <v>1179</v>
      </c>
      <c r="M2913" s="2">
        <v>530</v>
      </c>
    </row>
    <row r="2914" spans="2:13" ht="12.75">
      <c r="B2914" s="367">
        <v>182455</v>
      </c>
      <c r="C2914" s="12" t="s">
        <v>1240</v>
      </c>
      <c r="D2914" s="12" t="s">
        <v>18</v>
      </c>
      <c r="E2914" s="1" t="s">
        <v>18</v>
      </c>
      <c r="F2914" s="27" t="s">
        <v>1241</v>
      </c>
      <c r="G2914" s="27" t="s">
        <v>421</v>
      </c>
      <c r="H2914" s="5">
        <f t="shared" si="175"/>
        <v>-198100</v>
      </c>
      <c r="I2914" s="22">
        <f t="shared" si="173"/>
        <v>344.25471698113205</v>
      </c>
      <c r="K2914" t="s">
        <v>1179</v>
      </c>
      <c r="M2914" s="2">
        <v>530</v>
      </c>
    </row>
    <row r="2915" spans="2:13" ht="12.75">
      <c r="B2915" s="367">
        <v>15000</v>
      </c>
      <c r="C2915" s="1" t="s">
        <v>1242</v>
      </c>
      <c r="D2915" s="12" t="s">
        <v>18</v>
      </c>
      <c r="E2915" s="1" t="s">
        <v>18</v>
      </c>
      <c r="F2915" s="454" t="s">
        <v>1243</v>
      </c>
      <c r="G2915" s="27" t="s">
        <v>458</v>
      </c>
      <c r="H2915" s="5">
        <f t="shared" si="175"/>
        <v>-213100</v>
      </c>
      <c r="I2915" s="22">
        <f t="shared" si="173"/>
        <v>28.30188679245283</v>
      </c>
      <c r="K2915" t="s">
        <v>1179</v>
      </c>
      <c r="M2915" s="2">
        <v>530</v>
      </c>
    </row>
    <row r="2916" spans="2:13" ht="12.75">
      <c r="B2916" s="367">
        <v>5000</v>
      </c>
      <c r="C2916" s="1" t="s">
        <v>1232</v>
      </c>
      <c r="D2916" s="12" t="s">
        <v>18</v>
      </c>
      <c r="E2916" s="1" t="s">
        <v>18</v>
      </c>
      <c r="F2916" s="454" t="s">
        <v>1244</v>
      </c>
      <c r="G2916" s="27" t="s">
        <v>458</v>
      </c>
      <c r="H2916" s="5">
        <f t="shared" si="175"/>
        <v>-218100</v>
      </c>
      <c r="I2916" s="22">
        <f t="shared" si="173"/>
        <v>9.433962264150944</v>
      </c>
      <c r="K2916" t="s">
        <v>1179</v>
      </c>
      <c r="M2916" s="2">
        <v>530</v>
      </c>
    </row>
    <row r="2917" spans="2:13" ht="12.75">
      <c r="B2917" s="367">
        <v>2000</v>
      </c>
      <c r="C2917" s="1" t="s">
        <v>1236</v>
      </c>
      <c r="D2917" s="12" t="s">
        <v>18</v>
      </c>
      <c r="E2917" s="1" t="s">
        <v>18</v>
      </c>
      <c r="F2917" s="454" t="s">
        <v>1245</v>
      </c>
      <c r="G2917" s="27" t="s">
        <v>462</v>
      </c>
      <c r="H2917" s="5">
        <f t="shared" si="175"/>
        <v>-220100</v>
      </c>
      <c r="I2917" s="22">
        <f t="shared" si="173"/>
        <v>3.7735849056603774</v>
      </c>
      <c r="K2917" t="s">
        <v>1179</v>
      </c>
      <c r="M2917" s="2">
        <v>530</v>
      </c>
    </row>
    <row r="2918" spans="2:13" ht="12.75">
      <c r="B2918" s="367">
        <v>675</v>
      </c>
      <c r="C2918" s="1" t="s">
        <v>1246</v>
      </c>
      <c r="D2918" s="12" t="s">
        <v>18</v>
      </c>
      <c r="E2918" s="1" t="s">
        <v>18</v>
      </c>
      <c r="F2918" s="454" t="s">
        <v>1247</v>
      </c>
      <c r="G2918" s="27" t="s">
        <v>464</v>
      </c>
      <c r="H2918" s="5">
        <f t="shared" si="175"/>
        <v>-220775</v>
      </c>
      <c r="I2918" s="22">
        <f t="shared" si="173"/>
        <v>1.2735849056603774</v>
      </c>
      <c r="K2918" t="s">
        <v>1179</v>
      </c>
      <c r="M2918" s="2">
        <v>530</v>
      </c>
    </row>
    <row r="2919" spans="2:13" ht="12.75">
      <c r="B2919" s="367">
        <v>2100</v>
      </c>
      <c r="C2919" s="1" t="s">
        <v>1248</v>
      </c>
      <c r="D2919" s="12" t="s">
        <v>18</v>
      </c>
      <c r="E2919" s="1" t="s">
        <v>18</v>
      </c>
      <c r="F2919" s="454" t="s">
        <v>1247</v>
      </c>
      <c r="G2919" s="27" t="s">
        <v>464</v>
      </c>
      <c r="H2919" s="5">
        <f t="shared" si="175"/>
        <v>-222875</v>
      </c>
      <c r="I2919" s="22">
        <f t="shared" si="173"/>
        <v>3.9622641509433962</v>
      </c>
      <c r="K2919" t="s">
        <v>1179</v>
      </c>
      <c r="M2919" s="2">
        <v>530</v>
      </c>
    </row>
    <row r="2920" spans="2:13" ht="12.75">
      <c r="B2920" s="367">
        <v>1550</v>
      </c>
      <c r="C2920" s="1" t="s">
        <v>1249</v>
      </c>
      <c r="D2920" s="12" t="s">
        <v>18</v>
      </c>
      <c r="E2920" s="1" t="s">
        <v>18</v>
      </c>
      <c r="F2920" s="454" t="s">
        <v>1247</v>
      </c>
      <c r="G2920" s="27" t="s">
        <v>464</v>
      </c>
      <c r="H2920" s="5">
        <f t="shared" si="175"/>
        <v>-224425</v>
      </c>
      <c r="I2920" s="22">
        <f t="shared" si="173"/>
        <v>2.9245283018867925</v>
      </c>
      <c r="K2920" t="s">
        <v>1179</v>
      </c>
      <c r="M2920" s="2">
        <v>530</v>
      </c>
    </row>
    <row r="2921" spans="2:13" ht="12.75">
      <c r="B2921" s="367">
        <v>5000</v>
      </c>
      <c r="C2921" s="1" t="s">
        <v>1232</v>
      </c>
      <c r="D2921" s="12" t="s">
        <v>18</v>
      </c>
      <c r="E2921" s="1" t="s">
        <v>18</v>
      </c>
      <c r="F2921" s="454" t="s">
        <v>1250</v>
      </c>
      <c r="G2921" s="27" t="s">
        <v>464</v>
      </c>
      <c r="H2921" s="5">
        <f t="shared" si="175"/>
        <v>-229425</v>
      </c>
      <c r="I2921" s="22">
        <f t="shared" si="173"/>
        <v>9.433962264150944</v>
      </c>
      <c r="K2921" t="s">
        <v>1179</v>
      </c>
      <c r="M2921" s="2">
        <v>530</v>
      </c>
    </row>
    <row r="2922" spans="2:13" ht="12.75">
      <c r="B2922" s="367">
        <v>10000</v>
      </c>
      <c r="C2922" s="1" t="s">
        <v>1251</v>
      </c>
      <c r="D2922" s="12" t="s">
        <v>18</v>
      </c>
      <c r="E2922" s="1" t="s">
        <v>18</v>
      </c>
      <c r="F2922" s="454" t="s">
        <v>1252</v>
      </c>
      <c r="G2922" s="27" t="s">
        <v>553</v>
      </c>
      <c r="H2922" s="5">
        <f t="shared" si="175"/>
        <v>-239425</v>
      </c>
      <c r="I2922" s="22">
        <f t="shared" si="173"/>
        <v>18.867924528301888</v>
      </c>
      <c r="K2922" t="s">
        <v>1179</v>
      </c>
      <c r="M2922" s="2">
        <v>530</v>
      </c>
    </row>
    <row r="2923" spans="2:13" ht="12.75">
      <c r="B2923" s="367">
        <v>5000</v>
      </c>
      <c r="C2923" s="1" t="s">
        <v>1232</v>
      </c>
      <c r="D2923" s="12" t="s">
        <v>18</v>
      </c>
      <c r="E2923" s="1" t="s">
        <v>18</v>
      </c>
      <c r="F2923" s="27" t="s">
        <v>1253</v>
      </c>
      <c r="G2923" s="27" t="s">
        <v>582</v>
      </c>
      <c r="H2923" s="5">
        <f t="shared" si="175"/>
        <v>-244425</v>
      </c>
      <c r="I2923" s="22">
        <f t="shared" si="173"/>
        <v>9.433962264150944</v>
      </c>
      <c r="K2923" t="s">
        <v>1179</v>
      </c>
      <c r="M2923" s="2">
        <v>530</v>
      </c>
    </row>
    <row r="2924" spans="2:13" ht="12.75">
      <c r="B2924" s="287">
        <v>113525</v>
      </c>
      <c r="C2924" s="1" t="s">
        <v>1254</v>
      </c>
      <c r="D2924" s="12" t="s">
        <v>18</v>
      </c>
      <c r="E2924" s="1" t="s">
        <v>18</v>
      </c>
      <c r="F2924" s="27" t="s">
        <v>1255</v>
      </c>
      <c r="G2924" s="31" t="s">
        <v>230</v>
      </c>
      <c r="H2924" s="5">
        <f t="shared" si="175"/>
        <v>-357950</v>
      </c>
      <c r="I2924" s="22">
        <f t="shared" si="173"/>
        <v>214.19811320754718</v>
      </c>
      <c r="K2924" t="s">
        <v>1169</v>
      </c>
      <c r="M2924" s="2">
        <v>530</v>
      </c>
    </row>
    <row r="2925" spans="2:13" ht="12.75">
      <c r="B2925" s="287">
        <v>113525</v>
      </c>
      <c r="C2925" s="33" t="s">
        <v>1256</v>
      </c>
      <c r="D2925" s="12" t="s">
        <v>18</v>
      </c>
      <c r="E2925" s="33" t="s">
        <v>18</v>
      </c>
      <c r="F2925" s="27" t="s">
        <v>1255</v>
      </c>
      <c r="G2925" s="31" t="s">
        <v>230</v>
      </c>
      <c r="H2925" s="5">
        <f t="shared" si="175"/>
        <v>-471475</v>
      </c>
      <c r="I2925" s="22">
        <f t="shared" si="173"/>
        <v>214.19811320754718</v>
      </c>
      <c r="K2925" t="s">
        <v>1169</v>
      </c>
      <c r="M2925" s="2">
        <v>530</v>
      </c>
    </row>
    <row r="2926" spans="2:13" ht="12.75">
      <c r="B2926" s="287">
        <v>95600</v>
      </c>
      <c r="C2926" s="12" t="s">
        <v>1257</v>
      </c>
      <c r="D2926" s="12" t="s">
        <v>18</v>
      </c>
      <c r="E2926" s="35" t="s">
        <v>18</v>
      </c>
      <c r="F2926" s="27" t="s">
        <v>1255</v>
      </c>
      <c r="G2926" s="36" t="s">
        <v>230</v>
      </c>
      <c r="H2926" s="5">
        <f t="shared" si="175"/>
        <v>-567075</v>
      </c>
      <c r="I2926" s="22">
        <f t="shared" si="173"/>
        <v>180.37735849056602</v>
      </c>
      <c r="K2926" t="s">
        <v>1169</v>
      </c>
      <c r="M2926" s="2">
        <v>530</v>
      </c>
    </row>
    <row r="2927" spans="2:13" ht="12.75">
      <c r="B2927" s="287">
        <v>23175</v>
      </c>
      <c r="C2927" s="12" t="s">
        <v>1258</v>
      </c>
      <c r="D2927" s="12" t="s">
        <v>18</v>
      </c>
      <c r="E2927" s="12" t="s">
        <v>18</v>
      </c>
      <c r="F2927" s="27" t="s">
        <v>1255</v>
      </c>
      <c r="G2927" s="30" t="s">
        <v>230</v>
      </c>
      <c r="H2927" s="5">
        <f t="shared" si="175"/>
        <v>-590250</v>
      </c>
      <c r="I2927" s="22">
        <f t="shared" si="173"/>
        <v>43.72641509433962</v>
      </c>
      <c r="K2927" t="s">
        <v>1169</v>
      </c>
      <c r="M2927" s="2">
        <v>530</v>
      </c>
    </row>
    <row r="2928" spans="2:13" ht="12.75">
      <c r="B2928" s="367">
        <v>1500</v>
      </c>
      <c r="C2928" s="1" t="s">
        <v>1259</v>
      </c>
      <c r="D2928" s="12" t="s">
        <v>18</v>
      </c>
      <c r="E2928" s="1" t="s">
        <v>18</v>
      </c>
      <c r="F2928" s="27" t="s">
        <v>1260</v>
      </c>
      <c r="G2928" s="27" t="s">
        <v>342</v>
      </c>
      <c r="H2928" s="5">
        <f t="shared" si="175"/>
        <v>-591750</v>
      </c>
      <c r="I2928" s="22">
        <f t="shared" si="173"/>
        <v>2.830188679245283</v>
      </c>
      <c r="K2928" t="s">
        <v>1169</v>
      </c>
      <c r="M2928" s="2">
        <v>530</v>
      </c>
    </row>
    <row r="2929" spans="2:13" ht="12.75">
      <c r="B2929" s="367">
        <v>2700</v>
      </c>
      <c r="C2929" s="1" t="s">
        <v>1261</v>
      </c>
      <c r="D2929" s="12" t="s">
        <v>18</v>
      </c>
      <c r="E2929" s="1" t="s">
        <v>18</v>
      </c>
      <c r="F2929" s="27" t="s">
        <v>1260</v>
      </c>
      <c r="G2929" s="27" t="s">
        <v>342</v>
      </c>
      <c r="H2929" s="5">
        <f t="shared" si="175"/>
        <v>-594450</v>
      </c>
      <c r="I2929" s="22">
        <f aca="true" t="shared" si="176" ref="I2929:I2982">+B2929/M2929</f>
        <v>5.09433962264151</v>
      </c>
      <c r="K2929" t="s">
        <v>1169</v>
      </c>
      <c r="M2929" s="2">
        <v>530</v>
      </c>
    </row>
    <row r="2930" spans="2:13" ht="12.75">
      <c r="B2930" s="367">
        <v>1400</v>
      </c>
      <c r="C2930" s="1" t="s">
        <v>240</v>
      </c>
      <c r="D2930" s="12" t="s">
        <v>18</v>
      </c>
      <c r="E2930" s="1" t="s">
        <v>18</v>
      </c>
      <c r="F2930" s="27" t="s">
        <v>1230</v>
      </c>
      <c r="G2930" s="27" t="s">
        <v>382</v>
      </c>
      <c r="H2930" s="5">
        <f t="shared" si="175"/>
        <v>-595850</v>
      </c>
      <c r="I2930" s="22">
        <f t="shared" si="176"/>
        <v>2.641509433962264</v>
      </c>
      <c r="K2930" t="s">
        <v>1169</v>
      </c>
      <c r="M2930" s="2">
        <v>530</v>
      </c>
    </row>
    <row r="2931" spans="2:13" ht="12.75">
      <c r="B2931" s="367">
        <v>15000</v>
      </c>
      <c r="C2931" s="1" t="s">
        <v>1262</v>
      </c>
      <c r="D2931" s="12" t="s">
        <v>18</v>
      </c>
      <c r="E2931" s="1" t="s">
        <v>18</v>
      </c>
      <c r="F2931" s="27" t="s">
        <v>1263</v>
      </c>
      <c r="G2931" s="27" t="s">
        <v>458</v>
      </c>
      <c r="H2931" s="5">
        <f t="shared" si="175"/>
        <v>-610850</v>
      </c>
      <c r="I2931" s="22">
        <f t="shared" si="176"/>
        <v>28.30188679245283</v>
      </c>
      <c r="K2931" t="s">
        <v>1169</v>
      </c>
      <c r="M2931" s="2">
        <v>530</v>
      </c>
    </row>
    <row r="2932" spans="2:13" ht="12.75">
      <c r="B2932" s="367">
        <v>15000</v>
      </c>
      <c r="C2932" s="1" t="s">
        <v>1264</v>
      </c>
      <c r="D2932" s="12" t="s">
        <v>18</v>
      </c>
      <c r="E2932" s="1" t="s">
        <v>18</v>
      </c>
      <c r="F2932" s="27" t="s">
        <v>1265</v>
      </c>
      <c r="G2932" s="27" t="s">
        <v>458</v>
      </c>
      <c r="H2932" s="5">
        <f t="shared" si="175"/>
        <v>-625850</v>
      </c>
      <c r="I2932" s="22">
        <f t="shared" si="176"/>
        <v>28.30188679245283</v>
      </c>
      <c r="K2932" t="s">
        <v>1169</v>
      </c>
      <c r="M2932" s="2">
        <v>530</v>
      </c>
    </row>
    <row r="2933" spans="2:13" ht="12.75">
      <c r="B2933" s="367">
        <v>4800</v>
      </c>
      <c r="C2933" s="1" t="s">
        <v>1266</v>
      </c>
      <c r="D2933" s="12" t="s">
        <v>18</v>
      </c>
      <c r="E2933" s="1" t="s">
        <v>18</v>
      </c>
      <c r="F2933" s="27" t="s">
        <v>1265</v>
      </c>
      <c r="G2933" s="27" t="s">
        <v>458</v>
      </c>
      <c r="H2933" s="5">
        <f t="shared" si="175"/>
        <v>-630650</v>
      </c>
      <c r="I2933" s="22">
        <f t="shared" si="176"/>
        <v>9.056603773584905</v>
      </c>
      <c r="K2933" t="s">
        <v>1169</v>
      </c>
      <c r="M2933" s="2">
        <v>530</v>
      </c>
    </row>
    <row r="2934" spans="2:13" ht="12.75">
      <c r="B2934" s="367">
        <v>6000</v>
      </c>
      <c r="C2934" s="1" t="s">
        <v>1267</v>
      </c>
      <c r="D2934" s="12" t="s">
        <v>18</v>
      </c>
      <c r="E2934" s="1" t="s">
        <v>18</v>
      </c>
      <c r="F2934" s="27" t="s">
        <v>1265</v>
      </c>
      <c r="G2934" s="27" t="s">
        <v>458</v>
      </c>
      <c r="H2934" s="5">
        <f t="shared" si="175"/>
        <v>-636650</v>
      </c>
      <c r="I2934" s="22">
        <f t="shared" si="176"/>
        <v>11.320754716981131</v>
      </c>
      <c r="K2934" t="s">
        <v>1169</v>
      </c>
      <c r="M2934" s="2">
        <v>530</v>
      </c>
    </row>
    <row r="2935" spans="2:13" ht="12.75">
      <c r="B2935" s="367">
        <v>6000</v>
      </c>
      <c r="C2935" s="1" t="s">
        <v>1268</v>
      </c>
      <c r="D2935" s="12" t="s">
        <v>18</v>
      </c>
      <c r="E2935" s="1" t="s">
        <v>18</v>
      </c>
      <c r="F2935" s="27" t="s">
        <v>1265</v>
      </c>
      <c r="G2935" s="27" t="s">
        <v>458</v>
      </c>
      <c r="H2935" s="5">
        <f t="shared" si="175"/>
        <v>-642650</v>
      </c>
      <c r="I2935" s="22">
        <f t="shared" si="176"/>
        <v>11.320754716981131</v>
      </c>
      <c r="K2935" t="s">
        <v>1169</v>
      </c>
      <c r="M2935" s="2">
        <v>530</v>
      </c>
    </row>
    <row r="2936" spans="2:13" ht="12.75">
      <c r="B2936" s="367">
        <v>700</v>
      </c>
      <c r="C2936" s="1" t="s">
        <v>1269</v>
      </c>
      <c r="D2936" s="12" t="s">
        <v>18</v>
      </c>
      <c r="E2936" s="1" t="s">
        <v>18</v>
      </c>
      <c r="F2936" s="27" t="s">
        <v>1265</v>
      </c>
      <c r="G2936" s="27" t="s">
        <v>458</v>
      </c>
      <c r="H2936" s="5">
        <f t="shared" si="175"/>
        <v>-643350</v>
      </c>
      <c r="I2936" s="22">
        <f t="shared" si="176"/>
        <v>1.320754716981132</v>
      </c>
      <c r="K2936" t="s">
        <v>1169</v>
      </c>
      <c r="M2936" s="2">
        <v>530</v>
      </c>
    </row>
    <row r="2937" spans="2:13" ht="12.75">
      <c r="B2937" s="367">
        <v>1500</v>
      </c>
      <c r="C2937" s="1" t="s">
        <v>1270</v>
      </c>
      <c r="D2937" s="12" t="s">
        <v>18</v>
      </c>
      <c r="E2937" s="1" t="s">
        <v>18</v>
      </c>
      <c r="F2937" s="27" t="s">
        <v>1265</v>
      </c>
      <c r="G2937" s="27" t="s">
        <v>458</v>
      </c>
      <c r="H2937" s="5">
        <f t="shared" si="175"/>
        <v>-644850</v>
      </c>
      <c r="I2937" s="22">
        <f t="shared" si="176"/>
        <v>2.830188679245283</v>
      </c>
      <c r="K2937" t="s">
        <v>1169</v>
      </c>
      <c r="M2937" s="2">
        <v>530</v>
      </c>
    </row>
    <row r="2938" spans="2:13" ht="12.75">
      <c r="B2938" s="367">
        <v>5000</v>
      </c>
      <c r="C2938" s="1" t="s">
        <v>1271</v>
      </c>
      <c r="D2938" s="12" t="s">
        <v>18</v>
      </c>
      <c r="E2938" s="1" t="s">
        <v>18</v>
      </c>
      <c r="F2938" s="27" t="s">
        <v>1265</v>
      </c>
      <c r="G2938" s="27" t="s">
        <v>458</v>
      </c>
      <c r="H2938" s="5">
        <f t="shared" si="175"/>
        <v>-649850</v>
      </c>
      <c r="I2938" s="22">
        <f t="shared" si="176"/>
        <v>9.433962264150944</v>
      </c>
      <c r="K2938" t="s">
        <v>1169</v>
      </c>
      <c r="M2938" s="2">
        <v>530</v>
      </c>
    </row>
    <row r="2939" spans="2:13" ht="12.75">
      <c r="B2939" s="367">
        <v>2000</v>
      </c>
      <c r="C2939" s="1" t="s">
        <v>1272</v>
      </c>
      <c r="D2939" s="12" t="s">
        <v>18</v>
      </c>
      <c r="E2939" s="1" t="s">
        <v>18</v>
      </c>
      <c r="F2939" s="27" t="s">
        <v>1265</v>
      </c>
      <c r="G2939" s="27" t="s">
        <v>458</v>
      </c>
      <c r="H2939" s="5">
        <f t="shared" si="175"/>
        <v>-651850</v>
      </c>
      <c r="I2939" s="22">
        <f t="shared" si="176"/>
        <v>3.7735849056603774</v>
      </c>
      <c r="K2939" t="s">
        <v>1169</v>
      </c>
      <c r="M2939" s="2">
        <v>530</v>
      </c>
    </row>
    <row r="2940" spans="2:13" ht="12.75">
      <c r="B2940" s="367">
        <v>45000</v>
      </c>
      <c r="C2940" s="1" t="s">
        <v>1273</v>
      </c>
      <c r="D2940" s="12" t="s">
        <v>18</v>
      </c>
      <c r="E2940" s="1" t="s">
        <v>18</v>
      </c>
      <c r="F2940" s="27" t="s">
        <v>1274</v>
      </c>
      <c r="G2940" s="27" t="s">
        <v>460</v>
      </c>
      <c r="H2940" s="5">
        <f t="shared" si="175"/>
        <v>-696850</v>
      </c>
      <c r="I2940" s="22">
        <f t="shared" si="176"/>
        <v>84.90566037735849</v>
      </c>
      <c r="K2940" t="s">
        <v>1169</v>
      </c>
      <c r="M2940" s="2">
        <v>530</v>
      </c>
    </row>
    <row r="2941" spans="2:13" ht="12.75">
      <c r="B2941" s="521">
        <v>3000</v>
      </c>
      <c r="C2941" s="75" t="s">
        <v>1275</v>
      </c>
      <c r="D2941" s="12" t="s">
        <v>18</v>
      </c>
      <c r="E2941" s="1" t="s">
        <v>18</v>
      </c>
      <c r="F2941" s="453" t="s">
        <v>1276</v>
      </c>
      <c r="G2941" s="453" t="s">
        <v>230</v>
      </c>
      <c r="H2941" s="5">
        <f t="shared" si="175"/>
        <v>-699850</v>
      </c>
      <c r="I2941" s="22">
        <f t="shared" si="176"/>
        <v>5.660377358490566</v>
      </c>
      <c r="K2941" s="81" t="s">
        <v>253</v>
      </c>
      <c r="L2941">
        <v>28</v>
      </c>
      <c r="M2941" s="2">
        <v>530</v>
      </c>
    </row>
    <row r="2942" spans="2:13" ht="12.75">
      <c r="B2942" s="521">
        <v>500</v>
      </c>
      <c r="C2942" s="75" t="s">
        <v>1277</v>
      </c>
      <c r="D2942" s="12" t="s">
        <v>18</v>
      </c>
      <c r="E2942" s="1" t="s">
        <v>18</v>
      </c>
      <c r="F2942" s="453" t="s">
        <v>1276</v>
      </c>
      <c r="G2942" s="453" t="s">
        <v>230</v>
      </c>
      <c r="H2942" s="5">
        <f t="shared" si="175"/>
        <v>-700350</v>
      </c>
      <c r="I2942" s="22">
        <f t="shared" si="176"/>
        <v>0.9433962264150944</v>
      </c>
      <c r="K2942" s="81" t="s">
        <v>253</v>
      </c>
      <c r="L2942">
        <v>28</v>
      </c>
      <c r="M2942" s="2">
        <v>530</v>
      </c>
    </row>
    <row r="2943" spans="2:13" ht="12.75">
      <c r="B2943" s="521">
        <v>3000</v>
      </c>
      <c r="C2943" s="75" t="s">
        <v>1275</v>
      </c>
      <c r="D2943" s="12" t="s">
        <v>18</v>
      </c>
      <c r="E2943" s="1" t="s">
        <v>18</v>
      </c>
      <c r="F2943" s="453" t="s">
        <v>1278</v>
      </c>
      <c r="G2943" s="453" t="s">
        <v>232</v>
      </c>
      <c r="H2943" s="5">
        <f t="shared" si="175"/>
        <v>-703350</v>
      </c>
      <c r="I2943" s="22">
        <f t="shared" si="176"/>
        <v>5.660377358490566</v>
      </c>
      <c r="K2943" s="81" t="s">
        <v>253</v>
      </c>
      <c r="L2943">
        <v>28</v>
      </c>
      <c r="M2943" s="2">
        <v>530</v>
      </c>
    </row>
    <row r="2944" spans="2:13" ht="12.75">
      <c r="B2944" s="521">
        <v>1500</v>
      </c>
      <c r="C2944" s="75" t="s">
        <v>1279</v>
      </c>
      <c r="D2944" s="12" t="s">
        <v>18</v>
      </c>
      <c r="E2944" s="1" t="s">
        <v>18</v>
      </c>
      <c r="F2944" s="453" t="s">
        <v>1278</v>
      </c>
      <c r="G2944" s="453" t="s">
        <v>232</v>
      </c>
      <c r="H2944" s="5">
        <f t="shared" si="175"/>
        <v>-704850</v>
      </c>
      <c r="I2944" s="22">
        <f t="shared" si="176"/>
        <v>2.830188679245283</v>
      </c>
      <c r="K2944" s="81" t="s">
        <v>253</v>
      </c>
      <c r="L2944">
        <v>28</v>
      </c>
      <c r="M2944" s="2">
        <v>530</v>
      </c>
    </row>
    <row r="2945" spans="2:13" ht="12.75">
      <c r="B2945" s="521">
        <v>1000</v>
      </c>
      <c r="C2945" s="75" t="s">
        <v>1234</v>
      </c>
      <c r="D2945" s="12" t="s">
        <v>18</v>
      </c>
      <c r="E2945" s="1" t="s">
        <v>18</v>
      </c>
      <c r="F2945" s="453" t="s">
        <v>1278</v>
      </c>
      <c r="G2945" s="453" t="s">
        <v>232</v>
      </c>
      <c r="H2945" s="5">
        <f t="shared" si="175"/>
        <v>-705850</v>
      </c>
      <c r="I2945" s="22">
        <f t="shared" si="176"/>
        <v>1.8867924528301887</v>
      </c>
      <c r="K2945" s="81" t="s">
        <v>253</v>
      </c>
      <c r="L2945">
        <v>28</v>
      </c>
      <c r="M2945" s="2">
        <v>530</v>
      </c>
    </row>
    <row r="2946" spans="2:13" ht="12.75">
      <c r="B2946" s="521">
        <v>3500</v>
      </c>
      <c r="C2946" s="75" t="s">
        <v>1275</v>
      </c>
      <c r="D2946" s="12" t="s">
        <v>18</v>
      </c>
      <c r="E2946" s="1" t="s">
        <v>18</v>
      </c>
      <c r="F2946" s="453" t="s">
        <v>1280</v>
      </c>
      <c r="G2946" s="453" t="s">
        <v>395</v>
      </c>
      <c r="H2946" s="5">
        <f t="shared" si="175"/>
        <v>-709350</v>
      </c>
      <c r="I2946" s="22">
        <f t="shared" si="176"/>
        <v>6.60377358490566</v>
      </c>
      <c r="K2946" s="81" t="s">
        <v>253</v>
      </c>
      <c r="L2946">
        <v>28</v>
      </c>
      <c r="M2946" s="2">
        <v>530</v>
      </c>
    </row>
    <row r="2947" spans="2:13" ht="12.75">
      <c r="B2947" s="521">
        <v>500</v>
      </c>
      <c r="C2947" s="75" t="s">
        <v>1277</v>
      </c>
      <c r="D2947" s="12" t="s">
        <v>18</v>
      </c>
      <c r="E2947" s="1" t="s">
        <v>18</v>
      </c>
      <c r="F2947" s="453" t="s">
        <v>1280</v>
      </c>
      <c r="G2947" s="453" t="s">
        <v>395</v>
      </c>
      <c r="H2947" s="5">
        <f t="shared" si="175"/>
        <v>-709850</v>
      </c>
      <c r="I2947" s="22">
        <f t="shared" si="176"/>
        <v>0.9433962264150944</v>
      </c>
      <c r="K2947" s="81" t="s">
        <v>253</v>
      </c>
      <c r="L2947">
        <v>28</v>
      </c>
      <c r="M2947" s="2">
        <v>530</v>
      </c>
    </row>
    <row r="2948" spans="2:13" ht="12.75">
      <c r="B2948" s="521">
        <v>5000</v>
      </c>
      <c r="C2948" s="33" t="s">
        <v>1281</v>
      </c>
      <c r="D2948" s="12" t="s">
        <v>18</v>
      </c>
      <c r="E2948" s="1" t="s">
        <v>18</v>
      </c>
      <c r="F2948" s="494" t="s">
        <v>1282</v>
      </c>
      <c r="G2948" s="453" t="s">
        <v>423</v>
      </c>
      <c r="H2948" s="5">
        <f t="shared" si="175"/>
        <v>-714850</v>
      </c>
      <c r="I2948" s="22">
        <f t="shared" si="176"/>
        <v>9.433962264150944</v>
      </c>
      <c r="K2948" s="81" t="s">
        <v>253</v>
      </c>
      <c r="L2948">
        <v>28</v>
      </c>
      <c r="M2948" s="2">
        <v>530</v>
      </c>
    </row>
    <row r="2949" spans="1:13" s="15" customFormat="1" ht="12.75">
      <c r="A2949" s="12"/>
      <c r="B2949" s="287">
        <v>15000</v>
      </c>
      <c r="C2949" s="33" t="s">
        <v>1283</v>
      </c>
      <c r="D2949" s="12" t="s">
        <v>18</v>
      </c>
      <c r="E2949" s="33" t="s">
        <v>18</v>
      </c>
      <c r="F2949" s="31" t="s">
        <v>1284</v>
      </c>
      <c r="G2949" s="31" t="s">
        <v>382</v>
      </c>
      <c r="H2949" s="5">
        <f t="shared" si="175"/>
        <v>-729850</v>
      </c>
      <c r="I2949" s="22">
        <f t="shared" si="176"/>
        <v>28.30188679245283</v>
      </c>
      <c r="K2949" s="103" t="s">
        <v>689</v>
      </c>
      <c r="M2949" s="2">
        <v>530</v>
      </c>
    </row>
    <row r="2950" spans="1:13" s="15" customFormat="1" ht="12.75">
      <c r="A2950" s="12"/>
      <c r="B2950" s="287">
        <v>2000</v>
      </c>
      <c r="C2950" s="33" t="s">
        <v>1283</v>
      </c>
      <c r="D2950" s="12" t="s">
        <v>18</v>
      </c>
      <c r="E2950" s="33" t="s">
        <v>18</v>
      </c>
      <c r="F2950" s="494" t="s">
        <v>1285</v>
      </c>
      <c r="G2950" s="31" t="s">
        <v>382</v>
      </c>
      <c r="H2950" s="5">
        <f t="shared" si="175"/>
        <v>-731850</v>
      </c>
      <c r="I2950" s="22">
        <f t="shared" si="176"/>
        <v>3.7735849056603774</v>
      </c>
      <c r="K2950" s="103" t="s">
        <v>689</v>
      </c>
      <c r="M2950" s="2">
        <v>530</v>
      </c>
    </row>
    <row r="2951" spans="1:13" s="15" customFormat="1" ht="12.75">
      <c r="A2951" s="12"/>
      <c r="B2951" s="287">
        <v>3000</v>
      </c>
      <c r="C2951" s="33" t="s">
        <v>1286</v>
      </c>
      <c r="D2951" s="12" t="s">
        <v>18</v>
      </c>
      <c r="E2951" s="33" t="s">
        <v>18</v>
      </c>
      <c r="F2951" s="494" t="s">
        <v>1285</v>
      </c>
      <c r="G2951" s="31" t="s">
        <v>382</v>
      </c>
      <c r="H2951" s="5">
        <f t="shared" si="175"/>
        <v>-734850</v>
      </c>
      <c r="I2951" s="22">
        <f t="shared" si="176"/>
        <v>5.660377358490566</v>
      </c>
      <c r="K2951" s="103" t="s">
        <v>689</v>
      </c>
      <c r="M2951" s="2">
        <v>530</v>
      </c>
    </row>
    <row r="2952" spans="1:13" s="15" customFormat="1" ht="12.75">
      <c r="A2952" s="12"/>
      <c r="B2952" s="287">
        <v>17500</v>
      </c>
      <c r="C2952" s="33" t="s">
        <v>1283</v>
      </c>
      <c r="D2952" s="12" t="s">
        <v>18</v>
      </c>
      <c r="E2952" s="33" t="s">
        <v>18</v>
      </c>
      <c r="F2952" s="494" t="s">
        <v>1287</v>
      </c>
      <c r="G2952" s="31" t="s">
        <v>580</v>
      </c>
      <c r="H2952" s="5">
        <f t="shared" si="175"/>
        <v>-752350</v>
      </c>
      <c r="I2952" s="22">
        <f t="shared" si="176"/>
        <v>33.0188679245283</v>
      </c>
      <c r="K2952" s="103" t="s">
        <v>689</v>
      </c>
      <c r="M2952" s="2">
        <v>530</v>
      </c>
    </row>
    <row r="2953" spans="1:13" s="85" customFormat="1" ht="12.75">
      <c r="A2953" s="11"/>
      <c r="B2953" s="294">
        <f>SUM(B2907:B2952)</f>
        <v>752350</v>
      </c>
      <c r="C2953" s="11"/>
      <c r="D2953" s="11"/>
      <c r="E2953" s="11" t="s">
        <v>18</v>
      </c>
      <c r="F2953" s="18"/>
      <c r="G2953" s="18"/>
      <c r="H2953" s="83">
        <v>0</v>
      </c>
      <c r="I2953" s="84">
        <f t="shared" si="176"/>
        <v>1419.5283018867924</v>
      </c>
      <c r="M2953" s="2">
        <v>530</v>
      </c>
    </row>
    <row r="2954" spans="2:13" ht="12.75">
      <c r="B2954" s="367"/>
      <c r="H2954" s="5">
        <f aca="true" t="shared" si="177" ref="H2954:H2979">H2953-B2954</f>
        <v>0</v>
      </c>
      <c r="I2954" s="22">
        <f t="shared" si="176"/>
        <v>0</v>
      </c>
      <c r="M2954" s="2">
        <v>530</v>
      </c>
    </row>
    <row r="2955" spans="2:13" ht="12.75">
      <c r="B2955" s="367"/>
      <c r="H2955" s="5">
        <f t="shared" si="177"/>
        <v>0</v>
      </c>
      <c r="I2955" s="22">
        <f t="shared" si="176"/>
        <v>0</v>
      </c>
      <c r="M2955" s="2">
        <v>530</v>
      </c>
    </row>
    <row r="2956" spans="1:13" ht="12.75">
      <c r="A2956" s="12"/>
      <c r="B2956" s="287">
        <v>875</v>
      </c>
      <c r="C2956" s="33" t="s">
        <v>155</v>
      </c>
      <c r="D2956" s="12" t="s">
        <v>18</v>
      </c>
      <c r="E2956" s="12" t="s">
        <v>1288</v>
      </c>
      <c r="F2956" s="27" t="s">
        <v>1289</v>
      </c>
      <c r="G2956" s="30" t="s">
        <v>259</v>
      </c>
      <c r="H2956" s="5">
        <f t="shared" si="177"/>
        <v>-875</v>
      </c>
      <c r="I2956" s="22">
        <f t="shared" si="176"/>
        <v>1.650943396226415</v>
      </c>
      <c r="J2956" s="15"/>
      <c r="K2956" t="s">
        <v>1179</v>
      </c>
      <c r="L2956" s="15"/>
      <c r="M2956" s="2">
        <v>530</v>
      </c>
    </row>
    <row r="2957" spans="2:13" ht="12.75">
      <c r="B2957" s="367">
        <v>875</v>
      </c>
      <c r="C2957" s="33" t="s">
        <v>155</v>
      </c>
      <c r="D2957" s="12" t="s">
        <v>18</v>
      </c>
      <c r="E2957" s="1" t="s">
        <v>1288</v>
      </c>
      <c r="F2957" s="27" t="s">
        <v>1290</v>
      </c>
      <c r="G2957" s="27" t="s">
        <v>259</v>
      </c>
      <c r="H2957" s="5">
        <f t="shared" si="177"/>
        <v>-1750</v>
      </c>
      <c r="I2957" s="22">
        <f t="shared" si="176"/>
        <v>1.650943396226415</v>
      </c>
      <c r="K2957" t="s">
        <v>1179</v>
      </c>
      <c r="M2957" s="2">
        <v>530</v>
      </c>
    </row>
    <row r="2958" spans="2:13" ht="12.75">
      <c r="B2958" s="367">
        <v>1200</v>
      </c>
      <c r="C2958" s="33" t="s">
        <v>155</v>
      </c>
      <c r="D2958" s="12" t="s">
        <v>18</v>
      </c>
      <c r="E2958" s="1" t="s">
        <v>1288</v>
      </c>
      <c r="F2958" s="27" t="s">
        <v>1291</v>
      </c>
      <c r="G2958" s="27" t="s">
        <v>259</v>
      </c>
      <c r="H2958" s="5">
        <f t="shared" si="177"/>
        <v>-2950</v>
      </c>
      <c r="I2958" s="22">
        <f t="shared" si="176"/>
        <v>2.2641509433962264</v>
      </c>
      <c r="K2958" t="s">
        <v>1179</v>
      </c>
      <c r="M2958" s="2">
        <v>530</v>
      </c>
    </row>
    <row r="2959" spans="2:13" ht="12.75">
      <c r="B2959" s="367">
        <v>475</v>
      </c>
      <c r="C2959" s="1" t="s">
        <v>155</v>
      </c>
      <c r="D2959" s="12" t="s">
        <v>18</v>
      </c>
      <c r="E2959" s="1" t="s">
        <v>1288</v>
      </c>
      <c r="F2959" s="27" t="s">
        <v>1292</v>
      </c>
      <c r="G2959" s="27" t="s">
        <v>44</v>
      </c>
      <c r="H2959" s="5">
        <f t="shared" si="177"/>
        <v>-3425</v>
      </c>
      <c r="I2959" s="22">
        <f t="shared" si="176"/>
        <v>0.8962264150943396</v>
      </c>
      <c r="K2959" t="s">
        <v>1179</v>
      </c>
      <c r="M2959" s="2">
        <v>530</v>
      </c>
    </row>
    <row r="2960" spans="2:13" ht="12.75">
      <c r="B2960" s="367">
        <v>475</v>
      </c>
      <c r="C2960" s="1" t="s">
        <v>155</v>
      </c>
      <c r="D2960" s="12" t="s">
        <v>18</v>
      </c>
      <c r="E2960" s="1" t="s">
        <v>1288</v>
      </c>
      <c r="F2960" s="27" t="s">
        <v>1293</v>
      </c>
      <c r="G2960" s="27" t="s">
        <v>311</v>
      </c>
      <c r="H2960" s="5">
        <f t="shared" si="177"/>
        <v>-3900</v>
      </c>
      <c r="I2960" s="22">
        <f t="shared" si="176"/>
        <v>0.8962264150943396</v>
      </c>
      <c r="K2960" t="s">
        <v>1179</v>
      </c>
      <c r="M2960" s="2">
        <v>530</v>
      </c>
    </row>
    <row r="2961" spans="2:13" ht="12.75">
      <c r="B2961" s="367">
        <v>475</v>
      </c>
      <c r="C2961" s="1" t="s">
        <v>155</v>
      </c>
      <c r="D2961" s="12" t="s">
        <v>18</v>
      </c>
      <c r="E2961" s="1" t="s">
        <v>1288</v>
      </c>
      <c r="F2961" s="27" t="s">
        <v>1294</v>
      </c>
      <c r="G2961" s="27" t="s">
        <v>382</v>
      </c>
      <c r="H2961" s="5">
        <f t="shared" si="177"/>
        <v>-4375</v>
      </c>
      <c r="I2961" s="22">
        <f t="shared" si="176"/>
        <v>0.8962264150943396</v>
      </c>
      <c r="K2961" t="s">
        <v>1179</v>
      </c>
      <c r="M2961" s="2">
        <v>530</v>
      </c>
    </row>
    <row r="2962" spans="2:13" ht="12.75">
      <c r="B2962" s="367">
        <v>475</v>
      </c>
      <c r="C2962" s="1" t="s">
        <v>155</v>
      </c>
      <c r="D2962" s="12" t="s">
        <v>18</v>
      </c>
      <c r="E2962" s="1" t="s">
        <v>1288</v>
      </c>
      <c r="F2962" s="27" t="s">
        <v>1295</v>
      </c>
      <c r="G2962" s="27" t="s">
        <v>382</v>
      </c>
      <c r="H2962" s="5">
        <f t="shared" si="177"/>
        <v>-4850</v>
      </c>
      <c r="I2962" s="22">
        <f t="shared" si="176"/>
        <v>0.8962264150943396</v>
      </c>
      <c r="K2962" t="s">
        <v>1179</v>
      </c>
      <c r="M2962" s="2">
        <v>530</v>
      </c>
    </row>
    <row r="2963" spans="2:13" ht="12.75">
      <c r="B2963" s="367">
        <v>475</v>
      </c>
      <c r="C2963" s="1" t="s">
        <v>155</v>
      </c>
      <c r="D2963" s="12" t="s">
        <v>18</v>
      </c>
      <c r="E2963" s="1" t="s">
        <v>1288</v>
      </c>
      <c r="F2963" s="27" t="s">
        <v>1296</v>
      </c>
      <c r="G2963" s="27" t="s">
        <v>419</v>
      </c>
      <c r="H2963" s="5">
        <f t="shared" si="177"/>
        <v>-5325</v>
      </c>
      <c r="I2963" s="22">
        <f t="shared" si="176"/>
        <v>0.8962264150943396</v>
      </c>
      <c r="K2963" t="s">
        <v>1179</v>
      </c>
      <c r="M2963" s="2">
        <v>530</v>
      </c>
    </row>
    <row r="2964" spans="2:13" ht="12.75">
      <c r="B2964" s="367">
        <v>475</v>
      </c>
      <c r="C2964" s="1" t="s">
        <v>155</v>
      </c>
      <c r="D2964" s="12" t="s">
        <v>18</v>
      </c>
      <c r="E2964" s="1" t="s">
        <v>1288</v>
      </c>
      <c r="F2964" s="27" t="s">
        <v>1297</v>
      </c>
      <c r="G2964" s="27" t="s">
        <v>419</v>
      </c>
      <c r="H2964" s="5">
        <f t="shared" si="177"/>
        <v>-5800</v>
      </c>
      <c r="I2964" s="22">
        <f t="shared" si="176"/>
        <v>0.8962264150943396</v>
      </c>
      <c r="K2964" t="s">
        <v>1179</v>
      </c>
      <c r="M2964" s="2">
        <v>530</v>
      </c>
    </row>
    <row r="2965" spans="2:13" ht="12.75">
      <c r="B2965" s="367">
        <v>1475</v>
      </c>
      <c r="C2965" s="1" t="s">
        <v>155</v>
      </c>
      <c r="D2965" s="12" t="s">
        <v>18</v>
      </c>
      <c r="E2965" s="1" t="s">
        <v>1288</v>
      </c>
      <c r="F2965" s="27" t="s">
        <v>1298</v>
      </c>
      <c r="G2965" s="27" t="s">
        <v>423</v>
      </c>
      <c r="H2965" s="5">
        <f t="shared" si="177"/>
        <v>-7275</v>
      </c>
      <c r="I2965" s="22">
        <f t="shared" si="176"/>
        <v>2.7830188679245285</v>
      </c>
      <c r="K2965" t="s">
        <v>1179</v>
      </c>
      <c r="M2965" s="2">
        <v>530</v>
      </c>
    </row>
    <row r="2966" spans="2:13" ht="12.75">
      <c r="B2966" s="367">
        <v>1475</v>
      </c>
      <c r="C2966" s="1" t="s">
        <v>155</v>
      </c>
      <c r="D2966" s="12" t="s">
        <v>18</v>
      </c>
      <c r="E2966" s="1" t="s">
        <v>1288</v>
      </c>
      <c r="F2966" s="27" t="s">
        <v>1299</v>
      </c>
      <c r="G2966" s="27" t="s">
        <v>423</v>
      </c>
      <c r="H2966" s="5">
        <f t="shared" si="177"/>
        <v>-8750</v>
      </c>
      <c r="I2966" s="22">
        <f t="shared" si="176"/>
        <v>2.7830188679245285</v>
      </c>
      <c r="K2966" t="s">
        <v>1179</v>
      </c>
      <c r="M2966" s="2">
        <v>530</v>
      </c>
    </row>
    <row r="2967" spans="2:13" ht="12.75">
      <c r="B2967" s="367">
        <v>875</v>
      </c>
      <c r="C2967" s="1" t="s">
        <v>155</v>
      </c>
      <c r="D2967" s="12" t="s">
        <v>18</v>
      </c>
      <c r="E2967" s="1" t="s">
        <v>1288</v>
      </c>
      <c r="F2967" s="27" t="s">
        <v>1300</v>
      </c>
      <c r="G2967" s="27" t="s">
        <v>458</v>
      </c>
      <c r="H2967" s="5">
        <f t="shared" si="177"/>
        <v>-9625</v>
      </c>
      <c r="I2967" s="22">
        <f t="shared" si="176"/>
        <v>1.650943396226415</v>
      </c>
      <c r="K2967" t="s">
        <v>1179</v>
      </c>
      <c r="M2967" s="2">
        <v>530</v>
      </c>
    </row>
    <row r="2968" spans="2:13" ht="12.75">
      <c r="B2968" s="367">
        <v>1775</v>
      </c>
      <c r="C2968" s="1" t="s">
        <v>155</v>
      </c>
      <c r="D2968" s="12" t="s">
        <v>18</v>
      </c>
      <c r="E2968" s="1" t="s">
        <v>1288</v>
      </c>
      <c r="F2968" s="27" t="s">
        <v>1301</v>
      </c>
      <c r="G2968" s="27" t="s">
        <v>458</v>
      </c>
      <c r="H2968" s="5">
        <f t="shared" si="177"/>
        <v>-11400</v>
      </c>
      <c r="I2968" s="22">
        <f t="shared" si="176"/>
        <v>3.349056603773585</v>
      </c>
      <c r="K2968" t="s">
        <v>1179</v>
      </c>
      <c r="M2968" s="2">
        <v>530</v>
      </c>
    </row>
    <row r="2969" spans="2:13" ht="12.75">
      <c r="B2969" s="367">
        <v>3000</v>
      </c>
      <c r="C2969" s="1" t="s">
        <v>155</v>
      </c>
      <c r="D2969" s="12" t="s">
        <v>18</v>
      </c>
      <c r="E2969" s="1" t="s">
        <v>1288</v>
      </c>
      <c r="F2969" s="27" t="s">
        <v>1302</v>
      </c>
      <c r="G2969" s="27" t="s">
        <v>460</v>
      </c>
      <c r="H2969" s="5">
        <f t="shared" si="177"/>
        <v>-14400</v>
      </c>
      <c r="I2969" s="22">
        <f t="shared" si="176"/>
        <v>5.660377358490566</v>
      </c>
      <c r="K2969" t="s">
        <v>1179</v>
      </c>
      <c r="M2969" s="2">
        <v>530</v>
      </c>
    </row>
    <row r="2970" spans="2:13" ht="12.75">
      <c r="B2970" s="367">
        <v>1175</v>
      </c>
      <c r="C2970" s="1" t="s">
        <v>155</v>
      </c>
      <c r="D2970" s="12" t="s">
        <v>18</v>
      </c>
      <c r="E2970" s="1" t="s">
        <v>1288</v>
      </c>
      <c r="F2970" s="27" t="s">
        <v>1303</v>
      </c>
      <c r="G2970" s="27" t="s">
        <v>462</v>
      </c>
      <c r="H2970" s="5">
        <f t="shared" si="177"/>
        <v>-15575</v>
      </c>
      <c r="I2970" s="22">
        <f t="shared" si="176"/>
        <v>2.2169811320754715</v>
      </c>
      <c r="K2970" t="s">
        <v>1179</v>
      </c>
      <c r="M2970" s="2">
        <v>530</v>
      </c>
    </row>
    <row r="2971" spans="2:13" ht="12.75">
      <c r="B2971" s="367">
        <v>875</v>
      </c>
      <c r="C2971" s="1" t="s">
        <v>155</v>
      </c>
      <c r="D2971" s="12" t="s">
        <v>18</v>
      </c>
      <c r="E2971" s="1" t="s">
        <v>1288</v>
      </c>
      <c r="F2971" s="27" t="s">
        <v>1304</v>
      </c>
      <c r="G2971" s="27" t="s">
        <v>464</v>
      </c>
      <c r="H2971" s="5">
        <f t="shared" si="177"/>
        <v>-16450</v>
      </c>
      <c r="I2971" s="22">
        <f t="shared" si="176"/>
        <v>1.650943396226415</v>
      </c>
      <c r="K2971" t="s">
        <v>1179</v>
      </c>
      <c r="M2971" s="2">
        <v>530</v>
      </c>
    </row>
    <row r="2972" spans="2:13" ht="12.75">
      <c r="B2972" s="367">
        <v>475</v>
      </c>
      <c r="C2972" s="1" t="s">
        <v>155</v>
      </c>
      <c r="D2972" s="12" t="s">
        <v>18</v>
      </c>
      <c r="E2972" s="1" t="s">
        <v>1288</v>
      </c>
      <c r="F2972" s="27" t="s">
        <v>1305</v>
      </c>
      <c r="G2972" s="27" t="s">
        <v>464</v>
      </c>
      <c r="H2972" s="5">
        <f t="shared" si="177"/>
        <v>-16925</v>
      </c>
      <c r="I2972" s="22">
        <f t="shared" si="176"/>
        <v>0.8962264150943396</v>
      </c>
      <c r="K2972" t="s">
        <v>1179</v>
      </c>
      <c r="M2972" s="2">
        <v>530</v>
      </c>
    </row>
    <row r="2973" spans="2:13" ht="12.75">
      <c r="B2973" s="367">
        <v>725</v>
      </c>
      <c r="C2973" s="1" t="s">
        <v>155</v>
      </c>
      <c r="D2973" s="12" t="s">
        <v>18</v>
      </c>
      <c r="E2973" s="1" t="s">
        <v>1288</v>
      </c>
      <c r="F2973" s="27" t="s">
        <v>1306</v>
      </c>
      <c r="G2973" s="27" t="s">
        <v>464</v>
      </c>
      <c r="H2973" s="5">
        <f t="shared" si="177"/>
        <v>-17650</v>
      </c>
      <c r="I2973" s="22">
        <f t="shared" si="176"/>
        <v>1.3679245283018868</v>
      </c>
      <c r="K2973" t="s">
        <v>1179</v>
      </c>
      <c r="M2973" s="2">
        <v>530</v>
      </c>
    </row>
    <row r="2974" spans="1:13" ht="12.75">
      <c r="A2974" s="33"/>
      <c r="B2974" s="287">
        <v>475</v>
      </c>
      <c r="C2974" s="33" t="s">
        <v>155</v>
      </c>
      <c r="D2974" s="33" t="s">
        <v>18</v>
      </c>
      <c r="E2974" s="33" t="s">
        <v>1288</v>
      </c>
      <c r="F2974" s="453" t="s">
        <v>1307</v>
      </c>
      <c r="G2974" s="31" t="s">
        <v>464</v>
      </c>
      <c r="H2974" s="5">
        <f t="shared" si="177"/>
        <v>-18125</v>
      </c>
      <c r="I2974" s="22">
        <f t="shared" si="176"/>
        <v>0.8962264150943396</v>
      </c>
      <c r="J2974" s="103"/>
      <c r="K2974" t="s">
        <v>1179</v>
      </c>
      <c r="L2974" s="103"/>
      <c r="M2974" s="2">
        <v>530</v>
      </c>
    </row>
    <row r="2975" spans="2:13" ht="12.75">
      <c r="B2975" s="367">
        <v>475</v>
      </c>
      <c r="C2975" s="1" t="s">
        <v>155</v>
      </c>
      <c r="D2975" s="12" t="s">
        <v>18</v>
      </c>
      <c r="E2975" s="1" t="s">
        <v>1288</v>
      </c>
      <c r="F2975" s="27" t="s">
        <v>1308</v>
      </c>
      <c r="G2975" s="27" t="s">
        <v>580</v>
      </c>
      <c r="H2975" s="5">
        <f t="shared" si="177"/>
        <v>-18600</v>
      </c>
      <c r="I2975" s="22">
        <f t="shared" si="176"/>
        <v>0.8962264150943396</v>
      </c>
      <c r="K2975" t="s">
        <v>1179</v>
      </c>
      <c r="M2975" s="2">
        <v>530</v>
      </c>
    </row>
    <row r="2976" spans="2:13" ht="12.75">
      <c r="B2976" s="367">
        <v>475</v>
      </c>
      <c r="C2976" s="1" t="s">
        <v>155</v>
      </c>
      <c r="D2976" s="12" t="s">
        <v>18</v>
      </c>
      <c r="E2976" s="1" t="s">
        <v>1288</v>
      </c>
      <c r="F2976" s="27" t="s">
        <v>1309</v>
      </c>
      <c r="G2976" s="27" t="s">
        <v>580</v>
      </c>
      <c r="H2976" s="5">
        <f t="shared" si="177"/>
        <v>-19075</v>
      </c>
      <c r="I2976" s="22">
        <f t="shared" si="176"/>
        <v>0.8962264150943396</v>
      </c>
      <c r="K2976" t="s">
        <v>1179</v>
      </c>
      <c r="M2976" s="2">
        <v>530</v>
      </c>
    </row>
    <row r="2977" spans="2:13" ht="12.75">
      <c r="B2977" s="522">
        <v>725</v>
      </c>
      <c r="C2977" s="458" t="s">
        <v>155</v>
      </c>
      <c r="D2977" s="12" t="s">
        <v>18</v>
      </c>
      <c r="E2977" s="458" t="s">
        <v>1288</v>
      </c>
      <c r="F2977" s="27" t="s">
        <v>1310</v>
      </c>
      <c r="G2977" s="27" t="s">
        <v>43</v>
      </c>
      <c r="H2977" s="5">
        <f t="shared" si="177"/>
        <v>-19800</v>
      </c>
      <c r="I2977" s="22">
        <f t="shared" si="176"/>
        <v>1.3679245283018868</v>
      </c>
      <c r="J2977" s="459"/>
      <c r="K2977" t="s">
        <v>1169</v>
      </c>
      <c r="L2977" s="459"/>
      <c r="M2977" s="2">
        <v>530</v>
      </c>
    </row>
    <row r="2978" spans="2:13" ht="12.75">
      <c r="B2978" s="367">
        <v>1200</v>
      </c>
      <c r="C2978" s="1" t="s">
        <v>155</v>
      </c>
      <c r="D2978" s="12" t="s">
        <v>18</v>
      </c>
      <c r="E2978" s="1" t="s">
        <v>1288</v>
      </c>
      <c r="F2978" s="27" t="s">
        <v>1311</v>
      </c>
      <c r="G2978" s="27" t="s">
        <v>464</v>
      </c>
      <c r="H2978" s="5">
        <f t="shared" si="177"/>
        <v>-21000</v>
      </c>
      <c r="I2978" s="22">
        <f t="shared" si="176"/>
        <v>2.2641509433962264</v>
      </c>
      <c r="K2978" t="s">
        <v>1169</v>
      </c>
      <c r="M2978" s="2">
        <v>530</v>
      </c>
    </row>
    <row r="2979" spans="2:13" ht="12.75">
      <c r="B2979" s="367">
        <v>475</v>
      </c>
      <c r="C2979" s="1" t="s">
        <v>155</v>
      </c>
      <c r="D2979" s="12" t="s">
        <v>18</v>
      </c>
      <c r="E2979" s="1" t="s">
        <v>1288</v>
      </c>
      <c r="F2979" s="27" t="s">
        <v>1312</v>
      </c>
      <c r="G2979" s="27" t="s">
        <v>555</v>
      </c>
      <c r="H2979" s="5">
        <f t="shared" si="177"/>
        <v>-21475</v>
      </c>
      <c r="I2979" s="22">
        <f t="shared" si="176"/>
        <v>0.8962264150943396</v>
      </c>
      <c r="K2979" t="s">
        <v>1169</v>
      </c>
      <c r="M2979" s="2">
        <v>530</v>
      </c>
    </row>
    <row r="2980" spans="1:13" s="85" customFormat="1" ht="12.75">
      <c r="A2980" s="11"/>
      <c r="B2980" s="294">
        <f>SUM(B2956:B2979)</f>
        <v>21475</v>
      </c>
      <c r="C2980" s="11" t="s">
        <v>155</v>
      </c>
      <c r="D2980" s="11"/>
      <c r="E2980" s="11"/>
      <c r="F2980" s="18"/>
      <c r="G2980" s="18"/>
      <c r="H2980" s="83">
        <v>0</v>
      </c>
      <c r="I2980" s="84">
        <f t="shared" si="176"/>
        <v>40.5188679245283</v>
      </c>
      <c r="M2980" s="2">
        <v>530</v>
      </c>
    </row>
    <row r="2981" spans="8:13" ht="12.75">
      <c r="H2981" s="5">
        <f>H2980-B2981</f>
        <v>0</v>
      </c>
      <c r="I2981" s="22">
        <f t="shared" si="176"/>
        <v>0</v>
      </c>
      <c r="M2981" s="2">
        <v>530</v>
      </c>
    </row>
    <row r="2982" spans="8:13" ht="12.75">
      <c r="H2982" s="5">
        <f>H2981-B2982</f>
        <v>0</v>
      </c>
      <c r="I2982" s="22">
        <f t="shared" si="176"/>
        <v>0</v>
      </c>
      <c r="M2982" s="2">
        <v>530</v>
      </c>
    </row>
    <row r="2983" spans="1:13" s="81" customFormat="1" ht="12.75">
      <c r="A2983" s="33"/>
      <c r="B2983" s="170">
        <v>10578</v>
      </c>
      <c r="C2983" s="33" t="s">
        <v>156</v>
      </c>
      <c r="D2983" s="33" t="s">
        <v>18</v>
      </c>
      <c r="E2983" s="33" t="s">
        <v>1313</v>
      </c>
      <c r="F2983" s="51" t="s">
        <v>116</v>
      </c>
      <c r="G2983" s="31" t="s">
        <v>582</v>
      </c>
      <c r="H2983" s="38">
        <f>H2982-B2983</f>
        <v>-10578</v>
      </c>
      <c r="I2983" s="78">
        <f>+B2983/M2982</f>
        <v>19.958490566037735</v>
      </c>
      <c r="J2983" s="103"/>
      <c r="K2983" s="103"/>
      <c r="L2983" s="103"/>
      <c r="M2983" s="2">
        <v>530</v>
      </c>
    </row>
    <row r="2984" spans="1:13" s="81" customFormat="1" ht="12.75">
      <c r="A2984" s="33"/>
      <c r="B2984" s="170">
        <v>8954</v>
      </c>
      <c r="C2984" s="33" t="s">
        <v>156</v>
      </c>
      <c r="D2984" s="33" t="s">
        <v>18</v>
      </c>
      <c r="E2984" s="33" t="s">
        <v>1314</v>
      </c>
      <c r="F2984" s="51" t="s">
        <v>116</v>
      </c>
      <c r="G2984" s="31" t="s">
        <v>582</v>
      </c>
      <c r="H2984" s="38">
        <f>H2983-B2984</f>
        <v>-19532</v>
      </c>
      <c r="I2984" s="78">
        <f>+B2984/M2983</f>
        <v>16.89433962264151</v>
      </c>
      <c r="J2984" s="103"/>
      <c r="K2984" s="103"/>
      <c r="L2984" s="103"/>
      <c r="M2984" s="2">
        <v>530</v>
      </c>
    </row>
    <row r="2985" spans="1:13" s="103" customFormat="1" ht="12.75">
      <c r="A2985" s="104"/>
      <c r="B2985" s="396">
        <f>SUM(B2983:B2984)</f>
        <v>19532</v>
      </c>
      <c r="C2985" s="104" t="s">
        <v>156</v>
      </c>
      <c r="D2985" s="104"/>
      <c r="E2985" s="104"/>
      <c r="F2985" s="113"/>
      <c r="G2985" s="96"/>
      <c r="H2985" s="89">
        <v>0</v>
      </c>
      <c r="I2985" s="90">
        <f>+B2985/M2984</f>
        <v>36.85283018867924</v>
      </c>
      <c r="J2985" s="106"/>
      <c r="K2985" s="106"/>
      <c r="L2985" s="106"/>
      <c r="M2985" s="2">
        <v>530</v>
      </c>
    </row>
    <row r="2986" spans="2:13" ht="12.75">
      <c r="B2986" s="117"/>
      <c r="H2986" s="5">
        <f>H2985-B2986</f>
        <v>0</v>
      </c>
      <c r="I2986" s="22">
        <f aca="true" t="shared" si="178" ref="I2986:I3009">+B2986/M2986</f>
        <v>0</v>
      </c>
      <c r="M2986" s="2">
        <v>530</v>
      </c>
    </row>
    <row r="2987" spans="2:13" ht="12.75">
      <c r="B2987" s="117"/>
      <c r="H2987" s="5">
        <f>H2986-B2987</f>
        <v>0</v>
      </c>
      <c r="I2987" s="22">
        <f t="shared" si="178"/>
        <v>0</v>
      </c>
      <c r="M2987" s="2">
        <v>530</v>
      </c>
    </row>
    <row r="2988" spans="2:13" ht="12.75">
      <c r="B2988" s="117">
        <v>35068</v>
      </c>
      <c r="C2988" s="1" t="s">
        <v>1315</v>
      </c>
      <c r="D2988" s="12" t="s">
        <v>18</v>
      </c>
      <c r="E2988" s="1" t="s">
        <v>1316</v>
      </c>
      <c r="F2988" s="27" t="s">
        <v>1317</v>
      </c>
      <c r="G2988" s="27" t="s">
        <v>44</v>
      </c>
      <c r="H2988" s="5">
        <f>H2987-B2988</f>
        <v>-35068</v>
      </c>
      <c r="I2988" s="22">
        <f t="shared" si="178"/>
        <v>66.16603773584906</v>
      </c>
      <c r="K2988" t="s">
        <v>1179</v>
      </c>
      <c r="M2988" s="2">
        <v>530</v>
      </c>
    </row>
    <row r="2989" spans="2:13" ht="12.75">
      <c r="B2989" s="117">
        <v>10480</v>
      </c>
      <c r="C2989" s="1" t="s">
        <v>1318</v>
      </c>
      <c r="D2989" s="12" t="s">
        <v>18</v>
      </c>
      <c r="E2989" s="1" t="s">
        <v>1316</v>
      </c>
      <c r="F2989" s="27" t="s">
        <v>1319</v>
      </c>
      <c r="G2989" s="27" t="s">
        <v>419</v>
      </c>
      <c r="H2989" s="5">
        <f>H2988-B2989</f>
        <v>-45548</v>
      </c>
      <c r="I2989" s="22">
        <f t="shared" si="178"/>
        <v>19.77358490566038</v>
      </c>
      <c r="K2989" t="s">
        <v>1179</v>
      </c>
      <c r="M2989" s="2">
        <v>530</v>
      </c>
    </row>
    <row r="2990" spans="2:13" ht="12.75">
      <c r="B2990" s="117">
        <v>200000</v>
      </c>
      <c r="C2990" s="1" t="s">
        <v>1320</v>
      </c>
      <c r="D2990" s="12" t="s">
        <v>18</v>
      </c>
      <c r="E2990" s="1" t="s">
        <v>157</v>
      </c>
      <c r="F2990" s="27" t="s">
        <v>1321</v>
      </c>
      <c r="G2990" s="27" t="s">
        <v>553</v>
      </c>
      <c r="H2990" s="5">
        <f>H2989-B2990</f>
        <v>-245548</v>
      </c>
      <c r="I2990" s="22">
        <f t="shared" si="178"/>
        <v>377.35849056603774</v>
      </c>
      <c r="K2990" t="s">
        <v>1179</v>
      </c>
      <c r="M2990" s="2">
        <v>530</v>
      </c>
    </row>
    <row r="2991" spans="1:13" s="85" customFormat="1" ht="12.75">
      <c r="A2991" s="11"/>
      <c r="B2991" s="396">
        <f>SUM(B2988:B2990)</f>
        <v>245548</v>
      </c>
      <c r="C2991" s="11"/>
      <c r="D2991" s="11"/>
      <c r="E2991" s="11" t="s">
        <v>157</v>
      </c>
      <c r="F2991" s="18"/>
      <c r="G2991" s="18"/>
      <c r="H2991" s="83">
        <v>0</v>
      </c>
      <c r="I2991" s="84">
        <f t="shared" si="178"/>
        <v>463.29811320754715</v>
      </c>
      <c r="M2991" s="2">
        <v>530</v>
      </c>
    </row>
    <row r="2992" spans="2:13" ht="12.75">
      <c r="B2992" s="38"/>
      <c r="H2992" s="5">
        <f aca="true" t="shared" si="179" ref="H2992:H2999">H2991-B2992</f>
        <v>0</v>
      </c>
      <c r="I2992" s="22">
        <f t="shared" si="178"/>
        <v>0</v>
      </c>
      <c r="M2992" s="2">
        <v>530</v>
      </c>
    </row>
    <row r="2993" spans="2:13" ht="12.75">
      <c r="B2993" s="38"/>
      <c r="H2993" s="5">
        <f t="shared" si="179"/>
        <v>0</v>
      </c>
      <c r="I2993" s="22">
        <f t="shared" si="178"/>
        <v>0</v>
      </c>
      <c r="M2993" s="2">
        <v>530</v>
      </c>
    </row>
    <row r="2994" spans="1:13" s="81" customFormat="1" ht="12.75">
      <c r="A2994" s="33"/>
      <c r="B2994" s="241">
        <v>280000</v>
      </c>
      <c r="C2994" s="75" t="s">
        <v>1179</v>
      </c>
      <c r="D2994" s="75" t="s">
        <v>18</v>
      </c>
      <c r="E2994" s="75"/>
      <c r="F2994" s="76" t="s">
        <v>116</v>
      </c>
      <c r="G2994" s="31" t="s">
        <v>44</v>
      </c>
      <c r="H2994" s="5">
        <f t="shared" si="179"/>
        <v>-280000</v>
      </c>
      <c r="I2994" s="22">
        <f t="shared" si="178"/>
        <v>528.3018867924528</v>
      </c>
      <c r="M2994" s="2">
        <v>530</v>
      </c>
    </row>
    <row r="2995" spans="1:13" s="81" customFormat="1" ht="12.75">
      <c r="A2995" s="33"/>
      <c r="B2995" s="241">
        <v>36260</v>
      </c>
      <c r="C2995" s="75" t="s">
        <v>1179</v>
      </c>
      <c r="D2995" s="75" t="s">
        <v>18</v>
      </c>
      <c r="E2995" s="75" t="s">
        <v>117</v>
      </c>
      <c r="F2995" s="76"/>
      <c r="G2995" s="31" t="s">
        <v>44</v>
      </c>
      <c r="H2995" s="5">
        <f t="shared" si="179"/>
        <v>-316260</v>
      </c>
      <c r="I2995" s="22">
        <f t="shared" si="178"/>
        <v>68.41509433962264</v>
      </c>
      <c r="M2995" s="2">
        <v>530</v>
      </c>
    </row>
    <row r="2996" spans="1:13" s="81" customFormat="1" ht="12.75">
      <c r="A2996" s="33"/>
      <c r="B2996" s="241">
        <v>7000</v>
      </c>
      <c r="C2996" s="75" t="s">
        <v>1179</v>
      </c>
      <c r="D2996" s="75" t="s">
        <v>18</v>
      </c>
      <c r="E2996" s="75" t="s">
        <v>173</v>
      </c>
      <c r="F2996" s="76"/>
      <c r="G2996" s="31" t="s">
        <v>44</v>
      </c>
      <c r="H2996" s="5">
        <f t="shared" si="179"/>
        <v>-323260</v>
      </c>
      <c r="I2996" s="22">
        <f t="shared" si="178"/>
        <v>13.20754716981132</v>
      </c>
      <c r="M2996" s="2">
        <v>530</v>
      </c>
    </row>
    <row r="2997" spans="1:13" s="81" customFormat="1" ht="12.75">
      <c r="A2997" s="33"/>
      <c r="B2997" s="241">
        <v>280000</v>
      </c>
      <c r="C2997" s="33" t="s">
        <v>1169</v>
      </c>
      <c r="D2997" s="75" t="s">
        <v>18</v>
      </c>
      <c r="E2997" s="75"/>
      <c r="F2997" s="76" t="s">
        <v>116</v>
      </c>
      <c r="G2997" s="31" t="s">
        <v>44</v>
      </c>
      <c r="H2997" s="5">
        <f t="shared" si="179"/>
        <v>-603260</v>
      </c>
      <c r="I2997" s="22">
        <f t="shared" si="178"/>
        <v>528.3018867924528</v>
      </c>
      <c r="M2997" s="2">
        <v>530</v>
      </c>
    </row>
    <row r="2998" spans="1:13" s="81" customFormat="1" ht="12.75">
      <c r="A2998" s="33"/>
      <c r="B2998" s="241">
        <v>36260</v>
      </c>
      <c r="C2998" s="33" t="s">
        <v>1169</v>
      </c>
      <c r="D2998" s="75" t="s">
        <v>18</v>
      </c>
      <c r="E2998" s="75" t="s">
        <v>117</v>
      </c>
      <c r="F2998" s="76"/>
      <c r="G2998" s="31" t="s">
        <v>44</v>
      </c>
      <c r="H2998" s="5">
        <f t="shared" si="179"/>
        <v>-639520</v>
      </c>
      <c r="I2998" s="22">
        <f t="shared" si="178"/>
        <v>68.41509433962264</v>
      </c>
      <c r="M2998" s="2">
        <v>530</v>
      </c>
    </row>
    <row r="2999" spans="1:13" s="81" customFormat="1" ht="12.75">
      <c r="A2999" s="33"/>
      <c r="B2999" s="241">
        <v>7000</v>
      </c>
      <c r="C2999" s="33" t="s">
        <v>1169</v>
      </c>
      <c r="D2999" s="75" t="s">
        <v>18</v>
      </c>
      <c r="E2999" s="75" t="s">
        <v>173</v>
      </c>
      <c r="F2999" s="76"/>
      <c r="G2999" s="31" t="s">
        <v>44</v>
      </c>
      <c r="H2999" s="5">
        <f t="shared" si="179"/>
        <v>-646520</v>
      </c>
      <c r="I2999" s="22">
        <f t="shared" si="178"/>
        <v>13.20754716981132</v>
      </c>
      <c r="M2999" s="2">
        <v>530</v>
      </c>
    </row>
    <row r="3000" spans="1:13" s="81" customFormat="1" ht="12.75">
      <c r="A3000" s="104"/>
      <c r="B3000" s="395">
        <f>SUM(B2994:B2999)</f>
        <v>646520</v>
      </c>
      <c r="C3000" s="104" t="s">
        <v>134</v>
      </c>
      <c r="D3000" s="104"/>
      <c r="E3000" s="104"/>
      <c r="F3000" s="113"/>
      <c r="G3000" s="96"/>
      <c r="H3000" s="89">
        <v>0</v>
      </c>
      <c r="I3000" s="90">
        <f t="shared" si="178"/>
        <v>1219.8490566037735</v>
      </c>
      <c r="J3000" s="106"/>
      <c r="K3000" s="106"/>
      <c r="L3000" s="106"/>
      <c r="M3000" s="2">
        <v>530</v>
      </c>
    </row>
    <row r="3001" spans="2:13" ht="12.75">
      <c r="B3001" s="38"/>
      <c r="H3001" s="5">
        <f>H3000-B3001</f>
        <v>0</v>
      </c>
      <c r="I3001" s="22">
        <f t="shared" si="178"/>
        <v>0</v>
      </c>
      <c r="M3001" s="2">
        <v>530</v>
      </c>
    </row>
    <row r="3002" spans="2:13" ht="12.75">
      <c r="B3002" s="38"/>
      <c r="H3002" s="5">
        <f>H3001-B3002</f>
        <v>0</v>
      </c>
      <c r="I3002" s="22">
        <f t="shared" si="178"/>
        <v>0</v>
      </c>
      <c r="M3002" s="2">
        <v>530</v>
      </c>
    </row>
    <row r="3003" spans="2:13" ht="12.75">
      <c r="B3003" s="38"/>
      <c r="H3003" s="5">
        <f>H3002-B3003</f>
        <v>0</v>
      </c>
      <c r="I3003" s="22">
        <f t="shared" si="178"/>
        <v>0</v>
      </c>
      <c r="M3003" s="2">
        <v>530</v>
      </c>
    </row>
    <row r="3004" spans="1:13" s="103" customFormat="1" ht="12.75">
      <c r="A3004" s="12"/>
      <c r="B3004" s="300">
        <v>1500000</v>
      </c>
      <c r="C3004" s="33" t="s">
        <v>1322</v>
      </c>
      <c r="D3004" s="12" t="s">
        <v>159</v>
      </c>
      <c r="E3004" s="33" t="s">
        <v>18</v>
      </c>
      <c r="F3004" s="31" t="s">
        <v>1323</v>
      </c>
      <c r="G3004" s="30" t="s">
        <v>464</v>
      </c>
      <c r="H3004" s="32">
        <f>H1634-B3004</f>
        <v>-1506525</v>
      </c>
      <c r="I3004" s="523">
        <f t="shared" si="178"/>
        <v>2830.188679245283</v>
      </c>
      <c r="J3004" s="29"/>
      <c r="K3004" s="103" t="s">
        <v>654</v>
      </c>
      <c r="L3004" s="15"/>
      <c r="M3004" s="2">
        <v>530</v>
      </c>
    </row>
    <row r="3005" spans="1:13" s="85" customFormat="1" ht="12.75">
      <c r="A3005" s="11"/>
      <c r="B3005" s="283">
        <f>SUM(B3004)</f>
        <v>1500000</v>
      </c>
      <c r="C3005" s="11"/>
      <c r="D3005" s="11"/>
      <c r="E3005" s="11" t="s">
        <v>18</v>
      </c>
      <c r="F3005" s="18"/>
      <c r="G3005" s="18"/>
      <c r="H3005" s="83">
        <v>0</v>
      </c>
      <c r="I3005" s="84">
        <f t="shared" si="178"/>
        <v>2830.188679245283</v>
      </c>
      <c r="M3005" s="2">
        <v>530</v>
      </c>
    </row>
    <row r="3006" spans="8:13" ht="12.75">
      <c r="H3006" s="5">
        <f>H3005-B3006</f>
        <v>0</v>
      </c>
      <c r="I3006" s="22">
        <f t="shared" si="178"/>
        <v>0</v>
      </c>
      <c r="M3006" s="2">
        <v>530</v>
      </c>
    </row>
    <row r="3007" spans="8:13" ht="12.75">
      <c r="H3007" s="5">
        <f>H3006-B3007</f>
        <v>0</v>
      </c>
      <c r="I3007" s="22">
        <f t="shared" si="178"/>
        <v>0</v>
      </c>
      <c r="M3007" s="2">
        <v>530</v>
      </c>
    </row>
    <row r="3008" spans="8:13" ht="12.75">
      <c r="H3008" s="5">
        <f>H3007-B3008</f>
        <v>0</v>
      </c>
      <c r="I3008" s="22">
        <f t="shared" si="178"/>
        <v>0</v>
      </c>
      <c r="M3008" s="2">
        <v>530</v>
      </c>
    </row>
    <row r="3009" spans="8:13" ht="12.75">
      <c r="H3009" s="5">
        <f>H3008-B3009</f>
        <v>0</v>
      </c>
      <c r="I3009" s="22">
        <f t="shared" si="178"/>
        <v>0</v>
      </c>
      <c r="M3009" s="2">
        <v>530</v>
      </c>
    </row>
    <row r="3010" spans="1:13" s="148" customFormat="1" ht="13.5" thickBot="1">
      <c r="A3010" s="58"/>
      <c r="B3010" s="56">
        <f>+B16</f>
        <v>13109265</v>
      </c>
      <c r="C3010" s="70" t="s">
        <v>22</v>
      </c>
      <c r="D3010" s="58"/>
      <c r="E3010" s="55"/>
      <c r="F3010" s="119"/>
      <c r="G3010" s="146"/>
      <c r="H3010" s="120"/>
      <c r="I3010" s="121"/>
      <c r="J3010" s="147"/>
      <c r="K3010" s="63"/>
      <c r="L3010" s="63"/>
      <c r="M3010" s="2">
        <v>530</v>
      </c>
    </row>
    <row r="3011" spans="1:13" s="148" customFormat="1" ht="12.75">
      <c r="A3011" s="1"/>
      <c r="B3011" s="32"/>
      <c r="C3011" s="12"/>
      <c r="D3011" s="12"/>
      <c r="E3011" s="35"/>
      <c r="F3011" s="76"/>
      <c r="G3011" s="149"/>
      <c r="H3011" s="5"/>
      <c r="I3011" s="22"/>
      <c r="J3011" s="22"/>
      <c r="K3011" s="2">
        <v>530</v>
      </c>
      <c r="L3011"/>
      <c r="M3011" s="2">
        <v>530</v>
      </c>
    </row>
    <row r="3012" spans="1:13" s="148" customFormat="1" ht="12.75">
      <c r="A3012" s="12"/>
      <c r="B3012" s="150" t="s">
        <v>176</v>
      </c>
      <c r="C3012" s="151" t="s">
        <v>177</v>
      </c>
      <c r="D3012" s="151"/>
      <c r="E3012" s="151"/>
      <c r="F3012" s="152"/>
      <c r="G3012" s="153"/>
      <c r="H3012" s="154"/>
      <c r="I3012" s="155" t="s">
        <v>178</v>
      </c>
      <c r="J3012" s="156"/>
      <c r="K3012" s="2">
        <v>530</v>
      </c>
      <c r="L3012"/>
      <c r="M3012" s="2">
        <v>530</v>
      </c>
    </row>
    <row r="3013" spans="1:13" s="85" customFormat="1" ht="12.75">
      <c r="A3013" s="157"/>
      <c r="B3013" s="158">
        <f>+B3000+B2904+B2849+B2739+B2327+B2321+B1648+B1629+B1568+B1542+B1443</f>
        <v>2659145</v>
      </c>
      <c r="C3013" s="159" t="s">
        <v>179</v>
      </c>
      <c r="D3013" s="159" t="s">
        <v>180</v>
      </c>
      <c r="E3013" s="159" t="s">
        <v>221</v>
      </c>
      <c r="F3013" s="152"/>
      <c r="G3013" s="160"/>
      <c r="H3013" s="154">
        <f>H3012-B3013</f>
        <v>-2659145</v>
      </c>
      <c r="I3013" s="155">
        <f aca="true" t="shared" si="180" ref="I3013:I3024">+B3013/M3013</f>
        <v>5017.254716981132</v>
      </c>
      <c r="J3013" s="156"/>
      <c r="K3013" s="2">
        <v>530</v>
      </c>
      <c r="L3013"/>
      <c r="M3013" s="2">
        <v>530</v>
      </c>
    </row>
    <row r="3014" spans="1:13" s="169" customFormat="1" ht="12.75">
      <c r="A3014" s="161"/>
      <c r="B3014" s="162">
        <f>+B2482+B2494+B2505+B2699+B2723</f>
        <v>511600</v>
      </c>
      <c r="C3014" s="163" t="s">
        <v>181</v>
      </c>
      <c r="D3014" s="163" t="s">
        <v>180</v>
      </c>
      <c r="E3014" s="163" t="s">
        <v>221</v>
      </c>
      <c r="F3014" s="164"/>
      <c r="G3014" s="164"/>
      <c r="H3014" s="165">
        <f>H3013-B3014</f>
        <v>-3170745</v>
      </c>
      <c r="I3014" s="166">
        <f t="shared" si="180"/>
        <v>965.2830188679245</v>
      </c>
      <c r="J3014" s="167"/>
      <c r="K3014" s="2">
        <v>530</v>
      </c>
      <c r="L3014" s="168"/>
      <c r="M3014" s="2">
        <v>530</v>
      </c>
    </row>
    <row r="3015" spans="1:13" s="177" customFormat="1" ht="12.75">
      <c r="A3015" s="170"/>
      <c r="B3015" s="171">
        <f>+B3005+B2991+B2985</f>
        <v>1765080</v>
      </c>
      <c r="C3015" s="172" t="s">
        <v>182</v>
      </c>
      <c r="D3015" s="172" t="s">
        <v>180</v>
      </c>
      <c r="E3015" s="172" t="s">
        <v>221</v>
      </c>
      <c r="F3015" s="173"/>
      <c r="G3015" s="173"/>
      <c r="H3015" s="174">
        <f>H3014-B3015</f>
        <v>-4935825</v>
      </c>
      <c r="I3015" s="175">
        <f t="shared" si="180"/>
        <v>3330.3396226415093</v>
      </c>
      <c r="J3015" s="176"/>
      <c r="K3015" s="2">
        <v>530</v>
      </c>
      <c r="M3015" s="2">
        <v>530</v>
      </c>
    </row>
    <row r="3016" spans="1:13" s="185" customFormat="1" ht="12.75">
      <c r="A3016" s="178"/>
      <c r="B3016" s="179">
        <f>+B1769</f>
        <v>1100960</v>
      </c>
      <c r="C3016" s="180" t="s">
        <v>183</v>
      </c>
      <c r="D3016" s="180" t="s">
        <v>180</v>
      </c>
      <c r="E3016" s="180" t="s">
        <v>221</v>
      </c>
      <c r="F3016" s="181"/>
      <c r="G3016" s="181"/>
      <c r="H3016" s="182">
        <f>H3015-B3016</f>
        <v>-6036785</v>
      </c>
      <c r="I3016" s="183">
        <f t="shared" si="180"/>
        <v>2077.2830188679245</v>
      </c>
      <c r="J3016" s="184"/>
      <c r="K3016" s="2">
        <v>530</v>
      </c>
      <c r="M3016" s="2">
        <v>530</v>
      </c>
    </row>
    <row r="3017" spans="1:13" s="192" customFormat="1" ht="12.75">
      <c r="A3017" s="186"/>
      <c r="B3017" s="187"/>
      <c r="C3017" s="188" t="s">
        <v>184</v>
      </c>
      <c r="D3017" s="188" t="s">
        <v>180</v>
      </c>
      <c r="E3017" s="188" t="s">
        <v>221</v>
      </c>
      <c r="F3017" s="189"/>
      <c r="G3017" s="189"/>
      <c r="H3017" s="174">
        <f>H3016-B3017</f>
        <v>-6036785</v>
      </c>
      <c r="I3017" s="190">
        <f t="shared" si="180"/>
        <v>0</v>
      </c>
      <c r="J3017" s="191"/>
      <c r="K3017" s="2">
        <v>530</v>
      </c>
      <c r="M3017" s="2">
        <v>530</v>
      </c>
    </row>
    <row r="3018" spans="1:13" s="200" customFormat="1" ht="12.75">
      <c r="A3018" s="193"/>
      <c r="B3018" s="194"/>
      <c r="C3018" s="195" t="s">
        <v>185</v>
      </c>
      <c r="D3018" s="195" t="s">
        <v>180</v>
      </c>
      <c r="E3018" s="195" t="s">
        <v>221</v>
      </c>
      <c r="F3018" s="196"/>
      <c r="G3018" s="196"/>
      <c r="H3018" s="197">
        <f>H3016-B3018</f>
        <v>-6036785</v>
      </c>
      <c r="I3018" s="198">
        <f t="shared" si="180"/>
        <v>0</v>
      </c>
      <c r="J3018" s="199"/>
      <c r="K3018" s="2">
        <v>530</v>
      </c>
      <c r="M3018" s="2">
        <v>530</v>
      </c>
    </row>
    <row r="3019" spans="1:13" s="415" customFormat="1" ht="12.75">
      <c r="A3019" s="407"/>
      <c r="B3019" s="408">
        <f>+B1254+B1220</f>
        <v>0</v>
      </c>
      <c r="C3019" s="409" t="s">
        <v>227</v>
      </c>
      <c r="D3019" s="409" t="s">
        <v>180</v>
      </c>
      <c r="E3019" s="409" t="s">
        <v>221</v>
      </c>
      <c r="F3019" s="410"/>
      <c r="G3019" s="410"/>
      <c r="H3019" s="411">
        <f>H3016-B3019</f>
        <v>-6036785</v>
      </c>
      <c r="I3019" s="412">
        <f t="shared" si="180"/>
        <v>0</v>
      </c>
      <c r="J3019" s="413"/>
      <c r="K3019" s="414">
        <v>530</v>
      </c>
      <c r="M3019" s="414">
        <v>530</v>
      </c>
    </row>
    <row r="3020" spans="1:13" s="208" customFormat="1" ht="12.75">
      <c r="A3020" s="201"/>
      <c r="B3020" s="202">
        <f>+B1255+B1221</f>
        <v>340000</v>
      </c>
      <c r="C3020" s="203" t="s">
        <v>186</v>
      </c>
      <c r="D3020" s="203" t="s">
        <v>180</v>
      </c>
      <c r="E3020" s="203" t="s">
        <v>221</v>
      </c>
      <c r="F3020" s="204"/>
      <c r="G3020" s="204"/>
      <c r="H3020" s="205">
        <f>H3017-B3020</f>
        <v>-6376785</v>
      </c>
      <c r="I3020" s="206">
        <f t="shared" si="180"/>
        <v>641.5094339622641</v>
      </c>
      <c r="J3020" s="207"/>
      <c r="K3020" s="2">
        <v>530</v>
      </c>
      <c r="M3020" s="2">
        <v>530</v>
      </c>
    </row>
    <row r="3021" spans="1:13" s="216" customFormat="1" ht="12.75">
      <c r="A3021" s="209"/>
      <c r="B3021" s="210">
        <f>+B2474+B2460+B2451+B2381+B1109+B1183</f>
        <v>2032685</v>
      </c>
      <c r="C3021" s="211" t="s">
        <v>187</v>
      </c>
      <c r="D3021" s="211" t="s">
        <v>180</v>
      </c>
      <c r="E3021" s="211" t="s">
        <v>221</v>
      </c>
      <c r="F3021" s="212"/>
      <c r="G3021" s="212"/>
      <c r="H3021" s="213">
        <f>H3020-B3021</f>
        <v>-8409470</v>
      </c>
      <c r="I3021" s="214">
        <f t="shared" si="180"/>
        <v>3835.254716981132</v>
      </c>
      <c r="J3021" s="215"/>
      <c r="K3021" s="2">
        <v>530</v>
      </c>
      <c r="M3021" s="2">
        <v>530</v>
      </c>
    </row>
    <row r="3022" spans="1:13" s="223" customFormat="1" ht="12.75">
      <c r="A3022" s="217"/>
      <c r="B3022" s="218">
        <f>+B2980+B2953+B2734+B2729+B2385+B1655+B1745+B1751+B1652+B1389+B1385+B24-B53+B58-B117+B122+B165-B225+B230+B256+B294-B335+B340-B374+B379-B415+B420-B464+B469-B483+B488-B514+B519-B567+B572-B610+B615-B695+B700+B711-B730+B735-B779+B784-B824+B829+B837-B883+B888-B942</f>
        <v>3849645</v>
      </c>
      <c r="C3022" s="219" t="s">
        <v>188</v>
      </c>
      <c r="D3022" s="219" t="s">
        <v>180</v>
      </c>
      <c r="E3022" s="219" t="s">
        <v>221</v>
      </c>
      <c r="F3022" s="220"/>
      <c r="G3022" s="220"/>
      <c r="H3022" s="213">
        <f>H3021-B3022</f>
        <v>-12259115</v>
      </c>
      <c r="I3022" s="221">
        <f t="shared" si="180"/>
        <v>7263.481132075472</v>
      </c>
      <c r="J3022" s="222"/>
      <c r="K3022" s="2">
        <v>530</v>
      </c>
      <c r="M3022" s="2">
        <v>530</v>
      </c>
    </row>
    <row r="3023" spans="1:13" s="363" customFormat="1" ht="12.75">
      <c r="A3023" s="355"/>
      <c r="B3023" s="356">
        <f>+B1191+B1270+B1094+B1045+B999+B979+B947+B942+B883+B824+B779+B730+B695+B610+B567+B514+B483+B464+B415+B374+B335+B225+B117+B53</f>
        <v>850150</v>
      </c>
      <c r="C3023" s="357" t="s">
        <v>222</v>
      </c>
      <c r="D3023" s="357" t="s">
        <v>180</v>
      </c>
      <c r="E3023" s="357" t="s">
        <v>221</v>
      </c>
      <c r="F3023" s="358"/>
      <c r="G3023" s="358"/>
      <c r="H3023" s="359">
        <f>H3022-B3023</f>
        <v>-13109265</v>
      </c>
      <c r="I3023" s="360">
        <f t="shared" si="180"/>
        <v>1604.0566037735848</v>
      </c>
      <c r="J3023" s="361"/>
      <c r="K3023" s="362">
        <v>530</v>
      </c>
      <c r="M3023" s="362">
        <v>530</v>
      </c>
    </row>
    <row r="3024" spans="1:13" ht="12.75">
      <c r="A3024" s="12"/>
      <c r="B3024" s="224">
        <f>SUM(B3013:B3023)</f>
        <v>13109265</v>
      </c>
      <c r="C3024" s="225" t="s">
        <v>189</v>
      </c>
      <c r="D3024" s="226"/>
      <c r="E3024" s="226"/>
      <c r="F3024" s="152"/>
      <c r="G3024" s="227"/>
      <c r="H3024" s="213">
        <f>H3023-B3024</f>
        <v>-26218530</v>
      </c>
      <c r="I3024" s="221">
        <f t="shared" si="180"/>
        <v>24734.462264150945</v>
      </c>
      <c r="J3024" s="228"/>
      <c r="K3024" s="2">
        <v>530</v>
      </c>
      <c r="M3024" s="2">
        <v>530</v>
      </c>
    </row>
    <row r="3025" spans="1:13" ht="12.75">
      <c r="A3025" s="12"/>
      <c r="B3025" s="124"/>
      <c r="C3025" s="229"/>
      <c r="D3025" s="230"/>
      <c r="E3025" s="230"/>
      <c r="F3025" s="137"/>
      <c r="G3025" s="231"/>
      <c r="H3025" s="232"/>
      <c r="I3025" s="156"/>
      <c r="J3025" s="228"/>
      <c r="K3025" s="37"/>
      <c r="M3025" s="2">
        <v>530</v>
      </c>
    </row>
    <row r="3026" spans="1:13" ht="12.75">
      <c r="A3026" s="12"/>
      <c r="B3026" s="124"/>
      <c r="C3026" s="229"/>
      <c r="D3026" s="230"/>
      <c r="E3026" s="230"/>
      <c r="F3026" s="137"/>
      <c r="G3026" s="231"/>
      <c r="H3026" s="232"/>
      <c r="I3026" s="156"/>
      <c r="J3026" s="228"/>
      <c r="K3026" s="2"/>
      <c r="M3026" s="2">
        <v>530</v>
      </c>
    </row>
    <row r="3027" spans="2:13" ht="12.75">
      <c r="B3027" s="38"/>
      <c r="F3027" s="65"/>
      <c r="G3027" s="65"/>
      <c r="H3027" s="233"/>
      <c r="I3027" s="156"/>
      <c r="K3027" s="2">
        <v>500</v>
      </c>
      <c r="M3027" s="2">
        <v>500</v>
      </c>
    </row>
    <row r="3028" spans="1:13" s="240" customFormat="1" ht="12.75">
      <c r="A3028" s="234"/>
      <c r="B3028" s="235">
        <v>-45498577</v>
      </c>
      <c r="C3028" s="236" t="s">
        <v>190</v>
      </c>
      <c r="D3028" s="236" t="s">
        <v>191</v>
      </c>
      <c r="E3028" s="234"/>
      <c r="F3028" s="237"/>
      <c r="G3028" s="237"/>
      <c r="H3028" s="233">
        <f aca="true" t="shared" si="181" ref="H3028:H3036">H3027-B3028</f>
        <v>45498577</v>
      </c>
      <c r="I3028" s="238">
        <f aca="true" t="shared" si="182" ref="I3028:I3037">+B3028/M3028</f>
        <v>-90997.154</v>
      </c>
      <c r="J3028" s="239"/>
      <c r="K3028" s="2">
        <v>500</v>
      </c>
      <c r="M3028" s="2">
        <v>500</v>
      </c>
    </row>
    <row r="3029" spans="1:13" s="15" customFormat="1" ht="12.75">
      <c r="A3029" s="12"/>
      <c r="B3029" s="241">
        <v>2284420</v>
      </c>
      <c r="C3029" s="234" t="s">
        <v>190</v>
      </c>
      <c r="D3029" s="234" t="s">
        <v>192</v>
      </c>
      <c r="E3029" s="242"/>
      <c r="F3029" s="51"/>
      <c r="G3029" s="243"/>
      <c r="H3029" s="233">
        <f t="shared" si="181"/>
        <v>43214157</v>
      </c>
      <c r="I3029" s="238">
        <f t="shared" si="182"/>
        <v>4568.84</v>
      </c>
      <c r="J3029" s="53"/>
      <c r="K3029" s="2">
        <v>500</v>
      </c>
      <c r="M3029" s="2">
        <v>500</v>
      </c>
    </row>
    <row r="3030" spans="1:13" s="15" customFormat="1" ht="12.75">
      <c r="A3030" s="12"/>
      <c r="B3030" s="241">
        <v>4054070</v>
      </c>
      <c r="C3030" s="234" t="s">
        <v>190</v>
      </c>
      <c r="D3030" s="234" t="s">
        <v>193</v>
      </c>
      <c r="E3030" s="242"/>
      <c r="F3030" s="51"/>
      <c r="G3030" s="243"/>
      <c r="H3030" s="233">
        <f t="shared" si="181"/>
        <v>39160087</v>
      </c>
      <c r="I3030" s="238">
        <f t="shared" si="182"/>
        <v>8190.040404040404</v>
      </c>
      <c r="J3030" s="53"/>
      <c r="K3030" s="37">
        <v>495</v>
      </c>
      <c r="M3030" s="37">
        <v>495</v>
      </c>
    </row>
    <row r="3031" spans="1:13" s="15" customFormat="1" ht="12.75">
      <c r="A3031" s="12"/>
      <c r="B3031" s="241">
        <v>1909530</v>
      </c>
      <c r="C3031" s="234" t="s">
        <v>190</v>
      </c>
      <c r="D3031" s="234" t="s">
        <v>194</v>
      </c>
      <c r="E3031" s="242"/>
      <c r="F3031" s="51"/>
      <c r="G3031" s="243"/>
      <c r="H3031" s="233">
        <f t="shared" si="181"/>
        <v>37250557</v>
      </c>
      <c r="I3031" s="238">
        <f t="shared" si="182"/>
        <v>3857.6363636363635</v>
      </c>
      <c r="J3031" s="53"/>
      <c r="K3031" s="37">
        <v>495</v>
      </c>
      <c r="M3031" s="37">
        <v>495</v>
      </c>
    </row>
    <row r="3032" spans="1:13" s="15" customFormat="1" ht="12.75">
      <c r="A3032" s="12"/>
      <c r="B3032" s="241">
        <v>1363300</v>
      </c>
      <c r="C3032" s="234" t="s">
        <v>190</v>
      </c>
      <c r="D3032" s="234" t="s">
        <v>195</v>
      </c>
      <c r="E3032" s="242"/>
      <c r="F3032" s="51"/>
      <c r="G3032" s="243"/>
      <c r="H3032" s="233">
        <f t="shared" si="181"/>
        <v>35887257</v>
      </c>
      <c r="I3032" s="238">
        <f t="shared" si="182"/>
        <v>2726.6</v>
      </c>
      <c r="J3032" s="53"/>
      <c r="K3032" s="37">
        <v>500</v>
      </c>
      <c r="M3032" s="37">
        <v>500</v>
      </c>
    </row>
    <row r="3033" spans="1:13" s="15" customFormat="1" ht="12.75">
      <c r="A3033" s="12"/>
      <c r="B3033" s="241">
        <v>1926430</v>
      </c>
      <c r="C3033" s="234" t="s">
        <v>190</v>
      </c>
      <c r="D3033" s="234" t="s">
        <v>196</v>
      </c>
      <c r="E3033" s="242"/>
      <c r="F3033" s="51"/>
      <c r="G3033" s="243"/>
      <c r="H3033" s="233">
        <f t="shared" si="181"/>
        <v>33960827</v>
      </c>
      <c r="I3033" s="238">
        <f t="shared" si="182"/>
        <v>3669.390476190476</v>
      </c>
      <c r="J3033" s="53"/>
      <c r="K3033" s="37">
        <v>525</v>
      </c>
      <c r="M3033" s="37">
        <v>525</v>
      </c>
    </row>
    <row r="3034" spans="1:13" s="15" customFormat="1" ht="12.75">
      <c r="A3034" s="12"/>
      <c r="B3034" s="241">
        <v>1221523</v>
      </c>
      <c r="C3034" s="234" t="s">
        <v>190</v>
      </c>
      <c r="D3034" s="234" t="s">
        <v>197</v>
      </c>
      <c r="E3034" s="242"/>
      <c r="F3034" s="51"/>
      <c r="G3034" s="243"/>
      <c r="H3034" s="233">
        <f t="shared" si="181"/>
        <v>32739304</v>
      </c>
      <c r="I3034" s="238">
        <f t="shared" si="182"/>
        <v>2326.710476190476</v>
      </c>
      <c r="J3034" s="53"/>
      <c r="K3034" s="37">
        <v>525</v>
      </c>
      <c r="M3034" s="37">
        <v>525</v>
      </c>
    </row>
    <row r="3035" spans="1:13" s="15" customFormat="1" ht="12.75">
      <c r="A3035" s="12"/>
      <c r="B3035" s="241">
        <v>2894380</v>
      </c>
      <c r="C3035" s="234" t="s">
        <v>190</v>
      </c>
      <c r="D3035" s="234" t="s">
        <v>198</v>
      </c>
      <c r="E3035" s="242"/>
      <c r="F3035" s="51"/>
      <c r="G3035" s="243"/>
      <c r="H3035" s="233">
        <f t="shared" si="181"/>
        <v>29844924</v>
      </c>
      <c r="I3035" s="238">
        <f t="shared" si="182"/>
        <v>5410.056074766355</v>
      </c>
      <c r="J3035" s="53"/>
      <c r="K3035" s="37">
        <v>535</v>
      </c>
      <c r="M3035" s="37">
        <v>535</v>
      </c>
    </row>
    <row r="3036" spans="1:13" s="15" customFormat="1" ht="12.75">
      <c r="A3036" s="12"/>
      <c r="B3036" s="241">
        <f>+B3013</f>
        <v>2659145</v>
      </c>
      <c r="C3036" s="234" t="s">
        <v>190</v>
      </c>
      <c r="D3036" s="234" t="s">
        <v>224</v>
      </c>
      <c r="E3036" s="242"/>
      <c r="F3036" s="51"/>
      <c r="G3036" s="243"/>
      <c r="H3036" s="233">
        <f t="shared" si="181"/>
        <v>27185779</v>
      </c>
      <c r="I3036" s="238">
        <f t="shared" si="182"/>
        <v>5017.254716981132</v>
      </c>
      <c r="J3036" s="53"/>
      <c r="K3036" s="37">
        <v>530</v>
      </c>
      <c r="M3036" s="37">
        <v>530</v>
      </c>
    </row>
    <row r="3037" spans="1:13" s="15" customFormat="1" ht="12.75">
      <c r="A3037" s="11"/>
      <c r="B3037" s="244">
        <f>SUM(B3028:B3036)</f>
        <v>-27185779</v>
      </c>
      <c r="C3037" s="245" t="s">
        <v>190</v>
      </c>
      <c r="D3037" s="245" t="s">
        <v>225</v>
      </c>
      <c r="E3037" s="246"/>
      <c r="F3037" s="113"/>
      <c r="G3037" s="247"/>
      <c r="H3037" s="248">
        <f>H3029-B3037</f>
        <v>70399936</v>
      </c>
      <c r="I3037" s="249">
        <f t="shared" si="182"/>
        <v>-51293.92264150943</v>
      </c>
      <c r="J3037" s="250"/>
      <c r="K3037" s="251">
        <v>530</v>
      </c>
      <c r="L3037" s="251"/>
      <c r="M3037" s="37">
        <v>530</v>
      </c>
    </row>
    <row r="3038" spans="1:13" s="15" customFormat="1" ht="12.75">
      <c r="A3038" s="12"/>
      <c r="B3038" s="32"/>
      <c r="C3038" s="252"/>
      <c r="D3038" s="252"/>
      <c r="E3038" s="252"/>
      <c r="F3038" s="51"/>
      <c r="G3038" s="253"/>
      <c r="H3038" s="29"/>
      <c r="I3038" s="53"/>
      <c r="J3038" s="53"/>
      <c r="K3038" s="37"/>
      <c r="M3038" s="37"/>
    </row>
    <row r="3039" spans="1:13" s="15" customFormat="1" ht="12.75">
      <c r="A3039" s="12"/>
      <c r="B3039" s="32"/>
      <c r="C3039" s="252"/>
      <c r="D3039" s="252"/>
      <c r="E3039" s="252"/>
      <c r="F3039" s="51"/>
      <c r="G3039" s="253"/>
      <c r="H3039" s="29"/>
      <c r="I3039" s="53"/>
      <c r="J3039" s="53"/>
      <c r="K3039" s="37"/>
      <c r="M3039" s="2"/>
    </row>
    <row r="3040" spans="2:13" ht="12.75">
      <c r="B3040" s="38"/>
      <c r="F3040" s="76"/>
      <c r="G3040" s="65"/>
      <c r="M3040" s="2"/>
    </row>
    <row r="3041" spans="1:13" s="259" customFormat="1" ht="12.75">
      <c r="A3041" s="254"/>
      <c r="B3041" s="255">
        <v>-19197023.1</v>
      </c>
      <c r="C3041" s="254" t="s">
        <v>199</v>
      </c>
      <c r="D3041" s="254" t="s">
        <v>191</v>
      </c>
      <c r="E3041" s="254"/>
      <c r="F3041" s="256"/>
      <c r="G3041" s="256"/>
      <c r="H3041" s="233">
        <f aca="true" t="shared" si="183" ref="H3041:H3049">H3040-B3041</f>
        <v>19197023.1</v>
      </c>
      <c r="I3041" s="238">
        <f aca="true" t="shared" si="184" ref="I3041:I3050">+B3041/M3041</f>
        <v>-38394.046200000004</v>
      </c>
      <c r="J3041" s="257"/>
      <c r="K3041" s="258">
        <v>500</v>
      </c>
      <c r="M3041" s="258">
        <v>500</v>
      </c>
    </row>
    <row r="3042" spans="1:13" s="259" customFormat="1" ht="12.75">
      <c r="A3042" s="254"/>
      <c r="B3042" s="255">
        <v>375535</v>
      </c>
      <c r="C3042" s="254" t="s">
        <v>199</v>
      </c>
      <c r="D3042" s="161" t="s">
        <v>200</v>
      </c>
      <c r="E3042" s="254"/>
      <c r="F3042" s="256"/>
      <c r="G3042" s="256"/>
      <c r="H3042" s="233">
        <f t="shared" si="183"/>
        <v>18821488.1</v>
      </c>
      <c r="I3042" s="238">
        <f t="shared" si="184"/>
        <v>751.07</v>
      </c>
      <c r="J3042" s="257"/>
      <c r="K3042" s="258">
        <v>500</v>
      </c>
      <c r="M3042" s="258">
        <v>500</v>
      </c>
    </row>
    <row r="3043" spans="1:13" s="259" customFormat="1" ht="12.75">
      <c r="A3043" s="254"/>
      <c r="B3043" s="255">
        <v>518000</v>
      </c>
      <c r="C3043" s="254" t="s">
        <v>199</v>
      </c>
      <c r="D3043" s="161" t="s">
        <v>193</v>
      </c>
      <c r="E3043" s="254"/>
      <c r="F3043" s="256"/>
      <c r="G3043" s="256"/>
      <c r="H3043" s="233">
        <f t="shared" si="183"/>
        <v>18303488.1</v>
      </c>
      <c r="I3043" s="238">
        <f t="shared" si="184"/>
        <v>1046.4646464646464</v>
      </c>
      <c r="J3043" s="257"/>
      <c r="K3043" s="258">
        <v>495</v>
      </c>
      <c r="M3043" s="258">
        <v>495</v>
      </c>
    </row>
    <row r="3044" spans="1:13" s="259" customFormat="1" ht="12.75">
      <c r="A3044" s="254"/>
      <c r="B3044" s="255">
        <v>199400</v>
      </c>
      <c r="C3044" s="254" t="s">
        <v>199</v>
      </c>
      <c r="D3044" s="161" t="s">
        <v>194</v>
      </c>
      <c r="E3044" s="254"/>
      <c r="F3044" s="256"/>
      <c r="G3044" s="256"/>
      <c r="H3044" s="233">
        <f t="shared" si="183"/>
        <v>18104088.1</v>
      </c>
      <c r="I3044" s="238">
        <f t="shared" si="184"/>
        <v>402.82828282828285</v>
      </c>
      <c r="J3044" s="257"/>
      <c r="K3044" s="258">
        <v>495</v>
      </c>
      <c r="M3044" s="258">
        <v>495</v>
      </c>
    </row>
    <row r="3045" spans="1:13" s="259" customFormat="1" ht="12.75">
      <c r="A3045" s="254"/>
      <c r="B3045" s="255">
        <v>289600</v>
      </c>
      <c r="C3045" s="254" t="s">
        <v>199</v>
      </c>
      <c r="D3045" s="161" t="s">
        <v>195</v>
      </c>
      <c r="E3045" s="254"/>
      <c r="F3045" s="256"/>
      <c r="G3045" s="256"/>
      <c r="H3045" s="233">
        <f t="shared" si="183"/>
        <v>17814488.1</v>
      </c>
      <c r="I3045" s="238">
        <f t="shared" si="184"/>
        <v>579.2</v>
      </c>
      <c r="J3045" s="257"/>
      <c r="K3045" s="258">
        <v>500</v>
      </c>
      <c r="M3045" s="258">
        <v>500</v>
      </c>
    </row>
    <row r="3046" spans="1:13" s="259" customFormat="1" ht="12.75">
      <c r="A3046" s="254"/>
      <c r="B3046" s="255">
        <v>115900</v>
      </c>
      <c r="C3046" s="254" t="s">
        <v>199</v>
      </c>
      <c r="D3046" s="161" t="s">
        <v>196</v>
      </c>
      <c r="E3046" s="254"/>
      <c r="F3046" s="256"/>
      <c r="G3046" s="256"/>
      <c r="H3046" s="233">
        <f t="shared" si="183"/>
        <v>17698588.1</v>
      </c>
      <c r="I3046" s="238">
        <f t="shared" si="184"/>
        <v>220.76190476190476</v>
      </c>
      <c r="J3046" s="257"/>
      <c r="K3046" s="258">
        <v>525</v>
      </c>
      <c r="M3046" s="258">
        <v>525</v>
      </c>
    </row>
    <row r="3047" spans="1:13" s="259" customFormat="1" ht="12.75">
      <c r="A3047" s="254"/>
      <c r="B3047" s="255">
        <v>1189218</v>
      </c>
      <c r="C3047" s="254" t="s">
        <v>199</v>
      </c>
      <c r="D3047" s="161" t="s">
        <v>197</v>
      </c>
      <c r="E3047" s="254"/>
      <c r="F3047" s="256"/>
      <c r="G3047" s="256"/>
      <c r="H3047" s="233">
        <f t="shared" si="183"/>
        <v>16509370.100000001</v>
      </c>
      <c r="I3047" s="238">
        <f t="shared" si="184"/>
        <v>2265.177142857143</v>
      </c>
      <c r="J3047" s="257"/>
      <c r="K3047" s="258">
        <v>525</v>
      </c>
      <c r="M3047" s="258">
        <v>525</v>
      </c>
    </row>
    <row r="3048" spans="1:13" s="259" customFormat="1" ht="12.75">
      <c r="A3048" s="254"/>
      <c r="B3048" s="255">
        <v>246374</v>
      </c>
      <c r="C3048" s="254" t="s">
        <v>199</v>
      </c>
      <c r="D3048" s="161" t="s">
        <v>198</v>
      </c>
      <c r="E3048" s="254"/>
      <c r="F3048" s="256"/>
      <c r="G3048" s="256"/>
      <c r="H3048" s="233">
        <f t="shared" si="183"/>
        <v>16262996.100000001</v>
      </c>
      <c r="I3048" s="238">
        <f t="shared" si="184"/>
        <v>460.5121495327103</v>
      </c>
      <c r="J3048" s="257"/>
      <c r="K3048" s="258">
        <v>535</v>
      </c>
      <c r="M3048" s="258">
        <v>535</v>
      </c>
    </row>
    <row r="3049" spans="1:13" s="259" customFormat="1" ht="12.75">
      <c r="A3049" s="254"/>
      <c r="B3049" s="255">
        <f>+B3014</f>
        <v>511600</v>
      </c>
      <c r="C3049" s="254" t="s">
        <v>199</v>
      </c>
      <c r="D3049" s="161" t="s">
        <v>224</v>
      </c>
      <c r="E3049" s="254"/>
      <c r="F3049" s="256"/>
      <c r="G3049" s="256"/>
      <c r="H3049" s="233">
        <f t="shared" si="183"/>
        <v>15751396.100000001</v>
      </c>
      <c r="I3049" s="238">
        <f t="shared" si="184"/>
        <v>965.2830188679245</v>
      </c>
      <c r="J3049" s="257"/>
      <c r="K3049" s="258">
        <v>530</v>
      </c>
      <c r="M3049" s="258">
        <v>530</v>
      </c>
    </row>
    <row r="3050" spans="1:13" s="259" customFormat="1" ht="12.75">
      <c r="A3050" s="260"/>
      <c r="B3050" s="261">
        <f>SUM(B3041:B3049)</f>
        <v>-15751396.100000001</v>
      </c>
      <c r="C3050" s="260" t="s">
        <v>199</v>
      </c>
      <c r="D3050" s="260" t="s">
        <v>226</v>
      </c>
      <c r="E3050" s="260"/>
      <c r="F3050" s="262"/>
      <c r="G3050" s="262"/>
      <c r="H3050" s="248">
        <f>H3042-B3050</f>
        <v>34572884.2</v>
      </c>
      <c r="I3050" s="249">
        <f t="shared" si="184"/>
        <v>-29719.61528301887</v>
      </c>
      <c r="J3050" s="249"/>
      <c r="K3050" s="263">
        <v>530</v>
      </c>
      <c r="L3050" s="263"/>
      <c r="M3050" s="263">
        <v>530</v>
      </c>
    </row>
    <row r="3051" spans="2:13" ht="12.75">
      <c r="B3051" s="38"/>
      <c r="F3051" s="76"/>
      <c r="G3051" s="65"/>
      <c r="M3051" s="2"/>
    </row>
    <row r="3052" spans="2:13" ht="12.75">
      <c r="B3052" s="38"/>
      <c r="F3052" s="76"/>
      <c r="G3052" s="65"/>
      <c r="M3052" s="2"/>
    </row>
    <row r="3053" spans="1:13" s="259" customFormat="1" ht="12.75" hidden="1">
      <c r="A3053" s="254"/>
      <c r="B3053" s="255"/>
      <c r="C3053" s="254"/>
      <c r="D3053" s="254"/>
      <c r="E3053" s="254"/>
      <c r="F3053" s="256"/>
      <c r="G3053" s="256"/>
      <c r="H3053" s="255"/>
      <c r="I3053" s="238"/>
      <c r="K3053" s="37"/>
      <c r="L3053" s="15"/>
      <c r="M3053" s="2"/>
    </row>
    <row r="3054" spans="1:13" s="259" customFormat="1" ht="12.75" hidden="1">
      <c r="A3054" s="254"/>
      <c r="B3054" s="255"/>
      <c r="C3054" s="254"/>
      <c r="D3054" s="254"/>
      <c r="E3054" s="254"/>
      <c r="F3054" s="256"/>
      <c r="G3054" s="256"/>
      <c r="H3054" s="255"/>
      <c r="I3054" s="238"/>
      <c r="K3054" s="37"/>
      <c r="L3054" s="15"/>
      <c r="M3054" s="2"/>
    </row>
    <row r="3055" spans="1:13" ht="12.75" hidden="1">
      <c r="A3055" s="12"/>
      <c r="B3055" s="7"/>
      <c r="F3055" s="65"/>
      <c r="G3055" s="65"/>
      <c r="H3055" s="255"/>
      <c r="I3055" s="22" t="e">
        <f aca="true" t="shared" si="185" ref="I3055:I3086">+B3055/M3055</f>
        <v>#DIV/0!</v>
      </c>
      <c r="M3055" s="2"/>
    </row>
    <row r="3056" spans="1:13" ht="12.75" hidden="1">
      <c r="A3056" s="12"/>
      <c r="B3056" s="7"/>
      <c r="F3056" s="65"/>
      <c r="G3056" s="65"/>
      <c r="H3056" s="255"/>
      <c r="I3056" s="22" t="e">
        <f t="shared" si="185"/>
        <v>#DIV/0!</v>
      </c>
      <c r="M3056" s="2"/>
    </row>
    <row r="3057" spans="1:13" ht="12.75" hidden="1">
      <c r="A3057" s="12"/>
      <c r="B3057" s="7"/>
      <c r="F3057" s="65"/>
      <c r="G3057" s="65"/>
      <c r="H3057" s="5">
        <f aca="true" t="shared" si="186" ref="H3057:H3088">H3056-B3057</f>
        <v>0</v>
      </c>
      <c r="I3057" s="22" t="e">
        <f t="shared" si="185"/>
        <v>#DIV/0!</v>
      </c>
      <c r="M3057" s="2"/>
    </row>
    <row r="3058" spans="1:13" ht="12.75" hidden="1">
      <c r="A3058" s="12"/>
      <c r="B3058" s="7"/>
      <c r="F3058" s="65"/>
      <c r="G3058" s="65"/>
      <c r="H3058" s="5">
        <f t="shared" si="186"/>
        <v>0</v>
      </c>
      <c r="I3058" s="22" t="e">
        <f t="shared" si="185"/>
        <v>#DIV/0!</v>
      </c>
      <c r="M3058" s="2"/>
    </row>
    <row r="3059" spans="1:13" ht="12.75" hidden="1">
      <c r="A3059" s="12"/>
      <c r="B3059" s="7"/>
      <c r="F3059" s="65"/>
      <c r="G3059" s="65"/>
      <c r="H3059" s="5">
        <f t="shared" si="186"/>
        <v>0</v>
      </c>
      <c r="I3059" s="22" t="e">
        <f t="shared" si="185"/>
        <v>#DIV/0!</v>
      </c>
      <c r="M3059" s="2"/>
    </row>
    <row r="3060" spans="1:13" ht="12.75" hidden="1">
      <c r="A3060" s="12"/>
      <c r="B3060" s="7"/>
      <c r="F3060" s="65"/>
      <c r="G3060" s="65"/>
      <c r="H3060" s="5">
        <f t="shared" si="186"/>
        <v>0</v>
      </c>
      <c r="I3060" s="22" t="e">
        <f t="shared" si="185"/>
        <v>#DIV/0!</v>
      </c>
      <c r="M3060" s="2"/>
    </row>
    <row r="3061" spans="1:13" ht="12.75" hidden="1">
      <c r="A3061" s="12"/>
      <c r="B3061" s="7"/>
      <c r="F3061" s="65"/>
      <c r="G3061" s="65"/>
      <c r="H3061" s="5">
        <f t="shared" si="186"/>
        <v>0</v>
      </c>
      <c r="I3061" s="22" t="e">
        <f t="shared" si="185"/>
        <v>#DIV/0!</v>
      </c>
      <c r="M3061" s="2"/>
    </row>
    <row r="3062" spans="1:13" ht="12.75" hidden="1">
      <c r="A3062" s="12"/>
      <c r="B3062" s="7"/>
      <c r="F3062" s="65"/>
      <c r="G3062" s="65"/>
      <c r="H3062" s="5">
        <f t="shared" si="186"/>
        <v>0</v>
      </c>
      <c r="I3062" s="22" t="e">
        <f t="shared" si="185"/>
        <v>#DIV/0!</v>
      </c>
      <c r="M3062" s="2"/>
    </row>
    <row r="3063" spans="1:13" ht="12.75" hidden="1">
      <c r="A3063" s="12"/>
      <c r="B3063" s="7"/>
      <c r="F3063" s="65"/>
      <c r="G3063" s="65"/>
      <c r="H3063" s="5">
        <f t="shared" si="186"/>
        <v>0</v>
      </c>
      <c r="I3063" s="22" t="e">
        <f t="shared" si="185"/>
        <v>#DIV/0!</v>
      </c>
      <c r="M3063" s="2"/>
    </row>
    <row r="3064" spans="1:13" ht="12.75" hidden="1">
      <c r="A3064" s="12"/>
      <c r="B3064" s="7"/>
      <c r="F3064" s="65"/>
      <c r="G3064" s="65"/>
      <c r="H3064" s="5">
        <f t="shared" si="186"/>
        <v>0</v>
      </c>
      <c r="I3064" s="22" t="e">
        <f t="shared" si="185"/>
        <v>#DIV/0!</v>
      </c>
      <c r="M3064" s="2"/>
    </row>
    <row r="3065" spans="1:13" ht="12.75" hidden="1">
      <c r="A3065" s="12"/>
      <c r="B3065" s="7"/>
      <c r="F3065" s="65"/>
      <c r="G3065" s="65"/>
      <c r="H3065" s="5">
        <f t="shared" si="186"/>
        <v>0</v>
      </c>
      <c r="I3065" s="22" t="e">
        <f t="shared" si="185"/>
        <v>#DIV/0!</v>
      </c>
      <c r="M3065" s="2"/>
    </row>
    <row r="3066" spans="1:13" ht="12.75" hidden="1">
      <c r="A3066" s="12"/>
      <c r="B3066" s="7"/>
      <c r="F3066" s="65"/>
      <c r="G3066" s="65"/>
      <c r="H3066" s="5">
        <f t="shared" si="186"/>
        <v>0</v>
      </c>
      <c r="I3066" s="22" t="e">
        <f t="shared" si="185"/>
        <v>#DIV/0!</v>
      </c>
      <c r="M3066" s="2"/>
    </row>
    <row r="3067" spans="1:13" ht="12.75" hidden="1">
      <c r="A3067" s="12"/>
      <c r="B3067" s="7"/>
      <c r="F3067" s="65"/>
      <c r="G3067" s="65"/>
      <c r="H3067" s="5">
        <f t="shared" si="186"/>
        <v>0</v>
      </c>
      <c r="I3067" s="22" t="e">
        <f t="shared" si="185"/>
        <v>#DIV/0!</v>
      </c>
      <c r="M3067" s="2"/>
    </row>
    <row r="3068" spans="1:13" ht="12.75" hidden="1">
      <c r="A3068" s="12"/>
      <c r="B3068" s="7"/>
      <c r="F3068" s="65"/>
      <c r="G3068" s="65"/>
      <c r="H3068" s="5">
        <f t="shared" si="186"/>
        <v>0</v>
      </c>
      <c r="I3068" s="22" t="e">
        <f t="shared" si="185"/>
        <v>#DIV/0!</v>
      </c>
      <c r="M3068" s="2"/>
    </row>
    <row r="3069" spans="1:13" ht="12.75" hidden="1">
      <c r="A3069" s="12"/>
      <c r="F3069" s="65"/>
      <c r="G3069" s="65"/>
      <c r="H3069" s="5">
        <f t="shared" si="186"/>
        <v>0</v>
      </c>
      <c r="I3069" s="22" t="e">
        <f t="shared" si="185"/>
        <v>#DIV/0!</v>
      </c>
      <c r="M3069" s="2"/>
    </row>
    <row r="3070" spans="1:13" ht="12.75" hidden="1">
      <c r="A3070" s="12"/>
      <c r="B3070" s="6"/>
      <c r="F3070" s="65"/>
      <c r="G3070" s="65"/>
      <c r="H3070" s="5">
        <f t="shared" si="186"/>
        <v>0</v>
      </c>
      <c r="I3070" s="22" t="e">
        <f t="shared" si="185"/>
        <v>#DIV/0!</v>
      </c>
      <c r="M3070" s="2"/>
    </row>
    <row r="3071" spans="1:13" ht="12.75" hidden="1">
      <c r="A3071" s="12"/>
      <c r="F3071" s="65"/>
      <c r="G3071" s="65"/>
      <c r="H3071" s="5">
        <f t="shared" si="186"/>
        <v>0</v>
      </c>
      <c r="I3071" s="22" t="e">
        <f t="shared" si="185"/>
        <v>#DIV/0!</v>
      </c>
      <c r="M3071" s="2"/>
    </row>
    <row r="3072" spans="1:13" ht="12.75" hidden="1">
      <c r="A3072" s="12"/>
      <c r="F3072" s="65"/>
      <c r="G3072" s="65"/>
      <c r="H3072" s="5">
        <f t="shared" si="186"/>
        <v>0</v>
      </c>
      <c r="I3072" s="22" t="e">
        <f t="shared" si="185"/>
        <v>#DIV/0!</v>
      </c>
      <c r="M3072" s="2"/>
    </row>
    <row r="3073" spans="1:13" ht="12.75" hidden="1">
      <c r="A3073" s="12"/>
      <c r="F3073" s="65"/>
      <c r="G3073" s="65"/>
      <c r="H3073" s="5">
        <f t="shared" si="186"/>
        <v>0</v>
      </c>
      <c r="I3073" s="22" t="e">
        <f t="shared" si="185"/>
        <v>#DIV/0!</v>
      </c>
      <c r="M3073" s="2"/>
    </row>
    <row r="3074" spans="1:13" ht="12.75" hidden="1">
      <c r="A3074" s="12"/>
      <c r="F3074" s="65"/>
      <c r="G3074" s="65"/>
      <c r="H3074" s="5">
        <f t="shared" si="186"/>
        <v>0</v>
      </c>
      <c r="I3074" s="22" t="e">
        <f t="shared" si="185"/>
        <v>#DIV/0!</v>
      </c>
      <c r="M3074" s="2"/>
    </row>
    <row r="3075" spans="1:13" ht="12.75" hidden="1">
      <c r="A3075" s="12"/>
      <c r="F3075" s="65"/>
      <c r="G3075" s="65"/>
      <c r="H3075" s="5">
        <f t="shared" si="186"/>
        <v>0</v>
      </c>
      <c r="I3075" s="22" t="e">
        <f t="shared" si="185"/>
        <v>#DIV/0!</v>
      </c>
      <c r="M3075" s="2"/>
    </row>
    <row r="3076" spans="1:13" ht="12.75" hidden="1">
      <c r="A3076" s="12"/>
      <c r="F3076" s="65"/>
      <c r="G3076" s="65"/>
      <c r="H3076" s="5">
        <f t="shared" si="186"/>
        <v>0</v>
      </c>
      <c r="I3076" s="22" t="e">
        <f t="shared" si="185"/>
        <v>#DIV/0!</v>
      </c>
      <c r="M3076" s="2"/>
    </row>
    <row r="3077" spans="1:13" ht="12.75" hidden="1">
      <c r="A3077" s="12"/>
      <c r="F3077" s="65"/>
      <c r="G3077" s="65"/>
      <c r="H3077" s="5">
        <f t="shared" si="186"/>
        <v>0</v>
      </c>
      <c r="I3077" s="22" t="e">
        <f t="shared" si="185"/>
        <v>#DIV/0!</v>
      </c>
      <c r="M3077" s="2"/>
    </row>
    <row r="3078" spans="1:13" ht="12.75" hidden="1">
      <c r="A3078" s="12"/>
      <c r="F3078" s="65"/>
      <c r="G3078" s="65"/>
      <c r="H3078" s="5">
        <f t="shared" si="186"/>
        <v>0</v>
      </c>
      <c r="I3078" s="22" t="e">
        <f t="shared" si="185"/>
        <v>#DIV/0!</v>
      </c>
      <c r="M3078" s="2"/>
    </row>
    <row r="3079" spans="1:13" ht="12.75" hidden="1">
      <c r="A3079" s="12"/>
      <c r="F3079" s="65"/>
      <c r="G3079" s="65"/>
      <c r="H3079" s="5">
        <f t="shared" si="186"/>
        <v>0</v>
      </c>
      <c r="I3079" s="22" t="e">
        <f t="shared" si="185"/>
        <v>#DIV/0!</v>
      </c>
      <c r="M3079" s="2"/>
    </row>
    <row r="3080" spans="1:13" ht="12.75" hidden="1">
      <c r="A3080" s="12"/>
      <c r="F3080" s="65"/>
      <c r="G3080" s="65"/>
      <c r="H3080" s="5">
        <f t="shared" si="186"/>
        <v>0</v>
      </c>
      <c r="I3080" s="22" t="e">
        <f t="shared" si="185"/>
        <v>#DIV/0!</v>
      </c>
      <c r="M3080" s="2"/>
    </row>
    <row r="3081" spans="1:13" ht="12.75" hidden="1">
      <c r="A3081" s="12"/>
      <c r="F3081" s="65"/>
      <c r="G3081" s="65"/>
      <c r="H3081" s="5">
        <f t="shared" si="186"/>
        <v>0</v>
      </c>
      <c r="I3081" s="22" t="e">
        <f t="shared" si="185"/>
        <v>#DIV/0!</v>
      </c>
      <c r="M3081" s="2"/>
    </row>
    <row r="3082" spans="1:13" ht="12.75" hidden="1">
      <c r="A3082" s="12"/>
      <c r="F3082" s="65"/>
      <c r="G3082" s="65"/>
      <c r="H3082" s="5">
        <f t="shared" si="186"/>
        <v>0</v>
      </c>
      <c r="I3082" s="22" t="e">
        <f t="shared" si="185"/>
        <v>#DIV/0!</v>
      </c>
      <c r="M3082" s="2"/>
    </row>
    <row r="3083" spans="1:13" ht="12.75" hidden="1">
      <c r="A3083" s="12"/>
      <c r="F3083" s="65"/>
      <c r="G3083" s="65"/>
      <c r="H3083" s="5">
        <f t="shared" si="186"/>
        <v>0</v>
      </c>
      <c r="I3083" s="22" t="e">
        <f t="shared" si="185"/>
        <v>#DIV/0!</v>
      </c>
      <c r="M3083" s="2"/>
    </row>
    <row r="3084" spans="1:13" ht="12.75" hidden="1">
      <c r="A3084" s="12"/>
      <c r="F3084" s="65"/>
      <c r="G3084" s="65"/>
      <c r="H3084" s="5">
        <f t="shared" si="186"/>
        <v>0</v>
      </c>
      <c r="I3084" s="22" t="e">
        <f t="shared" si="185"/>
        <v>#DIV/0!</v>
      </c>
      <c r="M3084" s="2"/>
    </row>
    <row r="3085" spans="1:13" ht="12.75" hidden="1">
      <c r="A3085" s="12"/>
      <c r="F3085" s="65"/>
      <c r="G3085" s="65"/>
      <c r="H3085" s="5">
        <f t="shared" si="186"/>
        <v>0</v>
      </c>
      <c r="I3085" s="22" t="e">
        <f t="shared" si="185"/>
        <v>#DIV/0!</v>
      </c>
      <c r="M3085" s="2"/>
    </row>
    <row r="3086" spans="1:13" ht="12.75" hidden="1">
      <c r="A3086" s="12"/>
      <c r="F3086" s="65"/>
      <c r="G3086" s="65"/>
      <c r="H3086" s="5">
        <f t="shared" si="186"/>
        <v>0</v>
      </c>
      <c r="I3086" s="22" t="e">
        <f t="shared" si="185"/>
        <v>#DIV/0!</v>
      </c>
      <c r="M3086" s="2"/>
    </row>
    <row r="3087" spans="1:13" ht="12.75" hidden="1">
      <c r="A3087" s="12"/>
      <c r="F3087" s="65"/>
      <c r="G3087" s="65"/>
      <c r="H3087" s="5">
        <f t="shared" si="186"/>
        <v>0</v>
      </c>
      <c r="I3087" s="22" t="e">
        <f aca="true" t="shared" si="187" ref="I3087:I3118">+B3087/M3087</f>
        <v>#DIV/0!</v>
      </c>
      <c r="M3087" s="2"/>
    </row>
    <row r="3088" spans="1:13" ht="12.75" hidden="1">
      <c r="A3088" s="12"/>
      <c r="F3088" s="65"/>
      <c r="G3088" s="65"/>
      <c r="H3088" s="5">
        <f t="shared" si="186"/>
        <v>0</v>
      </c>
      <c r="I3088" s="22" t="e">
        <f t="shared" si="187"/>
        <v>#DIV/0!</v>
      </c>
      <c r="M3088" s="2"/>
    </row>
    <row r="3089" spans="1:13" ht="12.75" hidden="1">
      <c r="A3089" s="12"/>
      <c r="F3089" s="65"/>
      <c r="G3089" s="65"/>
      <c r="H3089" s="5">
        <f aca="true" t="shared" si="188" ref="H3089:H3120">H3088-B3089</f>
        <v>0</v>
      </c>
      <c r="I3089" s="22" t="e">
        <f t="shared" si="187"/>
        <v>#DIV/0!</v>
      </c>
      <c r="M3089" s="2"/>
    </row>
    <row r="3090" spans="1:13" ht="12.75" hidden="1">
      <c r="A3090" s="12"/>
      <c r="F3090" s="65"/>
      <c r="G3090" s="65"/>
      <c r="H3090" s="5">
        <f t="shared" si="188"/>
        <v>0</v>
      </c>
      <c r="I3090" s="22" t="e">
        <f t="shared" si="187"/>
        <v>#DIV/0!</v>
      </c>
      <c r="M3090" s="2"/>
    </row>
    <row r="3091" spans="1:13" ht="12.75" hidden="1">
      <c r="A3091" s="12"/>
      <c r="F3091" s="65"/>
      <c r="G3091" s="65"/>
      <c r="H3091" s="5">
        <f t="shared" si="188"/>
        <v>0</v>
      </c>
      <c r="I3091" s="22" t="e">
        <f t="shared" si="187"/>
        <v>#DIV/0!</v>
      </c>
      <c r="M3091" s="2"/>
    </row>
    <row r="3092" spans="1:13" ht="12.75" hidden="1">
      <c r="A3092" s="12"/>
      <c r="F3092" s="65"/>
      <c r="G3092" s="65"/>
      <c r="H3092" s="5">
        <f t="shared" si="188"/>
        <v>0</v>
      </c>
      <c r="I3092" s="22" t="e">
        <f t="shared" si="187"/>
        <v>#DIV/0!</v>
      </c>
      <c r="M3092" s="2"/>
    </row>
    <row r="3093" spans="1:13" ht="12.75" hidden="1">
      <c r="A3093" s="12"/>
      <c r="F3093" s="65"/>
      <c r="G3093" s="65"/>
      <c r="H3093" s="5">
        <f t="shared" si="188"/>
        <v>0</v>
      </c>
      <c r="I3093" s="22" t="e">
        <f t="shared" si="187"/>
        <v>#DIV/0!</v>
      </c>
      <c r="M3093" s="2"/>
    </row>
    <row r="3094" spans="1:13" ht="12.75" hidden="1">
      <c r="A3094" s="12"/>
      <c r="F3094" s="65"/>
      <c r="G3094" s="65"/>
      <c r="H3094" s="5">
        <f t="shared" si="188"/>
        <v>0</v>
      </c>
      <c r="I3094" s="22" t="e">
        <f t="shared" si="187"/>
        <v>#DIV/0!</v>
      </c>
      <c r="M3094" s="2"/>
    </row>
    <row r="3095" spans="1:13" ht="12.75" hidden="1">
      <c r="A3095" s="12"/>
      <c r="F3095" s="65"/>
      <c r="G3095" s="65"/>
      <c r="H3095" s="5">
        <f t="shared" si="188"/>
        <v>0</v>
      </c>
      <c r="I3095" s="22" t="e">
        <f t="shared" si="187"/>
        <v>#DIV/0!</v>
      </c>
      <c r="M3095" s="2"/>
    </row>
    <row r="3096" spans="1:13" ht="12.75" hidden="1">
      <c r="A3096" s="12"/>
      <c r="F3096" s="65"/>
      <c r="G3096" s="65"/>
      <c r="H3096" s="5">
        <f t="shared" si="188"/>
        <v>0</v>
      </c>
      <c r="I3096" s="22" t="e">
        <f t="shared" si="187"/>
        <v>#DIV/0!</v>
      </c>
      <c r="M3096" s="2"/>
    </row>
    <row r="3097" spans="1:13" ht="12.75" hidden="1">
      <c r="A3097" s="12"/>
      <c r="F3097" s="65"/>
      <c r="G3097" s="65"/>
      <c r="H3097" s="5">
        <f t="shared" si="188"/>
        <v>0</v>
      </c>
      <c r="I3097" s="22" t="e">
        <f t="shared" si="187"/>
        <v>#DIV/0!</v>
      </c>
      <c r="M3097" s="2"/>
    </row>
    <row r="3098" spans="1:13" ht="12.75" hidden="1">
      <c r="A3098" s="12"/>
      <c r="F3098" s="65"/>
      <c r="G3098" s="65"/>
      <c r="H3098" s="5">
        <f t="shared" si="188"/>
        <v>0</v>
      </c>
      <c r="I3098" s="22" t="e">
        <f t="shared" si="187"/>
        <v>#DIV/0!</v>
      </c>
      <c r="M3098" s="2"/>
    </row>
    <row r="3099" spans="1:13" ht="12.75" hidden="1">
      <c r="A3099" s="12"/>
      <c r="F3099" s="65"/>
      <c r="G3099" s="65"/>
      <c r="H3099" s="5">
        <f t="shared" si="188"/>
        <v>0</v>
      </c>
      <c r="I3099" s="22" t="e">
        <f t="shared" si="187"/>
        <v>#DIV/0!</v>
      </c>
      <c r="M3099" s="2"/>
    </row>
    <row r="3100" spans="1:13" ht="12.75" hidden="1">
      <c r="A3100" s="12"/>
      <c r="F3100" s="65"/>
      <c r="G3100" s="65"/>
      <c r="H3100" s="5">
        <f t="shared" si="188"/>
        <v>0</v>
      </c>
      <c r="I3100" s="22" t="e">
        <f t="shared" si="187"/>
        <v>#DIV/0!</v>
      </c>
      <c r="M3100" s="2"/>
    </row>
    <row r="3101" spans="1:13" ht="12.75" hidden="1">
      <c r="A3101" s="12"/>
      <c r="F3101" s="65"/>
      <c r="G3101" s="65"/>
      <c r="H3101" s="5">
        <f t="shared" si="188"/>
        <v>0</v>
      </c>
      <c r="I3101" s="22" t="e">
        <f t="shared" si="187"/>
        <v>#DIV/0!</v>
      </c>
      <c r="M3101" s="2"/>
    </row>
    <row r="3102" spans="1:13" ht="12.75" hidden="1">
      <c r="A3102" s="12"/>
      <c r="F3102" s="65"/>
      <c r="G3102" s="65"/>
      <c r="H3102" s="5">
        <f t="shared" si="188"/>
        <v>0</v>
      </c>
      <c r="I3102" s="22" t="e">
        <f t="shared" si="187"/>
        <v>#DIV/0!</v>
      </c>
      <c r="M3102" s="2"/>
    </row>
    <row r="3103" spans="1:13" ht="12.75" hidden="1">
      <c r="A3103" s="12"/>
      <c r="F3103" s="65"/>
      <c r="G3103" s="65"/>
      <c r="H3103" s="5">
        <f t="shared" si="188"/>
        <v>0</v>
      </c>
      <c r="I3103" s="22" t="e">
        <f t="shared" si="187"/>
        <v>#DIV/0!</v>
      </c>
      <c r="M3103" s="2"/>
    </row>
    <row r="3104" spans="1:13" ht="12.75" hidden="1">
      <c r="A3104" s="12"/>
      <c r="F3104" s="65"/>
      <c r="G3104" s="65"/>
      <c r="H3104" s="5">
        <f t="shared" si="188"/>
        <v>0</v>
      </c>
      <c r="I3104" s="22" t="e">
        <f t="shared" si="187"/>
        <v>#DIV/0!</v>
      </c>
      <c r="M3104" s="2"/>
    </row>
    <row r="3105" spans="1:13" ht="12.75" hidden="1">
      <c r="A3105" s="12"/>
      <c r="F3105" s="65"/>
      <c r="G3105" s="65"/>
      <c r="H3105" s="5">
        <f t="shared" si="188"/>
        <v>0</v>
      </c>
      <c r="I3105" s="22" t="e">
        <f t="shared" si="187"/>
        <v>#DIV/0!</v>
      </c>
      <c r="M3105" s="2"/>
    </row>
    <row r="3106" spans="1:13" ht="12.75" hidden="1">
      <c r="A3106" s="12"/>
      <c r="F3106" s="65"/>
      <c r="G3106" s="65"/>
      <c r="H3106" s="5">
        <f t="shared" si="188"/>
        <v>0</v>
      </c>
      <c r="I3106" s="22" t="e">
        <f t="shared" si="187"/>
        <v>#DIV/0!</v>
      </c>
      <c r="M3106" s="2"/>
    </row>
    <row r="3107" spans="1:13" ht="12.75" hidden="1">
      <c r="A3107" s="12"/>
      <c r="F3107" s="65"/>
      <c r="G3107" s="65"/>
      <c r="H3107" s="5">
        <f t="shared" si="188"/>
        <v>0</v>
      </c>
      <c r="I3107" s="22" t="e">
        <f t="shared" si="187"/>
        <v>#DIV/0!</v>
      </c>
      <c r="M3107" s="2"/>
    </row>
    <row r="3108" spans="1:13" ht="12.75" hidden="1">
      <c r="A3108" s="12"/>
      <c r="F3108" s="65"/>
      <c r="G3108" s="65"/>
      <c r="H3108" s="5">
        <f t="shared" si="188"/>
        <v>0</v>
      </c>
      <c r="I3108" s="22" t="e">
        <f t="shared" si="187"/>
        <v>#DIV/0!</v>
      </c>
      <c r="M3108" s="2"/>
    </row>
    <row r="3109" spans="1:13" ht="12.75" hidden="1">
      <c r="A3109" s="12"/>
      <c r="F3109" s="65"/>
      <c r="G3109" s="65"/>
      <c r="H3109" s="5">
        <f t="shared" si="188"/>
        <v>0</v>
      </c>
      <c r="I3109" s="22" t="e">
        <f t="shared" si="187"/>
        <v>#DIV/0!</v>
      </c>
      <c r="M3109" s="2"/>
    </row>
    <row r="3110" spans="1:13" ht="12.75" hidden="1">
      <c r="A3110" s="12"/>
      <c r="F3110" s="65"/>
      <c r="G3110" s="65"/>
      <c r="H3110" s="5">
        <f t="shared" si="188"/>
        <v>0</v>
      </c>
      <c r="I3110" s="22" t="e">
        <f t="shared" si="187"/>
        <v>#DIV/0!</v>
      </c>
      <c r="M3110" s="2"/>
    </row>
    <row r="3111" spans="1:13" ht="12.75" hidden="1">
      <c r="A3111" s="12"/>
      <c r="F3111" s="65"/>
      <c r="G3111" s="65"/>
      <c r="H3111" s="5">
        <f t="shared" si="188"/>
        <v>0</v>
      </c>
      <c r="I3111" s="22" t="e">
        <f t="shared" si="187"/>
        <v>#DIV/0!</v>
      </c>
      <c r="M3111" s="2"/>
    </row>
    <row r="3112" spans="1:13" ht="12.75" hidden="1">
      <c r="A3112" s="12"/>
      <c r="F3112" s="65"/>
      <c r="G3112" s="65"/>
      <c r="H3112" s="5">
        <f t="shared" si="188"/>
        <v>0</v>
      </c>
      <c r="I3112" s="22" t="e">
        <f t="shared" si="187"/>
        <v>#DIV/0!</v>
      </c>
      <c r="M3112" s="2"/>
    </row>
    <row r="3113" spans="1:13" ht="12.75" hidden="1">
      <c r="A3113" s="12"/>
      <c r="F3113" s="65"/>
      <c r="G3113" s="65"/>
      <c r="H3113" s="5">
        <f t="shared" si="188"/>
        <v>0</v>
      </c>
      <c r="I3113" s="22" t="e">
        <f t="shared" si="187"/>
        <v>#DIV/0!</v>
      </c>
      <c r="M3113" s="2"/>
    </row>
    <row r="3114" spans="1:13" ht="12.75" hidden="1">
      <c r="A3114" s="12"/>
      <c r="F3114" s="65"/>
      <c r="G3114" s="65"/>
      <c r="H3114" s="5">
        <f t="shared" si="188"/>
        <v>0</v>
      </c>
      <c r="I3114" s="22" t="e">
        <f t="shared" si="187"/>
        <v>#DIV/0!</v>
      </c>
      <c r="M3114" s="2"/>
    </row>
    <row r="3115" spans="1:13" ht="12.75" hidden="1">
      <c r="A3115" s="12"/>
      <c r="F3115" s="65"/>
      <c r="G3115" s="65"/>
      <c r="H3115" s="5">
        <f t="shared" si="188"/>
        <v>0</v>
      </c>
      <c r="I3115" s="22" t="e">
        <f t="shared" si="187"/>
        <v>#DIV/0!</v>
      </c>
      <c r="M3115" s="2"/>
    </row>
    <row r="3116" spans="1:13" ht="12.75" hidden="1">
      <c r="A3116" s="12"/>
      <c r="F3116" s="65"/>
      <c r="G3116" s="65"/>
      <c r="H3116" s="5">
        <f t="shared" si="188"/>
        <v>0</v>
      </c>
      <c r="I3116" s="22" t="e">
        <f t="shared" si="187"/>
        <v>#DIV/0!</v>
      </c>
      <c r="M3116" s="2"/>
    </row>
    <row r="3117" spans="1:13" ht="12.75" hidden="1">
      <c r="A3117" s="12"/>
      <c r="F3117" s="65"/>
      <c r="G3117" s="65"/>
      <c r="H3117" s="5">
        <f t="shared" si="188"/>
        <v>0</v>
      </c>
      <c r="I3117" s="22" t="e">
        <f t="shared" si="187"/>
        <v>#DIV/0!</v>
      </c>
      <c r="M3117" s="2"/>
    </row>
    <row r="3118" spans="1:13" ht="12.75" hidden="1">
      <c r="A3118" s="12"/>
      <c r="F3118" s="65"/>
      <c r="G3118" s="65"/>
      <c r="H3118" s="5">
        <f t="shared" si="188"/>
        <v>0</v>
      </c>
      <c r="I3118" s="22" t="e">
        <f t="shared" si="187"/>
        <v>#DIV/0!</v>
      </c>
      <c r="M3118" s="2"/>
    </row>
    <row r="3119" spans="1:13" ht="12.75" hidden="1">
      <c r="A3119" s="12"/>
      <c r="F3119" s="65"/>
      <c r="G3119" s="65"/>
      <c r="H3119" s="5">
        <f t="shared" si="188"/>
        <v>0</v>
      </c>
      <c r="I3119" s="22" t="e">
        <f aca="true" t="shared" si="189" ref="I3119:I3150">+B3119/M3119</f>
        <v>#DIV/0!</v>
      </c>
      <c r="M3119" s="2"/>
    </row>
    <row r="3120" spans="1:13" ht="12.75" hidden="1">
      <c r="A3120" s="12"/>
      <c r="F3120" s="65"/>
      <c r="G3120" s="65"/>
      <c r="H3120" s="5">
        <f t="shared" si="188"/>
        <v>0</v>
      </c>
      <c r="I3120" s="22" t="e">
        <f t="shared" si="189"/>
        <v>#DIV/0!</v>
      </c>
      <c r="M3120" s="2"/>
    </row>
    <row r="3121" spans="1:13" ht="12.75" hidden="1">
      <c r="A3121" s="12"/>
      <c r="F3121" s="65"/>
      <c r="G3121" s="65"/>
      <c r="H3121" s="5">
        <f aca="true" t="shared" si="190" ref="H3121:H3152">H3120-B3121</f>
        <v>0</v>
      </c>
      <c r="I3121" s="22" t="e">
        <f t="shared" si="189"/>
        <v>#DIV/0!</v>
      </c>
      <c r="M3121" s="2"/>
    </row>
    <row r="3122" spans="1:13" ht="12.75" hidden="1">
      <c r="A3122" s="12"/>
      <c r="F3122" s="65"/>
      <c r="G3122" s="65"/>
      <c r="H3122" s="5">
        <f t="shared" si="190"/>
        <v>0</v>
      </c>
      <c r="I3122" s="22" t="e">
        <f t="shared" si="189"/>
        <v>#DIV/0!</v>
      </c>
      <c r="M3122" s="2"/>
    </row>
    <row r="3123" spans="1:13" ht="12.75" hidden="1">
      <c r="A3123" s="12"/>
      <c r="F3123" s="65"/>
      <c r="G3123" s="65"/>
      <c r="H3123" s="5">
        <f t="shared" si="190"/>
        <v>0</v>
      </c>
      <c r="I3123" s="22" t="e">
        <f t="shared" si="189"/>
        <v>#DIV/0!</v>
      </c>
      <c r="M3123" s="2"/>
    </row>
    <row r="3124" spans="1:13" ht="12.75" hidden="1">
      <c r="A3124" s="12"/>
      <c r="F3124" s="65"/>
      <c r="G3124" s="65"/>
      <c r="H3124" s="5">
        <f t="shared" si="190"/>
        <v>0</v>
      </c>
      <c r="I3124" s="22" t="e">
        <f t="shared" si="189"/>
        <v>#DIV/0!</v>
      </c>
      <c r="M3124" s="2"/>
    </row>
    <row r="3125" spans="1:13" ht="12.75" hidden="1">
      <c r="A3125" s="12"/>
      <c r="F3125" s="65"/>
      <c r="G3125" s="65"/>
      <c r="H3125" s="5">
        <f t="shared" si="190"/>
        <v>0</v>
      </c>
      <c r="I3125" s="22" t="e">
        <f t="shared" si="189"/>
        <v>#DIV/0!</v>
      </c>
      <c r="M3125" s="2"/>
    </row>
    <row r="3126" spans="1:13" ht="12.75" hidden="1">
      <c r="A3126" s="12"/>
      <c r="F3126" s="65"/>
      <c r="G3126" s="65"/>
      <c r="H3126" s="5">
        <f t="shared" si="190"/>
        <v>0</v>
      </c>
      <c r="I3126" s="22" t="e">
        <f t="shared" si="189"/>
        <v>#DIV/0!</v>
      </c>
      <c r="M3126" s="2"/>
    </row>
    <row r="3127" spans="1:13" ht="12.75" hidden="1">
      <c r="A3127" s="12"/>
      <c r="F3127" s="65"/>
      <c r="G3127" s="65"/>
      <c r="H3127" s="5">
        <f t="shared" si="190"/>
        <v>0</v>
      </c>
      <c r="I3127" s="22" t="e">
        <f t="shared" si="189"/>
        <v>#DIV/0!</v>
      </c>
      <c r="M3127" s="2"/>
    </row>
    <row r="3128" spans="1:13" ht="12.75" hidden="1">
      <c r="A3128" s="12"/>
      <c r="F3128" s="65"/>
      <c r="G3128" s="65"/>
      <c r="H3128" s="5">
        <f t="shared" si="190"/>
        <v>0</v>
      </c>
      <c r="I3128" s="22" t="e">
        <f t="shared" si="189"/>
        <v>#DIV/0!</v>
      </c>
      <c r="M3128" s="2"/>
    </row>
    <row r="3129" spans="1:13" ht="12.75" hidden="1">
      <c r="A3129" s="12"/>
      <c r="F3129" s="65"/>
      <c r="G3129" s="65"/>
      <c r="H3129" s="5">
        <f t="shared" si="190"/>
        <v>0</v>
      </c>
      <c r="I3129" s="22" t="e">
        <f t="shared" si="189"/>
        <v>#DIV/0!</v>
      </c>
      <c r="M3129" s="2"/>
    </row>
    <row r="3130" spans="1:13" ht="12.75" hidden="1">
      <c r="A3130" s="12"/>
      <c r="F3130" s="65"/>
      <c r="G3130" s="65"/>
      <c r="H3130" s="5">
        <f t="shared" si="190"/>
        <v>0</v>
      </c>
      <c r="I3130" s="22" t="e">
        <f t="shared" si="189"/>
        <v>#DIV/0!</v>
      </c>
      <c r="M3130" s="2"/>
    </row>
    <row r="3131" spans="1:13" ht="12.75" hidden="1">
      <c r="A3131" s="12"/>
      <c r="F3131" s="65"/>
      <c r="G3131" s="65"/>
      <c r="H3131" s="5">
        <f t="shared" si="190"/>
        <v>0</v>
      </c>
      <c r="I3131" s="22" t="e">
        <f t="shared" si="189"/>
        <v>#DIV/0!</v>
      </c>
      <c r="M3131" s="2"/>
    </row>
    <row r="3132" spans="1:13" ht="12.75" hidden="1">
      <c r="A3132" s="12"/>
      <c r="F3132" s="65"/>
      <c r="G3132" s="65"/>
      <c r="H3132" s="5">
        <f t="shared" si="190"/>
        <v>0</v>
      </c>
      <c r="I3132" s="22" t="e">
        <f t="shared" si="189"/>
        <v>#DIV/0!</v>
      </c>
      <c r="M3132" s="2"/>
    </row>
    <row r="3133" spans="1:13" ht="12.75" hidden="1">
      <c r="A3133" s="12"/>
      <c r="F3133" s="65"/>
      <c r="G3133" s="65"/>
      <c r="H3133" s="5">
        <f t="shared" si="190"/>
        <v>0</v>
      </c>
      <c r="I3133" s="22" t="e">
        <f t="shared" si="189"/>
        <v>#DIV/0!</v>
      </c>
      <c r="M3133" s="2"/>
    </row>
    <row r="3134" spans="1:13" ht="12.75" hidden="1">
      <c r="A3134" s="12"/>
      <c r="F3134" s="65"/>
      <c r="G3134" s="65"/>
      <c r="H3134" s="5">
        <f t="shared" si="190"/>
        <v>0</v>
      </c>
      <c r="I3134" s="22" t="e">
        <f t="shared" si="189"/>
        <v>#DIV/0!</v>
      </c>
      <c r="M3134" s="2"/>
    </row>
    <row r="3135" spans="1:13" ht="12.75" hidden="1">
      <c r="A3135" s="12"/>
      <c r="F3135" s="65"/>
      <c r="G3135" s="65"/>
      <c r="H3135" s="5">
        <f t="shared" si="190"/>
        <v>0</v>
      </c>
      <c r="I3135" s="22" t="e">
        <f t="shared" si="189"/>
        <v>#DIV/0!</v>
      </c>
      <c r="M3135" s="2"/>
    </row>
    <row r="3136" spans="1:13" ht="12.75" hidden="1">
      <c r="A3136" s="12"/>
      <c r="F3136" s="65"/>
      <c r="G3136" s="65"/>
      <c r="H3136" s="5">
        <f t="shared" si="190"/>
        <v>0</v>
      </c>
      <c r="I3136" s="22" t="e">
        <f t="shared" si="189"/>
        <v>#DIV/0!</v>
      </c>
      <c r="M3136" s="2"/>
    </row>
    <row r="3137" spans="1:13" ht="12.75" hidden="1">
      <c r="A3137" s="12"/>
      <c r="F3137" s="65"/>
      <c r="G3137" s="65"/>
      <c r="H3137" s="5">
        <f t="shared" si="190"/>
        <v>0</v>
      </c>
      <c r="I3137" s="22" t="e">
        <f t="shared" si="189"/>
        <v>#DIV/0!</v>
      </c>
      <c r="M3137" s="2"/>
    </row>
    <row r="3138" spans="1:13" ht="12.75" hidden="1">
      <c r="A3138" s="12"/>
      <c r="F3138" s="65"/>
      <c r="G3138" s="65"/>
      <c r="H3138" s="5">
        <f t="shared" si="190"/>
        <v>0</v>
      </c>
      <c r="I3138" s="22" t="e">
        <f t="shared" si="189"/>
        <v>#DIV/0!</v>
      </c>
      <c r="M3138" s="2"/>
    </row>
    <row r="3139" spans="1:13" ht="12.75" hidden="1">
      <c r="A3139" s="12"/>
      <c r="F3139" s="65"/>
      <c r="G3139" s="65"/>
      <c r="H3139" s="5">
        <f t="shared" si="190"/>
        <v>0</v>
      </c>
      <c r="I3139" s="22" t="e">
        <f t="shared" si="189"/>
        <v>#DIV/0!</v>
      </c>
      <c r="M3139" s="2"/>
    </row>
    <row r="3140" spans="1:13" ht="12.75" hidden="1">
      <c r="A3140" s="12"/>
      <c r="F3140" s="65"/>
      <c r="G3140" s="65"/>
      <c r="H3140" s="5">
        <f t="shared" si="190"/>
        <v>0</v>
      </c>
      <c r="I3140" s="22" t="e">
        <f t="shared" si="189"/>
        <v>#DIV/0!</v>
      </c>
      <c r="M3140" s="2"/>
    </row>
    <row r="3141" spans="1:13" ht="12.75" hidden="1">
      <c r="A3141" s="12"/>
      <c r="F3141" s="65"/>
      <c r="G3141" s="65"/>
      <c r="H3141" s="5">
        <f t="shared" si="190"/>
        <v>0</v>
      </c>
      <c r="I3141" s="22" t="e">
        <f t="shared" si="189"/>
        <v>#DIV/0!</v>
      </c>
      <c r="M3141" s="2"/>
    </row>
    <row r="3142" spans="1:13" ht="12.75" hidden="1">
      <c r="A3142" s="12"/>
      <c r="F3142" s="65"/>
      <c r="G3142" s="65"/>
      <c r="H3142" s="5">
        <f t="shared" si="190"/>
        <v>0</v>
      </c>
      <c r="I3142" s="22" t="e">
        <f t="shared" si="189"/>
        <v>#DIV/0!</v>
      </c>
      <c r="M3142" s="2"/>
    </row>
    <row r="3143" spans="1:13" ht="12.75" hidden="1">
      <c r="A3143" s="12"/>
      <c r="F3143" s="65"/>
      <c r="G3143" s="65"/>
      <c r="H3143" s="5">
        <f t="shared" si="190"/>
        <v>0</v>
      </c>
      <c r="I3143" s="22" t="e">
        <f t="shared" si="189"/>
        <v>#DIV/0!</v>
      </c>
      <c r="M3143" s="2"/>
    </row>
    <row r="3144" spans="1:13" ht="12.75" hidden="1">
      <c r="A3144" s="12"/>
      <c r="F3144" s="65"/>
      <c r="G3144" s="65"/>
      <c r="H3144" s="5">
        <f t="shared" si="190"/>
        <v>0</v>
      </c>
      <c r="I3144" s="22" t="e">
        <f t="shared" si="189"/>
        <v>#DIV/0!</v>
      </c>
      <c r="M3144" s="2"/>
    </row>
    <row r="3145" spans="1:13" ht="12.75" hidden="1">
      <c r="A3145" s="12"/>
      <c r="F3145" s="65"/>
      <c r="G3145" s="65"/>
      <c r="H3145" s="5">
        <f t="shared" si="190"/>
        <v>0</v>
      </c>
      <c r="I3145" s="22" t="e">
        <f t="shared" si="189"/>
        <v>#DIV/0!</v>
      </c>
      <c r="M3145" s="2"/>
    </row>
    <row r="3146" spans="1:13" ht="12.75" hidden="1">
      <c r="A3146" s="12"/>
      <c r="F3146" s="65"/>
      <c r="G3146" s="65"/>
      <c r="H3146" s="5">
        <f t="shared" si="190"/>
        <v>0</v>
      </c>
      <c r="I3146" s="22" t="e">
        <f t="shared" si="189"/>
        <v>#DIV/0!</v>
      </c>
      <c r="M3146" s="2"/>
    </row>
    <row r="3147" spans="1:13" ht="12.75" hidden="1">
      <c r="A3147" s="12"/>
      <c r="F3147" s="65"/>
      <c r="G3147" s="65"/>
      <c r="H3147" s="5">
        <f t="shared" si="190"/>
        <v>0</v>
      </c>
      <c r="I3147" s="22" t="e">
        <f t="shared" si="189"/>
        <v>#DIV/0!</v>
      </c>
      <c r="M3147" s="2"/>
    </row>
    <row r="3148" spans="1:13" ht="12.75" hidden="1">
      <c r="A3148" s="12"/>
      <c r="F3148" s="65"/>
      <c r="G3148" s="65"/>
      <c r="H3148" s="5">
        <f t="shared" si="190"/>
        <v>0</v>
      </c>
      <c r="I3148" s="22" t="e">
        <f t="shared" si="189"/>
        <v>#DIV/0!</v>
      </c>
      <c r="M3148" s="2"/>
    </row>
    <row r="3149" spans="1:13" ht="12.75" hidden="1">
      <c r="A3149" s="12"/>
      <c r="F3149" s="65"/>
      <c r="G3149" s="65"/>
      <c r="H3149" s="5">
        <f t="shared" si="190"/>
        <v>0</v>
      </c>
      <c r="I3149" s="22" t="e">
        <f t="shared" si="189"/>
        <v>#DIV/0!</v>
      </c>
      <c r="M3149" s="2"/>
    </row>
    <row r="3150" spans="1:13" ht="12.75" hidden="1">
      <c r="A3150" s="12"/>
      <c r="F3150" s="65"/>
      <c r="G3150" s="65"/>
      <c r="H3150" s="5">
        <f t="shared" si="190"/>
        <v>0</v>
      </c>
      <c r="I3150" s="22" t="e">
        <f t="shared" si="189"/>
        <v>#DIV/0!</v>
      </c>
      <c r="M3150" s="2"/>
    </row>
    <row r="3151" spans="1:13" ht="12.75" hidden="1">
      <c r="A3151" s="12"/>
      <c r="F3151" s="65"/>
      <c r="G3151" s="65"/>
      <c r="H3151" s="5">
        <f t="shared" si="190"/>
        <v>0</v>
      </c>
      <c r="I3151" s="22" t="e">
        <f aca="true" t="shared" si="191" ref="I3151:I3182">+B3151/M3151</f>
        <v>#DIV/0!</v>
      </c>
      <c r="M3151" s="2"/>
    </row>
    <row r="3152" spans="1:13" ht="12.75" hidden="1">
      <c r="A3152" s="12"/>
      <c r="F3152" s="65"/>
      <c r="G3152" s="65"/>
      <c r="H3152" s="5">
        <f t="shared" si="190"/>
        <v>0</v>
      </c>
      <c r="I3152" s="22" t="e">
        <f t="shared" si="191"/>
        <v>#DIV/0!</v>
      </c>
      <c r="M3152" s="2"/>
    </row>
    <row r="3153" spans="1:13" ht="12.75" hidden="1">
      <c r="A3153" s="12"/>
      <c r="F3153" s="65"/>
      <c r="G3153" s="65"/>
      <c r="H3153" s="5">
        <f aca="true" t="shared" si="192" ref="H3153:H3184">H3152-B3153</f>
        <v>0</v>
      </c>
      <c r="I3153" s="22" t="e">
        <f t="shared" si="191"/>
        <v>#DIV/0!</v>
      </c>
      <c r="M3153" s="2"/>
    </row>
    <row r="3154" spans="1:13" ht="12.75" hidden="1">
      <c r="A3154" s="12"/>
      <c r="F3154" s="65"/>
      <c r="G3154" s="65"/>
      <c r="H3154" s="5">
        <f t="shared" si="192"/>
        <v>0</v>
      </c>
      <c r="I3154" s="22" t="e">
        <f t="shared" si="191"/>
        <v>#DIV/0!</v>
      </c>
      <c r="M3154" s="2"/>
    </row>
    <row r="3155" spans="1:13" ht="12.75" hidden="1">
      <c r="A3155" s="12"/>
      <c r="F3155" s="65"/>
      <c r="G3155" s="65"/>
      <c r="H3155" s="5">
        <f t="shared" si="192"/>
        <v>0</v>
      </c>
      <c r="I3155" s="22" t="e">
        <f t="shared" si="191"/>
        <v>#DIV/0!</v>
      </c>
      <c r="M3155" s="2"/>
    </row>
    <row r="3156" spans="1:13" ht="12.75" hidden="1">
      <c r="A3156" s="12"/>
      <c r="F3156" s="65"/>
      <c r="G3156" s="65"/>
      <c r="H3156" s="5">
        <f t="shared" si="192"/>
        <v>0</v>
      </c>
      <c r="I3156" s="22" t="e">
        <f t="shared" si="191"/>
        <v>#DIV/0!</v>
      </c>
      <c r="M3156" s="2"/>
    </row>
    <row r="3157" spans="1:13" ht="12.75" hidden="1">
      <c r="A3157" s="12"/>
      <c r="F3157" s="65"/>
      <c r="G3157" s="65"/>
      <c r="H3157" s="5">
        <f t="shared" si="192"/>
        <v>0</v>
      </c>
      <c r="I3157" s="22" t="e">
        <f t="shared" si="191"/>
        <v>#DIV/0!</v>
      </c>
      <c r="M3157" s="2"/>
    </row>
    <row r="3158" spans="1:13" ht="12.75" hidden="1">
      <c r="A3158" s="12"/>
      <c r="F3158" s="65"/>
      <c r="G3158" s="65"/>
      <c r="H3158" s="5">
        <f t="shared" si="192"/>
        <v>0</v>
      </c>
      <c r="I3158" s="22" t="e">
        <f t="shared" si="191"/>
        <v>#DIV/0!</v>
      </c>
      <c r="M3158" s="2"/>
    </row>
    <row r="3159" spans="1:13" ht="12.75" hidden="1">
      <c r="A3159" s="12"/>
      <c r="F3159" s="65"/>
      <c r="G3159" s="65"/>
      <c r="H3159" s="5">
        <f t="shared" si="192"/>
        <v>0</v>
      </c>
      <c r="I3159" s="22" t="e">
        <f t="shared" si="191"/>
        <v>#DIV/0!</v>
      </c>
      <c r="M3159" s="2"/>
    </row>
    <row r="3160" spans="1:13" ht="12.75" hidden="1">
      <c r="A3160" s="12"/>
      <c r="F3160" s="65"/>
      <c r="G3160" s="65"/>
      <c r="H3160" s="5">
        <f t="shared" si="192"/>
        <v>0</v>
      </c>
      <c r="I3160" s="22" t="e">
        <f t="shared" si="191"/>
        <v>#DIV/0!</v>
      </c>
      <c r="M3160" s="2"/>
    </row>
    <row r="3161" spans="1:13" ht="12.75" hidden="1">
      <c r="A3161" s="12"/>
      <c r="F3161" s="65"/>
      <c r="G3161" s="65"/>
      <c r="H3161" s="5">
        <f t="shared" si="192"/>
        <v>0</v>
      </c>
      <c r="I3161" s="22" t="e">
        <f t="shared" si="191"/>
        <v>#DIV/0!</v>
      </c>
      <c r="M3161" s="2"/>
    </row>
    <row r="3162" spans="1:13" ht="12.75" hidden="1">
      <c r="A3162" s="12"/>
      <c r="F3162" s="65"/>
      <c r="G3162" s="65"/>
      <c r="H3162" s="5">
        <f t="shared" si="192"/>
        <v>0</v>
      </c>
      <c r="I3162" s="22" t="e">
        <f t="shared" si="191"/>
        <v>#DIV/0!</v>
      </c>
      <c r="M3162" s="2"/>
    </row>
    <row r="3163" spans="1:13" ht="12.75" hidden="1">
      <c r="A3163" s="12"/>
      <c r="F3163" s="65"/>
      <c r="G3163" s="65"/>
      <c r="H3163" s="5">
        <f t="shared" si="192"/>
        <v>0</v>
      </c>
      <c r="I3163" s="22" t="e">
        <f t="shared" si="191"/>
        <v>#DIV/0!</v>
      </c>
      <c r="M3163" s="2"/>
    </row>
    <row r="3164" spans="1:13" ht="12.75" hidden="1">
      <c r="A3164" s="12"/>
      <c r="F3164" s="65"/>
      <c r="G3164" s="65"/>
      <c r="H3164" s="5">
        <f t="shared" si="192"/>
        <v>0</v>
      </c>
      <c r="I3164" s="22" t="e">
        <f t="shared" si="191"/>
        <v>#DIV/0!</v>
      </c>
      <c r="M3164" s="2"/>
    </row>
    <row r="3165" spans="1:13" ht="12.75" hidden="1">
      <c r="A3165" s="12"/>
      <c r="F3165" s="65"/>
      <c r="G3165" s="65"/>
      <c r="H3165" s="5">
        <f t="shared" si="192"/>
        <v>0</v>
      </c>
      <c r="I3165" s="22" t="e">
        <f t="shared" si="191"/>
        <v>#DIV/0!</v>
      </c>
      <c r="M3165" s="2"/>
    </row>
    <row r="3166" spans="1:13" ht="12.75" hidden="1">
      <c r="A3166" s="12"/>
      <c r="F3166" s="65"/>
      <c r="G3166" s="65"/>
      <c r="H3166" s="5">
        <f t="shared" si="192"/>
        <v>0</v>
      </c>
      <c r="I3166" s="22" t="e">
        <f t="shared" si="191"/>
        <v>#DIV/0!</v>
      </c>
      <c r="M3166" s="2"/>
    </row>
    <row r="3167" spans="1:13" ht="12.75" hidden="1">
      <c r="A3167" s="12"/>
      <c r="F3167" s="65"/>
      <c r="G3167" s="65"/>
      <c r="H3167" s="5">
        <f t="shared" si="192"/>
        <v>0</v>
      </c>
      <c r="I3167" s="22" t="e">
        <f t="shared" si="191"/>
        <v>#DIV/0!</v>
      </c>
      <c r="M3167" s="2"/>
    </row>
    <row r="3168" spans="1:13" ht="12.75" hidden="1">
      <c r="A3168" s="12"/>
      <c r="F3168" s="65"/>
      <c r="G3168" s="65"/>
      <c r="H3168" s="5">
        <f t="shared" si="192"/>
        <v>0</v>
      </c>
      <c r="I3168" s="22" t="e">
        <f t="shared" si="191"/>
        <v>#DIV/0!</v>
      </c>
      <c r="M3168" s="2"/>
    </row>
    <row r="3169" spans="1:13" ht="12.75" hidden="1">
      <c r="A3169" s="12"/>
      <c r="F3169" s="65"/>
      <c r="G3169" s="65"/>
      <c r="H3169" s="5">
        <f t="shared" si="192"/>
        <v>0</v>
      </c>
      <c r="I3169" s="22" t="e">
        <f t="shared" si="191"/>
        <v>#DIV/0!</v>
      </c>
      <c r="M3169" s="2"/>
    </row>
    <row r="3170" spans="1:13" ht="12.75" hidden="1">
      <c r="A3170" s="12"/>
      <c r="F3170" s="65"/>
      <c r="G3170" s="65"/>
      <c r="H3170" s="5">
        <f t="shared" si="192"/>
        <v>0</v>
      </c>
      <c r="I3170" s="22" t="e">
        <f t="shared" si="191"/>
        <v>#DIV/0!</v>
      </c>
      <c r="M3170" s="2"/>
    </row>
    <row r="3171" spans="1:13" ht="12.75" hidden="1">
      <c r="A3171" s="12"/>
      <c r="F3171" s="65"/>
      <c r="G3171" s="65"/>
      <c r="H3171" s="5">
        <f t="shared" si="192"/>
        <v>0</v>
      </c>
      <c r="I3171" s="22" t="e">
        <f t="shared" si="191"/>
        <v>#DIV/0!</v>
      </c>
      <c r="M3171" s="2"/>
    </row>
    <row r="3172" spans="1:13" ht="12.75" hidden="1">
      <c r="A3172" s="12"/>
      <c r="F3172" s="65"/>
      <c r="G3172" s="65"/>
      <c r="H3172" s="5">
        <f t="shared" si="192"/>
        <v>0</v>
      </c>
      <c r="I3172" s="22" t="e">
        <f t="shared" si="191"/>
        <v>#DIV/0!</v>
      </c>
      <c r="M3172" s="2"/>
    </row>
    <row r="3173" spans="1:13" ht="12.75" hidden="1">
      <c r="A3173" s="12"/>
      <c r="F3173" s="65"/>
      <c r="G3173" s="65"/>
      <c r="H3173" s="5">
        <f t="shared" si="192"/>
        <v>0</v>
      </c>
      <c r="I3173" s="22" t="e">
        <f t="shared" si="191"/>
        <v>#DIV/0!</v>
      </c>
      <c r="M3173" s="2"/>
    </row>
    <row r="3174" spans="1:13" ht="12.75" hidden="1">
      <c r="A3174" s="12"/>
      <c r="F3174" s="65"/>
      <c r="G3174" s="65"/>
      <c r="H3174" s="5">
        <f t="shared" si="192"/>
        <v>0</v>
      </c>
      <c r="I3174" s="22" t="e">
        <f t="shared" si="191"/>
        <v>#DIV/0!</v>
      </c>
      <c r="M3174" s="2"/>
    </row>
    <row r="3175" spans="1:13" ht="12.75" hidden="1">
      <c r="A3175" s="12"/>
      <c r="F3175" s="65"/>
      <c r="G3175" s="65"/>
      <c r="H3175" s="5">
        <f t="shared" si="192"/>
        <v>0</v>
      </c>
      <c r="I3175" s="22" t="e">
        <f t="shared" si="191"/>
        <v>#DIV/0!</v>
      </c>
      <c r="M3175" s="2"/>
    </row>
    <row r="3176" spans="1:13" ht="12.75" hidden="1">
      <c r="A3176" s="12"/>
      <c r="F3176" s="65"/>
      <c r="G3176" s="65"/>
      <c r="H3176" s="5">
        <f t="shared" si="192"/>
        <v>0</v>
      </c>
      <c r="I3176" s="22" t="e">
        <f t="shared" si="191"/>
        <v>#DIV/0!</v>
      </c>
      <c r="M3176" s="2"/>
    </row>
    <row r="3177" spans="1:13" ht="12.75" hidden="1">
      <c r="A3177" s="12"/>
      <c r="F3177" s="65"/>
      <c r="G3177" s="65"/>
      <c r="H3177" s="5">
        <f t="shared" si="192"/>
        <v>0</v>
      </c>
      <c r="I3177" s="22" t="e">
        <f t="shared" si="191"/>
        <v>#DIV/0!</v>
      </c>
      <c r="M3177" s="2"/>
    </row>
    <row r="3178" spans="1:13" ht="12.75" hidden="1">
      <c r="A3178" s="12"/>
      <c r="F3178" s="65"/>
      <c r="G3178" s="65"/>
      <c r="H3178" s="5">
        <f t="shared" si="192"/>
        <v>0</v>
      </c>
      <c r="I3178" s="22" t="e">
        <f t="shared" si="191"/>
        <v>#DIV/0!</v>
      </c>
      <c r="M3178" s="2"/>
    </row>
    <row r="3179" spans="1:13" ht="12.75" hidden="1">
      <c r="A3179" s="12"/>
      <c r="F3179" s="65"/>
      <c r="G3179" s="65"/>
      <c r="H3179" s="5">
        <f t="shared" si="192"/>
        <v>0</v>
      </c>
      <c r="I3179" s="22" t="e">
        <f t="shared" si="191"/>
        <v>#DIV/0!</v>
      </c>
      <c r="M3179" s="2"/>
    </row>
    <row r="3180" spans="1:13" ht="12.75" hidden="1">
      <c r="A3180" s="12"/>
      <c r="F3180" s="65"/>
      <c r="G3180" s="65"/>
      <c r="H3180" s="5">
        <f t="shared" si="192"/>
        <v>0</v>
      </c>
      <c r="I3180" s="22" t="e">
        <f t="shared" si="191"/>
        <v>#DIV/0!</v>
      </c>
      <c r="M3180" s="2"/>
    </row>
    <row r="3181" spans="1:13" ht="12.75" hidden="1">
      <c r="A3181" s="12"/>
      <c r="F3181" s="65"/>
      <c r="G3181" s="65"/>
      <c r="H3181" s="5">
        <f t="shared" si="192"/>
        <v>0</v>
      </c>
      <c r="I3181" s="22" t="e">
        <f t="shared" si="191"/>
        <v>#DIV/0!</v>
      </c>
      <c r="M3181" s="2"/>
    </row>
    <row r="3182" spans="1:13" ht="12.75" hidden="1">
      <c r="A3182" s="12"/>
      <c r="F3182" s="65"/>
      <c r="G3182" s="65"/>
      <c r="H3182" s="5">
        <f t="shared" si="192"/>
        <v>0</v>
      </c>
      <c r="I3182" s="22" t="e">
        <f t="shared" si="191"/>
        <v>#DIV/0!</v>
      </c>
      <c r="M3182" s="2"/>
    </row>
    <row r="3183" spans="1:13" ht="12.75" hidden="1">
      <c r="A3183" s="12"/>
      <c r="F3183" s="65"/>
      <c r="G3183" s="65"/>
      <c r="H3183" s="5">
        <f t="shared" si="192"/>
        <v>0</v>
      </c>
      <c r="I3183" s="22" t="e">
        <f aca="true" t="shared" si="193" ref="I3183:I3214">+B3183/M3183</f>
        <v>#DIV/0!</v>
      </c>
      <c r="M3183" s="2"/>
    </row>
    <row r="3184" spans="1:13" ht="12.75" hidden="1">
      <c r="A3184" s="12"/>
      <c r="F3184" s="65"/>
      <c r="G3184" s="65"/>
      <c r="H3184" s="5">
        <f t="shared" si="192"/>
        <v>0</v>
      </c>
      <c r="I3184" s="22" t="e">
        <f t="shared" si="193"/>
        <v>#DIV/0!</v>
      </c>
      <c r="M3184" s="2"/>
    </row>
    <row r="3185" spans="1:13" ht="12.75" hidden="1">
      <c r="A3185" s="12"/>
      <c r="F3185" s="65"/>
      <c r="G3185" s="65"/>
      <c r="H3185" s="5">
        <f aca="true" t="shared" si="194" ref="H3185:H3216">H3184-B3185</f>
        <v>0</v>
      </c>
      <c r="I3185" s="22" t="e">
        <f t="shared" si="193"/>
        <v>#DIV/0!</v>
      </c>
      <c r="M3185" s="2"/>
    </row>
    <row r="3186" spans="1:13" ht="12.75" hidden="1">
      <c r="A3186" s="12"/>
      <c r="F3186" s="65"/>
      <c r="G3186" s="65"/>
      <c r="H3186" s="5">
        <f t="shared" si="194"/>
        <v>0</v>
      </c>
      <c r="I3186" s="22" t="e">
        <f t="shared" si="193"/>
        <v>#DIV/0!</v>
      </c>
      <c r="M3186" s="2"/>
    </row>
    <row r="3187" spans="1:13" ht="12.75" hidden="1">
      <c r="A3187" s="12"/>
      <c r="F3187" s="65"/>
      <c r="G3187" s="65"/>
      <c r="H3187" s="5">
        <f t="shared" si="194"/>
        <v>0</v>
      </c>
      <c r="I3187" s="22" t="e">
        <f t="shared" si="193"/>
        <v>#DIV/0!</v>
      </c>
      <c r="M3187" s="2"/>
    </row>
    <row r="3188" spans="1:13" ht="12.75" hidden="1">
      <c r="A3188" s="12"/>
      <c r="F3188" s="65"/>
      <c r="G3188" s="65"/>
      <c r="H3188" s="5">
        <f t="shared" si="194"/>
        <v>0</v>
      </c>
      <c r="I3188" s="22" t="e">
        <f t="shared" si="193"/>
        <v>#DIV/0!</v>
      </c>
      <c r="M3188" s="2"/>
    </row>
    <row r="3189" spans="1:13" ht="12.75" hidden="1">
      <c r="A3189" s="12"/>
      <c r="F3189" s="65"/>
      <c r="G3189" s="65"/>
      <c r="H3189" s="5">
        <f t="shared" si="194"/>
        <v>0</v>
      </c>
      <c r="I3189" s="22" t="e">
        <f t="shared" si="193"/>
        <v>#DIV/0!</v>
      </c>
      <c r="M3189" s="2"/>
    </row>
    <row r="3190" spans="1:13" ht="12.75" hidden="1">
      <c r="A3190" s="12"/>
      <c r="F3190" s="65"/>
      <c r="G3190" s="65"/>
      <c r="H3190" s="5">
        <f t="shared" si="194"/>
        <v>0</v>
      </c>
      <c r="I3190" s="22" t="e">
        <f t="shared" si="193"/>
        <v>#DIV/0!</v>
      </c>
      <c r="M3190" s="2"/>
    </row>
    <row r="3191" spans="1:13" ht="12.75" hidden="1">
      <c r="A3191" s="12"/>
      <c r="F3191" s="65"/>
      <c r="G3191" s="65"/>
      <c r="H3191" s="5">
        <f t="shared" si="194"/>
        <v>0</v>
      </c>
      <c r="I3191" s="22" t="e">
        <f t="shared" si="193"/>
        <v>#DIV/0!</v>
      </c>
      <c r="M3191" s="2"/>
    </row>
    <row r="3192" spans="1:13" ht="12.75" hidden="1">
      <c r="A3192" s="12"/>
      <c r="F3192" s="65"/>
      <c r="G3192" s="65"/>
      <c r="H3192" s="5">
        <f t="shared" si="194"/>
        <v>0</v>
      </c>
      <c r="I3192" s="22" t="e">
        <f t="shared" si="193"/>
        <v>#DIV/0!</v>
      </c>
      <c r="M3192" s="2"/>
    </row>
    <row r="3193" spans="1:13" ht="12.75" hidden="1">
      <c r="A3193" s="12"/>
      <c r="F3193" s="65"/>
      <c r="G3193" s="65"/>
      <c r="H3193" s="5">
        <f t="shared" si="194"/>
        <v>0</v>
      </c>
      <c r="I3193" s="22" t="e">
        <f t="shared" si="193"/>
        <v>#DIV/0!</v>
      </c>
      <c r="M3193" s="2"/>
    </row>
    <row r="3194" spans="1:13" ht="12.75" hidden="1">
      <c r="A3194" s="12"/>
      <c r="F3194" s="65"/>
      <c r="G3194" s="65"/>
      <c r="H3194" s="5">
        <f t="shared" si="194"/>
        <v>0</v>
      </c>
      <c r="I3194" s="22" t="e">
        <f t="shared" si="193"/>
        <v>#DIV/0!</v>
      </c>
      <c r="M3194" s="2"/>
    </row>
    <row r="3195" spans="1:13" ht="12.75" hidden="1">
      <c r="A3195" s="12"/>
      <c r="F3195" s="65"/>
      <c r="G3195" s="65"/>
      <c r="H3195" s="5">
        <f t="shared" si="194"/>
        <v>0</v>
      </c>
      <c r="I3195" s="22" t="e">
        <f t="shared" si="193"/>
        <v>#DIV/0!</v>
      </c>
      <c r="M3195" s="2"/>
    </row>
    <row r="3196" spans="1:13" ht="12.75" hidden="1">
      <c r="A3196" s="12"/>
      <c r="F3196" s="65"/>
      <c r="G3196" s="65"/>
      <c r="H3196" s="5">
        <f t="shared" si="194"/>
        <v>0</v>
      </c>
      <c r="I3196" s="22" t="e">
        <f t="shared" si="193"/>
        <v>#DIV/0!</v>
      </c>
      <c r="M3196" s="2"/>
    </row>
    <row r="3197" spans="1:13" ht="12.75" hidden="1">
      <c r="A3197" s="12"/>
      <c r="F3197" s="65"/>
      <c r="G3197" s="65"/>
      <c r="H3197" s="5">
        <f t="shared" si="194"/>
        <v>0</v>
      </c>
      <c r="I3197" s="22" t="e">
        <f t="shared" si="193"/>
        <v>#DIV/0!</v>
      </c>
      <c r="M3197" s="2"/>
    </row>
    <row r="3198" spans="1:13" ht="12.75" hidden="1">
      <c r="A3198" s="12"/>
      <c r="F3198" s="65"/>
      <c r="G3198" s="65"/>
      <c r="H3198" s="5">
        <f t="shared" si="194"/>
        <v>0</v>
      </c>
      <c r="I3198" s="22" t="e">
        <f t="shared" si="193"/>
        <v>#DIV/0!</v>
      </c>
      <c r="M3198" s="2"/>
    </row>
    <row r="3199" spans="1:13" ht="12.75" hidden="1">
      <c r="A3199" s="12"/>
      <c r="F3199" s="65"/>
      <c r="G3199" s="65"/>
      <c r="H3199" s="5">
        <f t="shared" si="194"/>
        <v>0</v>
      </c>
      <c r="I3199" s="22" t="e">
        <f t="shared" si="193"/>
        <v>#DIV/0!</v>
      </c>
      <c r="M3199" s="2"/>
    </row>
    <row r="3200" spans="1:13" ht="12.75" hidden="1">
      <c r="A3200" s="12"/>
      <c r="F3200" s="65"/>
      <c r="G3200" s="65"/>
      <c r="H3200" s="5">
        <f t="shared" si="194"/>
        <v>0</v>
      </c>
      <c r="I3200" s="22" t="e">
        <f t="shared" si="193"/>
        <v>#DIV/0!</v>
      </c>
      <c r="M3200" s="2"/>
    </row>
    <row r="3201" spans="1:13" ht="12.75" hidden="1">
      <c r="A3201" s="12"/>
      <c r="F3201" s="65"/>
      <c r="G3201" s="65"/>
      <c r="H3201" s="5">
        <f t="shared" si="194"/>
        <v>0</v>
      </c>
      <c r="I3201" s="22" t="e">
        <f t="shared" si="193"/>
        <v>#DIV/0!</v>
      </c>
      <c r="M3201" s="2"/>
    </row>
    <row r="3202" spans="1:13" ht="12.75" hidden="1">
      <c r="A3202" s="12"/>
      <c r="F3202" s="65"/>
      <c r="G3202" s="65"/>
      <c r="H3202" s="5">
        <f t="shared" si="194"/>
        <v>0</v>
      </c>
      <c r="I3202" s="22" t="e">
        <f t="shared" si="193"/>
        <v>#DIV/0!</v>
      </c>
      <c r="M3202" s="2"/>
    </row>
    <row r="3203" spans="1:13" ht="12.75" hidden="1">
      <c r="A3203" s="12"/>
      <c r="F3203" s="65"/>
      <c r="G3203" s="65"/>
      <c r="H3203" s="5">
        <f t="shared" si="194"/>
        <v>0</v>
      </c>
      <c r="I3203" s="22" t="e">
        <f t="shared" si="193"/>
        <v>#DIV/0!</v>
      </c>
      <c r="M3203" s="2"/>
    </row>
    <row r="3204" spans="1:13" ht="12.75" hidden="1">
      <c r="A3204" s="12"/>
      <c r="F3204" s="65"/>
      <c r="G3204" s="65"/>
      <c r="H3204" s="5">
        <f t="shared" si="194"/>
        <v>0</v>
      </c>
      <c r="I3204" s="22" t="e">
        <f t="shared" si="193"/>
        <v>#DIV/0!</v>
      </c>
      <c r="M3204" s="2"/>
    </row>
    <row r="3205" spans="1:13" ht="12.75" hidden="1">
      <c r="A3205" s="12"/>
      <c r="F3205" s="65"/>
      <c r="G3205" s="65"/>
      <c r="H3205" s="5">
        <f t="shared" si="194"/>
        <v>0</v>
      </c>
      <c r="I3205" s="22" t="e">
        <f t="shared" si="193"/>
        <v>#DIV/0!</v>
      </c>
      <c r="M3205" s="2"/>
    </row>
    <row r="3206" spans="1:13" ht="12.75" hidden="1">
      <c r="A3206" s="12"/>
      <c r="F3206" s="65"/>
      <c r="G3206" s="65"/>
      <c r="H3206" s="5">
        <f t="shared" si="194"/>
        <v>0</v>
      </c>
      <c r="I3206" s="22" t="e">
        <f t="shared" si="193"/>
        <v>#DIV/0!</v>
      </c>
      <c r="M3206" s="2"/>
    </row>
    <row r="3207" spans="1:13" ht="12.75" hidden="1">
      <c r="A3207" s="12"/>
      <c r="F3207" s="65"/>
      <c r="G3207" s="65"/>
      <c r="H3207" s="5">
        <f t="shared" si="194"/>
        <v>0</v>
      </c>
      <c r="I3207" s="22" t="e">
        <f t="shared" si="193"/>
        <v>#DIV/0!</v>
      </c>
      <c r="M3207" s="2"/>
    </row>
    <row r="3208" spans="1:13" ht="12.75" hidden="1">
      <c r="A3208" s="12"/>
      <c r="F3208" s="65"/>
      <c r="G3208" s="65"/>
      <c r="H3208" s="5">
        <f t="shared" si="194"/>
        <v>0</v>
      </c>
      <c r="I3208" s="22" t="e">
        <f t="shared" si="193"/>
        <v>#DIV/0!</v>
      </c>
      <c r="M3208" s="2"/>
    </row>
    <row r="3209" spans="1:13" ht="12.75" hidden="1">
      <c r="A3209" s="12"/>
      <c r="F3209" s="65"/>
      <c r="G3209" s="65"/>
      <c r="H3209" s="5">
        <f t="shared" si="194"/>
        <v>0</v>
      </c>
      <c r="I3209" s="22" t="e">
        <f t="shared" si="193"/>
        <v>#DIV/0!</v>
      </c>
      <c r="M3209" s="2"/>
    </row>
    <row r="3210" spans="1:13" ht="12.75" hidden="1">
      <c r="A3210" s="12"/>
      <c r="F3210" s="65"/>
      <c r="G3210" s="65"/>
      <c r="H3210" s="5">
        <f t="shared" si="194"/>
        <v>0</v>
      </c>
      <c r="I3210" s="22" t="e">
        <f t="shared" si="193"/>
        <v>#DIV/0!</v>
      </c>
      <c r="M3210" s="2"/>
    </row>
    <row r="3211" spans="1:13" ht="12.75" hidden="1">
      <c r="A3211" s="12"/>
      <c r="F3211" s="65"/>
      <c r="G3211" s="65"/>
      <c r="H3211" s="5">
        <f t="shared" si="194"/>
        <v>0</v>
      </c>
      <c r="I3211" s="22" t="e">
        <f t="shared" si="193"/>
        <v>#DIV/0!</v>
      </c>
      <c r="M3211" s="2"/>
    </row>
    <row r="3212" spans="1:13" ht="12.75" hidden="1">
      <c r="A3212" s="12"/>
      <c r="F3212" s="65"/>
      <c r="G3212" s="65"/>
      <c r="H3212" s="5">
        <f t="shared" si="194"/>
        <v>0</v>
      </c>
      <c r="I3212" s="22" t="e">
        <f t="shared" si="193"/>
        <v>#DIV/0!</v>
      </c>
      <c r="M3212" s="2"/>
    </row>
    <row r="3213" spans="1:13" ht="12.75" hidden="1">
      <c r="A3213" s="12"/>
      <c r="F3213" s="65"/>
      <c r="G3213" s="65"/>
      <c r="H3213" s="5">
        <f t="shared" si="194"/>
        <v>0</v>
      </c>
      <c r="I3213" s="22" t="e">
        <f t="shared" si="193"/>
        <v>#DIV/0!</v>
      </c>
      <c r="M3213" s="2"/>
    </row>
    <row r="3214" spans="1:13" ht="12.75" hidden="1">
      <c r="A3214" s="12"/>
      <c r="F3214" s="65"/>
      <c r="G3214" s="65"/>
      <c r="H3214" s="5">
        <f t="shared" si="194"/>
        <v>0</v>
      </c>
      <c r="I3214" s="22" t="e">
        <f t="shared" si="193"/>
        <v>#DIV/0!</v>
      </c>
      <c r="M3214" s="2"/>
    </row>
    <row r="3215" spans="1:13" ht="12.75" hidden="1">
      <c r="A3215" s="12"/>
      <c r="F3215" s="65"/>
      <c r="G3215" s="65"/>
      <c r="H3215" s="5">
        <f t="shared" si="194"/>
        <v>0</v>
      </c>
      <c r="I3215" s="22" t="e">
        <f aca="true" t="shared" si="195" ref="I3215:I3237">+B3215/M3215</f>
        <v>#DIV/0!</v>
      </c>
      <c r="M3215" s="2"/>
    </row>
    <row r="3216" spans="1:13" ht="12.75" hidden="1">
      <c r="A3216" s="12"/>
      <c r="F3216" s="65"/>
      <c r="G3216" s="65"/>
      <c r="H3216" s="5">
        <f t="shared" si="194"/>
        <v>0</v>
      </c>
      <c r="I3216" s="22" t="e">
        <f t="shared" si="195"/>
        <v>#DIV/0!</v>
      </c>
      <c r="M3216" s="2"/>
    </row>
    <row r="3217" spans="1:13" ht="12.75" hidden="1">
      <c r="A3217" s="12"/>
      <c r="F3217" s="65"/>
      <c r="G3217" s="65"/>
      <c r="H3217" s="5">
        <f aca="true" t="shared" si="196" ref="H3217:H3237">H3216-B3217</f>
        <v>0</v>
      </c>
      <c r="I3217" s="22" t="e">
        <f t="shared" si="195"/>
        <v>#DIV/0!</v>
      </c>
      <c r="M3217" s="2"/>
    </row>
    <row r="3218" spans="1:13" ht="12.75" hidden="1">
      <c r="A3218" s="12"/>
      <c r="F3218" s="65"/>
      <c r="G3218" s="65"/>
      <c r="H3218" s="5">
        <f t="shared" si="196"/>
        <v>0</v>
      </c>
      <c r="I3218" s="22" t="e">
        <f t="shared" si="195"/>
        <v>#DIV/0!</v>
      </c>
      <c r="M3218" s="2"/>
    </row>
    <row r="3219" spans="1:13" ht="12.75" hidden="1">
      <c r="A3219" s="12"/>
      <c r="F3219" s="65"/>
      <c r="G3219" s="65"/>
      <c r="H3219" s="5">
        <f t="shared" si="196"/>
        <v>0</v>
      </c>
      <c r="I3219" s="22" t="e">
        <f t="shared" si="195"/>
        <v>#DIV/0!</v>
      </c>
      <c r="M3219" s="2"/>
    </row>
    <row r="3220" spans="1:13" ht="12.75" hidden="1">
      <c r="A3220" s="12"/>
      <c r="F3220" s="65"/>
      <c r="G3220" s="65"/>
      <c r="H3220" s="5">
        <f t="shared" si="196"/>
        <v>0</v>
      </c>
      <c r="I3220" s="22" t="e">
        <f t="shared" si="195"/>
        <v>#DIV/0!</v>
      </c>
      <c r="M3220" s="2"/>
    </row>
    <row r="3221" spans="1:13" ht="12.75" hidden="1">
      <c r="A3221" s="12"/>
      <c r="F3221" s="65"/>
      <c r="G3221" s="65"/>
      <c r="H3221" s="5">
        <f t="shared" si="196"/>
        <v>0</v>
      </c>
      <c r="I3221" s="22" t="e">
        <f t="shared" si="195"/>
        <v>#DIV/0!</v>
      </c>
      <c r="M3221" s="2"/>
    </row>
    <row r="3222" spans="1:13" ht="12.75" hidden="1">
      <c r="A3222" s="12"/>
      <c r="F3222" s="65"/>
      <c r="G3222" s="65"/>
      <c r="H3222" s="5">
        <f t="shared" si="196"/>
        <v>0</v>
      </c>
      <c r="I3222" s="22" t="e">
        <f t="shared" si="195"/>
        <v>#DIV/0!</v>
      </c>
      <c r="M3222" s="2"/>
    </row>
    <row r="3223" spans="1:13" ht="12.75" hidden="1">
      <c r="A3223" s="12"/>
      <c r="F3223" s="65"/>
      <c r="G3223" s="65"/>
      <c r="H3223" s="5">
        <f t="shared" si="196"/>
        <v>0</v>
      </c>
      <c r="I3223" s="22" t="e">
        <f t="shared" si="195"/>
        <v>#DIV/0!</v>
      </c>
      <c r="M3223" s="2"/>
    </row>
    <row r="3224" spans="1:13" ht="12.75" hidden="1">
      <c r="A3224" s="12"/>
      <c r="F3224" s="65"/>
      <c r="G3224" s="65"/>
      <c r="H3224" s="5">
        <f t="shared" si="196"/>
        <v>0</v>
      </c>
      <c r="I3224" s="22" t="e">
        <f t="shared" si="195"/>
        <v>#DIV/0!</v>
      </c>
      <c r="M3224" s="2"/>
    </row>
    <row r="3225" spans="1:13" ht="12.75" hidden="1">
      <c r="A3225" s="12"/>
      <c r="F3225" s="65"/>
      <c r="G3225" s="65"/>
      <c r="H3225" s="5">
        <f t="shared" si="196"/>
        <v>0</v>
      </c>
      <c r="I3225" s="22" t="e">
        <f t="shared" si="195"/>
        <v>#DIV/0!</v>
      </c>
      <c r="M3225" s="2"/>
    </row>
    <row r="3226" spans="1:13" ht="12.75" hidden="1">
      <c r="A3226" s="12"/>
      <c r="F3226" s="65"/>
      <c r="G3226" s="65"/>
      <c r="H3226" s="5">
        <f t="shared" si="196"/>
        <v>0</v>
      </c>
      <c r="I3226" s="22" t="e">
        <f t="shared" si="195"/>
        <v>#DIV/0!</v>
      </c>
      <c r="M3226" s="2"/>
    </row>
    <row r="3227" spans="1:13" ht="12.75" hidden="1">
      <c r="A3227" s="12"/>
      <c r="F3227" s="65"/>
      <c r="G3227" s="65"/>
      <c r="H3227" s="5">
        <f t="shared" si="196"/>
        <v>0</v>
      </c>
      <c r="I3227" s="22" t="e">
        <f t="shared" si="195"/>
        <v>#DIV/0!</v>
      </c>
      <c r="M3227" s="2"/>
    </row>
    <row r="3228" spans="1:13" ht="12.75" hidden="1">
      <c r="A3228" s="12"/>
      <c r="F3228" s="65"/>
      <c r="G3228" s="65"/>
      <c r="H3228" s="5">
        <f t="shared" si="196"/>
        <v>0</v>
      </c>
      <c r="I3228" s="22" t="e">
        <f t="shared" si="195"/>
        <v>#DIV/0!</v>
      </c>
      <c r="M3228" s="2"/>
    </row>
    <row r="3229" spans="1:13" ht="12.75" hidden="1">
      <c r="A3229" s="12"/>
      <c r="F3229" s="65"/>
      <c r="G3229" s="65"/>
      <c r="H3229" s="5">
        <f t="shared" si="196"/>
        <v>0</v>
      </c>
      <c r="I3229" s="22" t="e">
        <f t="shared" si="195"/>
        <v>#DIV/0!</v>
      </c>
      <c r="M3229" s="2"/>
    </row>
    <row r="3230" spans="1:13" ht="12.75" hidden="1">
      <c r="A3230" s="12"/>
      <c r="F3230" s="65"/>
      <c r="G3230" s="65"/>
      <c r="H3230" s="5">
        <f t="shared" si="196"/>
        <v>0</v>
      </c>
      <c r="I3230" s="22" t="e">
        <f t="shared" si="195"/>
        <v>#DIV/0!</v>
      </c>
      <c r="M3230" s="2"/>
    </row>
    <row r="3231" spans="1:13" ht="12.75" hidden="1">
      <c r="A3231" s="12"/>
      <c r="F3231" s="65"/>
      <c r="G3231" s="65"/>
      <c r="H3231" s="5">
        <f t="shared" si="196"/>
        <v>0</v>
      </c>
      <c r="I3231" s="22" t="e">
        <f t="shared" si="195"/>
        <v>#DIV/0!</v>
      </c>
      <c r="M3231" s="2"/>
    </row>
    <row r="3232" spans="1:13" ht="12.75" hidden="1">
      <c r="A3232" s="12"/>
      <c r="F3232" s="65"/>
      <c r="G3232" s="65"/>
      <c r="H3232" s="5">
        <f t="shared" si="196"/>
        <v>0</v>
      </c>
      <c r="I3232" s="22" t="e">
        <f t="shared" si="195"/>
        <v>#DIV/0!</v>
      </c>
      <c r="M3232" s="2"/>
    </row>
    <row r="3233" spans="1:13" ht="12.75" hidden="1">
      <c r="A3233" s="12"/>
      <c r="F3233" s="65"/>
      <c r="G3233" s="65"/>
      <c r="H3233" s="5">
        <f t="shared" si="196"/>
        <v>0</v>
      </c>
      <c r="I3233" s="22" t="e">
        <f t="shared" si="195"/>
        <v>#DIV/0!</v>
      </c>
      <c r="M3233" s="2"/>
    </row>
    <row r="3234" spans="1:13" ht="12.75" hidden="1">
      <c r="A3234" s="12"/>
      <c r="F3234" s="65"/>
      <c r="G3234" s="65"/>
      <c r="H3234" s="5">
        <f t="shared" si="196"/>
        <v>0</v>
      </c>
      <c r="I3234" s="22" t="e">
        <f t="shared" si="195"/>
        <v>#DIV/0!</v>
      </c>
      <c r="M3234" s="2"/>
    </row>
    <row r="3235" spans="1:13" ht="12.75" hidden="1">
      <c r="A3235" s="12"/>
      <c r="F3235" s="65"/>
      <c r="G3235" s="65"/>
      <c r="H3235" s="5">
        <f t="shared" si="196"/>
        <v>0</v>
      </c>
      <c r="I3235" s="22" t="e">
        <f t="shared" si="195"/>
        <v>#DIV/0!</v>
      </c>
      <c r="M3235" s="2"/>
    </row>
    <row r="3236" spans="1:13" ht="12.75" hidden="1">
      <c r="A3236" s="12"/>
      <c r="F3236" s="65"/>
      <c r="G3236" s="65"/>
      <c r="H3236" s="5">
        <f t="shared" si="196"/>
        <v>0</v>
      </c>
      <c r="I3236" s="22" t="e">
        <f t="shared" si="195"/>
        <v>#DIV/0!</v>
      </c>
      <c r="M3236" s="2"/>
    </row>
    <row r="3237" spans="1:13" ht="12.75" hidden="1">
      <c r="A3237" s="12"/>
      <c r="F3237" s="65"/>
      <c r="G3237" s="65"/>
      <c r="H3237" s="5">
        <f t="shared" si="196"/>
        <v>0</v>
      </c>
      <c r="I3237" s="22" t="e">
        <f t="shared" si="195"/>
        <v>#DIV/0!</v>
      </c>
      <c r="M3237" s="2"/>
    </row>
    <row r="3238" spans="1:13" ht="12.75" hidden="1">
      <c r="A3238" s="12"/>
      <c r="F3238" s="65"/>
      <c r="G3238" s="65"/>
      <c r="M3238" s="2"/>
    </row>
    <row r="3239" spans="1:13" ht="12.75" hidden="1">
      <c r="A3239" s="12"/>
      <c r="F3239" s="65"/>
      <c r="G3239" s="65"/>
      <c r="M3239" s="2"/>
    </row>
    <row r="3240" spans="1:13" ht="12.75" hidden="1">
      <c r="A3240" s="12"/>
      <c r="F3240" s="65"/>
      <c r="G3240" s="65"/>
      <c r="M3240" s="2"/>
    </row>
    <row r="3241" spans="1:13" ht="12.75" hidden="1">
      <c r="A3241" s="12"/>
      <c r="F3241" s="65"/>
      <c r="G3241" s="65"/>
      <c r="M3241" s="2"/>
    </row>
    <row r="3242" spans="1:13" ht="12.75" hidden="1">
      <c r="A3242" s="12"/>
      <c r="F3242" s="65"/>
      <c r="G3242" s="65"/>
      <c r="M3242" s="2"/>
    </row>
    <row r="3243" spans="1:13" ht="12.75" hidden="1">
      <c r="A3243" s="12"/>
      <c r="F3243" s="65"/>
      <c r="G3243" s="65"/>
      <c r="M3243" s="2"/>
    </row>
    <row r="3244" spans="1:13" ht="12.75" hidden="1">
      <c r="A3244" s="12"/>
      <c r="F3244" s="65"/>
      <c r="G3244" s="65"/>
      <c r="M3244" s="2"/>
    </row>
    <row r="3245" spans="1:13" ht="12.75" hidden="1">
      <c r="A3245" s="12"/>
      <c r="F3245" s="65"/>
      <c r="G3245" s="65"/>
      <c r="M3245" s="2"/>
    </row>
    <row r="3246" spans="1:13" ht="12.75" hidden="1">
      <c r="A3246" s="12"/>
      <c r="F3246" s="65"/>
      <c r="G3246" s="65"/>
      <c r="M3246" s="2"/>
    </row>
    <row r="3247" spans="1:13" ht="12.75" hidden="1">
      <c r="A3247" s="12"/>
      <c r="F3247" s="65"/>
      <c r="G3247" s="65"/>
      <c r="M3247" s="2"/>
    </row>
    <row r="3248" spans="1:13" ht="12.75" hidden="1">
      <c r="A3248" s="12"/>
      <c r="F3248" s="65"/>
      <c r="G3248" s="65"/>
      <c r="M3248" s="2"/>
    </row>
    <row r="3249" spans="1:13" ht="12.75" hidden="1">
      <c r="A3249" s="12"/>
      <c r="F3249" s="65"/>
      <c r="G3249" s="65"/>
      <c r="M3249" s="2"/>
    </row>
    <row r="3250" spans="1:13" ht="12.75" hidden="1">
      <c r="A3250" s="12"/>
      <c r="F3250" s="65"/>
      <c r="G3250" s="65"/>
      <c r="M3250" s="2"/>
    </row>
    <row r="3251" spans="1:13" ht="12.75" hidden="1">
      <c r="A3251" s="12"/>
      <c r="F3251" s="65"/>
      <c r="G3251" s="65"/>
      <c r="M3251" s="2"/>
    </row>
    <row r="3252" spans="1:13" ht="12.75" hidden="1">
      <c r="A3252" s="12"/>
      <c r="F3252" s="65"/>
      <c r="G3252" s="65"/>
      <c r="M3252" s="2"/>
    </row>
    <row r="3253" spans="1:13" ht="12.75" hidden="1">
      <c r="A3253" s="12"/>
      <c r="F3253" s="65"/>
      <c r="G3253" s="65"/>
      <c r="M3253" s="2"/>
    </row>
    <row r="3254" spans="1:13" ht="12.75" hidden="1">
      <c r="A3254" s="12"/>
      <c r="F3254" s="65"/>
      <c r="G3254" s="65"/>
      <c r="M3254" s="2"/>
    </row>
    <row r="3255" spans="1:13" ht="12.75" hidden="1">
      <c r="A3255" s="12"/>
      <c r="F3255" s="65"/>
      <c r="G3255" s="65"/>
      <c r="M3255" s="2"/>
    </row>
    <row r="3256" spans="1:13" ht="12.75" hidden="1">
      <c r="A3256" s="12"/>
      <c r="F3256" s="65"/>
      <c r="G3256" s="65"/>
      <c r="M3256" s="2"/>
    </row>
    <row r="3257" spans="1:13" ht="12.75" hidden="1">
      <c r="A3257" s="12"/>
      <c r="F3257" s="65"/>
      <c r="G3257" s="65"/>
      <c r="M3257" s="2"/>
    </row>
    <row r="3258" spans="1:13" ht="12.75" hidden="1">
      <c r="A3258" s="12"/>
      <c r="F3258" s="65"/>
      <c r="G3258" s="65"/>
      <c r="M3258" s="2"/>
    </row>
    <row r="3259" spans="1:13" ht="12.75" hidden="1">
      <c r="A3259" s="12"/>
      <c r="F3259" s="65"/>
      <c r="G3259" s="65"/>
      <c r="M3259" s="2"/>
    </row>
    <row r="3260" spans="1:13" ht="12.75" hidden="1">
      <c r="A3260" s="12"/>
      <c r="F3260" s="65"/>
      <c r="G3260" s="65"/>
      <c r="M3260" s="2"/>
    </row>
    <row r="3261" spans="1:13" ht="12.75" hidden="1">
      <c r="A3261" s="12"/>
      <c r="F3261" s="65"/>
      <c r="G3261" s="65"/>
      <c r="M3261" s="2"/>
    </row>
    <row r="3262" spans="1:13" ht="12.75" hidden="1">
      <c r="A3262" s="12"/>
      <c r="F3262" s="65"/>
      <c r="G3262" s="65"/>
      <c r="M3262" s="2"/>
    </row>
    <row r="3263" spans="1:13" ht="12.75" hidden="1">
      <c r="A3263" s="12"/>
      <c r="F3263" s="65"/>
      <c r="G3263" s="65"/>
      <c r="M3263" s="2"/>
    </row>
    <row r="3264" spans="1:13" ht="12.75" hidden="1">
      <c r="A3264" s="12"/>
      <c r="F3264" s="65"/>
      <c r="G3264" s="65"/>
      <c r="M3264" s="2"/>
    </row>
    <row r="3265" spans="1:13" ht="12.75" hidden="1">
      <c r="A3265" s="12"/>
      <c r="F3265" s="65"/>
      <c r="G3265" s="65"/>
      <c r="M3265" s="2"/>
    </row>
    <row r="3266" spans="1:13" ht="12.75" hidden="1">
      <c r="A3266" s="12"/>
      <c r="F3266" s="65"/>
      <c r="G3266" s="65"/>
      <c r="M3266" s="2"/>
    </row>
    <row r="3267" spans="1:13" ht="12.75" hidden="1">
      <c r="A3267" s="12"/>
      <c r="F3267" s="65"/>
      <c r="G3267" s="65"/>
      <c r="M3267" s="2"/>
    </row>
    <row r="3268" spans="1:13" ht="12.75" hidden="1">
      <c r="A3268" s="12"/>
      <c r="F3268" s="65"/>
      <c r="G3268" s="65"/>
      <c r="M3268" s="2"/>
    </row>
    <row r="3269" spans="1:13" ht="12.75" hidden="1">
      <c r="A3269" s="12"/>
      <c r="F3269" s="65"/>
      <c r="G3269" s="65"/>
      <c r="M3269" s="2"/>
    </row>
    <row r="3270" spans="1:13" ht="12.75" hidden="1">
      <c r="A3270" s="12"/>
      <c r="F3270" s="65"/>
      <c r="G3270" s="65"/>
      <c r="M3270" s="2"/>
    </row>
    <row r="3271" spans="1:13" ht="12.75" hidden="1">
      <c r="A3271" s="12"/>
      <c r="F3271" s="65"/>
      <c r="G3271" s="65"/>
      <c r="M3271" s="2"/>
    </row>
    <row r="3272" spans="1:13" ht="12.75" hidden="1">
      <c r="A3272" s="12"/>
      <c r="F3272" s="65"/>
      <c r="G3272" s="65"/>
      <c r="M3272" s="2"/>
    </row>
    <row r="3273" spans="1:13" ht="12.75" hidden="1">
      <c r="A3273" s="12"/>
      <c r="F3273" s="65"/>
      <c r="G3273" s="65"/>
      <c r="M3273" s="2"/>
    </row>
    <row r="3274" spans="1:13" ht="12.75" hidden="1">
      <c r="A3274" s="12"/>
      <c r="F3274" s="65"/>
      <c r="G3274" s="65"/>
      <c r="M3274" s="2"/>
    </row>
    <row r="3275" spans="1:13" ht="12.75" hidden="1">
      <c r="A3275" s="12"/>
      <c r="F3275" s="65"/>
      <c r="G3275" s="65"/>
      <c r="M3275" s="2"/>
    </row>
    <row r="3276" spans="1:13" ht="12.75" hidden="1">
      <c r="A3276" s="12"/>
      <c r="F3276" s="65"/>
      <c r="G3276" s="65"/>
      <c r="M3276" s="2"/>
    </row>
    <row r="3277" spans="1:13" ht="12.75" hidden="1">
      <c r="A3277" s="12"/>
      <c r="F3277" s="65"/>
      <c r="G3277" s="65"/>
      <c r="M3277" s="2"/>
    </row>
    <row r="3278" spans="1:13" ht="12.75" hidden="1">
      <c r="A3278" s="12"/>
      <c r="F3278" s="65"/>
      <c r="G3278" s="65"/>
      <c r="M3278" s="2"/>
    </row>
    <row r="3279" spans="1:13" ht="12.75" hidden="1">
      <c r="A3279" s="12"/>
      <c r="F3279" s="65"/>
      <c r="G3279" s="65"/>
      <c r="M3279" s="2"/>
    </row>
    <row r="3280" spans="1:13" ht="12.75" hidden="1">
      <c r="A3280" s="12"/>
      <c r="F3280" s="65"/>
      <c r="G3280" s="65"/>
      <c r="M3280" s="2"/>
    </row>
    <row r="3281" spans="1:13" ht="12.75" hidden="1">
      <c r="A3281" s="12"/>
      <c r="F3281" s="65"/>
      <c r="G3281" s="65"/>
      <c r="M3281" s="2"/>
    </row>
    <row r="3282" spans="1:13" ht="12.75" hidden="1">
      <c r="A3282" s="12"/>
      <c r="F3282" s="65"/>
      <c r="G3282" s="65"/>
      <c r="M3282" s="2"/>
    </row>
    <row r="3283" spans="1:13" ht="12.75" hidden="1">
      <c r="A3283" s="12"/>
      <c r="F3283" s="65"/>
      <c r="G3283" s="65"/>
      <c r="M3283" s="2"/>
    </row>
    <row r="3284" spans="1:13" ht="12.75" hidden="1">
      <c r="A3284" s="12"/>
      <c r="F3284" s="65"/>
      <c r="G3284" s="65"/>
      <c r="M3284" s="2"/>
    </row>
    <row r="3285" spans="1:13" ht="12.75" hidden="1">
      <c r="A3285" s="12"/>
      <c r="F3285" s="65"/>
      <c r="G3285" s="65"/>
      <c r="M3285" s="2"/>
    </row>
    <row r="3286" spans="1:13" ht="12.75" hidden="1">
      <c r="A3286" s="12"/>
      <c r="F3286" s="65"/>
      <c r="G3286" s="65"/>
      <c r="M3286" s="2"/>
    </row>
    <row r="3287" spans="1:13" ht="12.75" hidden="1">
      <c r="A3287" s="12"/>
      <c r="F3287" s="65"/>
      <c r="G3287" s="65"/>
      <c r="M3287" s="2"/>
    </row>
    <row r="3288" spans="1:13" ht="12.75" hidden="1">
      <c r="A3288" s="12"/>
      <c r="F3288" s="65"/>
      <c r="G3288" s="65"/>
      <c r="M3288" s="2"/>
    </row>
    <row r="3289" spans="1:13" ht="12.75" hidden="1">
      <c r="A3289" s="12"/>
      <c r="F3289" s="65"/>
      <c r="G3289" s="65"/>
      <c r="M3289" s="2"/>
    </row>
    <row r="3290" spans="1:13" ht="12.75" hidden="1">
      <c r="A3290" s="12"/>
      <c r="F3290" s="65"/>
      <c r="G3290" s="65"/>
      <c r="M3290" s="2"/>
    </row>
    <row r="3291" spans="1:13" ht="12.75" hidden="1">
      <c r="A3291" s="12"/>
      <c r="F3291" s="65"/>
      <c r="G3291" s="65"/>
      <c r="M3291" s="2"/>
    </row>
    <row r="3292" spans="1:13" ht="12.75" hidden="1">
      <c r="A3292" s="12"/>
      <c r="F3292" s="65"/>
      <c r="G3292" s="65"/>
      <c r="M3292" s="2"/>
    </row>
    <row r="3293" spans="1:13" ht="12.75" hidden="1">
      <c r="A3293" s="12"/>
      <c r="F3293" s="65"/>
      <c r="G3293" s="65"/>
      <c r="M3293" s="2"/>
    </row>
    <row r="3294" spans="1:13" ht="12.75" hidden="1">
      <c r="A3294" s="12"/>
      <c r="F3294" s="65"/>
      <c r="G3294" s="65"/>
      <c r="M3294" s="2"/>
    </row>
    <row r="3295" spans="1:13" ht="12.75" hidden="1">
      <c r="A3295" s="12"/>
      <c r="F3295" s="65"/>
      <c r="G3295" s="65"/>
      <c r="M3295" s="2"/>
    </row>
    <row r="3296" spans="1:13" ht="12.75" hidden="1">
      <c r="A3296" s="12"/>
      <c r="F3296" s="65"/>
      <c r="G3296" s="65"/>
      <c r="M3296" s="2"/>
    </row>
    <row r="3297" spans="1:13" ht="12.75" hidden="1">
      <c r="A3297" s="12"/>
      <c r="F3297" s="65"/>
      <c r="G3297" s="65"/>
      <c r="M3297" s="2"/>
    </row>
    <row r="3298" spans="1:13" ht="12.75" hidden="1">
      <c r="A3298" s="12"/>
      <c r="F3298" s="65"/>
      <c r="G3298" s="65"/>
      <c r="M3298" s="2"/>
    </row>
    <row r="3299" spans="1:13" ht="12.75" hidden="1">
      <c r="A3299" s="12"/>
      <c r="F3299" s="65"/>
      <c r="G3299" s="65"/>
      <c r="M3299" s="2"/>
    </row>
    <row r="3300" spans="1:13" ht="12.75" hidden="1">
      <c r="A3300" s="12"/>
      <c r="F3300" s="65"/>
      <c r="G3300" s="65"/>
      <c r="M3300" s="2"/>
    </row>
    <row r="3301" spans="1:13" ht="12.75" hidden="1">
      <c r="A3301" s="12"/>
      <c r="F3301" s="65"/>
      <c r="G3301" s="65"/>
      <c r="M3301" s="2"/>
    </row>
    <row r="3302" spans="1:13" ht="12.75" hidden="1">
      <c r="A3302" s="12"/>
      <c r="F3302" s="65"/>
      <c r="G3302" s="65"/>
      <c r="M3302" s="2"/>
    </row>
    <row r="3303" spans="1:13" ht="12.75" hidden="1">
      <c r="A3303" s="12"/>
      <c r="F3303" s="65"/>
      <c r="G3303" s="65"/>
      <c r="M3303" s="2"/>
    </row>
    <row r="3304" spans="1:13" ht="12.75" hidden="1">
      <c r="A3304" s="12"/>
      <c r="F3304" s="65"/>
      <c r="G3304" s="65"/>
      <c r="M3304" s="2"/>
    </row>
    <row r="3305" spans="1:13" ht="12.75" hidden="1">
      <c r="A3305" s="12"/>
      <c r="F3305" s="65"/>
      <c r="G3305" s="65"/>
      <c r="M3305" s="2"/>
    </row>
    <row r="3306" spans="1:13" ht="12.75" hidden="1">
      <c r="A3306" s="12"/>
      <c r="F3306" s="65"/>
      <c r="G3306" s="65"/>
      <c r="M3306" s="2"/>
    </row>
    <row r="3307" spans="1:13" s="259" customFormat="1" ht="12.75" hidden="1">
      <c r="A3307" s="254"/>
      <c r="B3307" s="255"/>
      <c r="C3307" s="254"/>
      <c r="D3307" s="254"/>
      <c r="E3307" s="254"/>
      <c r="F3307" s="256"/>
      <c r="G3307" s="256"/>
      <c r="H3307" s="255"/>
      <c r="I3307" s="238"/>
      <c r="K3307" s="37"/>
      <c r="L3307" s="15"/>
      <c r="M3307" s="2"/>
    </row>
    <row r="3308" spans="1:13" s="259" customFormat="1" ht="12.75" hidden="1">
      <c r="A3308" s="254"/>
      <c r="B3308" s="255"/>
      <c r="C3308" s="254"/>
      <c r="D3308" s="254"/>
      <c r="E3308" s="254"/>
      <c r="F3308" s="256"/>
      <c r="G3308" s="256"/>
      <c r="H3308" s="255"/>
      <c r="I3308" s="238"/>
      <c r="K3308" s="37"/>
      <c r="L3308" s="15"/>
      <c r="M3308" s="2"/>
    </row>
    <row r="3309" spans="2:13" ht="12.75" hidden="1">
      <c r="B3309" s="7"/>
      <c r="F3309" s="65"/>
      <c r="G3309" s="65"/>
      <c r="H3309" s="255"/>
      <c r="I3309" s="22" t="e">
        <f aca="true" t="shared" si="197" ref="I3309:I3340">+B3309/M3309</f>
        <v>#DIV/0!</v>
      </c>
      <c r="M3309" s="2"/>
    </row>
    <row r="3310" spans="2:13" ht="12.75" hidden="1">
      <c r="B3310" s="7"/>
      <c r="F3310" s="65"/>
      <c r="G3310" s="65"/>
      <c r="H3310" s="255"/>
      <c r="I3310" s="22" t="e">
        <f t="shared" si="197"/>
        <v>#DIV/0!</v>
      </c>
      <c r="M3310" s="2"/>
    </row>
    <row r="3311" spans="2:13" ht="12.75" hidden="1">
      <c r="B3311" s="7"/>
      <c r="F3311" s="65"/>
      <c r="G3311" s="65"/>
      <c r="H3311" s="5">
        <f aca="true" t="shared" si="198" ref="H3311:H3342">H3310-B3311</f>
        <v>0</v>
      </c>
      <c r="I3311" s="22" t="e">
        <f t="shared" si="197"/>
        <v>#DIV/0!</v>
      </c>
      <c r="M3311" s="2"/>
    </row>
    <row r="3312" spans="2:13" ht="12.75" hidden="1">
      <c r="B3312" s="7"/>
      <c r="F3312" s="65"/>
      <c r="G3312" s="65"/>
      <c r="H3312" s="5">
        <f t="shared" si="198"/>
        <v>0</v>
      </c>
      <c r="I3312" s="22" t="e">
        <f t="shared" si="197"/>
        <v>#DIV/0!</v>
      </c>
      <c r="M3312" s="2"/>
    </row>
    <row r="3313" spans="2:13" ht="12.75" hidden="1">
      <c r="B3313" s="7"/>
      <c r="F3313" s="65"/>
      <c r="G3313" s="65"/>
      <c r="H3313" s="5">
        <f t="shared" si="198"/>
        <v>0</v>
      </c>
      <c r="I3313" s="22" t="e">
        <f t="shared" si="197"/>
        <v>#DIV/0!</v>
      </c>
      <c r="M3313" s="2"/>
    </row>
    <row r="3314" spans="2:13" ht="12.75" hidden="1">
      <c r="B3314" s="7"/>
      <c r="F3314" s="65"/>
      <c r="G3314" s="65"/>
      <c r="H3314" s="5">
        <f t="shared" si="198"/>
        <v>0</v>
      </c>
      <c r="I3314" s="22" t="e">
        <f t="shared" si="197"/>
        <v>#DIV/0!</v>
      </c>
      <c r="M3314" s="2"/>
    </row>
    <row r="3315" spans="2:13" ht="12.75" hidden="1">
      <c r="B3315" s="7"/>
      <c r="F3315" s="65"/>
      <c r="G3315" s="65"/>
      <c r="H3315" s="5">
        <f t="shared" si="198"/>
        <v>0</v>
      </c>
      <c r="I3315" s="22" t="e">
        <f t="shared" si="197"/>
        <v>#DIV/0!</v>
      </c>
      <c r="M3315" s="2"/>
    </row>
    <row r="3316" spans="2:13" ht="12.75" hidden="1">
      <c r="B3316" s="7"/>
      <c r="F3316" s="65"/>
      <c r="G3316" s="65"/>
      <c r="H3316" s="5">
        <f t="shared" si="198"/>
        <v>0</v>
      </c>
      <c r="I3316" s="22" t="e">
        <f t="shared" si="197"/>
        <v>#DIV/0!</v>
      </c>
      <c r="M3316" s="2"/>
    </row>
    <row r="3317" spans="2:13" ht="12.75" hidden="1">
      <c r="B3317" s="7"/>
      <c r="F3317" s="65"/>
      <c r="G3317" s="65"/>
      <c r="H3317" s="5">
        <f t="shared" si="198"/>
        <v>0</v>
      </c>
      <c r="I3317" s="22" t="e">
        <f t="shared" si="197"/>
        <v>#DIV/0!</v>
      </c>
      <c r="M3317" s="2"/>
    </row>
    <row r="3318" spans="2:13" ht="12.75" hidden="1">
      <c r="B3318" s="7"/>
      <c r="F3318" s="65"/>
      <c r="G3318" s="65"/>
      <c r="H3318" s="5">
        <f t="shared" si="198"/>
        <v>0</v>
      </c>
      <c r="I3318" s="22" t="e">
        <f t="shared" si="197"/>
        <v>#DIV/0!</v>
      </c>
      <c r="M3318" s="2"/>
    </row>
    <row r="3319" spans="2:13" ht="12.75" hidden="1">
      <c r="B3319" s="7"/>
      <c r="F3319" s="65"/>
      <c r="G3319" s="65"/>
      <c r="H3319" s="5">
        <f t="shared" si="198"/>
        <v>0</v>
      </c>
      <c r="I3319" s="22" t="e">
        <f t="shared" si="197"/>
        <v>#DIV/0!</v>
      </c>
      <c r="M3319" s="2"/>
    </row>
    <row r="3320" spans="2:13" ht="12.75" hidden="1">
      <c r="B3320" s="7"/>
      <c r="F3320" s="65"/>
      <c r="G3320" s="65"/>
      <c r="H3320" s="5">
        <f t="shared" si="198"/>
        <v>0</v>
      </c>
      <c r="I3320" s="22" t="e">
        <f t="shared" si="197"/>
        <v>#DIV/0!</v>
      </c>
      <c r="M3320" s="2"/>
    </row>
    <row r="3321" spans="2:13" ht="12.75" hidden="1">
      <c r="B3321" s="7"/>
      <c r="F3321" s="65"/>
      <c r="G3321" s="65"/>
      <c r="H3321" s="5">
        <f t="shared" si="198"/>
        <v>0</v>
      </c>
      <c r="I3321" s="22" t="e">
        <f t="shared" si="197"/>
        <v>#DIV/0!</v>
      </c>
      <c r="M3321" s="2"/>
    </row>
    <row r="3322" spans="2:13" ht="12.75" hidden="1">
      <c r="B3322" s="7"/>
      <c r="F3322" s="65"/>
      <c r="G3322" s="65"/>
      <c r="H3322" s="5">
        <f t="shared" si="198"/>
        <v>0</v>
      </c>
      <c r="I3322" s="22" t="e">
        <f t="shared" si="197"/>
        <v>#DIV/0!</v>
      </c>
      <c r="M3322" s="2"/>
    </row>
    <row r="3323" spans="6:13" ht="12.75" hidden="1">
      <c r="F3323" s="65"/>
      <c r="G3323" s="65"/>
      <c r="H3323" s="5">
        <f t="shared" si="198"/>
        <v>0</v>
      </c>
      <c r="I3323" s="22" t="e">
        <f t="shared" si="197"/>
        <v>#DIV/0!</v>
      </c>
      <c r="M3323" s="2"/>
    </row>
    <row r="3324" spans="2:13" ht="12.75" hidden="1">
      <c r="B3324" s="6"/>
      <c r="F3324" s="65"/>
      <c r="G3324" s="65"/>
      <c r="H3324" s="5">
        <f t="shared" si="198"/>
        <v>0</v>
      </c>
      <c r="I3324" s="22" t="e">
        <f t="shared" si="197"/>
        <v>#DIV/0!</v>
      </c>
      <c r="M3324" s="2"/>
    </row>
    <row r="3325" spans="6:13" ht="12.75" hidden="1">
      <c r="F3325" s="65"/>
      <c r="G3325" s="65"/>
      <c r="H3325" s="5">
        <f t="shared" si="198"/>
        <v>0</v>
      </c>
      <c r="I3325" s="22" t="e">
        <f t="shared" si="197"/>
        <v>#DIV/0!</v>
      </c>
      <c r="M3325" s="2"/>
    </row>
    <row r="3326" spans="6:13" ht="12.75" hidden="1">
      <c r="F3326" s="65"/>
      <c r="G3326" s="65"/>
      <c r="H3326" s="5">
        <f t="shared" si="198"/>
        <v>0</v>
      </c>
      <c r="I3326" s="22" t="e">
        <f t="shared" si="197"/>
        <v>#DIV/0!</v>
      </c>
      <c r="M3326" s="2"/>
    </row>
    <row r="3327" spans="6:13" ht="12.75" hidden="1">
      <c r="F3327" s="65"/>
      <c r="G3327" s="65"/>
      <c r="H3327" s="5">
        <f t="shared" si="198"/>
        <v>0</v>
      </c>
      <c r="I3327" s="22" t="e">
        <f t="shared" si="197"/>
        <v>#DIV/0!</v>
      </c>
      <c r="M3327" s="2"/>
    </row>
    <row r="3328" spans="6:13" ht="12.75" hidden="1">
      <c r="F3328" s="65"/>
      <c r="G3328" s="65"/>
      <c r="H3328" s="5">
        <f t="shared" si="198"/>
        <v>0</v>
      </c>
      <c r="I3328" s="22" t="e">
        <f t="shared" si="197"/>
        <v>#DIV/0!</v>
      </c>
      <c r="M3328" s="2"/>
    </row>
    <row r="3329" spans="6:13" ht="12.75" hidden="1">
      <c r="F3329" s="65"/>
      <c r="G3329" s="65"/>
      <c r="H3329" s="5">
        <f t="shared" si="198"/>
        <v>0</v>
      </c>
      <c r="I3329" s="22" t="e">
        <f t="shared" si="197"/>
        <v>#DIV/0!</v>
      </c>
      <c r="M3329" s="2"/>
    </row>
    <row r="3330" spans="6:13" ht="12.75" hidden="1">
      <c r="F3330" s="65"/>
      <c r="G3330" s="65"/>
      <c r="H3330" s="5">
        <f t="shared" si="198"/>
        <v>0</v>
      </c>
      <c r="I3330" s="22" t="e">
        <f t="shared" si="197"/>
        <v>#DIV/0!</v>
      </c>
      <c r="M3330" s="2"/>
    </row>
    <row r="3331" spans="6:13" ht="12.75" hidden="1">
      <c r="F3331" s="65"/>
      <c r="G3331" s="65"/>
      <c r="H3331" s="5">
        <f t="shared" si="198"/>
        <v>0</v>
      </c>
      <c r="I3331" s="22" t="e">
        <f t="shared" si="197"/>
        <v>#DIV/0!</v>
      </c>
      <c r="M3331" s="2"/>
    </row>
    <row r="3332" spans="6:13" ht="12.75" hidden="1">
      <c r="F3332" s="65"/>
      <c r="G3332" s="65"/>
      <c r="H3332" s="5">
        <f t="shared" si="198"/>
        <v>0</v>
      </c>
      <c r="I3332" s="22" t="e">
        <f t="shared" si="197"/>
        <v>#DIV/0!</v>
      </c>
      <c r="M3332" s="2"/>
    </row>
    <row r="3333" spans="6:13" ht="12.75" hidden="1">
      <c r="F3333" s="65"/>
      <c r="G3333" s="65"/>
      <c r="H3333" s="5">
        <f t="shared" si="198"/>
        <v>0</v>
      </c>
      <c r="I3333" s="22" t="e">
        <f t="shared" si="197"/>
        <v>#DIV/0!</v>
      </c>
      <c r="M3333" s="2"/>
    </row>
    <row r="3334" spans="6:13" ht="12.75" hidden="1">
      <c r="F3334" s="65"/>
      <c r="G3334" s="65"/>
      <c r="H3334" s="5">
        <f t="shared" si="198"/>
        <v>0</v>
      </c>
      <c r="I3334" s="22" t="e">
        <f t="shared" si="197"/>
        <v>#DIV/0!</v>
      </c>
      <c r="M3334" s="2"/>
    </row>
    <row r="3335" spans="6:13" ht="12.75" hidden="1">
      <c r="F3335" s="65"/>
      <c r="G3335" s="65"/>
      <c r="H3335" s="5">
        <f t="shared" si="198"/>
        <v>0</v>
      </c>
      <c r="I3335" s="22" t="e">
        <f t="shared" si="197"/>
        <v>#DIV/0!</v>
      </c>
      <c r="M3335" s="2"/>
    </row>
    <row r="3336" spans="6:13" ht="12.75" hidden="1">
      <c r="F3336" s="65"/>
      <c r="G3336" s="65"/>
      <c r="H3336" s="5">
        <f t="shared" si="198"/>
        <v>0</v>
      </c>
      <c r="I3336" s="22" t="e">
        <f t="shared" si="197"/>
        <v>#DIV/0!</v>
      </c>
      <c r="M3336" s="2"/>
    </row>
    <row r="3337" spans="6:13" ht="12.75" hidden="1">
      <c r="F3337" s="65"/>
      <c r="G3337" s="65"/>
      <c r="H3337" s="5">
        <f t="shared" si="198"/>
        <v>0</v>
      </c>
      <c r="I3337" s="22" t="e">
        <f t="shared" si="197"/>
        <v>#DIV/0!</v>
      </c>
      <c r="M3337" s="2"/>
    </row>
    <row r="3338" spans="6:13" ht="12.75" hidden="1">
      <c r="F3338" s="65"/>
      <c r="G3338" s="65"/>
      <c r="H3338" s="5">
        <f t="shared" si="198"/>
        <v>0</v>
      </c>
      <c r="I3338" s="22" t="e">
        <f t="shared" si="197"/>
        <v>#DIV/0!</v>
      </c>
      <c r="M3338" s="2"/>
    </row>
    <row r="3339" spans="6:13" ht="12.75" hidden="1">
      <c r="F3339" s="65"/>
      <c r="G3339" s="65"/>
      <c r="H3339" s="5">
        <f t="shared" si="198"/>
        <v>0</v>
      </c>
      <c r="I3339" s="22" t="e">
        <f t="shared" si="197"/>
        <v>#DIV/0!</v>
      </c>
      <c r="M3339" s="2"/>
    </row>
    <row r="3340" spans="6:13" ht="12.75" hidden="1">
      <c r="F3340" s="65"/>
      <c r="G3340" s="65"/>
      <c r="H3340" s="5">
        <f t="shared" si="198"/>
        <v>0</v>
      </c>
      <c r="I3340" s="22" t="e">
        <f t="shared" si="197"/>
        <v>#DIV/0!</v>
      </c>
      <c r="M3340" s="2"/>
    </row>
    <row r="3341" spans="6:13" ht="12.75" hidden="1">
      <c r="F3341" s="65"/>
      <c r="G3341" s="65"/>
      <c r="H3341" s="5">
        <f t="shared" si="198"/>
        <v>0</v>
      </c>
      <c r="I3341" s="22" t="e">
        <f aca="true" t="shared" si="199" ref="I3341:I3372">+B3341/M3341</f>
        <v>#DIV/0!</v>
      </c>
      <c r="M3341" s="2"/>
    </row>
    <row r="3342" spans="6:13" ht="12.75" hidden="1">
      <c r="F3342" s="65"/>
      <c r="G3342" s="65"/>
      <c r="H3342" s="5">
        <f t="shared" si="198"/>
        <v>0</v>
      </c>
      <c r="I3342" s="22" t="e">
        <f t="shared" si="199"/>
        <v>#DIV/0!</v>
      </c>
      <c r="M3342" s="2"/>
    </row>
    <row r="3343" spans="6:13" ht="12.75" hidden="1">
      <c r="F3343" s="65"/>
      <c r="G3343" s="65"/>
      <c r="H3343" s="5">
        <f aca="true" t="shared" si="200" ref="H3343:H3374">H3342-B3343</f>
        <v>0</v>
      </c>
      <c r="I3343" s="22" t="e">
        <f t="shared" si="199"/>
        <v>#DIV/0!</v>
      </c>
      <c r="M3343" s="2"/>
    </row>
    <row r="3344" spans="6:13" ht="12.75" hidden="1">
      <c r="F3344" s="65"/>
      <c r="G3344" s="65"/>
      <c r="H3344" s="5">
        <f t="shared" si="200"/>
        <v>0</v>
      </c>
      <c r="I3344" s="22" t="e">
        <f t="shared" si="199"/>
        <v>#DIV/0!</v>
      </c>
      <c r="M3344" s="2"/>
    </row>
    <row r="3345" spans="6:13" ht="12.75" hidden="1">
      <c r="F3345" s="65"/>
      <c r="G3345" s="65"/>
      <c r="H3345" s="5">
        <f t="shared" si="200"/>
        <v>0</v>
      </c>
      <c r="I3345" s="22" t="e">
        <f t="shared" si="199"/>
        <v>#DIV/0!</v>
      </c>
      <c r="M3345" s="2"/>
    </row>
    <row r="3346" spans="6:13" ht="12.75" hidden="1">
      <c r="F3346" s="65"/>
      <c r="G3346" s="65"/>
      <c r="H3346" s="5">
        <f t="shared" si="200"/>
        <v>0</v>
      </c>
      <c r="I3346" s="22" t="e">
        <f t="shared" si="199"/>
        <v>#DIV/0!</v>
      </c>
      <c r="M3346" s="2"/>
    </row>
    <row r="3347" spans="6:13" ht="12.75" hidden="1">
      <c r="F3347" s="65"/>
      <c r="G3347" s="65"/>
      <c r="H3347" s="5">
        <f t="shared" si="200"/>
        <v>0</v>
      </c>
      <c r="I3347" s="22" t="e">
        <f t="shared" si="199"/>
        <v>#DIV/0!</v>
      </c>
      <c r="M3347" s="2"/>
    </row>
    <row r="3348" spans="6:13" ht="12.75" hidden="1">
      <c r="F3348" s="65"/>
      <c r="G3348" s="65"/>
      <c r="H3348" s="5">
        <f t="shared" si="200"/>
        <v>0</v>
      </c>
      <c r="I3348" s="22" t="e">
        <f t="shared" si="199"/>
        <v>#DIV/0!</v>
      </c>
      <c r="M3348" s="2"/>
    </row>
    <row r="3349" spans="6:13" ht="12.75" hidden="1">
      <c r="F3349" s="65"/>
      <c r="G3349" s="65"/>
      <c r="H3349" s="5">
        <f t="shared" si="200"/>
        <v>0</v>
      </c>
      <c r="I3349" s="22" t="e">
        <f t="shared" si="199"/>
        <v>#DIV/0!</v>
      </c>
      <c r="M3349" s="2"/>
    </row>
    <row r="3350" spans="6:13" ht="12.75" hidden="1">
      <c r="F3350" s="65"/>
      <c r="G3350" s="65"/>
      <c r="H3350" s="5">
        <f t="shared" si="200"/>
        <v>0</v>
      </c>
      <c r="I3350" s="22" t="e">
        <f t="shared" si="199"/>
        <v>#DIV/0!</v>
      </c>
      <c r="M3350" s="2"/>
    </row>
    <row r="3351" spans="6:13" ht="12.75" hidden="1">
      <c r="F3351" s="65"/>
      <c r="G3351" s="65"/>
      <c r="H3351" s="5">
        <f t="shared" si="200"/>
        <v>0</v>
      </c>
      <c r="I3351" s="22" t="e">
        <f t="shared" si="199"/>
        <v>#DIV/0!</v>
      </c>
      <c r="M3351" s="2"/>
    </row>
    <row r="3352" spans="6:13" ht="12.75" hidden="1">
      <c r="F3352" s="65"/>
      <c r="G3352" s="65"/>
      <c r="H3352" s="5">
        <f t="shared" si="200"/>
        <v>0</v>
      </c>
      <c r="I3352" s="22" t="e">
        <f t="shared" si="199"/>
        <v>#DIV/0!</v>
      </c>
      <c r="M3352" s="2"/>
    </row>
    <row r="3353" spans="6:13" ht="12.75" hidden="1">
      <c r="F3353" s="65"/>
      <c r="G3353" s="65"/>
      <c r="H3353" s="5">
        <f t="shared" si="200"/>
        <v>0</v>
      </c>
      <c r="I3353" s="22" t="e">
        <f t="shared" si="199"/>
        <v>#DIV/0!</v>
      </c>
      <c r="M3353" s="2"/>
    </row>
    <row r="3354" spans="6:13" ht="12.75" hidden="1">
      <c r="F3354" s="65"/>
      <c r="G3354" s="65"/>
      <c r="H3354" s="5">
        <f t="shared" si="200"/>
        <v>0</v>
      </c>
      <c r="I3354" s="22" t="e">
        <f t="shared" si="199"/>
        <v>#DIV/0!</v>
      </c>
      <c r="M3354" s="2"/>
    </row>
    <row r="3355" spans="6:13" ht="12.75" hidden="1">
      <c r="F3355" s="65"/>
      <c r="G3355" s="65"/>
      <c r="H3355" s="5">
        <f t="shared" si="200"/>
        <v>0</v>
      </c>
      <c r="I3355" s="22" t="e">
        <f t="shared" si="199"/>
        <v>#DIV/0!</v>
      </c>
      <c r="M3355" s="2"/>
    </row>
    <row r="3356" spans="6:13" ht="12.75" hidden="1">
      <c r="F3356" s="65"/>
      <c r="G3356" s="65"/>
      <c r="H3356" s="5">
        <f t="shared" si="200"/>
        <v>0</v>
      </c>
      <c r="I3356" s="22" t="e">
        <f t="shared" si="199"/>
        <v>#DIV/0!</v>
      </c>
      <c r="M3356" s="2"/>
    </row>
    <row r="3357" spans="6:13" ht="12.75" hidden="1">
      <c r="F3357" s="65"/>
      <c r="G3357" s="65"/>
      <c r="H3357" s="5">
        <f t="shared" si="200"/>
        <v>0</v>
      </c>
      <c r="I3357" s="22" t="e">
        <f t="shared" si="199"/>
        <v>#DIV/0!</v>
      </c>
      <c r="M3357" s="2"/>
    </row>
    <row r="3358" spans="6:13" ht="12.75" hidden="1">
      <c r="F3358" s="65"/>
      <c r="G3358" s="65"/>
      <c r="H3358" s="5">
        <f t="shared" si="200"/>
        <v>0</v>
      </c>
      <c r="I3358" s="22" t="e">
        <f t="shared" si="199"/>
        <v>#DIV/0!</v>
      </c>
      <c r="M3358" s="2"/>
    </row>
    <row r="3359" spans="6:13" ht="12.75" hidden="1">
      <c r="F3359" s="65"/>
      <c r="G3359" s="65"/>
      <c r="H3359" s="5">
        <f t="shared" si="200"/>
        <v>0</v>
      </c>
      <c r="I3359" s="22" t="e">
        <f t="shared" si="199"/>
        <v>#DIV/0!</v>
      </c>
      <c r="M3359" s="2"/>
    </row>
    <row r="3360" spans="6:13" ht="12.75" hidden="1">
      <c r="F3360" s="65"/>
      <c r="G3360" s="65"/>
      <c r="H3360" s="5">
        <f t="shared" si="200"/>
        <v>0</v>
      </c>
      <c r="I3360" s="22" t="e">
        <f t="shared" si="199"/>
        <v>#DIV/0!</v>
      </c>
      <c r="M3360" s="2"/>
    </row>
    <row r="3361" spans="6:13" ht="12.75" hidden="1">
      <c r="F3361" s="65"/>
      <c r="G3361" s="65"/>
      <c r="H3361" s="5">
        <f t="shared" si="200"/>
        <v>0</v>
      </c>
      <c r="I3361" s="22" t="e">
        <f t="shared" si="199"/>
        <v>#DIV/0!</v>
      </c>
      <c r="M3361" s="2"/>
    </row>
    <row r="3362" spans="6:13" ht="12.75" hidden="1">
      <c r="F3362" s="65"/>
      <c r="G3362" s="65"/>
      <c r="H3362" s="5">
        <f t="shared" si="200"/>
        <v>0</v>
      </c>
      <c r="I3362" s="22" t="e">
        <f t="shared" si="199"/>
        <v>#DIV/0!</v>
      </c>
      <c r="M3362" s="2"/>
    </row>
    <row r="3363" spans="6:13" ht="12.75" hidden="1">
      <c r="F3363" s="65"/>
      <c r="G3363" s="65"/>
      <c r="H3363" s="5">
        <f t="shared" si="200"/>
        <v>0</v>
      </c>
      <c r="I3363" s="22" t="e">
        <f t="shared" si="199"/>
        <v>#DIV/0!</v>
      </c>
      <c r="M3363" s="2"/>
    </row>
    <row r="3364" spans="6:13" ht="12.75" hidden="1">
      <c r="F3364" s="65"/>
      <c r="G3364" s="65"/>
      <c r="H3364" s="5">
        <f t="shared" si="200"/>
        <v>0</v>
      </c>
      <c r="I3364" s="22" t="e">
        <f t="shared" si="199"/>
        <v>#DIV/0!</v>
      </c>
      <c r="M3364" s="2"/>
    </row>
    <row r="3365" spans="6:13" ht="12.75" hidden="1">
      <c r="F3365" s="65"/>
      <c r="G3365" s="65"/>
      <c r="H3365" s="5">
        <f t="shared" si="200"/>
        <v>0</v>
      </c>
      <c r="I3365" s="22" t="e">
        <f t="shared" si="199"/>
        <v>#DIV/0!</v>
      </c>
      <c r="M3365" s="2"/>
    </row>
    <row r="3366" spans="6:13" ht="12.75" hidden="1">
      <c r="F3366" s="65"/>
      <c r="G3366" s="65"/>
      <c r="H3366" s="5">
        <f t="shared" si="200"/>
        <v>0</v>
      </c>
      <c r="I3366" s="22" t="e">
        <f t="shared" si="199"/>
        <v>#DIV/0!</v>
      </c>
      <c r="M3366" s="2"/>
    </row>
    <row r="3367" spans="6:13" ht="12.75" hidden="1">
      <c r="F3367" s="65"/>
      <c r="G3367" s="65"/>
      <c r="H3367" s="5">
        <f t="shared" si="200"/>
        <v>0</v>
      </c>
      <c r="I3367" s="22" t="e">
        <f t="shared" si="199"/>
        <v>#DIV/0!</v>
      </c>
      <c r="M3367" s="2"/>
    </row>
    <row r="3368" spans="6:13" ht="12.75" hidden="1">
      <c r="F3368" s="65"/>
      <c r="G3368" s="65"/>
      <c r="H3368" s="5">
        <f t="shared" si="200"/>
        <v>0</v>
      </c>
      <c r="I3368" s="22" t="e">
        <f t="shared" si="199"/>
        <v>#DIV/0!</v>
      </c>
      <c r="M3368" s="2"/>
    </row>
    <row r="3369" spans="6:13" ht="12.75" hidden="1">
      <c r="F3369" s="65"/>
      <c r="G3369" s="65"/>
      <c r="H3369" s="5">
        <f t="shared" si="200"/>
        <v>0</v>
      </c>
      <c r="I3369" s="22" t="e">
        <f t="shared" si="199"/>
        <v>#DIV/0!</v>
      </c>
      <c r="M3369" s="2"/>
    </row>
    <row r="3370" spans="6:13" ht="12.75" hidden="1">
      <c r="F3370" s="65"/>
      <c r="G3370" s="65"/>
      <c r="H3370" s="5">
        <f t="shared" si="200"/>
        <v>0</v>
      </c>
      <c r="I3370" s="22" t="e">
        <f t="shared" si="199"/>
        <v>#DIV/0!</v>
      </c>
      <c r="M3370" s="2"/>
    </row>
    <row r="3371" spans="6:13" ht="12.75" hidden="1">
      <c r="F3371" s="65"/>
      <c r="G3371" s="65"/>
      <c r="H3371" s="5">
        <f t="shared" si="200"/>
        <v>0</v>
      </c>
      <c r="I3371" s="22" t="e">
        <f t="shared" si="199"/>
        <v>#DIV/0!</v>
      </c>
      <c r="M3371" s="2"/>
    </row>
    <row r="3372" spans="6:13" ht="12.75" hidden="1">
      <c r="F3372" s="65"/>
      <c r="G3372" s="65"/>
      <c r="H3372" s="5">
        <f t="shared" si="200"/>
        <v>0</v>
      </c>
      <c r="I3372" s="22" t="e">
        <f t="shared" si="199"/>
        <v>#DIV/0!</v>
      </c>
      <c r="M3372" s="2"/>
    </row>
    <row r="3373" spans="6:13" ht="12.75" hidden="1">
      <c r="F3373" s="65"/>
      <c r="G3373" s="65"/>
      <c r="H3373" s="5">
        <f t="shared" si="200"/>
        <v>0</v>
      </c>
      <c r="I3373" s="22" t="e">
        <f aca="true" t="shared" si="201" ref="I3373:I3404">+B3373/M3373</f>
        <v>#DIV/0!</v>
      </c>
      <c r="M3373" s="2"/>
    </row>
    <row r="3374" spans="6:13" ht="12.75" hidden="1">
      <c r="F3374" s="65"/>
      <c r="G3374" s="65"/>
      <c r="H3374" s="5">
        <f t="shared" si="200"/>
        <v>0</v>
      </c>
      <c r="I3374" s="22" t="e">
        <f t="shared" si="201"/>
        <v>#DIV/0!</v>
      </c>
      <c r="M3374" s="2"/>
    </row>
    <row r="3375" spans="6:13" ht="12.75" hidden="1">
      <c r="F3375" s="65"/>
      <c r="G3375" s="65"/>
      <c r="H3375" s="5">
        <f aca="true" t="shared" si="202" ref="H3375:H3406">H3374-B3375</f>
        <v>0</v>
      </c>
      <c r="I3375" s="22" t="e">
        <f t="shared" si="201"/>
        <v>#DIV/0!</v>
      </c>
      <c r="M3375" s="2"/>
    </row>
    <row r="3376" spans="6:13" ht="12.75" hidden="1">
      <c r="F3376" s="65"/>
      <c r="G3376" s="65"/>
      <c r="H3376" s="5">
        <f t="shared" si="202"/>
        <v>0</v>
      </c>
      <c r="I3376" s="22" t="e">
        <f t="shared" si="201"/>
        <v>#DIV/0!</v>
      </c>
      <c r="M3376" s="2"/>
    </row>
    <row r="3377" spans="6:13" ht="12.75" hidden="1">
      <c r="F3377" s="65"/>
      <c r="G3377" s="65"/>
      <c r="H3377" s="5">
        <f t="shared" si="202"/>
        <v>0</v>
      </c>
      <c r="I3377" s="22" t="e">
        <f t="shared" si="201"/>
        <v>#DIV/0!</v>
      </c>
      <c r="M3377" s="2"/>
    </row>
    <row r="3378" spans="6:13" ht="12.75" hidden="1">
      <c r="F3378" s="65"/>
      <c r="G3378" s="65"/>
      <c r="H3378" s="5">
        <f t="shared" si="202"/>
        <v>0</v>
      </c>
      <c r="I3378" s="22" t="e">
        <f t="shared" si="201"/>
        <v>#DIV/0!</v>
      </c>
      <c r="M3378" s="2"/>
    </row>
    <row r="3379" spans="6:13" ht="12.75" hidden="1">
      <c r="F3379" s="65"/>
      <c r="G3379" s="65"/>
      <c r="H3379" s="5">
        <f t="shared" si="202"/>
        <v>0</v>
      </c>
      <c r="I3379" s="22" t="e">
        <f t="shared" si="201"/>
        <v>#DIV/0!</v>
      </c>
      <c r="M3379" s="2"/>
    </row>
    <row r="3380" spans="6:13" ht="12.75" hidden="1">
      <c r="F3380" s="65"/>
      <c r="G3380" s="65"/>
      <c r="H3380" s="5">
        <f t="shared" si="202"/>
        <v>0</v>
      </c>
      <c r="I3380" s="22" t="e">
        <f t="shared" si="201"/>
        <v>#DIV/0!</v>
      </c>
      <c r="M3380" s="2"/>
    </row>
    <row r="3381" spans="6:13" ht="12.75" hidden="1">
      <c r="F3381" s="65"/>
      <c r="G3381" s="65"/>
      <c r="H3381" s="5">
        <f t="shared" si="202"/>
        <v>0</v>
      </c>
      <c r="I3381" s="22" t="e">
        <f t="shared" si="201"/>
        <v>#DIV/0!</v>
      </c>
      <c r="M3381" s="2"/>
    </row>
    <row r="3382" spans="6:13" ht="12.75" hidden="1">
      <c r="F3382" s="65"/>
      <c r="G3382" s="65"/>
      <c r="H3382" s="5">
        <f t="shared" si="202"/>
        <v>0</v>
      </c>
      <c r="I3382" s="22" t="e">
        <f t="shared" si="201"/>
        <v>#DIV/0!</v>
      </c>
      <c r="M3382" s="2"/>
    </row>
    <row r="3383" spans="6:13" ht="12.75" hidden="1">
      <c r="F3383" s="65"/>
      <c r="G3383" s="65"/>
      <c r="H3383" s="5">
        <f t="shared" si="202"/>
        <v>0</v>
      </c>
      <c r="I3383" s="22" t="e">
        <f t="shared" si="201"/>
        <v>#DIV/0!</v>
      </c>
      <c r="M3383" s="2"/>
    </row>
    <row r="3384" spans="6:13" ht="12.75" hidden="1">
      <c r="F3384" s="65"/>
      <c r="G3384" s="65"/>
      <c r="H3384" s="5">
        <f t="shared" si="202"/>
        <v>0</v>
      </c>
      <c r="I3384" s="22" t="e">
        <f t="shared" si="201"/>
        <v>#DIV/0!</v>
      </c>
      <c r="M3384" s="2"/>
    </row>
    <row r="3385" spans="6:13" ht="12.75" hidden="1">
      <c r="F3385" s="65"/>
      <c r="G3385" s="65"/>
      <c r="H3385" s="5">
        <f t="shared" si="202"/>
        <v>0</v>
      </c>
      <c r="I3385" s="22" t="e">
        <f t="shared" si="201"/>
        <v>#DIV/0!</v>
      </c>
      <c r="M3385" s="2"/>
    </row>
    <row r="3386" spans="6:13" ht="12.75" hidden="1">
      <c r="F3386" s="65"/>
      <c r="G3386" s="65"/>
      <c r="H3386" s="5">
        <f t="shared" si="202"/>
        <v>0</v>
      </c>
      <c r="I3386" s="22" t="e">
        <f t="shared" si="201"/>
        <v>#DIV/0!</v>
      </c>
      <c r="M3386" s="2"/>
    </row>
    <row r="3387" spans="6:13" ht="12.75" hidden="1">
      <c r="F3387" s="65"/>
      <c r="G3387" s="65"/>
      <c r="H3387" s="5">
        <f t="shared" si="202"/>
        <v>0</v>
      </c>
      <c r="I3387" s="22" t="e">
        <f t="shared" si="201"/>
        <v>#DIV/0!</v>
      </c>
      <c r="M3387" s="2"/>
    </row>
    <row r="3388" spans="6:13" ht="12.75" hidden="1">
      <c r="F3388" s="65"/>
      <c r="G3388" s="65"/>
      <c r="H3388" s="5">
        <f t="shared" si="202"/>
        <v>0</v>
      </c>
      <c r="I3388" s="22" t="e">
        <f t="shared" si="201"/>
        <v>#DIV/0!</v>
      </c>
      <c r="M3388" s="2"/>
    </row>
    <row r="3389" spans="6:13" ht="12.75" hidden="1">
      <c r="F3389" s="65"/>
      <c r="G3389" s="65"/>
      <c r="H3389" s="5">
        <f t="shared" si="202"/>
        <v>0</v>
      </c>
      <c r="I3389" s="22" t="e">
        <f t="shared" si="201"/>
        <v>#DIV/0!</v>
      </c>
      <c r="M3389" s="2"/>
    </row>
    <row r="3390" spans="6:13" ht="12.75" hidden="1">
      <c r="F3390" s="65"/>
      <c r="G3390" s="65"/>
      <c r="H3390" s="5">
        <f t="shared" si="202"/>
        <v>0</v>
      </c>
      <c r="I3390" s="22" t="e">
        <f t="shared" si="201"/>
        <v>#DIV/0!</v>
      </c>
      <c r="M3390" s="2"/>
    </row>
    <row r="3391" spans="6:13" ht="12.75" hidden="1">
      <c r="F3391" s="65"/>
      <c r="G3391" s="65"/>
      <c r="H3391" s="5">
        <f t="shared" si="202"/>
        <v>0</v>
      </c>
      <c r="I3391" s="22" t="e">
        <f t="shared" si="201"/>
        <v>#DIV/0!</v>
      </c>
      <c r="M3391" s="2"/>
    </row>
    <row r="3392" spans="6:13" ht="12.75" hidden="1">
      <c r="F3392" s="65"/>
      <c r="G3392" s="65"/>
      <c r="H3392" s="5">
        <f t="shared" si="202"/>
        <v>0</v>
      </c>
      <c r="I3392" s="22" t="e">
        <f t="shared" si="201"/>
        <v>#DIV/0!</v>
      </c>
      <c r="M3392" s="2"/>
    </row>
    <row r="3393" spans="6:13" ht="12.75" hidden="1">
      <c r="F3393" s="65"/>
      <c r="G3393" s="65"/>
      <c r="H3393" s="5">
        <f t="shared" si="202"/>
        <v>0</v>
      </c>
      <c r="I3393" s="22" t="e">
        <f t="shared" si="201"/>
        <v>#DIV/0!</v>
      </c>
      <c r="M3393" s="2"/>
    </row>
    <row r="3394" spans="6:13" ht="12.75" hidden="1">
      <c r="F3394" s="65"/>
      <c r="G3394" s="65"/>
      <c r="H3394" s="5">
        <f t="shared" si="202"/>
        <v>0</v>
      </c>
      <c r="I3394" s="22" t="e">
        <f t="shared" si="201"/>
        <v>#DIV/0!</v>
      </c>
      <c r="M3394" s="2"/>
    </row>
    <row r="3395" spans="6:13" ht="12.75" hidden="1">
      <c r="F3395" s="65"/>
      <c r="G3395" s="65"/>
      <c r="H3395" s="5">
        <f t="shared" si="202"/>
        <v>0</v>
      </c>
      <c r="I3395" s="22" t="e">
        <f t="shared" si="201"/>
        <v>#DIV/0!</v>
      </c>
      <c r="M3395" s="2"/>
    </row>
    <row r="3396" spans="6:13" ht="12.75" hidden="1">
      <c r="F3396" s="65"/>
      <c r="G3396" s="65"/>
      <c r="H3396" s="5">
        <f t="shared" si="202"/>
        <v>0</v>
      </c>
      <c r="I3396" s="22" t="e">
        <f t="shared" si="201"/>
        <v>#DIV/0!</v>
      </c>
      <c r="M3396" s="2"/>
    </row>
    <row r="3397" spans="6:13" ht="12.75" hidden="1">
      <c r="F3397" s="65"/>
      <c r="G3397" s="65"/>
      <c r="H3397" s="5">
        <f t="shared" si="202"/>
        <v>0</v>
      </c>
      <c r="I3397" s="22" t="e">
        <f t="shared" si="201"/>
        <v>#DIV/0!</v>
      </c>
      <c r="M3397" s="2"/>
    </row>
    <row r="3398" spans="6:13" ht="12.75" hidden="1">
      <c r="F3398" s="65"/>
      <c r="G3398" s="65"/>
      <c r="H3398" s="5">
        <f t="shared" si="202"/>
        <v>0</v>
      </c>
      <c r="I3398" s="22" t="e">
        <f t="shared" si="201"/>
        <v>#DIV/0!</v>
      </c>
      <c r="M3398" s="2"/>
    </row>
    <row r="3399" spans="6:13" ht="12.75" hidden="1">
      <c r="F3399" s="65"/>
      <c r="G3399" s="65"/>
      <c r="H3399" s="5">
        <f t="shared" si="202"/>
        <v>0</v>
      </c>
      <c r="I3399" s="22" t="e">
        <f t="shared" si="201"/>
        <v>#DIV/0!</v>
      </c>
      <c r="M3399" s="2"/>
    </row>
    <row r="3400" spans="6:13" ht="12.75" hidden="1">
      <c r="F3400" s="65"/>
      <c r="G3400" s="65"/>
      <c r="H3400" s="5">
        <f t="shared" si="202"/>
        <v>0</v>
      </c>
      <c r="I3400" s="22" t="e">
        <f t="shared" si="201"/>
        <v>#DIV/0!</v>
      </c>
      <c r="M3400" s="2"/>
    </row>
    <row r="3401" spans="6:13" ht="12.75" hidden="1">
      <c r="F3401" s="65"/>
      <c r="G3401" s="65"/>
      <c r="H3401" s="5">
        <f t="shared" si="202"/>
        <v>0</v>
      </c>
      <c r="I3401" s="22" t="e">
        <f t="shared" si="201"/>
        <v>#DIV/0!</v>
      </c>
      <c r="M3401" s="2"/>
    </row>
    <row r="3402" spans="6:13" ht="12.75" hidden="1">
      <c r="F3402" s="65"/>
      <c r="G3402" s="65"/>
      <c r="H3402" s="5">
        <f t="shared" si="202"/>
        <v>0</v>
      </c>
      <c r="I3402" s="22" t="e">
        <f t="shared" si="201"/>
        <v>#DIV/0!</v>
      </c>
      <c r="M3402" s="2"/>
    </row>
    <row r="3403" spans="6:13" ht="12.75" hidden="1">
      <c r="F3403" s="65"/>
      <c r="G3403" s="65"/>
      <c r="H3403" s="5">
        <f t="shared" si="202"/>
        <v>0</v>
      </c>
      <c r="I3403" s="22" t="e">
        <f t="shared" si="201"/>
        <v>#DIV/0!</v>
      </c>
      <c r="M3403" s="2"/>
    </row>
    <row r="3404" spans="6:13" ht="12.75" hidden="1">
      <c r="F3404" s="65"/>
      <c r="G3404" s="65"/>
      <c r="H3404" s="5">
        <f t="shared" si="202"/>
        <v>0</v>
      </c>
      <c r="I3404" s="22" t="e">
        <f t="shared" si="201"/>
        <v>#DIV/0!</v>
      </c>
      <c r="M3404" s="2"/>
    </row>
    <row r="3405" spans="6:13" ht="12.75" hidden="1">
      <c r="F3405" s="65"/>
      <c r="G3405" s="65"/>
      <c r="H3405" s="5">
        <f t="shared" si="202"/>
        <v>0</v>
      </c>
      <c r="I3405" s="22" t="e">
        <f aca="true" t="shared" si="203" ref="I3405:I3436">+B3405/M3405</f>
        <v>#DIV/0!</v>
      </c>
      <c r="M3405" s="2"/>
    </row>
    <row r="3406" spans="6:13" ht="12.75" hidden="1">
      <c r="F3406" s="65"/>
      <c r="G3406" s="65"/>
      <c r="H3406" s="5">
        <f t="shared" si="202"/>
        <v>0</v>
      </c>
      <c r="I3406" s="22" t="e">
        <f t="shared" si="203"/>
        <v>#DIV/0!</v>
      </c>
      <c r="M3406" s="2"/>
    </row>
    <row r="3407" spans="6:13" ht="12.75" hidden="1">
      <c r="F3407" s="65"/>
      <c r="G3407" s="65"/>
      <c r="H3407" s="5">
        <f aca="true" t="shared" si="204" ref="H3407:H3438">H3406-B3407</f>
        <v>0</v>
      </c>
      <c r="I3407" s="22" t="e">
        <f t="shared" si="203"/>
        <v>#DIV/0!</v>
      </c>
      <c r="M3407" s="2"/>
    </row>
    <row r="3408" spans="6:13" ht="12.75" hidden="1">
      <c r="F3408" s="65"/>
      <c r="G3408" s="65"/>
      <c r="H3408" s="5">
        <f t="shared" si="204"/>
        <v>0</v>
      </c>
      <c r="I3408" s="22" t="e">
        <f t="shared" si="203"/>
        <v>#DIV/0!</v>
      </c>
      <c r="M3408" s="2"/>
    </row>
    <row r="3409" spans="6:13" ht="12.75" hidden="1">
      <c r="F3409" s="65"/>
      <c r="G3409" s="65"/>
      <c r="H3409" s="5">
        <f t="shared" si="204"/>
        <v>0</v>
      </c>
      <c r="I3409" s="22" t="e">
        <f t="shared" si="203"/>
        <v>#DIV/0!</v>
      </c>
      <c r="M3409" s="2"/>
    </row>
    <row r="3410" spans="6:13" ht="12.75" hidden="1">
      <c r="F3410" s="65"/>
      <c r="G3410" s="65"/>
      <c r="H3410" s="5">
        <f t="shared" si="204"/>
        <v>0</v>
      </c>
      <c r="I3410" s="22" t="e">
        <f t="shared" si="203"/>
        <v>#DIV/0!</v>
      </c>
      <c r="M3410" s="2"/>
    </row>
    <row r="3411" spans="6:13" ht="12.75" hidden="1">
      <c r="F3411" s="65"/>
      <c r="G3411" s="65"/>
      <c r="H3411" s="5">
        <f t="shared" si="204"/>
        <v>0</v>
      </c>
      <c r="I3411" s="22" t="e">
        <f t="shared" si="203"/>
        <v>#DIV/0!</v>
      </c>
      <c r="M3411" s="2"/>
    </row>
    <row r="3412" spans="6:13" ht="12.75" hidden="1">
      <c r="F3412" s="65"/>
      <c r="G3412" s="65"/>
      <c r="H3412" s="5">
        <f t="shared" si="204"/>
        <v>0</v>
      </c>
      <c r="I3412" s="22" t="e">
        <f t="shared" si="203"/>
        <v>#DIV/0!</v>
      </c>
      <c r="M3412" s="2"/>
    </row>
    <row r="3413" spans="6:13" ht="12.75" hidden="1">
      <c r="F3413" s="65"/>
      <c r="G3413" s="65"/>
      <c r="H3413" s="5">
        <f t="shared" si="204"/>
        <v>0</v>
      </c>
      <c r="I3413" s="22" t="e">
        <f t="shared" si="203"/>
        <v>#DIV/0!</v>
      </c>
      <c r="M3413" s="2"/>
    </row>
    <row r="3414" spans="6:13" ht="12.75" hidden="1">
      <c r="F3414" s="65"/>
      <c r="G3414" s="65"/>
      <c r="H3414" s="5">
        <f t="shared" si="204"/>
        <v>0</v>
      </c>
      <c r="I3414" s="22" t="e">
        <f t="shared" si="203"/>
        <v>#DIV/0!</v>
      </c>
      <c r="M3414" s="2"/>
    </row>
    <row r="3415" spans="6:13" ht="12.75" hidden="1">
      <c r="F3415" s="65"/>
      <c r="G3415" s="65"/>
      <c r="H3415" s="5">
        <f t="shared" si="204"/>
        <v>0</v>
      </c>
      <c r="I3415" s="22" t="e">
        <f t="shared" si="203"/>
        <v>#DIV/0!</v>
      </c>
      <c r="M3415" s="2"/>
    </row>
    <row r="3416" spans="6:13" ht="12.75" hidden="1">
      <c r="F3416" s="65"/>
      <c r="G3416" s="65"/>
      <c r="H3416" s="5">
        <f t="shared" si="204"/>
        <v>0</v>
      </c>
      <c r="I3416" s="22" t="e">
        <f t="shared" si="203"/>
        <v>#DIV/0!</v>
      </c>
      <c r="M3416" s="2"/>
    </row>
    <row r="3417" spans="6:13" ht="12.75" hidden="1">
      <c r="F3417" s="65"/>
      <c r="G3417" s="65"/>
      <c r="H3417" s="5">
        <f t="shared" si="204"/>
        <v>0</v>
      </c>
      <c r="I3417" s="22" t="e">
        <f t="shared" si="203"/>
        <v>#DIV/0!</v>
      </c>
      <c r="M3417" s="2"/>
    </row>
    <row r="3418" spans="6:13" ht="12.75" hidden="1">
      <c r="F3418" s="65"/>
      <c r="G3418" s="65"/>
      <c r="H3418" s="5">
        <f t="shared" si="204"/>
        <v>0</v>
      </c>
      <c r="I3418" s="22" t="e">
        <f t="shared" si="203"/>
        <v>#DIV/0!</v>
      </c>
      <c r="M3418" s="2"/>
    </row>
    <row r="3419" spans="6:13" ht="12.75" hidden="1">
      <c r="F3419" s="65"/>
      <c r="G3419" s="65"/>
      <c r="H3419" s="5">
        <f t="shared" si="204"/>
        <v>0</v>
      </c>
      <c r="I3419" s="22" t="e">
        <f t="shared" si="203"/>
        <v>#DIV/0!</v>
      </c>
      <c r="M3419" s="2"/>
    </row>
    <row r="3420" spans="6:13" ht="12.75" hidden="1">
      <c r="F3420" s="65"/>
      <c r="G3420" s="65"/>
      <c r="H3420" s="5">
        <f t="shared" si="204"/>
        <v>0</v>
      </c>
      <c r="I3420" s="22" t="e">
        <f t="shared" si="203"/>
        <v>#DIV/0!</v>
      </c>
      <c r="M3420" s="2"/>
    </row>
    <row r="3421" spans="6:13" ht="12.75" hidden="1">
      <c r="F3421" s="65"/>
      <c r="G3421" s="65"/>
      <c r="H3421" s="5">
        <f t="shared" si="204"/>
        <v>0</v>
      </c>
      <c r="I3421" s="22" t="e">
        <f t="shared" si="203"/>
        <v>#DIV/0!</v>
      </c>
      <c r="M3421" s="2"/>
    </row>
    <row r="3422" spans="6:13" ht="12.75" hidden="1">
      <c r="F3422" s="65"/>
      <c r="G3422" s="65"/>
      <c r="H3422" s="5">
        <f t="shared" si="204"/>
        <v>0</v>
      </c>
      <c r="I3422" s="22" t="e">
        <f t="shared" si="203"/>
        <v>#DIV/0!</v>
      </c>
      <c r="M3422" s="2"/>
    </row>
    <row r="3423" spans="6:13" ht="12.75" hidden="1">
      <c r="F3423" s="65"/>
      <c r="G3423" s="65"/>
      <c r="H3423" s="5">
        <f t="shared" si="204"/>
        <v>0</v>
      </c>
      <c r="I3423" s="22" t="e">
        <f t="shared" si="203"/>
        <v>#DIV/0!</v>
      </c>
      <c r="M3423" s="2"/>
    </row>
    <row r="3424" spans="6:13" ht="12.75" hidden="1">
      <c r="F3424" s="65"/>
      <c r="G3424" s="65"/>
      <c r="H3424" s="5">
        <f t="shared" si="204"/>
        <v>0</v>
      </c>
      <c r="I3424" s="22" t="e">
        <f t="shared" si="203"/>
        <v>#DIV/0!</v>
      </c>
      <c r="M3424" s="2"/>
    </row>
    <row r="3425" spans="6:13" ht="12.75" hidden="1">
      <c r="F3425" s="65"/>
      <c r="G3425" s="65"/>
      <c r="H3425" s="5">
        <f t="shared" si="204"/>
        <v>0</v>
      </c>
      <c r="I3425" s="22" t="e">
        <f t="shared" si="203"/>
        <v>#DIV/0!</v>
      </c>
      <c r="M3425" s="2"/>
    </row>
    <row r="3426" spans="6:13" ht="12.75" hidden="1">
      <c r="F3426" s="65"/>
      <c r="G3426" s="65"/>
      <c r="H3426" s="5">
        <f t="shared" si="204"/>
        <v>0</v>
      </c>
      <c r="I3426" s="22" t="e">
        <f t="shared" si="203"/>
        <v>#DIV/0!</v>
      </c>
      <c r="M3426" s="2"/>
    </row>
    <row r="3427" spans="6:13" ht="12.75" hidden="1">
      <c r="F3427" s="65"/>
      <c r="G3427" s="65"/>
      <c r="H3427" s="5">
        <f t="shared" si="204"/>
        <v>0</v>
      </c>
      <c r="I3427" s="22" t="e">
        <f t="shared" si="203"/>
        <v>#DIV/0!</v>
      </c>
      <c r="M3427" s="2"/>
    </row>
    <row r="3428" spans="6:13" ht="12.75" hidden="1">
      <c r="F3428" s="65"/>
      <c r="G3428" s="65"/>
      <c r="H3428" s="5">
        <f t="shared" si="204"/>
        <v>0</v>
      </c>
      <c r="I3428" s="22" t="e">
        <f t="shared" si="203"/>
        <v>#DIV/0!</v>
      </c>
      <c r="M3428" s="2"/>
    </row>
    <row r="3429" spans="6:13" ht="12.75" hidden="1">
      <c r="F3429" s="65"/>
      <c r="G3429" s="65"/>
      <c r="H3429" s="5">
        <f t="shared" si="204"/>
        <v>0</v>
      </c>
      <c r="I3429" s="22" t="e">
        <f t="shared" si="203"/>
        <v>#DIV/0!</v>
      </c>
      <c r="M3429" s="2"/>
    </row>
    <row r="3430" spans="6:13" ht="12.75" hidden="1">
      <c r="F3430" s="65"/>
      <c r="G3430" s="65"/>
      <c r="H3430" s="5">
        <f t="shared" si="204"/>
        <v>0</v>
      </c>
      <c r="I3430" s="22" t="e">
        <f t="shared" si="203"/>
        <v>#DIV/0!</v>
      </c>
      <c r="M3430" s="2"/>
    </row>
    <row r="3431" spans="6:13" ht="12.75" hidden="1">
      <c r="F3431" s="65"/>
      <c r="G3431" s="65"/>
      <c r="H3431" s="5">
        <f t="shared" si="204"/>
        <v>0</v>
      </c>
      <c r="I3431" s="22" t="e">
        <f t="shared" si="203"/>
        <v>#DIV/0!</v>
      </c>
      <c r="M3431" s="2"/>
    </row>
    <row r="3432" spans="6:13" ht="12.75" hidden="1">
      <c r="F3432" s="65"/>
      <c r="G3432" s="65"/>
      <c r="H3432" s="5">
        <f t="shared" si="204"/>
        <v>0</v>
      </c>
      <c r="I3432" s="22" t="e">
        <f t="shared" si="203"/>
        <v>#DIV/0!</v>
      </c>
      <c r="M3432" s="2"/>
    </row>
    <row r="3433" spans="6:13" ht="12.75" hidden="1">
      <c r="F3433" s="65"/>
      <c r="G3433" s="65"/>
      <c r="H3433" s="5">
        <f t="shared" si="204"/>
        <v>0</v>
      </c>
      <c r="I3433" s="22" t="e">
        <f t="shared" si="203"/>
        <v>#DIV/0!</v>
      </c>
      <c r="M3433" s="2"/>
    </row>
    <row r="3434" spans="6:13" ht="12.75" hidden="1">
      <c r="F3434" s="65"/>
      <c r="G3434" s="65"/>
      <c r="H3434" s="5">
        <f t="shared" si="204"/>
        <v>0</v>
      </c>
      <c r="I3434" s="22" t="e">
        <f t="shared" si="203"/>
        <v>#DIV/0!</v>
      </c>
      <c r="M3434" s="2"/>
    </row>
    <row r="3435" spans="6:13" ht="12.75" hidden="1">
      <c r="F3435" s="65"/>
      <c r="G3435" s="65"/>
      <c r="H3435" s="5">
        <f t="shared" si="204"/>
        <v>0</v>
      </c>
      <c r="I3435" s="22" t="e">
        <f t="shared" si="203"/>
        <v>#DIV/0!</v>
      </c>
      <c r="M3435" s="2"/>
    </row>
    <row r="3436" spans="6:13" ht="12.75" hidden="1">
      <c r="F3436" s="65"/>
      <c r="G3436" s="65"/>
      <c r="H3436" s="5">
        <f t="shared" si="204"/>
        <v>0</v>
      </c>
      <c r="I3436" s="22" t="e">
        <f t="shared" si="203"/>
        <v>#DIV/0!</v>
      </c>
      <c r="M3436" s="2"/>
    </row>
    <row r="3437" spans="6:13" ht="12.75" hidden="1">
      <c r="F3437" s="65"/>
      <c r="G3437" s="65"/>
      <c r="H3437" s="5">
        <f t="shared" si="204"/>
        <v>0</v>
      </c>
      <c r="I3437" s="22" t="e">
        <f aca="true" t="shared" si="205" ref="I3437:I3468">+B3437/M3437</f>
        <v>#DIV/0!</v>
      </c>
      <c r="M3437" s="2"/>
    </row>
    <row r="3438" spans="6:13" ht="12.75" hidden="1">
      <c r="F3438" s="65"/>
      <c r="G3438" s="65"/>
      <c r="H3438" s="5">
        <f t="shared" si="204"/>
        <v>0</v>
      </c>
      <c r="I3438" s="22" t="e">
        <f t="shared" si="205"/>
        <v>#DIV/0!</v>
      </c>
      <c r="M3438" s="2"/>
    </row>
    <row r="3439" spans="6:13" ht="12.75" hidden="1">
      <c r="F3439" s="65"/>
      <c r="G3439" s="65"/>
      <c r="H3439" s="5">
        <f aca="true" t="shared" si="206" ref="H3439:H3470">H3438-B3439</f>
        <v>0</v>
      </c>
      <c r="I3439" s="22" t="e">
        <f t="shared" si="205"/>
        <v>#DIV/0!</v>
      </c>
      <c r="M3439" s="2"/>
    </row>
    <row r="3440" spans="6:13" ht="12.75" hidden="1">
      <c r="F3440" s="65"/>
      <c r="G3440" s="65"/>
      <c r="H3440" s="5">
        <f t="shared" si="206"/>
        <v>0</v>
      </c>
      <c r="I3440" s="22" t="e">
        <f t="shared" si="205"/>
        <v>#DIV/0!</v>
      </c>
      <c r="M3440" s="2"/>
    </row>
    <row r="3441" spans="6:13" ht="12.75" hidden="1">
      <c r="F3441" s="65"/>
      <c r="G3441" s="65"/>
      <c r="H3441" s="5">
        <f t="shared" si="206"/>
        <v>0</v>
      </c>
      <c r="I3441" s="22" t="e">
        <f t="shared" si="205"/>
        <v>#DIV/0!</v>
      </c>
      <c r="M3441" s="2"/>
    </row>
    <row r="3442" spans="6:13" ht="12.75" hidden="1">
      <c r="F3442" s="65"/>
      <c r="G3442" s="65"/>
      <c r="H3442" s="5">
        <f t="shared" si="206"/>
        <v>0</v>
      </c>
      <c r="I3442" s="22" t="e">
        <f t="shared" si="205"/>
        <v>#DIV/0!</v>
      </c>
      <c r="M3442" s="2"/>
    </row>
    <row r="3443" spans="6:13" ht="12.75" hidden="1">
      <c r="F3443" s="65"/>
      <c r="G3443" s="65"/>
      <c r="H3443" s="5">
        <f t="shared" si="206"/>
        <v>0</v>
      </c>
      <c r="I3443" s="22" t="e">
        <f t="shared" si="205"/>
        <v>#DIV/0!</v>
      </c>
      <c r="M3443" s="2"/>
    </row>
    <row r="3444" spans="6:13" ht="12.75" hidden="1">
      <c r="F3444" s="65"/>
      <c r="G3444" s="65"/>
      <c r="H3444" s="5">
        <f t="shared" si="206"/>
        <v>0</v>
      </c>
      <c r="I3444" s="22" t="e">
        <f t="shared" si="205"/>
        <v>#DIV/0!</v>
      </c>
      <c r="M3444" s="2"/>
    </row>
    <row r="3445" spans="6:13" ht="12.75" hidden="1">
      <c r="F3445" s="65"/>
      <c r="G3445" s="65"/>
      <c r="H3445" s="5">
        <f t="shared" si="206"/>
        <v>0</v>
      </c>
      <c r="I3445" s="22" t="e">
        <f t="shared" si="205"/>
        <v>#DIV/0!</v>
      </c>
      <c r="M3445" s="2"/>
    </row>
    <row r="3446" spans="6:13" ht="12.75" hidden="1">
      <c r="F3446" s="65"/>
      <c r="G3446" s="65"/>
      <c r="H3446" s="5">
        <f t="shared" si="206"/>
        <v>0</v>
      </c>
      <c r="I3446" s="22" t="e">
        <f t="shared" si="205"/>
        <v>#DIV/0!</v>
      </c>
      <c r="M3446" s="2"/>
    </row>
    <row r="3447" spans="6:13" ht="12.75" hidden="1">
      <c r="F3447" s="65"/>
      <c r="G3447" s="65"/>
      <c r="H3447" s="5">
        <f t="shared" si="206"/>
        <v>0</v>
      </c>
      <c r="I3447" s="22" t="e">
        <f t="shared" si="205"/>
        <v>#DIV/0!</v>
      </c>
      <c r="M3447" s="2"/>
    </row>
    <row r="3448" spans="6:13" ht="12.75" hidden="1">
      <c r="F3448" s="65"/>
      <c r="G3448" s="65"/>
      <c r="H3448" s="5">
        <f t="shared" si="206"/>
        <v>0</v>
      </c>
      <c r="I3448" s="22" t="e">
        <f t="shared" si="205"/>
        <v>#DIV/0!</v>
      </c>
      <c r="M3448" s="2"/>
    </row>
    <row r="3449" spans="6:13" ht="12.75" hidden="1">
      <c r="F3449" s="65"/>
      <c r="G3449" s="65"/>
      <c r="H3449" s="5">
        <f t="shared" si="206"/>
        <v>0</v>
      </c>
      <c r="I3449" s="22" t="e">
        <f t="shared" si="205"/>
        <v>#DIV/0!</v>
      </c>
      <c r="M3449" s="2"/>
    </row>
    <row r="3450" spans="6:13" ht="12.75" hidden="1">
      <c r="F3450" s="65"/>
      <c r="G3450" s="65"/>
      <c r="H3450" s="5">
        <f t="shared" si="206"/>
        <v>0</v>
      </c>
      <c r="I3450" s="22" t="e">
        <f t="shared" si="205"/>
        <v>#DIV/0!</v>
      </c>
      <c r="M3450" s="2"/>
    </row>
    <row r="3451" spans="6:13" ht="12.75" hidden="1">
      <c r="F3451" s="65"/>
      <c r="G3451" s="65"/>
      <c r="H3451" s="5">
        <f t="shared" si="206"/>
        <v>0</v>
      </c>
      <c r="I3451" s="22" t="e">
        <f t="shared" si="205"/>
        <v>#DIV/0!</v>
      </c>
      <c r="M3451" s="2"/>
    </row>
    <row r="3452" spans="6:13" ht="12.75" hidden="1">
      <c r="F3452" s="65"/>
      <c r="G3452" s="65"/>
      <c r="H3452" s="5">
        <f t="shared" si="206"/>
        <v>0</v>
      </c>
      <c r="I3452" s="22" t="e">
        <f t="shared" si="205"/>
        <v>#DIV/0!</v>
      </c>
      <c r="M3452" s="2"/>
    </row>
    <row r="3453" spans="6:13" ht="12.75" hidden="1">
      <c r="F3453" s="65"/>
      <c r="G3453" s="65"/>
      <c r="H3453" s="5">
        <f t="shared" si="206"/>
        <v>0</v>
      </c>
      <c r="I3453" s="22" t="e">
        <f t="shared" si="205"/>
        <v>#DIV/0!</v>
      </c>
      <c r="M3453" s="2"/>
    </row>
    <row r="3454" spans="6:13" ht="12.75" hidden="1">
      <c r="F3454" s="65"/>
      <c r="G3454" s="65"/>
      <c r="H3454" s="5">
        <f t="shared" si="206"/>
        <v>0</v>
      </c>
      <c r="I3454" s="22" t="e">
        <f t="shared" si="205"/>
        <v>#DIV/0!</v>
      </c>
      <c r="M3454" s="2"/>
    </row>
    <row r="3455" spans="6:13" ht="12.75" hidden="1">
      <c r="F3455" s="65"/>
      <c r="G3455" s="65"/>
      <c r="H3455" s="5">
        <f t="shared" si="206"/>
        <v>0</v>
      </c>
      <c r="I3455" s="22" t="e">
        <f t="shared" si="205"/>
        <v>#DIV/0!</v>
      </c>
      <c r="M3455" s="2"/>
    </row>
    <row r="3456" spans="6:13" ht="12.75" hidden="1">
      <c r="F3456" s="65"/>
      <c r="G3456" s="65"/>
      <c r="H3456" s="5">
        <f t="shared" si="206"/>
        <v>0</v>
      </c>
      <c r="I3456" s="22" t="e">
        <f t="shared" si="205"/>
        <v>#DIV/0!</v>
      </c>
      <c r="M3456" s="2"/>
    </row>
    <row r="3457" spans="6:13" ht="12.75" hidden="1">
      <c r="F3457" s="65"/>
      <c r="G3457" s="65"/>
      <c r="H3457" s="5">
        <f t="shared" si="206"/>
        <v>0</v>
      </c>
      <c r="I3457" s="22" t="e">
        <f t="shared" si="205"/>
        <v>#DIV/0!</v>
      </c>
      <c r="M3457" s="2"/>
    </row>
    <row r="3458" spans="6:13" ht="12.75" hidden="1">
      <c r="F3458" s="65"/>
      <c r="G3458" s="65"/>
      <c r="H3458" s="5">
        <f t="shared" si="206"/>
        <v>0</v>
      </c>
      <c r="I3458" s="22" t="e">
        <f t="shared" si="205"/>
        <v>#DIV/0!</v>
      </c>
      <c r="M3458" s="2"/>
    </row>
    <row r="3459" spans="6:13" ht="12.75" hidden="1">
      <c r="F3459" s="65"/>
      <c r="G3459" s="65"/>
      <c r="H3459" s="5">
        <f t="shared" si="206"/>
        <v>0</v>
      </c>
      <c r="I3459" s="22" t="e">
        <f t="shared" si="205"/>
        <v>#DIV/0!</v>
      </c>
      <c r="M3459" s="2"/>
    </row>
    <row r="3460" spans="6:13" ht="12.75" hidden="1">
      <c r="F3460" s="65"/>
      <c r="G3460" s="65"/>
      <c r="H3460" s="5">
        <f t="shared" si="206"/>
        <v>0</v>
      </c>
      <c r="I3460" s="22" t="e">
        <f t="shared" si="205"/>
        <v>#DIV/0!</v>
      </c>
      <c r="M3460" s="2"/>
    </row>
    <row r="3461" spans="6:13" ht="12.75" hidden="1">
      <c r="F3461" s="65"/>
      <c r="G3461" s="65"/>
      <c r="H3461" s="5">
        <f t="shared" si="206"/>
        <v>0</v>
      </c>
      <c r="I3461" s="22" t="e">
        <f t="shared" si="205"/>
        <v>#DIV/0!</v>
      </c>
      <c r="M3461" s="2"/>
    </row>
    <row r="3462" spans="6:13" ht="12.75" hidden="1">
      <c r="F3462" s="65"/>
      <c r="G3462" s="65"/>
      <c r="H3462" s="5">
        <f t="shared" si="206"/>
        <v>0</v>
      </c>
      <c r="I3462" s="22" t="e">
        <f t="shared" si="205"/>
        <v>#DIV/0!</v>
      </c>
      <c r="M3462" s="2"/>
    </row>
    <row r="3463" spans="6:13" ht="12.75" hidden="1">
      <c r="F3463" s="65"/>
      <c r="G3463" s="65"/>
      <c r="H3463" s="5">
        <f t="shared" si="206"/>
        <v>0</v>
      </c>
      <c r="I3463" s="22" t="e">
        <f t="shared" si="205"/>
        <v>#DIV/0!</v>
      </c>
      <c r="M3463" s="2"/>
    </row>
    <row r="3464" spans="6:13" ht="12.75" hidden="1">
      <c r="F3464" s="65"/>
      <c r="G3464" s="65"/>
      <c r="H3464" s="5">
        <f t="shared" si="206"/>
        <v>0</v>
      </c>
      <c r="I3464" s="22" t="e">
        <f t="shared" si="205"/>
        <v>#DIV/0!</v>
      </c>
      <c r="M3464" s="2"/>
    </row>
    <row r="3465" spans="6:13" ht="12.75" hidden="1">
      <c r="F3465" s="65"/>
      <c r="G3465" s="65"/>
      <c r="H3465" s="5">
        <f t="shared" si="206"/>
        <v>0</v>
      </c>
      <c r="I3465" s="22" t="e">
        <f t="shared" si="205"/>
        <v>#DIV/0!</v>
      </c>
      <c r="M3465" s="2"/>
    </row>
    <row r="3466" spans="6:13" ht="12.75" hidden="1">
      <c r="F3466" s="65"/>
      <c r="G3466" s="65"/>
      <c r="H3466" s="5">
        <f t="shared" si="206"/>
        <v>0</v>
      </c>
      <c r="I3466" s="22" t="e">
        <f t="shared" si="205"/>
        <v>#DIV/0!</v>
      </c>
      <c r="M3466" s="2"/>
    </row>
    <row r="3467" spans="6:13" ht="12.75" hidden="1">
      <c r="F3467" s="65"/>
      <c r="G3467" s="65"/>
      <c r="H3467" s="5">
        <f t="shared" si="206"/>
        <v>0</v>
      </c>
      <c r="I3467" s="22" t="e">
        <f t="shared" si="205"/>
        <v>#DIV/0!</v>
      </c>
      <c r="M3467" s="2"/>
    </row>
    <row r="3468" spans="6:13" ht="12.75" hidden="1">
      <c r="F3468" s="65"/>
      <c r="G3468" s="65"/>
      <c r="H3468" s="5">
        <f t="shared" si="206"/>
        <v>0</v>
      </c>
      <c r="I3468" s="22" t="e">
        <f t="shared" si="205"/>
        <v>#DIV/0!</v>
      </c>
      <c r="M3468" s="2"/>
    </row>
    <row r="3469" spans="6:13" ht="12.75" hidden="1">
      <c r="F3469" s="65"/>
      <c r="G3469" s="65"/>
      <c r="H3469" s="5">
        <f t="shared" si="206"/>
        <v>0</v>
      </c>
      <c r="I3469" s="22" t="e">
        <f aca="true" t="shared" si="207" ref="I3469:I3491">+B3469/M3469</f>
        <v>#DIV/0!</v>
      </c>
      <c r="M3469" s="2"/>
    </row>
    <row r="3470" spans="6:13" ht="12.75" hidden="1">
      <c r="F3470" s="65"/>
      <c r="G3470" s="65"/>
      <c r="H3470" s="5">
        <f t="shared" si="206"/>
        <v>0</v>
      </c>
      <c r="I3470" s="22" t="e">
        <f t="shared" si="207"/>
        <v>#DIV/0!</v>
      </c>
      <c r="M3470" s="2"/>
    </row>
    <row r="3471" spans="6:13" ht="12.75" hidden="1">
      <c r="F3471" s="65"/>
      <c r="G3471" s="65"/>
      <c r="H3471" s="5">
        <f aca="true" t="shared" si="208" ref="H3471:H3491">H3470-B3471</f>
        <v>0</v>
      </c>
      <c r="I3471" s="22" t="e">
        <f t="shared" si="207"/>
        <v>#DIV/0!</v>
      </c>
      <c r="M3471" s="2"/>
    </row>
    <row r="3472" spans="6:13" ht="12.75" hidden="1">
      <c r="F3472" s="65"/>
      <c r="G3472" s="65"/>
      <c r="H3472" s="5">
        <f t="shared" si="208"/>
        <v>0</v>
      </c>
      <c r="I3472" s="22" t="e">
        <f t="shared" si="207"/>
        <v>#DIV/0!</v>
      </c>
      <c r="M3472" s="2"/>
    </row>
    <row r="3473" spans="6:13" ht="12.75" hidden="1">
      <c r="F3473" s="65"/>
      <c r="G3473" s="65"/>
      <c r="H3473" s="5">
        <f t="shared" si="208"/>
        <v>0</v>
      </c>
      <c r="I3473" s="22" t="e">
        <f t="shared" si="207"/>
        <v>#DIV/0!</v>
      </c>
      <c r="M3473" s="2"/>
    </row>
    <row r="3474" spans="6:13" ht="12.75" hidden="1">
      <c r="F3474" s="65"/>
      <c r="G3474" s="65"/>
      <c r="H3474" s="5">
        <f t="shared" si="208"/>
        <v>0</v>
      </c>
      <c r="I3474" s="22" t="e">
        <f t="shared" si="207"/>
        <v>#DIV/0!</v>
      </c>
      <c r="M3474" s="2"/>
    </row>
    <row r="3475" spans="6:13" ht="12.75" hidden="1">
      <c r="F3475" s="65"/>
      <c r="G3475" s="65"/>
      <c r="H3475" s="5">
        <f t="shared" si="208"/>
        <v>0</v>
      </c>
      <c r="I3475" s="22" t="e">
        <f t="shared" si="207"/>
        <v>#DIV/0!</v>
      </c>
      <c r="M3475" s="2"/>
    </row>
    <row r="3476" spans="6:13" ht="12.75" hidden="1">
      <c r="F3476" s="65"/>
      <c r="G3476" s="65"/>
      <c r="H3476" s="5">
        <f t="shared" si="208"/>
        <v>0</v>
      </c>
      <c r="I3476" s="22" t="e">
        <f t="shared" si="207"/>
        <v>#DIV/0!</v>
      </c>
      <c r="M3476" s="2"/>
    </row>
    <row r="3477" spans="6:13" ht="12.75" hidden="1">
      <c r="F3477" s="65"/>
      <c r="G3477" s="65"/>
      <c r="H3477" s="5">
        <f t="shared" si="208"/>
        <v>0</v>
      </c>
      <c r="I3477" s="22" t="e">
        <f t="shared" si="207"/>
        <v>#DIV/0!</v>
      </c>
      <c r="M3477" s="2"/>
    </row>
    <row r="3478" spans="6:13" ht="12.75" hidden="1">
      <c r="F3478" s="65"/>
      <c r="G3478" s="65"/>
      <c r="H3478" s="5">
        <f t="shared" si="208"/>
        <v>0</v>
      </c>
      <c r="I3478" s="22" t="e">
        <f t="shared" si="207"/>
        <v>#DIV/0!</v>
      </c>
      <c r="M3478" s="2"/>
    </row>
    <row r="3479" spans="6:13" ht="12.75" hidden="1">
      <c r="F3479" s="65"/>
      <c r="G3479" s="65"/>
      <c r="H3479" s="5">
        <f t="shared" si="208"/>
        <v>0</v>
      </c>
      <c r="I3479" s="22" t="e">
        <f t="shared" si="207"/>
        <v>#DIV/0!</v>
      </c>
      <c r="M3479" s="2"/>
    </row>
    <row r="3480" spans="6:13" ht="12.75" hidden="1">
      <c r="F3480" s="65"/>
      <c r="G3480" s="65"/>
      <c r="H3480" s="5">
        <f t="shared" si="208"/>
        <v>0</v>
      </c>
      <c r="I3480" s="22" t="e">
        <f t="shared" si="207"/>
        <v>#DIV/0!</v>
      </c>
      <c r="M3480" s="2"/>
    </row>
    <row r="3481" spans="6:13" ht="12.75" hidden="1">
      <c r="F3481" s="65"/>
      <c r="G3481" s="65"/>
      <c r="H3481" s="5">
        <f t="shared" si="208"/>
        <v>0</v>
      </c>
      <c r="I3481" s="22" t="e">
        <f t="shared" si="207"/>
        <v>#DIV/0!</v>
      </c>
      <c r="M3481" s="2"/>
    </row>
    <row r="3482" spans="6:13" ht="12.75" hidden="1">
      <c r="F3482" s="65"/>
      <c r="G3482" s="65"/>
      <c r="H3482" s="5">
        <f t="shared" si="208"/>
        <v>0</v>
      </c>
      <c r="I3482" s="22" t="e">
        <f t="shared" si="207"/>
        <v>#DIV/0!</v>
      </c>
      <c r="M3482" s="2"/>
    </row>
    <row r="3483" spans="6:13" ht="12.75" hidden="1">
      <c r="F3483" s="65"/>
      <c r="G3483" s="65"/>
      <c r="H3483" s="5">
        <f t="shared" si="208"/>
        <v>0</v>
      </c>
      <c r="I3483" s="22" t="e">
        <f t="shared" si="207"/>
        <v>#DIV/0!</v>
      </c>
      <c r="M3483" s="2"/>
    </row>
    <row r="3484" spans="6:13" ht="12.75" hidden="1">
      <c r="F3484" s="65"/>
      <c r="G3484" s="65"/>
      <c r="H3484" s="5">
        <f t="shared" si="208"/>
        <v>0</v>
      </c>
      <c r="I3484" s="22" t="e">
        <f t="shared" si="207"/>
        <v>#DIV/0!</v>
      </c>
      <c r="M3484" s="2"/>
    </row>
    <row r="3485" spans="6:13" ht="12.75" hidden="1">
      <c r="F3485" s="65"/>
      <c r="G3485" s="65"/>
      <c r="H3485" s="5">
        <f t="shared" si="208"/>
        <v>0</v>
      </c>
      <c r="I3485" s="22" t="e">
        <f t="shared" si="207"/>
        <v>#DIV/0!</v>
      </c>
      <c r="M3485" s="2"/>
    </row>
    <row r="3486" spans="6:13" ht="12.75" hidden="1">
      <c r="F3486" s="65"/>
      <c r="G3486" s="65"/>
      <c r="H3486" s="5">
        <f t="shared" si="208"/>
        <v>0</v>
      </c>
      <c r="I3486" s="22" t="e">
        <f t="shared" si="207"/>
        <v>#DIV/0!</v>
      </c>
      <c r="M3486" s="2"/>
    </row>
    <row r="3487" spans="6:13" ht="12.75" hidden="1">
      <c r="F3487" s="65"/>
      <c r="G3487" s="65"/>
      <c r="H3487" s="5">
        <f t="shared" si="208"/>
        <v>0</v>
      </c>
      <c r="I3487" s="22" t="e">
        <f t="shared" si="207"/>
        <v>#DIV/0!</v>
      </c>
      <c r="M3487" s="2"/>
    </row>
    <row r="3488" spans="6:13" ht="12.75" hidden="1">
      <c r="F3488" s="65"/>
      <c r="G3488" s="65"/>
      <c r="H3488" s="5">
        <f t="shared" si="208"/>
        <v>0</v>
      </c>
      <c r="I3488" s="22" t="e">
        <f t="shared" si="207"/>
        <v>#DIV/0!</v>
      </c>
      <c r="M3488" s="2"/>
    </row>
    <row r="3489" spans="6:13" ht="12.75" hidden="1">
      <c r="F3489" s="65"/>
      <c r="G3489" s="65"/>
      <c r="H3489" s="5">
        <f t="shared" si="208"/>
        <v>0</v>
      </c>
      <c r="I3489" s="22" t="e">
        <f t="shared" si="207"/>
        <v>#DIV/0!</v>
      </c>
      <c r="M3489" s="2"/>
    </row>
    <row r="3490" spans="6:13" ht="12.75" hidden="1">
      <c r="F3490" s="65"/>
      <c r="G3490" s="65"/>
      <c r="H3490" s="5">
        <f t="shared" si="208"/>
        <v>0</v>
      </c>
      <c r="I3490" s="22" t="e">
        <f t="shared" si="207"/>
        <v>#DIV/0!</v>
      </c>
      <c r="M3490" s="2"/>
    </row>
    <row r="3491" spans="6:13" ht="12.75" hidden="1">
      <c r="F3491" s="65"/>
      <c r="G3491" s="65"/>
      <c r="H3491" s="5">
        <f t="shared" si="208"/>
        <v>0</v>
      </c>
      <c r="I3491" s="22" t="e">
        <f t="shared" si="207"/>
        <v>#DIV/0!</v>
      </c>
      <c r="M3491" s="2"/>
    </row>
    <row r="3492" spans="6:13" ht="12.75" hidden="1">
      <c r="F3492" s="65"/>
      <c r="G3492" s="65"/>
      <c r="M3492" s="2"/>
    </row>
    <row r="3493" spans="6:13" ht="12.75" hidden="1">
      <c r="F3493" s="65"/>
      <c r="G3493" s="65"/>
      <c r="M3493" s="2"/>
    </row>
    <row r="3494" spans="6:13" ht="12.75" hidden="1">
      <c r="F3494" s="65"/>
      <c r="G3494" s="65"/>
      <c r="M3494" s="2"/>
    </row>
    <row r="3495" spans="6:13" ht="12.75" hidden="1">
      <c r="F3495" s="65"/>
      <c r="G3495" s="65"/>
      <c r="M3495" s="2"/>
    </row>
    <row r="3496" spans="6:13" ht="12.75" hidden="1">
      <c r="F3496" s="65"/>
      <c r="G3496" s="65"/>
      <c r="M3496" s="2"/>
    </row>
    <row r="3497" spans="6:13" ht="12.75" hidden="1">
      <c r="F3497" s="65"/>
      <c r="G3497" s="65"/>
      <c r="M3497" s="2"/>
    </row>
    <row r="3498" spans="6:13" ht="12.75" hidden="1">
      <c r="F3498" s="65"/>
      <c r="G3498" s="65"/>
      <c r="M3498" s="2"/>
    </row>
    <row r="3499" spans="6:13" ht="12.75" hidden="1">
      <c r="F3499" s="65"/>
      <c r="G3499" s="65"/>
      <c r="M3499" s="2"/>
    </row>
    <row r="3500" spans="6:13" ht="12.75" hidden="1">
      <c r="F3500" s="65"/>
      <c r="G3500" s="65"/>
      <c r="M3500" s="2"/>
    </row>
    <row r="3501" spans="6:13" ht="12.75" hidden="1">
      <c r="F3501" s="65"/>
      <c r="G3501" s="65"/>
      <c r="M3501" s="2"/>
    </row>
    <row r="3502" spans="6:13" ht="12.75" hidden="1">
      <c r="F3502" s="65"/>
      <c r="G3502" s="65"/>
      <c r="M3502" s="2"/>
    </row>
    <row r="3503" spans="6:13" ht="12.75" hidden="1">
      <c r="F3503" s="65"/>
      <c r="G3503" s="65"/>
      <c r="M3503" s="2"/>
    </row>
    <row r="3504" spans="6:13" ht="12.75" hidden="1">
      <c r="F3504" s="65"/>
      <c r="G3504" s="65"/>
      <c r="M3504" s="2"/>
    </row>
    <row r="3505" spans="6:13" ht="12.75" hidden="1">
      <c r="F3505" s="65"/>
      <c r="G3505" s="65"/>
      <c r="M3505" s="2"/>
    </row>
    <row r="3506" spans="6:13" ht="12.75" hidden="1">
      <c r="F3506" s="65"/>
      <c r="G3506" s="65"/>
      <c r="M3506" s="2"/>
    </row>
    <row r="3507" spans="6:13" ht="12.75" hidden="1">
      <c r="F3507" s="65"/>
      <c r="G3507" s="65"/>
      <c r="M3507" s="2"/>
    </row>
    <row r="3508" spans="6:13" ht="12.75" hidden="1">
      <c r="F3508" s="65"/>
      <c r="G3508" s="65"/>
      <c r="M3508" s="2"/>
    </row>
    <row r="3509" spans="6:13" ht="12.75" hidden="1">
      <c r="F3509" s="65"/>
      <c r="G3509" s="65"/>
      <c r="M3509" s="2"/>
    </row>
    <row r="3510" spans="6:13" ht="12.75" hidden="1">
      <c r="F3510" s="65"/>
      <c r="G3510" s="65"/>
      <c r="M3510" s="2"/>
    </row>
    <row r="3511" spans="6:13" ht="12.75" hidden="1">
      <c r="F3511" s="65"/>
      <c r="G3511" s="65"/>
      <c r="M3511" s="2"/>
    </row>
    <row r="3512" spans="6:13" ht="12.75" hidden="1">
      <c r="F3512" s="65"/>
      <c r="G3512" s="65"/>
      <c r="M3512" s="2"/>
    </row>
    <row r="3513" spans="6:13" ht="12.75" hidden="1">
      <c r="F3513" s="65"/>
      <c r="G3513" s="65"/>
      <c r="M3513" s="2"/>
    </row>
    <row r="3514" spans="6:13" ht="12.75" hidden="1">
      <c r="F3514" s="65"/>
      <c r="G3514" s="65"/>
      <c r="M3514" s="2"/>
    </row>
    <row r="3515" spans="6:13" ht="12.75" hidden="1">
      <c r="F3515" s="65"/>
      <c r="G3515" s="65"/>
      <c r="M3515" s="2"/>
    </row>
    <row r="3516" spans="6:13" ht="12.75" hidden="1">
      <c r="F3516" s="65"/>
      <c r="G3516" s="65"/>
      <c r="M3516" s="2"/>
    </row>
    <row r="3517" spans="6:13" ht="12.75" hidden="1">
      <c r="F3517" s="65"/>
      <c r="G3517" s="65"/>
      <c r="M3517" s="2"/>
    </row>
    <row r="3518" spans="6:13" ht="12.75" hidden="1">
      <c r="F3518" s="65"/>
      <c r="G3518" s="65"/>
      <c r="M3518" s="2"/>
    </row>
    <row r="3519" spans="6:13" ht="12.75" hidden="1">
      <c r="F3519" s="65"/>
      <c r="G3519" s="65"/>
      <c r="M3519" s="2"/>
    </row>
    <row r="3520" spans="6:13" ht="12.75" hidden="1">
      <c r="F3520" s="65"/>
      <c r="G3520" s="65"/>
      <c r="M3520" s="2"/>
    </row>
    <row r="3521" spans="6:13" ht="12.75" hidden="1">
      <c r="F3521" s="65"/>
      <c r="G3521" s="65"/>
      <c r="M3521" s="2"/>
    </row>
    <row r="3522" spans="6:13" ht="12.75" hidden="1">
      <c r="F3522" s="65"/>
      <c r="G3522" s="65"/>
      <c r="M3522" s="2"/>
    </row>
    <row r="3523" spans="6:13" ht="12.75" hidden="1">
      <c r="F3523" s="65"/>
      <c r="G3523" s="65"/>
      <c r="M3523" s="2"/>
    </row>
    <row r="3524" spans="6:13" ht="12.75" hidden="1">
      <c r="F3524" s="65"/>
      <c r="G3524" s="65"/>
      <c r="M3524" s="2"/>
    </row>
    <row r="3525" spans="6:13" ht="12.75" hidden="1">
      <c r="F3525" s="65"/>
      <c r="G3525" s="65"/>
      <c r="M3525" s="2"/>
    </row>
    <row r="3526" spans="6:13" ht="12.75" hidden="1">
      <c r="F3526" s="65"/>
      <c r="G3526" s="65"/>
      <c r="M3526" s="2"/>
    </row>
    <row r="3527" spans="6:13" ht="12.75" hidden="1">
      <c r="F3527" s="65"/>
      <c r="G3527" s="65"/>
      <c r="M3527" s="2"/>
    </row>
    <row r="3528" spans="6:13" ht="12.75" hidden="1">
      <c r="F3528" s="65"/>
      <c r="G3528" s="65"/>
      <c r="M3528" s="2"/>
    </row>
    <row r="3529" spans="6:13" ht="12.75" hidden="1">
      <c r="F3529" s="65"/>
      <c r="G3529" s="65"/>
      <c r="M3529" s="2"/>
    </row>
    <row r="3530" spans="6:13" ht="12.75" hidden="1">
      <c r="F3530" s="65"/>
      <c r="G3530" s="65"/>
      <c r="M3530" s="2"/>
    </row>
    <row r="3531" spans="6:13" ht="12.75" hidden="1">
      <c r="F3531" s="65"/>
      <c r="G3531" s="65"/>
      <c r="M3531" s="2"/>
    </row>
    <row r="3532" spans="6:13" ht="12.75" hidden="1">
      <c r="F3532" s="65"/>
      <c r="G3532" s="65"/>
      <c r="M3532" s="2"/>
    </row>
    <row r="3533" spans="6:13" ht="12.75" hidden="1">
      <c r="F3533" s="65"/>
      <c r="G3533" s="65"/>
      <c r="M3533" s="2"/>
    </row>
    <row r="3534" spans="6:13" ht="12.75" hidden="1">
      <c r="F3534" s="65"/>
      <c r="G3534" s="65"/>
      <c r="M3534" s="2"/>
    </row>
    <row r="3535" spans="6:13" ht="12.75" hidden="1">
      <c r="F3535" s="65"/>
      <c r="G3535" s="65"/>
      <c r="M3535" s="2"/>
    </row>
    <row r="3536" spans="6:13" ht="12.75" hidden="1">
      <c r="F3536" s="65"/>
      <c r="G3536" s="65"/>
      <c r="M3536" s="2"/>
    </row>
    <row r="3537" spans="6:13" ht="12.75" hidden="1">
      <c r="F3537" s="65"/>
      <c r="G3537" s="65"/>
      <c r="M3537" s="2"/>
    </row>
    <row r="3538" spans="6:13" ht="12.75" hidden="1">
      <c r="F3538" s="65"/>
      <c r="G3538" s="65"/>
      <c r="M3538" s="2"/>
    </row>
    <row r="3539" spans="6:13" ht="12.75" hidden="1">
      <c r="F3539" s="65"/>
      <c r="G3539" s="65"/>
      <c r="M3539" s="2"/>
    </row>
    <row r="3540" spans="6:13" ht="12.75" hidden="1">
      <c r="F3540" s="65"/>
      <c r="G3540" s="65"/>
      <c r="M3540" s="2"/>
    </row>
    <row r="3541" spans="6:13" ht="12.75" hidden="1">
      <c r="F3541" s="65"/>
      <c r="G3541" s="65"/>
      <c r="M3541" s="2"/>
    </row>
    <row r="3542" spans="6:13" ht="12.75" hidden="1">
      <c r="F3542" s="65"/>
      <c r="G3542" s="65"/>
      <c r="M3542" s="2"/>
    </row>
    <row r="3543" spans="6:13" ht="12.75" hidden="1">
      <c r="F3543" s="65"/>
      <c r="G3543" s="65"/>
      <c r="M3543" s="2"/>
    </row>
    <row r="3544" spans="6:13" ht="12.75" hidden="1">
      <c r="F3544" s="65"/>
      <c r="G3544" s="65"/>
      <c r="M3544" s="2"/>
    </row>
    <row r="3545" spans="6:13" ht="12.75" hidden="1">
      <c r="F3545" s="65"/>
      <c r="G3545" s="65"/>
      <c r="M3545" s="2"/>
    </row>
    <row r="3546" spans="6:13" ht="12.75" hidden="1">
      <c r="F3546" s="65"/>
      <c r="G3546" s="65"/>
      <c r="M3546" s="2"/>
    </row>
    <row r="3547" spans="6:13" ht="12.75" hidden="1">
      <c r="F3547" s="65"/>
      <c r="G3547" s="65"/>
      <c r="M3547" s="2"/>
    </row>
    <row r="3548" spans="6:13" ht="12.75" hidden="1">
      <c r="F3548" s="65"/>
      <c r="G3548" s="65"/>
      <c r="M3548" s="2"/>
    </row>
    <row r="3549" spans="6:13" ht="12.75" hidden="1">
      <c r="F3549" s="65"/>
      <c r="G3549" s="65"/>
      <c r="M3549" s="2"/>
    </row>
    <row r="3550" spans="6:13" ht="12.75" hidden="1">
      <c r="F3550" s="65"/>
      <c r="G3550" s="65"/>
      <c r="M3550" s="2"/>
    </row>
    <row r="3551" spans="6:13" ht="12.75" hidden="1">
      <c r="F3551" s="65"/>
      <c r="G3551" s="65"/>
      <c r="M3551" s="2"/>
    </row>
    <row r="3552" spans="6:13" ht="12.75" hidden="1">
      <c r="F3552" s="65"/>
      <c r="G3552" s="65"/>
      <c r="M3552" s="2"/>
    </row>
    <row r="3553" spans="6:13" ht="12.75" hidden="1">
      <c r="F3553" s="65"/>
      <c r="G3553" s="65"/>
      <c r="M3553" s="2"/>
    </row>
    <row r="3554" spans="6:13" ht="12.75" hidden="1">
      <c r="F3554" s="65"/>
      <c r="G3554" s="65"/>
      <c r="M3554" s="2"/>
    </row>
    <row r="3555" spans="6:13" ht="12.75" hidden="1">
      <c r="F3555" s="65"/>
      <c r="G3555" s="65"/>
      <c r="M3555" s="2"/>
    </row>
    <row r="3556" spans="6:13" ht="12.75" hidden="1">
      <c r="F3556" s="65"/>
      <c r="G3556" s="65"/>
      <c r="M3556" s="2"/>
    </row>
    <row r="3557" spans="6:13" ht="12.75" hidden="1">
      <c r="F3557" s="65"/>
      <c r="G3557" s="65"/>
      <c r="M3557" s="2"/>
    </row>
    <row r="3558" spans="6:13" ht="12.75" hidden="1">
      <c r="F3558" s="65"/>
      <c r="G3558" s="65"/>
      <c r="M3558" s="2"/>
    </row>
    <row r="3559" spans="6:13" ht="12.75" hidden="1">
      <c r="F3559" s="65"/>
      <c r="G3559" s="65"/>
      <c r="M3559" s="2"/>
    </row>
    <row r="3560" spans="6:13" ht="12.75" hidden="1">
      <c r="F3560" s="65"/>
      <c r="G3560" s="65"/>
      <c r="M3560" s="2"/>
    </row>
    <row r="3561" spans="6:13" ht="12.75">
      <c r="F3561" s="65"/>
      <c r="G3561" s="65"/>
      <c r="M3561" s="2"/>
    </row>
    <row r="3562" spans="6:13" ht="12.75" hidden="1">
      <c r="F3562" s="65"/>
      <c r="G3562" s="65"/>
      <c r="M3562" s="2">
        <v>525</v>
      </c>
    </row>
    <row r="3563" spans="6:13" ht="12.75" hidden="1">
      <c r="F3563" s="65"/>
      <c r="G3563" s="65"/>
      <c r="M3563" s="2">
        <v>525</v>
      </c>
    </row>
    <row r="3564" spans="6:13" ht="12.75" hidden="1">
      <c r="F3564" s="65"/>
      <c r="G3564" s="65"/>
      <c r="M3564" s="2">
        <v>525</v>
      </c>
    </row>
    <row r="3565" spans="6:13" ht="12.75" hidden="1">
      <c r="F3565" s="65"/>
      <c r="G3565" s="65"/>
      <c r="M3565" s="2">
        <v>525</v>
      </c>
    </row>
    <row r="3566" spans="6:13" ht="12.75" hidden="1">
      <c r="F3566" s="65"/>
      <c r="G3566" s="65"/>
      <c r="M3566" s="2">
        <v>525</v>
      </c>
    </row>
    <row r="3567" spans="6:13" ht="12.75" hidden="1">
      <c r="F3567" s="65"/>
      <c r="G3567" s="65"/>
      <c r="M3567" s="2">
        <v>525</v>
      </c>
    </row>
    <row r="3568" spans="6:13" ht="12.75" hidden="1">
      <c r="F3568" s="65"/>
      <c r="G3568" s="65"/>
      <c r="M3568" s="2">
        <v>525</v>
      </c>
    </row>
    <row r="3569" spans="6:13" ht="12.75" hidden="1">
      <c r="F3569" s="65"/>
      <c r="G3569" s="65"/>
      <c r="M3569" s="2">
        <v>525</v>
      </c>
    </row>
    <row r="3570" spans="6:13" ht="12.75" hidden="1">
      <c r="F3570" s="65"/>
      <c r="G3570" s="65"/>
      <c r="M3570" s="2">
        <v>525</v>
      </c>
    </row>
    <row r="3571" spans="6:13" ht="12.75" hidden="1">
      <c r="F3571" s="65"/>
      <c r="G3571" s="65"/>
      <c r="M3571" s="2">
        <v>525</v>
      </c>
    </row>
    <row r="3572" spans="6:13" ht="12.75" hidden="1">
      <c r="F3572" s="65"/>
      <c r="G3572" s="65"/>
      <c r="M3572" s="2">
        <v>525</v>
      </c>
    </row>
    <row r="3573" spans="6:13" ht="12.75" hidden="1">
      <c r="F3573" s="65"/>
      <c r="G3573" s="65"/>
      <c r="M3573" s="2">
        <v>525</v>
      </c>
    </row>
    <row r="3574" spans="6:13" ht="12.75" hidden="1">
      <c r="F3574" s="65"/>
      <c r="G3574" s="65"/>
      <c r="M3574" s="2">
        <v>525</v>
      </c>
    </row>
    <row r="3575" spans="6:13" ht="12.75" hidden="1">
      <c r="F3575" s="65"/>
      <c r="G3575" s="65"/>
      <c r="M3575" s="2">
        <v>525</v>
      </c>
    </row>
    <row r="3576" spans="1:13" s="269" customFormat="1" ht="12.75">
      <c r="A3576" s="264"/>
      <c r="B3576" s="265">
        <v>-2530634</v>
      </c>
      <c r="C3576" s="266" t="s">
        <v>185</v>
      </c>
      <c r="D3576" s="264" t="s">
        <v>202</v>
      </c>
      <c r="E3576" s="264"/>
      <c r="F3576" s="267"/>
      <c r="G3576" s="267"/>
      <c r="H3576" s="265">
        <f>H3560-B3576</f>
        <v>2530634</v>
      </c>
      <c r="I3576" s="268">
        <f aca="true" t="shared" si="209" ref="I3576:I3587">+B3576/M3576</f>
        <v>-5061.268</v>
      </c>
      <c r="K3576" s="258">
        <v>500</v>
      </c>
      <c r="L3576" s="259"/>
      <c r="M3576" s="258">
        <v>500</v>
      </c>
    </row>
    <row r="3577" spans="1:13" s="269" customFormat="1" ht="12.75">
      <c r="A3577" s="264"/>
      <c r="B3577" s="265">
        <v>1116020</v>
      </c>
      <c r="C3577" s="266" t="s">
        <v>185</v>
      </c>
      <c r="D3577" s="264" t="s">
        <v>192</v>
      </c>
      <c r="E3577" s="264"/>
      <c r="F3577" s="267"/>
      <c r="G3577" s="267"/>
      <c r="H3577" s="265">
        <f>H3561-B3577</f>
        <v>-1116020</v>
      </c>
      <c r="I3577" s="268">
        <f t="shared" si="209"/>
        <v>2232.04</v>
      </c>
      <c r="K3577" s="258">
        <v>500</v>
      </c>
      <c r="L3577" s="259"/>
      <c r="M3577" s="258">
        <v>500</v>
      </c>
    </row>
    <row r="3578" spans="1:13" s="269" customFormat="1" ht="12.75">
      <c r="A3578" s="264"/>
      <c r="B3578" s="265">
        <v>0</v>
      </c>
      <c r="C3578" s="266" t="s">
        <v>185</v>
      </c>
      <c r="D3578" s="264" t="s">
        <v>193</v>
      </c>
      <c r="E3578" s="264"/>
      <c r="F3578" s="267"/>
      <c r="G3578" s="267"/>
      <c r="H3578" s="265">
        <f>H3562-B3578</f>
        <v>0</v>
      </c>
      <c r="I3578" s="268">
        <f t="shared" si="209"/>
        <v>0</v>
      </c>
      <c r="K3578" s="258">
        <v>495</v>
      </c>
      <c r="L3578" s="259"/>
      <c r="M3578" s="258">
        <v>495</v>
      </c>
    </row>
    <row r="3579" spans="1:13" s="269" customFormat="1" ht="12.75">
      <c r="A3579" s="264"/>
      <c r="B3579" s="265">
        <v>0</v>
      </c>
      <c r="C3579" s="266" t="s">
        <v>185</v>
      </c>
      <c r="D3579" s="264" t="s">
        <v>194</v>
      </c>
      <c r="E3579" s="264"/>
      <c r="F3579" s="267"/>
      <c r="G3579" s="267"/>
      <c r="H3579" s="265">
        <f>H3563-B3579</f>
        <v>0</v>
      </c>
      <c r="I3579" s="268">
        <f t="shared" si="209"/>
        <v>0</v>
      </c>
      <c r="K3579" s="258">
        <v>495</v>
      </c>
      <c r="L3579" s="259"/>
      <c r="M3579" s="258">
        <v>495</v>
      </c>
    </row>
    <row r="3580" spans="1:13" s="269" customFormat="1" ht="12.75">
      <c r="A3580" s="264"/>
      <c r="B3580" s="265">
        <v>-1407579</v>
      </c>
      <c r="C3580" s="266" t="s">
        <v>185</v>
      </c>
      <c r="D3580" s="264" t="s">
        <v>203</v>
      </c>
      <c r="E3580" s="264"/>
      <c r="F3580" s="267"/>
      <c r="G3580" s="267"/>
      <c r="H3580" s="265">
        <f>H3563-B3580</f>
        <v>1407579</v>
      </c>
      <c r="I3580" s="268">
        <f t="shared" si="209"/>
        <v>-2815.158</v>
      </c>
      <c r="K3580" s="258">
        <v>500</v>
      </c>
      <c r="L3580" s="259"/>
      <c r="M3580" s="258">
        <v>500</v>
      </c>
    </row>
    <row r="3581" spans="1:13" s="269" customFormat="1" ht="12.75">
      <c r="A3581" s="264"/>
      <c r="B3581" s="265">
        <v>1980971</v>
      </c>
      <c r="C3581" s="266" t="s">
        <v>185</v>
      </c>
      <c r="D3581" s="264" t="s">
        <v>195</v>
      </c>
      <c r="E3581" s="264"/>
      <c r="F3581" s="267"/>
      <c r="G3581" s="267"/>
      <c r="H3581" s="265">
        <f>H3564-B3581</f>
        <v>-1980971</v>
      </c>
      <c r="I3581" s="268">
        <f t="shared" si="209"/>
        <v>3961.942</v>
      </c>
      <c r="K3581" s="258">
        <v>500</v>
      </c>
      <c r="L3581" s="259"/>
      <c r="M3581" s="258">
        <v>500</v>
      </c>
    </row>
    <row r="3582" spans="1:13" s="269" customFormat="1" ht="12.75">
      <c r="A3582" s="264"/>
      <c r="B3582" s="265">
        <v>0</v>
      </c>
      <c r="C3582" s="266" t="s">
        <v>185</v>
      </c>
      <c r="D3582" s="264" t="s">
        <v>196</v>
      </c>
      <c r="E3582" s="264"/>
      <c r="F3582" s="267"/>
      <c r="G3582" s="267"/>
      <c r="H3582" s="265">
        <f>H3565-B3582</f>
        <v>0</v>
      </c>
      <c r="I3582" s="268">
        <f t="shared" si="209"/>
        <v>0</v>
      </c>
      <c r="K3582" s="258">
        <v>525</v>
      </c>
      <c r="L3582" s="259"/>
      <c r="M3582" s="258">
        <v>525</v>
      </c>
    </row>
    <row r="3583" spans="1:13" s="269" customFormat="1" ht="12.75">
      <c r="A3583" s="264"/>
      <c r="B3583" s="265">
        <v>0</v>
      </c>
      <c r="C3583" s="266" t="s">
        <v>185</v>
      </c>
      <c r="D3583" s="264" t="s">
        <v>197</v>
      </c>
      <c r="E3583" s="264"/>
      <c r="F3583" s="267"/>
      <c r="G3583" s="267"/>
      <c r="H3583" s="265">
        <f>H3566-B3583</f>
        <v>0</v>
      </c>
      <c r="I3583" s="268">
        <f t="shared" si="209"/>
        <v>0</v>
      </c>
      <c r="K3583" s="258">
        <v>525</v>
      </c>
      <c r="L3583" s="259"/>
      <c r="M3583" s="258">
        <v>525</v>
      </c>
    </row>
    <row r="3584" spans="1:13" s="269" customFormat="1" ht="12.75">
      <c r="A3584" s="264"/>
      <c r="B3584" s="265">
        <v>-131697</v>
      </c>
      <c r="C3584" s="266" t="s">
        <v>185</v>
      </c>
      <c r="D3584" s="264" t="s">
        <v>204</v>
      </c>
      <c r="E3584" s="264"/>
      <c r="F3584" s="267"/>
      <c r="G3584" s="267"/>
      <c r="H3584" s="265">
        <f>H3566-B3584</f>
        <v>131697</v>
      </c>
      <c r="I3584" s="268">
        <f t="shared" si="209"/>
        <v>-246.1626168224299</v>
      </c>
      <c r="K3584" s="258">
        <v>535</v>
      </c>
      <c r="L3584" s="259"/>
      <c r="M3584" s="258">
        <v>535</v>
      </c>
    </row>
    <row r="3585" spans="1:13" s="269" customFormat="1" ht="12.75">
      <c r="A3585" s="264"/>
      <c r="B3585" s="265">
        <v>0</v>
      </c>
      <c r="C3585" s="266" t="s">
        <v>185</v>
      </c>
      <c r="D3585" s="264" t="s">
        <v>198</v>
      </c>
      <c r="E3585" s="264"/>
      <c r="F3585" s="267"/>
      <c r="G3585" s="267"/>
      <c r="H3585" s="265">
        <f>H3567-B3585</f>
        <v>0</v>
      </c>
      <c r="I3585" s="268">
        <f t="shared" si="209"/>
        <v>0</v>
      </c>
      <c r="K3585" s="258">
        <v>535</v>
      </c>
      <c r="L3585" s="259"/>
      <c r="M3585" s="258">
        <v>535</v>
      </c>
    </row>
    <row r="3586" spans="1:13" s="269" customFormat="1" ht="12.75">
      <c r="A3586" s="264"/>
      <c r="B3586" s="265">
        <v>0</v>
      </c>
      <c r="C3586" s="266" t="s">
        <v>185</v>
      </c>
      <c r="D3586" s="264" t="s">
        <v>224</v>
      </c>
      <c r="E3586" s="264"/>
      <c r="F3586" s="267"/>
      <c r="G3586" s="267"/>
      <c r="H3586" s="265">
        <f>H3568-B3586</f>
        <v>0</v>
      </c>
      <c r="I3586" s="268">
        <f t="shared" si="209"/>
        <v>0</v>
      </c>
      <c r="K3586" s="258">
        <v>530</v>
      </c>
      <c r="L3586" s="259"/>
      <c r="M3586" s="258">
        <v>530</v>
      </c>
    </row>
    <row r="3587" spans="1:13" s="269" customFormat="1" ht="12.75">
      <c r="A3587" s="270"/>
      <c r="B3587" s="271">
        <f>SUM(B3576:B3586)</f>
        <v>-972919</v>
      </c>
      <c r="C3587" s="270" t="s">
        <v>185</v>
      </c>
      <c r="D3587" s="270" t="s">
        <v>226</v>
      </c>
      <c r="E3587" s="270"/>
      <c r="F3587" s="272"/>
      <c r="G3587" s="272"/>
      <c r="H3587" s="271">
        <f>H3577-B3587</f>
        <v>-143101</v>
      </c>
      <c r="I3587" s="273">
        <f t="shared" si="209"/>
        <v>-1835.6962264150943</v>
      </c>
      <c r="J3587" s="274"/>
      <c r="K3587" s="263">
        <v>530</v>
      </c>
      <c r="L3587" s="263"/>
      <c r="M3587" s="263">
        <v>530</v>
      </c>
    </row>
    <row r="3588" spans="6:13" ht="12.75">
      <c r="F3588" s="65"/>
      <c r="G3588" s="65"/>
      <c r="M3588" s="2"/>
    </row>
    <row r="3589" spans="6:13" ht="12.75">
      <c r="F3589" s="65"/>
      <c r="G3589" s="65"/>
      <c r="M3589" s="2"/>
    </row>
    <row r="3590" spans="6:13" ht="12.75">
      <c r="F3590" s="65"/>
      <c r="G3590" s="65"/>
      <c r="M3590" s="2"/>
    </row>
    <row r="3591" spans="2:13" ht="12.75">
      <c r="B3591" s="38"/>
      <c r="F3591" s="76"/>
      <c r="G3591" s="65"/>
      <c r="M3591" s="2"/>
    </row>
    <row r="3592" spans="1:13" s="259" customFormat="1" ht="12.75" hidden="1">
      <c r="A3592" s="254"/>
      <c r="B3592" s="255"/>
      <c r="C3592" s="254"/>
      <c r="D3592" s="254"/>
      <c r="E3592" s="254"/>
      <c r="F3592" s="256"/>
      <c r="G3592" s="256"/>
      <c r="H3592" s="255"/>
      <c r="I3592" s="238"/>
      <c r="K3592" s="37"/>
      <c r="L3592" s="15"/>
      <c r="M3592" s="2"/>
    </row>
    <row r="3593" spans="1:13" s="259" customFormat="1" ht="12.75" hidden="1">
      <c r="A3593" s="254"/>
      <c r="B3593" s="255"/>
      <c r="C3593" s="254"/>
      <c r="D3593" s="254"/>
      <c r="E3593" s="254"/>
      <c r="F3593" s="256"/>
      <c r="G3593" s="256"/>
      <c r="H3593" s="255"/>
      <c r="I3593" s="238"/>
      <c r="K3593" s="37"/>
      <c r="L3593" s="15"/>
      <c r="M3593" s="2"/>
    </row>
    <row r="3594" spans="1:13" ht="12.75" hidden="1">
      <c r="A3594" s="12"/>
      <c r="B3594" s="7"/>
      <c r="F3594" s="65"/>
      <c r="G3594" s="65"/>
      <c r="H3594" s="255"/>
      <c r="I3594" s="22" t="e">
        <f aca="true" t="shared" si="210" ref="I3594:I3625">+B3594/M3594</f>
        <v>#DIV/0!</v>
      </c>
      <c r="M3594" s="2"/>
    </row>
    <row r="3595" spans="1:13" ht="12.75" hidden="1">
      <c r="A3595" s="12"/>
      <c r="B3595" s="7"/>
      <c r="F3595" s="65"/>
      <c r="G3595" s="65"/>
      <c r="H3595" s="255"/>
      <c r="I3595" s="22" t="e">
        <f t="shared" si="210"/>
        <v>#DIV/0!</v>
      </c>
      <c r="M3595" s="2"/>
    </row>
    <row r="3596" spans="1:13" ht="12.75" hidden="1">
      <c r="A3596" s="12"/>
      <c r="B3596" s="7"/>
      <c r="F3596" s="65"/>
      <c r="G3596" s="65"/>
      <c r="H3596" s="5">
        <f aca="true" t="shared" si="211" ref="H3596:H3627">H3595-B3596</f>
        <v>0</v>
      </c>
      <c r="I3596" s="22" t="e">
        <f t="shared" si="210"/>
        <v>#DIV/0!</v>
      </c>
      <c r="M3596" s="2"/>
    </row>
    <row r="3597" spans="1:13" ht="12.75" hidden="1">
      <c r="A3597" s="12"/>
      <c r="B3597" s="7"/>
      <c r="F3597" s="65"/>
      <c r="G3597" s="65"/>
      <c r="H3597" s="5">
        <f t="shared" si="211"/>
        <v>0</v>
      </c>
      <c r="I3597" s="22" t="e">
        <f t="shared" si="210"/>
        <v>#DIV/0!</v>
      </c>
      <c r="M3597" s="2"/>
    </row>
    <row r="3598" spans="1:13" ht="12.75" hidden="1">
      <c r="A3598" s="12"/>
      <c r="B3598" s="7"/>
      <c r="F3598" s="65"/>
      <c r="G3598" s="65"/>
      <c r="H3598" s="5">
        <f t="shared" si="211"/>
        <v>0</v>
      </c>
      <c r="I3598" s="22" t="e">
        <f t="shared" si="210"/>
        <v>#DIV/0!</v>
      </c>
      <c r="M3598" s="2"/>
    </row>
    <row r="3599" spans="1:13" ht="12.75" hidden="1">
      <c r="A3599" s="12"/>
      <c r="B3599" s="7"/>
      <c r="F3599" s="65"/>
      <c r="G3599" s="65"/>
      <c r="H3599" s="5">
        <f t="shared" si="211"/>
        <v>0</v>
      </c>
      <c r="I3599" s="22" t="e">
        <f t="shared" si="210"/>
        <v>#DIV/0!</v>
      </c>
      <c r="M3599" s="2"/>
    </row>
    <row r="3600" spans="1:13" ht="12.75" hidden="1">
      <c r="A3600" s="12"/>
      <c r="B3600" s="7"/>
      <c r="F3600" s="65"/>
      <c r="G3600" s="65"/>
      <c r="H3600" s="5">
        <f t="shared" si="211"/>
        <v>0</v>
      </c>
      <c r="I3600" s="22" t="e">
        <f t="shared" si="210"/>
        <v>#DIV/0!</v>
      </c>
      <c r="M3600" s="2"/>
    </row>
    <row r="3601" spans="1:13" ht="12.75" hidden="1">
      <c r="A3601" s="12"/>
      <c r="B3601" s="7"/>
      <c r="F3601" s="65"/>
      <c r="G3601" s="65"/>
      <c r="H3601" s="5">
        <f t="shared" si="211"/>
        <v>0</v>
      </c>
      <c r="I3601" s="22" t="e">
        <f t="shared" si="210"/>
        <v>#DIV/0!</v>
      </c>
      <c r="M3601" s="2"/>
    </row>
    <row r="3602" spans="1:13" ht="12.75" hidden="1">
      <c r="A3602" s="12"/>
      <c r="B3602" s="7"/>
      <c r="F3602" s="65"/>
      <c r="G3602" s="65"/>
      <c r="H3602" s="5">
        <f t="shared" si="211"/>
        <v>0</v>
      </c>
      <c r="I3602" s="22" t="e">
        <f t="shared" si="210"/>
        <v>#DIV/0!</v>
      </c>
      <c r="M3602" s="2"/>
    </row>
    <row r="3603" spans="1:13" ht="12.75" hidden="1">
      <c r="A3603" s="12"/>
      <c r="B3603" s="7"/>
      <c r="F3603" s="65"/>
      <c r="G3603" s="65"/>
      <c r="H3603" s="5">
        <f t="shared" si="211"/>
        <v>0</v>
      </c>
      <c r="I3603" s="22" t="e">
        <f t="shared" si="210"/>
        <v>#DIV/0!</v>
      </c>
      <c r="M3603" s="2"/>
    </row>
    <row r="3604" spans="1:13" ht="12.75" hidden="1">
      <c r="A3604" s="12"/>
      <c r="B3604" s="7"/>
      <c r="F3604" s="65"/>
      <c r="G3604" s="65"/>
      <c r="H3604" s="5">
        <f t="shared" si="211"/>
        <v>0</v>
      </c>
      <c r="I3604" s="22" t="e">
        <f t="shared" si="210"/>
        <v>#DIV/0!</v>
      </c>
      <c r="M3604" s="2"/>
    </row>
    <row r="3605" spans="1:13" ht="12.75" hidden="1">
      <c r="A3605" s="12"/>
      <c r="B3605" s="7"/>
      <c r="F3605" s="65"/>
      <c r="G3605" s="65"/>
      <c r="H3605" s="5">
        <f t="shared" si="211"/>
        <v>0</v>
      </c>
      <c r="I3605" s="22" t="e">
        <f t="shared" si="210"/>
        <v>#DIV/0!</v>
      </c>
      <c r="M3605" s="2"/>
    </row>
    <row r="3606" spans="1:13" ht="12.75" hidden="1">
      <c r="A3606" s="12"/>
      <c r="B3606" s="7"/>
      <c r="F3606" s="65"/>
      <c r="G3606" s="65"/>
      <c r="H3606" s="5">
        <f t="shared" si="211"/>
        <v>0</v>
      </c>
      <c r="I3606" s="22" t="e">
        <f t="shared" si="210"/>
        <v>#DIV/0!</v>
      </c>
      <c r="M3606" s="2"/>
    </row>
    <row r="3607" spans="1:13" ht="12.75" hidden="1">
      <c r="A3607" s="12"/>
      <c r="B3607" s="7"/>
      <c r="F3607" s="65"/>
      <c r="G3607" s="65"/>
      <c r="H3607" s="5">
        <f t="shared" si="211"/>
        <v>0</v>
      </c>
      <c r="I3607" s="22" t="e">
        <f t="shared" si="210"/>
        <v>#DIV/0!</v>
      </c>
      <c r="M3607" s="2"/>
    </row>
    <row r="3608" spans="1:13" ht="12.75" hidden="1">
      <c r="A3608" s="12"/>
      <c r="F3608" s="65"/>
      <c r="G3608" s="65"/>
      <c r="H3608" s="5">
        <f t="shared" si="211"/>
        <v>0</v>
      </c>
      <c r="I3608" s="22" t="e">
        <f t="shared" si="210"/>
        <v>#DIV/0!</v>
      </c>
      <c r="M3608" s="2"/>
    </row>
    <row r="3609" spans="1:13" ht="12.75" hidden="1">
      <c r="A3609" s="12"/>
      <c r="B3609" s="6"/>
      <c r="F3609" s="65"/>
      <c r="G3609" s="65"/>
      <c r="H3609" s="5">
        <f t="shared" si="211"/>
        <v>0</v>
      </c>
      <c r="I3609" s="22" t="e">
        <f t="shared" si="210"/>
        <v>#DIV/0!</v>
      </c>
      <c r="M3609" s="2"/>
    </row>
    <row r="3610" spans="1:13" ht="12.75" hidden="1">
      <c r="A3610" s="12"/>
      <c r="F3610" s="65"/>
      <c r="G3610" s="65"/>
      <c r="H3610" s="5">
        <f t="shared" si="211"/>
        <v>0</v>
      </c>
      <c r="I3610" s="22" t="e">
        <f t="shared" si="210"/>
        <v>#DIV/0!</v>
      </c>
      <c r="M3610" s="2"/>
    </row>
    <row r="3611" spans="1:13" ht="12.75" hidden="1">
      <c r="A3611" s="12"/>
      <c r="F3611" s="65"/>
      <c r="G3611" s="65"/>
      <c r="H3611" s="5">
        <f t="shared" si="211"/>
        <v>0</v>
      </c>
      <c r="I3611" s="22" t="e">
        <f t="shared" si="210"/>
        <v>#DIV/0!</v>
      </c>
      <c r="M3611" s="2"/>
    </row>
    <row r="3612" spans="1:13" ht="12.75" hidden="1">
      <c r="A3612" s="12"/>
      <c r="F3612" s="65"/>
      <c r="G3612" s="65"/>
      <c r="H3612" s="5">
        <f t="shared" si="211"/>
        <v>0</v>
      </c>
      <c r="I3612" s="22" t="e">
        <f t="shared" si="210"/>
        <v>#DIV/0!</v>
      </c>
      <c r="M3612" s="2"/>
    </row>
    <row r="3613" spans="1:13" ht="12.75" hidden="1">
      <c r="A3613" s="12"/>
      <c r="F3613" s="65"/>
      <c r="G3613" s="65"/>
      <c r="H3613" s="5">
        <f t="shared" si="211"/>
        <v>0</v>
      </c>
      <c r="I3613" s="22" t="e">
        <f t="shared" si="210"/>
        <v>#DIV/0!</v>
      </c>
      <c r="M3613" s="2"/>
    </row>
    <row r="3614" spans="1:13" ht="12.75" hidden="1">
      <c r="A3614" s="12"/>
      <c r="F3614" s="65"/>
      <c r="G3614" s="65"/>
      <c r="H3614" s="5">
        <f t="shared" si="211"/>
        <v>0</v>
      </c>
      <c r="I3614" s="22" t="e">
        <f t="shared" si="210"/>
        <v>#DIV/0!</v>
      </c>
      <c r="M3614" s="2"/>
    </row>
    <row r="3615" spans="1:13" ht="12.75" hidden="1">
      <c r="A3615" s="12"/>
      <c r="F3615" s="65"/>
      <c r="G3615" s="65"/>
      <c r="H3615" s="5">
        <f t="shared" si="211"/>
        <v>0</v>
      </c>
      <c r="I3615" s="22" t="e">
        <f t="shared" si="210"/>
        <v>#DIV/0!</v>
      </c>
      <c r="M3615" s="2"/>
    </row>
    <row r="3616" spans="1:13" ht="12.75" hidden="1">
      <c r="A3616" s="12"/>
      <c r="F3616" s="65"/>
      <c r="G3616" s="65"/>
      <c r="H3616" s="5">
        <f t="shared" si="211"/>
        <v>0</v>
      </c>
      <c r="I3616" s="22" t="e">
        <f t="shared" si="210"/>
        <v>#DIV/0!</v>
      </c>
      <c r="M3616" s="2"/>
    </row>
    <row r="3617" spans="1:13" ht="12.75" hidden="1">
      <c r="A3617" s="12"/>
      <c r="F3617" s="65"/>
      <c r="G3617" s="65"/>
      <c r="H3617" s="5">
        <f t="shared" si="211"/>
        <v>0</v>
      </c>
      <c r="I3617" s="22" t="e">
        <f t="shared" si="210"/>
        <v>#DIV/0!</v>
      </c>
      <c r="M3617" s="2"/>
    </row>
    <row r="3618" spans="1:13" ht="12.75" hidden="1">
      <c r="A3618" s="12"/>
      <c r="F3618" s="65"/>
      <c r="G3618" s="65"/>
      <c r="H3618" s="5">
        <f t="shared" si="211"/>
        <v>0</v>
      </c>
      <c r="I3618" s="22" t="e">
        <f t="shared" si="210"/>
        <v>#DIV/0!</v>
      </c>
      <c r="M3618" s="2"/>
    </row>
    <row r="3619" spans="1:13" ht="12.75" hidden="1">
      <c r="A3619" s="12"/>
      <c r="F3619" s="65"/>
      <c r="G3619" s="65"/>
      <c r="H3619" s="5">
        <f t="shared" si="211"/>
        <v>0</v>
      </c>
      <c r="I3619" s="22" t="e">
        <f t="shared" si="210"/>
        <v>#DIV/0!</v>
      </c>
      <c r="M3619" s="2"/>
    </row>
    <row r="3620" spans="1:13" ht="12.75" hidden="1">
      <c r="A3620" s="12"/>
      <c r="F3620" s="65"/>
      <c r="G3620" s="65"/>
      <c r="H3620" s="5">
        <f t="shared" si="211"/>
        <v>0</v>
      </c>
      <c r="I3620" s="22" t="e">
        <f t="shared" si="210"/>
        <v>#DIV/0!</v>
      </c>
      <c r="M3620" s="2"/>
    </row>
    <row r="3621" spans="1:13" ht="12.75" hidden="1">
      <c r="A3621" s="12"/>
      <c r="F3621" s="65"/>
      <c r="G3621" s="65"/>
      <c r="H3621" s="5">
        <f t="shared" si="211"/>
        <v>0</v>
      </c>
      <c r="I3621" s="22" t="e">
        <f t="shared" si="210"/>
        <v>#DIV/0!</v>
      </c>
      <c r="M3621" s="2"/>
    </row>
    <row r="3622" spans="1:13" ht="12.75" hidden="1">
      <c r="A3622" s="12"/>
      <c r="F3622" s="65"/>
      <c r="G3622" s="65"/>
      <c r="H3622" s="5">
        <f t="shared" si="211"/>
        <v>0</v>
      </c>
      <c r="I3622" s="22" t="e">
        <f t="shared" si="210"/>
        <v>#DIV/0!</v>
      </c>
      <c r="M3622" s="2"/>
    </row>
    <row r="3623" spans="1:13" ht="12.75" hidden="1">
      <c r="A3623" s="12"/>
      <c r="F3623" s="65"/>
      <c r="G3623" s="65"/>
      <c r="H3623" s="5">
        <f t="shared" si="211"/>
        <v>0</v>
      </c>
      <c r="I3623" s="22" t="e">
        <f t="shared" si="210"/>
        <v>#DIV/0!</v>
      </c>
      <c r="M3623" s="2"/>
    </row>
    <row r="3624" spans="1:13" ht="12.75" hidden="1">
      <c r="A3624" s="12"/>
      <c r="F3624" s="65"/>
      <c r="G3624" s="65"/>
      <c r="H3624" s="5">
        <f t="shared" si="211"/>
        <v>0</v>
      </c>
      <c r="I3624" s="22" t="e">
        <f t="shared" si="210"/>
        <v>#DIV/0!</v>
      </c>
      <c r="M3624" s="2"/>
    </row>
    <row r="3625" spans="1:13" ht="12.75" hidden="1">
      <c r="A3625" s="12"/>
      <c r="F3625" s="65"/>
      <c r="G3625" s="65"/>
      <c r="H3625" s="5">
        <f t="shared" si="211"/>
        <v>0</v>
      </c>
      <c r="I3625" s="22" t="e">
        <f t="shared" si="210"/>
        <v>#DIV/0!</v>
      </c>
      <c r="M3625" s="2"/>
    </row>
    <row r="3626" spans="1:13" ht="12.75" hidden="1">
      <c r="A3626" s="12"/>
      <c r="F3626" s="65"/>
      <c r="G3626" s="65"/>
      <c r="H3626" s="5">
        <f t="shared" si="211"/>
        <v>0</v>
      </c>
      <c r="I3626" s="22" t="e">
        <f aca="true" t="shared" si="212" ref="I3626:I3657">+B3626/M3626</f>
        <v>#DIV/0!</v>
      </c>
      <c r="M3626" s="2"/>
    </row>
    <row r="3627" spans="1:13" ht="12.75" hidden="1">
      <c r="A3627" s="12"/>
      <c r="F3627" s="65"/>
      <c r="G3627" s="65"/>
      <c r="H3627" s="5">
        <f t="shared" si="211"/>
        <v>0</v>
      </c>
      <c r="I3627" s="22" t="e">
        <f t="shared" si="212"/>
        <v>#DIV/0!</v>
      </c>
      <c r="M3627" s="2"/>
    </row>
    <row r="3628" spans="1:13" ht="12.75" hidden="1">
      <c r="A3628" s="12"/>
      <c r="F3628" s="65"/>
      <c r="G3628" s="65"/>
      <c r="H3628" s="5">
        <f aca="true" t="shared" si="213" ref="H3628:H3659">H3627-B3628</f>
        <v>0</v>
      </c>
      <c r="I3628" s="22" t="e">
        <f t="shared" si="212"/>
        <v>#DIV/0!</v>
      </c>
      <c r="M3628" s="2"/>
    </row>
    <row r="3629" spans="1:13" ht="12.75" hidden="1">
      <c r="A3629" s="12"/>
      <c r="F3629" s="65"/>
      <c r="G3629" s="65"/>
      <c r="H3629" s="5">
        <f t="shared" si="213"/>
        <v>0</v>
      </c>
      <c r="I3629" s="22" t="e">
        <f t="shared" si="212"/>
        <v>#DIV/0!</v>
      </c>
      <c r="M3629" s="2"/>
    </row>
    <row r="3630" spans="1:13" ht="12.75" hidden="1">
      <c r="A3630" s="12"/>
      <c r="F3630" s="65"/>
      <c r="G3630" s="65"/>
      <c r="H3630" s="5">
        <f t="shared" si="213"/>
        <v>0</v>
      </c>
      <c r="I3630" s="22" t="e">
        <f t="shared" si="212"/>
        <v>#DIV/0!</v>
      </c>
      <c r="M3630" s="2"/>
    </row>
    <row r="3631" spans="1:13" ht="12.75" hidden="1">
      <c r="A3631" s="12"/>
      <c r="F3631" s="65"/>
      <c r="G3631" s="65"/>
      <c r="H3631" s="5">
        <f t="shared" si="213"/>
        <v>0</v>
      </c>
      <c r="I3631" s="22" t="e">
        <f t="shared" si="212"/>
        <v>#DIV/0!</v>
      </c>
      <c r="M3631" s="2"/>
    </row>
    <row r="3632" spans="1:13" ht="12.75" hidden="1">
      <c r="A3632" s="12"/>
      <c r="F3632" s="65"/>
      <c r="G3632" s="65"/>
      <c r="H3632" s="5">
        <f t="shared" si="213"/>
        <v>0</v>
      </c>
      <c r="I3632" s="22" t="e">
        <f t="shared" si="212"/>
        <v>#DIV/0!</v>
      </c>
      <c r="M3632" s="2"/>
    </row>
    <row r="3633" spans="1:13" ht="12.75" hidden="1">
      <c r="A3633" s="12"/>
      <c r="F3633" s="65"/>
      <c r="G3633" s="65"/>
      <c r="H3633" s="5">
        <f t="shared" si="213"/>
        <v>0</v>
      </c>
      <c r="I3633" s="22" t="e">
        <f t="shared" si="212"/>
        <v>#DIV/0!</v>
      </c>
      <c r="M3633" s="2"/>
    </row>
    <row r="3634" spans="1:13" ht="12.75" hidden="1">
      <c r="A3634" s="12"/>
      <c r="F3634" s="65"/>
      <c r="G3634" s="65"/>
      <c r="H3634" s="5">
        <f t="shared" si="213"/>
        <v>0</v>
      </c>
      <c r="I3634" s="22" t="e">
        <f t="shared" si="212"/>
        <v>#DIV/0!</v>
      </c>
      <c r="M3634" s="2"/>
    </row>
    <row r="3635" spans="1:13" ht="12.75" hidden="1">
      <c r="A3635" s="12"/>
      <c r="F3635" s="65"/>
      <c r="G3635" s="65"/>
      <c r="H3635" s="5">
        <f t="shared" si="213"/>
        <v>0</v>
      </c>
      <c r="I3635" s="22" t="e">
        <f t="shared" si="212"/>
        <v>#DIV/0!</v>
      </c>
      <c r="M3635" s="2"/>
    </row>
    <row r="3636" spans="1:13" ht="12.75" hidden="1">
      <c r="A3636" s="12"/>
      <c r="F3636" s="65"/>
      <c r="G3636" s="65"/>
      <c r="H3636" s="5">
        <f t="shared" si="213"/>
        <v>0</v>
      </c>
      <c r="I3636" s="22" t="e">
        <f t="shared" si="212"/>
        <v>#DIV/0!</v>
      </c>
      <c r="M3636" s="2"/>
    </row>
    <row r="3637" spans="1:13" ht="12.75" hidden="1">
      <c r="A3637" s="12"/>
      <c r="F3637" s="65"/>
      <c r="G3637" s="65"/>
      <c r="H3637" s="5">
        <f t="shared" si="213"/>
        <v>0</v>
      </c>
      <c r="I3637" s="22" t="e">
        <f t="shared" si="212"/>
        <v>#DIV/0!</v>
      </c>
      <c r="M3637" s="2"/>
    </row>
    <row r="3638" spans="1:13" ht="12.75" hidden="1">
      <c r="A3638" s="12"/>
      <c r="F3638" s="65"/>
      <c r="G3638" s="65"/>
      <c r="H3638" s="5">
        <f t="shared" si="213"/>
        <v>0</v>
      </c>
      <c r="I3638" s="22" t="e">
        <f t="shared" si="212"/>
        <v>#DIV/0!</v>
      </c>
      <c r="M3638" s="2"/>
    </row>
    <row r="3639" spans="1:13" ht="12.75" hidden="1">
      <c r="A3639" s="12"/>
      <c r="F3639" s="65"/>
      <c r="G3639" s="65"/>
      <c r="H3639" s="5">
        <f t="shared" si="213"/>
        <v>0</v>
      </c>
      <c r="I3639" s="22" t="e">
        <f t="shared" si="212"/>
        <v>#DIV/0!</v>
      </c>
      <c r="M3639" s="2"/>
    </row>
    <row r="3640" spans="1:13" ht="12.75" hidden="1">
      <c r="A3640" s="12"/>
      <c r="F3640" s="65"/>
      <c r="G3640" s="65"/>
      <c r="H3640" s="5">
        <f t="shared" si="213"/>
        <v>0</v>
      </c>
      <c r="I3640" s="22" t="e">
        <f t="shared" si="212"/>
        <v>#DIV/0!</v>
      </c>
      <c r="M3640" s="2"/>
    </row>
    <row r="3641" spans="1:13" ht="12.75" hidden="1">
      <c r="A3641" s="12"/>
      <c r="F3641" s="65"/>
      <c r="G3641" s="65"/>
      <c r="H3641" s="5">
        <f t="shared" si="213"/>
        <v>0</v>
      </c>
      <c r="I3641" s="22" t="e">
        <f t="shared" si="212"/>
        <v>#DIV/0!</v>
      </c>
      <c r="M3641" s="2"/>
    </row>
    <row r="3642" spans="1:13" ht="12.75" hidden="1">
      <c r="A3642" s="12"/>
      <c r="F3642" s="65"/>
      <c r="G3642" s="65"/>
      <c r="H3642" s="5">
        <f t="shared" si="213"/>
        <v>0</v>
      </c>
      <c r="I3642" s="22" t="e">
        <f t="shared" si="212"/>
        <v>#DIV/0!</v>
      </c>
      <c r="M3642" s="2"/>
    </row>
    <row r="3643" spans="1:13" ht="12.75" hidden="1">
      <c r="A3643" s="12"/>
      <c r="F3643" s="65"/>
      <c r="G3643" s="65"/>
      <c r="H3643" s="5">
        <f t="shared" si="213"/>
        <v>0</v>
      </c>
      <c r="I3643" s="22" t="e">
        <f t="shared" si="212"/>
        <v>#DIV/0!</v>
      </c>
      <c r="M3643" s="2"/>
    </row>
    <row r="3644" spans="1:13" ht="12.75" hidden="1">
      <c r="A3644" s="12"/>
      <c r="F3644" s="65"/>
      <c r="G3644" s="65"/>
      <c r="H3644" s="5">
        <f t="shared" si="213"/>
        <v>0</v>
      </c>
      <c r="I3644" s="22" t="e">
        <f t="shared" si="212"/>
        <v>#DIV/0!</v>
      </c>
      <c r="M3644" s="2"/>
    </row>
    <row r="3645" spans="1:13" ht="12.75" hidden="1">
      <c r="A3645" s="12"/>
      <c r="F3645" s="65"/>
      <c r="G3645" s="65"/>
      <c r="H3645" s="5">
        <f t="shared" si="213"/>
        <v>0</v>
      </c>
      <c r="I3645" s="22" t="e">
        <f t="shared" si="212"/>
        <v>#DIV/0!</v>
      </c>
      <c r="M3645" s="2"/>
    </row>
    <row r="3646" spans="1:13" ht="12.75" hidden="1">
      <c r="A3646" s="12"/>
      <c r="F3646" s="65"/>
      <c r="G3646" s="65"/>
      <c r="H3646" s="5">
        <f t="shared" si="213"/>
        <v>0</v>
      </c>
      <c r="I3646" s="22" t="e">
        <f t="shared" si="212"/>
        <v>#DIV/0!</v>
      </c>
      <c r="M3646" s="2"/>
    </row>
    <row r="3647" spans="1:13" ht="12.75" hidden="1">
      <c r="A3647" s="12"/>
      <c r="F3647" s="65"/>
      <c r="G3647" s="65"/>
      <c r="H3647" s="5">
        <f t="shared" si="213"/>
        <v>0</v>
      </c>
      <c r="I3647" s="22" t="e">
        <f t="shared" si="212"/>
        <v>#DIV/0!</v>
      </c>
      <c r="M3647" s="2"/>
    </row>
    <row r="3648" spans="1:13" ht="12.75" hidden="1">
      <c r="A3648" s="12"/>
      <c r="F3648" s="65"/>
      <c r="G3648" s="65"/>
      <c r="H3648" s="5">
        <f t="shared" si="213"/>
        <v>0</v>
      </c>
      <c r="I3648" s="22" t="e">
        <f t="shared" si="212"/>
        <v>#DIV/0!</v>
      </c>
      <c r="M3648" s="2"/>
    </row>
    <row r="3649" spans="1:13" ht="12.75" hidden="1">
      <c r="A3649" s="12"/>
      <c r="F3649" s="65"/>
      <c r="G3649" s="65"/>
      <c r="H3649" s="5">
        <f t="shared" si="213"/>
        <v>0</v>
      </c>
      <c r="I3649" s="22" t="e">
        <f t="shared" si="212"/>
        <v>#DIV/0!</v>
      </c>
      <c r="M3649" s="2"/>
    </row>
    <row r="3650" spans="1:13" ht="12.75" hidden="1">
      <c r="A3650" s="12"/>
      <c r="F3650" s="65"/>
      <c r="G3650" s="65"/>
      <c r="H3650" s="5">
        <f t="shared" si="213"/>
        <v>0</v>
      </c>
      <c r="I3650" s="22" t="e">
        <f t="shared" si="212"/>
        <v>#DIV/0!</v>
      </c>
      <c r="M3650" s="2"/>
    </row>
    <row r="3651" spans="1:13" ht="12.75" hidden="1">
      <c r="A3651" s="12"/>
      <c r="F3651" s="65"/>
      <c r="G3651" s="65"/>
      <c r="H3651" s="5">
        <f t="shared" si="213"/>
        <v>0</v>
      </c>
      <c r="I3651" s="22" t="e">
        <f t="shared" si="212"/>
        <v>#DIV/0!</v>
      </c>
      <c r="M3651" s="2"/>
    </row>
    <row r="3652" spans="1:13" ht="12.75" hidden="1">
      <c r="A3652" s="12"/>
      <c r="F3652" s="65"/>
      <c r="G3652" s="65"/>
      <c r="H3652" s="5">
        <f t="shared" si="213"/>
        <v>0</v>
      </c>
      <c r="I3652" s="22" t="e">
        <f t="shared" si="212"/>
        <v>#DIV/0!</v>
      </c>
      <c r="M3652" s="2"/>
    </row>
    <row r="3653" spans="1:13" ht="12.75" hidden="1">
      <c r="A3653" s="12"/>
      <c r="F3653" s="65"/>
      <c r="G3653" s="65"/>
      <c r="H3653" s="5">
        <f t="shared" si="213"/>
        <v>0</v>
      </c>
      <c r="I3653" s="22" t="e">
        <f t="shared" si="212"/>
        <v>#DIV/0!</v>
      </c>
      <c r="M3653" s="2"/>
    </row>
    <row r="3654" spans="1:13" ht="12.75" hidden="1">
      <c r="A3654" s="12"/>
      <c r="F3654" s="65"/>
      <c r="G3654" s="65"/>
      <c r="H3654" s="5">
        <f t="shared" si="213"/>
        <v>0</v>
      </c>
      <c r="I3654" s="22" t="e">
        <f t="shared" si="212"/>
        <v>#DIV/0!</v>
      </c>
      <c r="M3654" s="2"/>
    </row>
    <row r="3655" spans="1:13" ht="12.75" hidden="1">
      <c r="A3655" s="12"/>
      <c r="F3655" s="65"/>
      <c r="G3655" s="65"/>
      <c r="H3655" s="5">
        <f t="shared" si="213"/>
        <v>0</v>
      </c>
      <c r="I3655" s="22" t="e">
        <f t="shared" si="212"/>
        <v>#DIV/0!</v>
      </c>
      <c r="M3655" s="2"/>
    </row>
    <row r="3656" spans="1:13" ht="12.75" hidden="1">
      <c r="A3656" s="12"/>
      <c r="F3656" s="65"/>
      <c r="G3656" s="65"/>
      <c r="H3656" s="5">
        <f t="shared" si="213"/>
        <v>0</v>
      </c>
      <c r="I3656" s="22" t="e">
        <f t="shared" si="212"/>
        <v>#DIV/0!</v>
      </c>
      <c r="M3656" s="2"/>
    </row>
    <row r="3657" spans="1:13" ht="12.75" hidden="1">
      <c r="A3657" s="12"/>
      <c r="F3657" s="65"/>
      <c r="G3657" s="65"/>
      <c r="H3657" s="5">
        <f t="shared" si="213"/>
        <v>0</v>
      </c>
      <c r="I3657" s="22" t="e">
        <f t="shared" si="212"/>
        <v>#DIV/0!</v>
      </c>
      <c r="M3657" s="2"/>
    </row>
    <row r="3658" spans="1:13" ht="12.75" hidden="1">
      <c r="A3658" s="12"/>
      <c r="F3658" s="65"/>
      <c r="G3658" s="65"/>
      <c r="H3658" s="5">
        <f t="shared" si="213"/>
        <v>0</v>
      </c>
      <c r="I3658" s="22" t="e">
        <f aca="true" t="shared" si="214" ref="I3658:I3689">+B3658/M3658</f>
        <v>#DIV/0!</v>
      </c>
      <c r="M3658" s="2"/>
    </row>
    <row r="3659" spans="1:13" ht="12.75" hidden="1">
      <c r="A3659" s="12"/>
      <c r="F3659" s="65"/>
      <c r="G3659" s="65"/>
      <c r="H3659" s="5">
        <f t="shared" si="213"/>
        <v>0</v>
      </c>
      <c r="I3659" s="22" t="e">
        <f t="shared" si="214"/>
        <v>#DIV/0!</v>
      </c>
      <c r="M3659" s="2"/>
    </row>
    <row r="3660" spans="1:13" ht="12.75" hidden="1">
      <c r="A3660" s="12"/>
      <c r="F3660" s="65"/>
      <c r="G3660" s="65"/>
      <c r="H3660" s="5">
        <f aca="true" t="shared" si="215" ref="H3660:H3691">H3659-B3660</f>
        <v>0</v>
      </c>
      <c r="I3660" s="22" t="e">
        <f t="shared" si="214"/>
        <v>#DIV/0!</v>
      </c>
      <c r="M3660" s="2"/>
    </row>
    <row r="3661" spans="1:13" ht="12.75" hidden="1">
      <c r="A3661" s="12"/>
      <c r="F3661" s="65"/>
      <c r="G3661" s="65"/>
      <c r="H3661" s="5">
        <f t="shared" si="215"/>
        <v>0</v>
      </c>
      <c r="I3661" s="22" t="e">
        <f t="shared" si="214"/>
        <v>#DIV/0!</v>
      </c>
      <c r="M3661" s="2"/>
    </row>
    <row r="3662" spans="1:13" ht="12.75" hidden="1">
      <c r="A3662" s="12"/>
      <c r="F3662" s="65"/>
      <c r="G3662" s="65"/>
      <c r="H3662" s="5">
        <f t="shared" si="215"/>
        <v>0</v>
      </c>
      <c r="I3662" s="22" t="e">
        <f t="shared" si="214"/>
        <v>#DIV/0!</v>
      </c>
      <c r="M3662" s="2"/>
    </row>
    <row r="3663" spans="1:13" ht="12.75" hidden="1">
      <c r="A3663" s="12"/>
      <c r="F3663" s="65"/>
      <c r="G3663" s="65"/>
      <c r="H3663" s="5">
        <f t="shared" si="215"/>
        <v>0</v>
      </c>
      <c r="I3663" s="22" t="e">
        <f t="shared" si="214"/>
        <v>#DIV/0!</v>
      </c>
      <c r="M3663" s="2"/>
    </row>
    <row r="3664" spans="1:13" ht="12.75" hidden="1">
      <c r="A3664" s="12"/>
      <c r="F3664" s="65"/>
      <c r="G3664" s="65"/>
      <c r="H3664" s="5">
        <f t="shared" si="215"/>
        <v>0</v>
      </c>
      <c r="I3664" s="22" t="e">
        <f t="shared" si="214"/>
        <v>#DIV/0!</v>
      </c>
      <c r="M3664" s="2"/>
    </row>
    <row r="3665" spans="1:13" ht="12.75" hidden="1">
      <c r="A3665" s="12"/>
      <c r="F3665" s="65"/>
      <c r="G3665" s="65"/>
      <c r="H3665" s="5">
        <f t="shared" si="215"/>
        <v>0</v>
      </c>
      <c r="I3665" s="22" t="e">
        <f t="shared" si="214"/>
        <v>#DIV/0!</v>
      </c>
      <c r="M3665" s="2"/>
    </row>
    <row r="3666" spans="1:13" ht="12.75" hidden="1">
      <c r="A3666" s="12"/>
      <c r="F3666" s="65"/>
      <c r="G3666" s="65"/>
      <c r="H3666" s="5">
        <f t="shared" si="215"/>
        <v>0</v>
      </c>
      <c r="I3666" s="22" t="e">
        <f t="shared" si="214"/>
        <v>#DIV/0!</v>
      </c>
      <c r="M3666" s="2"/>
    </row>
    <row r="3667" spans="1:13" ht="12.75" hidden="1">
      <c r="A3667" s="12"/>
      <c r="F3667" s="65"/>
      <c r="G3667" s="65"/>
      <c r="H3667" s="5">
        <f t="shared" si="215"/>
        <v>0</v>
      </c>
      <c r="I3667" s="22" t="e">
        <f t="shared" si="214"/>
        <v>#DIV/0!</v>
      </c>
      <c r="M3667" s="2"/>
    </row>
    <row r="3668" spans="1:13" ht="12.75" hidden="1">
      <c r="A3668" s="12"/>
      <c r="F3668" s="65"/>
      <c r="G3668" s="65"/>
      <c r="H3668" s="5">
        <f t="shared" si="215"/>
        <v>0</v>
      </c>
      <c r="I3668" s="22" t="e">
        <f t="shared" si="214"/>
        <v>#DIV/0!</v>
      </c>
      <c r="M3668" s="2"/>
    </row>
    <row r="3669" spans="1:13" ht="12.75" hidden="1">
      <c r="A3669" s="12"/>
      <c r="F3669" s="65"/>
      <c r="G3669" s="65"/>
      <c r="H3669" s="5">
        <f t="shared" si="215"/>
        <v>0</v>
      </c>
      <c r="I3669" s="22" t="e">
        <f t="shared" si="214"/>
        <v>#DIV/0!</v>
      </c>
      <c r="M3669" s="2"/>
    </row>
    <row r="3670" spans="1:13" ht="12.75" hidden="1">
      <c r="A3670" s="12"/>
      <c r="F3670" s="65"/>
      <c r="G3670" s="65"/>
      <c r="H3670" s="5">
        <f t="shared" si="215"/>
        <v>0</v>
      </c>
      <c r="I3670" s="22" t="e">
        <f t="shared" si="214"/>
        <v>#DIV/0!</v>
      </c>
      <c r="M3670" s="2"/>
    </row>
    <row r="3671" spans="1:13" ht="12.75" hidden="1">
      <c r="A3671" s="12"/>
      <c r="F3671" s="65"/>
      <c r="G3671" s="65"/>
      <c r="H3671" s="5">
        <f t="shared" si="215"/>
        <v>0</v>
      </c>
      <c r="I3671" s="22" t="e">
        <f t="shared" si="214"/>
        <v>#DIV/0!</v>
      </c>
      <c r="M3671" s="2"/>
    </row>
    <row r="3672" spans="1:13" ht="12.75" hidden="1">
      <c r="A3672" s="12"/>
      <c r="F3672" s="65"/>
      <c r="G3672" s="65"/>
      <c r="H3672" s="5">
        <f t="shared" si="215"/>
        <v>0</v>
      </c>
      <c r="I3672" s="22" t="e">
        <f t="shared" si="214"/>
        <v>#DIV/0!</v>
      </c>
      <c r="M3672" s="2"/>
    </row>
    <row r="3673" spans="1:13" ht="12.75" hidden="1">
      <c r="A3673" s="12"/>
      <c r="F3673" s="65"/>
      <c r="G3673" s="65"/>
      <c r="H3673" s="5">
        <f t="shared" si="215"/>
        <v>0</v>
      </c>
      <c r="I3673" s="22" t="e">
        <f t="shared" si="214"/>
        <v>#DIV/0!</v>
      </c>
      <c r="M3673" s="2"/>
    </row>
    <row r="3674" spans="1:13" ht="12.75" hidden="1">
      <c r="A3674" s="12"/>
      <c r="F3674" s="65"/>
      <c r="G3674" s="65"/>
      <c r="H3674" s="5">
        <f t="shared" si="215"/>
        <v>0</v>
      </c>
      <c r="I3674" s="22" t="e">
        <f t="shared" si="214"/>
        <v>#DIV/0!</v>
      </c>
      <c r="M3674" s="2"/>
    </row>
    <row r="3675" spans="1:13" ht="12.75" hidden="1">
      <c r="A3675" s="12"/>
      <c r="F3675" s="65"/>
      <c r="G3675" s="65"/>
      <c r="H3675" s="5">
        <f t="shared" si="215"/>
        <v>0</v>
      </c>
      <c r="I3675" s="22" t="e">
        <f t="shared" si="214"/>
        <v>#DIV/0!</v>
      </c>
      <c r="M3675" s="2"/>
    </row>
    <row r="3676" spans="1:13" ht="12.75" hidden="1">
      <c r="A3676" s="12"/>
      <c r="F3676" s="65"/>
      <c r="G3676" s="65"/>
      <c r="H3676" s="5">
        <f t="shared" si="215"/>
        <v>0</v>
      </c>
      <c r="I3676" s="22" t="e">
        <f t="shared" si="214"/>
        <v>#DIV/0!</v>
      </c>
      <c r="M3676" s="2"/>
    </row>
    <row r="3677" spans="1:13" ht="12.75" hidden="1">
      <c r="A3677" s="12"/>
      <c r="F3677" s="65"/>
      <c r="G3677" s="65"/>
      <c r="H3677" s="5">
        <f t="shared" si="215"/>
        <v>0</v>
      </c>
      <c r="I3677" s="22" t="e">
        <f t="shared" si="214"/>
        <v>#DIV/0!</v>
      </c>
      <c r="M3677" s="2"/>
    </row>
    <row r="3678" spans="1:13" ht="12.75" hidden="1">
      <c r="A3678" s="12"/>
      <c r="F3678" s="65"/>
      <c r="G3678" s="65"/>
      <c r="H3678" s="5">
        <f t="shared" si="215"/>
        <v>0</v>
      </c>
      <c r="I3678" s="22" t="e">
        <f t="shared" si="214"/>
        <v>#DIV/0!</v>
      </c>
      <c r="M3678" s="2"/>
    </row>
    <row r="3679" spans="1:13" ht="12.75" hidden="1">
      <c r="A3679" s="12"/>
      <c r="F3679" s="65"/>
      <c r="G3679" s="65"/>
      <c r="H3679" s="5">
        <f t="shared" si="215"/>
        <v>0</v>
      </c>
      <c r="I3679" s="22" t="e">
        <f t="shared" si="214"/>
        <v>#DIV/0!</v>
      </c>
      <c r="M3679" s="2"/>
    </row>
    <row r="3680" spans="1:13" ht="12.75" hidden="1">
      <c r="A3680" s="12"/>
      <c r="F3680" s="65"/>
      <c r="G3680" s="65"/>
      <c r="H3680" s="5">
        <f t="shared" si="215"/>
        <v>0</v>
      </c>
      <c r="I3680" s="22" t="e">
        <f t="shared" si="214"/>
        <v>#DIV/0!</v>
      </c>
      <c r="M3680" s="2"/>
    </row>
    <row r="3681" spans="1:13" ht="12.75" hidden="1">
      <c r="A3681" s="12"/>
      <c r="F3681" s="65"/>
      <c r="G3681" s="65"/>
      <c r="H3681" s="5">
        <f t="shared" si="215"/>
        <v>0</v>
      </c>
      <c r="I3681" s="22" t="e">
        <f t="shared" si="214"/>
        <v>#DIV/0!</v>
      </c>
      <c r="M3681" s="2"/>
    </row>
    <row r="3682" spans="1:13" ht="12.75" hidden="1">
      <c r="A3682" s="12"/>
      <c r="F3682" s="65"/>
      <c r="G3682" s="65"/>
      <c r="H3682" s="5">
        <f t="shared" si="215"/>
        <v>0</v>
      </c>
      <c r="I3682" s="22" t="e">
        <f t="shared" si="214"/>
        <v>#DIV/0!</v>
      </c>
      <c r="M3682" s="2"/>
    </row>
    <row r="3683" spans="1:13" ht="12.75" hidden="1">
      <c r="A3683" s="12"/>
      <c r="F3683" s="65"/>
      <c r="G3683" s="65"/>
      <c r="H3683" s="5">
        <f t="shared" si="215"/>
        <v>0</v>
      </c>
      <c r="I3683" s="22" t="e">
        <f t="shared" si="214"/>
        <v>#DIV/0!</v>
      </c>
      <c r="M3683" s="2"/>
    </row>
    <row r="3684" spans="1:13" ht="12.75" hidden="1">
      <c r="A3684" s="12"/>
      <c r="F3684" s="65"/>
      <c r="G3684" s="65"/>
      <c r="H3684" s="5">
        <f t="shared" si="215"/>
        <v>0</v>
      </c>
      <c r="I3684" s="22" t="e">
        <f t="shared" si="214"/>
        <v>#DIV/0!</v>
      </c>
      <c r="M3684" s="2"/>
    </row>
    <row r="3685" spans="1:13" ht="12.75" hidden="1">
      <c r="A3685" s="12"/>
      <c r="F3685" s="65"/>
      <c r="G3685" s="65"/>
      <c r="H3685" s="5">
        <f t="shared" si="215"/>
        <v>0</v>
      </c>
      <c r="I3685" s="22" t="e">
        <f t="shared" si="214"/>
        <v>#DIV/0!</v>
      </c>
      <c r="M3685" s="2"/>
    </row>
    <row r="3686" spans="1:13" ht="12.75" hidden="1">
      <c r="A3686" s="12"/>
      <c r="F3686" s="65"/>
      <c r="G3686" s="65"/>
      <c r="H3686" s="5">
        <f t="shared" si="215"/>
        <v>0</v>
      </c>
      <c r="I3686" s="22" t="e">
        <f t="shared" si="214"/>
        <v>#DIV/0!</v>
      </c>
      <c r="M3686" s="2"/>
    </row>
    <row r="3687" spans="1:13" ht="12.75" hidden="1">
      <c r="A3687" s="12"/>
      <c r="F3687" s="65"/>
      <c r="G3687" s="65"/>
      <c r="H3687" s="5">
        <f t="shared" si="215"/>
        <v>0</v>
      </c>
      <c r="I3687" s="22" t="e">
        <f t="shared" si="214"/>
        <v>#DIV/0!</v>
      </c>
      <c r="M3687" s="2"/>
    </row>
    <row r="3688" spans="1:13" ht="12.75" hidden="1">
      <c r="A3688" s="12"/>
      <c r="F3688" s="65"/>
      <c r="G3688" s="65"/>
      <c r="H3688" s="5">
        <f t="shared" si="215"/>
        <v>0</v>
      </c>
      <c r="I3688" s="22" t="e">
        <f t="shared" si="214"/>
        <v>#DIV/0!</v>
      </c>
      <c r="M3688" s="2"/>
    </row>
    <row r="3689" spans="1:13" ht="12.75" hidden="1">
      <c r="A3689" s="12"/>
      <c r="F3689" s="65"/>
      <c r="G3689" s="65"/>
      <c r="H3689" s="5">
        <f t="shared" si="215"/>
        <v>0</v>
      </c>
      <c r="I3689" s="22" t="e">
        <f t="shared" si="214"/>
        <v>#DIV/0!</v>
      </c>
      <c r="M3689" s="2"/>
    </row>
    <row r="3690" spans="1:13" ht="12.75" hidden="1">
      <c r="A3690" s="12"/>
      <c r="F3690" s="65"/>
      <c r="G3690" s="65"/>
      <c r="H3690" s="5">
        <f t="shared" si="215"/>
        <v>0</v>
      </c>
      <c r="I3690" s="22" t="e">
        <f aca="true" t="shared" si="216" ref="I3690:I3721">+B3690/M3690</f>
        <v>#DIV/0!</v>
      </c>
      <c r="M3690" s="2"/>
    </row>
    <row r="3691" spans="1:13" ht="12.75" hidden="1">
      <c r="A3691" s="12"/>
      <c r="F3691" s="65"/>
      <c r="G3691" s="65"/>
      <c r="H3691" s="5">
        <f t="shared" si="215"/>
        <v>0</v>
      </c>
      <c r="I3691" s="22" t="e">
        <f t="shared" si="216"/>
        <v>#DIV/0!</v>
      </c>
      <c r="M3691" s="2"/>
    </row>
    <row r="3692" spans="1:13" ht="12.75" hidden="1">
      <c r="A3692" s="12"/>
      <c r="F3692" s="65"/>
      <c r="G3692" s="65"/>
      <c r="H3692" s="5">
        <f aca="true" t="shared" si="217" ref="H3692:H3723">H3691-B3692</f>
        <v>0</v>
      </c>
      <c r="I3692" s="22" t="e">
        <f t="shared" si="216"/>
        <v>#DIV/0!</v>
      </c>
      <c r="M3692" s="2"/>
    </row>
    <row r="3693" spans="1:13" ht="12.75" hidden="1">
      <c r="A3693" s="12"/>
      <c r="F3693" s="65"/>
      <c r="G3693" s="65"/>
      <c r="H3693" s="5">
        <f t="shared" si="217"/>
        <v>0</v>
      </c>
      <c r="I3693" s="22" t="e">
        <f t="shared" si="216"/>
        <v>#DIV/0!</v>
      </c>
      <c r="M3693" s="2"/>
    </row>
    <row r="3694" spans="1:13" ht="12.75" hidden="1">
      <c r="A3694" s="12"/>
      <c r="F3694" s="65"/>
      <c r="G3694" s="65"/>
      <c r="H3694" s="5">
        <f t="shared" si="217"/>
        <v>0</v>
      </c>
      <c r="I3694" s="22" t="e">
        <f t="shared" si="216"/>
        <v>#DIV/0!</v>
      </c>
      <c r="M3694" s="2"/>
    </row>
    <row r="3695" spans="1:13" ht="12.75" hidden="1">
      <c r="A3695" s="12"/>
      <c r="F3695" s="65"/>
      <c r="G3695" s="65"/>
      <c r="H3695" s="5">
        <f t="shared" si="217"/>
        <v>0</v>
      </c>
      <c r="I3695" s="22" t="e">
        <f t="shared" si="216"/>
        <v>#DIV/0!</v>
      </c>
      <c r="M3695" s="2"/>
    </row>
    <row r="3696" spans="1:13" ht="12.75" hidden="1">
      <c r="A3696" s="12"/>
      <c r="F3696" s="65"/>
      <c r="G3696" s="65"/>
      <c r="H3696" s="5">
        <f t="shared" si="217"/>
        <v>0</v>
      </c>
      <c r="I3696" s="22" t="e">
        <f t="shared" si="216"/>
        <v>#DIV/0!</v>
      </c>
      <c r="M3696" s="2"/>
    </row>
    <row r="3697" spans="1:13" ht="12.75" hidden="1">
      <c r="A3697" s="12"/>
      <c r="F3697" s="65"/>
      <c r="G3697" s="65"/>
      <c r="H3697" s="5">
        <f t="shared" si="217"/>
        <v>0</v>
      </c>
      <c r="I3697" s="22" t="e">
        <f t="shared" si="216"/>
        <v>#DIV/0!</v>
      </c>
      <c r="M3697" s="2"/>
    </row>
    <row r="3698" spans="1:13" ht="12.75" hidden="1">
      <c r="A3698" s="12"/>
      <c r="F3698" s="65"/>
      <c r="G3698" s="65"/>
      <c r="H3698" s="5">
        <f t="shared" si="217"/>
        <v>0</v>
      </c>
      <c r="I3698" s="22" t="e">
        <f t="shared" si="216"/>
        <v>#DIV/0!</v>
      </c>
      <c r="M3698" s="2"/>
    </row>
    <row r="3699" spans="1:13" ht="12.75" hidden="1">
      <c r="A3699" s="12"/>
      <c r="F3699" s="65"/>
      <c r="G3699" s="65"/>
      <c r="H3699" s="5">
        <f t="shared" si="217"/>
        <v>0</v>
      </c>
      <c r="I3699" s="22" t="e">
        <f t="shared" si="216"/>
        <v>#DIV/0!</v>
      </c>
      <c r="M3699" s="2"/>
    </row>
    <row r="3700" spans="1:13" ht="12.75" hidden="1">
      <c r="A3700" s="12"/>
      <c r="F3700" s="65"/>
      <c r="G3700" s="65"/>
      <c r="H3700" s="5">
        <f t="shared" si="217"/>
        <v>0</v>
      </c>
      <c r="I3700" s="22" t="e">
        <f t="shared" si="216"/>
        <v>#DIV/0!</v>
      </c>
      <c r="M3700" s="2"/>
    </row>
    <row r="3701" spans="1:13" ht="12.75" hidden="1">
      <c r="A3701" s="12"/>
      <c r="F3701" s="65"/>
      <c r="G3701" s="65"/>
      <c r="H3701" s="5">
        <f t="shared" si="217"/>
        <v>0</v>
      </c>
      <c r="I3701" s="22" t="e">
        <f t="shared" si="216"/>
        <v>#DIV/0!</v>
      </c>
      <c r="M3701" s="2"/>
    </row>
    <row r="3702" spans="1:13" ht="12.75" hidden="1">
      <c r="A3702" s="12"/>
      <c r="F3702" s="65"/>
      <c r="G3702" s="65"/>
      <c r="H3702" s="5">
        <f t="shared" si="217"/>
        <v>0</v>
      </c>
      <c r="I3702" s="22" t="e">
        <f t="shared" si="216"/>
        <v>#DIV/0!</v>
      </c>
      <c r="M3702" s="2"/>
    </row>
    <row r="3703" spans="1:13" ht="12.75" hidden="1">
      <c r="A3703" s="12"/>
      <c r="F3703" s="65"/>
      <c r="G3703" s="65"/>
      <c r="H3703" s="5">
        <f t="shared" si="217"/>
        <v>0</v>
      </c>
      <c r="I3703" s="22" t="e">
        <f t="shared" si="216"/>
        <v>#DIV/0!</v>
      </c>
      <c r="M3703" s="2"/>
    </row>
    <row r="3704" spans="1:13" ht="12.75" hidden="1">
      <c r="A3704" s="12"/>
      <c r="F3704" s="65"/>
      <c r="G3704" s="65"/>
      <c r="H3704" s="5">
        <f t="shared" si="217"/>
        <v>0</v>
      </c>
      <c r="I3704" s="22" t="e">
        <f t="shared" si="216"/>
        <v>#DIV/0!</v>
      </c>
      <c r="M3704" s="2"/>
    </row>
    <row r="3705" spans="1:13" ht="12.75" hidden="1">
      <c r="A3705" s="12"/>
      <c r="F3705" s="65"/>
      <c r="G3705" s="65"/>
      <c r="H3705" s="5">
        <f t="shared" si="217"/>
        <v>0</v>
      </c>
      <c r="I3705" s="22" t="e">
        <f t="shared" si="216"/>
        <v>#DIV/0!</v>
      </c>
      <c r="M3705" s="2"/>
    </row>
    <row r="3706" spans="1:13" ht="12.75" hidden="1">
      <c r="A3706" s="12"/>
      <c r="F3706" s="65"/>
      <c r="G3706" s="65"/>
      <c r="H3706" s="5">
        <f t="shared" si="217"/>
        <v>0</v>
      </c>
      <c r="I3706" s="22" t="e">
        <f t="shared" si="216"/>
        <v>#DIV/0!</v>
      </c>
      <c r="M3706" s="2"/>
    </row>
    <row r="3707" spans="1:13" ht="12.75" hidden="1">
      <c r="A3707" s="12"/>
      <c r="F3707" s="65"/>
      <c r="G3707" s="65"/>
      <c r="H3707" s="5">
        <f t="shared" si="217"/>
        <v>0</v>
      </c>
      <c r="I3707" s="22" t="e">
        <f t="shared" si="216"/>
        <v>#DIV/0!</v>
      </c>
      <c r="M3707" s="2"/>
    </row>
    <row r="3708" spans="1:13" ht="12.75" hidden="1">
      <c r="A3708" s="12"/>
      <c r="F3708" s="65"/>
      <c r="G3708" s="65"/>
      <c r="H3708" s="5">
        <f t="shared" si="217"/>
        <v>0</v>
      </c>
      <c r="I3708" s="22" t="e">
        <f t="shared" si="216"/>
        <v>#DIV/0!</v>
      </c>
      <c r="M3708" s="2"/>
    </row>
    <row r="3709" spans="1:13" ht="12.75" hidden="1">
      <c r="A3709" s="12"/>
      <c r="F3709" s="65"/>
      <c r="G3709" s="65"/>
      <c r="H3709" s="5">
        <f t="shared" si="217"/>
        <v>0</v>
      </c>
      <c r="I3709" s="22" t="e">
        <f t="shared" si="216"/>
        <v>#DIV/0!</v>
      </c>
      <c r="M3709" s="2"/>
    </row>
    <row r="3710" spans="1:13" ht="12.75" hidden="1">
      <c r="A3710" s="12"/>
      <c r="F3710" s="65"/>
      <c r="G3710" s="65"/>
      <c r="H3710" s="5">
        <f t="shared" si="217"/>
        <v>0</v>
      </c>
      <c r="I3710" s="22" t="e">
        <f t="shared" si="216"/>
        <v>#DIV/0!</v>
      </c>
      <c r="M3710" s="2"/>
    </row>
    <row r="3711" spans="1:13" ht="12.75" hidden="1">
      <c r="A3711" s="12"/>
      <c r="F3711" s="65"/>
      <c r="G3711" s="65"/>
      <c r="H3711" s="5">
        <f t="shared" si="217"/>
        <v>0</v>
      </c>
      <c r="I3711" s="22" t="e">
        <f t="shared" si="216"/>
        <v>#DIV/0!</v>
      </c>
      <c r="M3711" s="2"/>
    </row>
    <row r="3712" spans="1:13" ht="12.75" hidden="1">
      <c r="A3712" s="12"/>
      <c r="F3712" s="65"/>
      <c r="G3712" s="65"/>
      <c r="H3712" s="5">
        <f t="shared" si="217"/>
        <v>0</v>
      </c>
      <c r="I3712" s="22" t="e">
        <f t="shared" si="216"/>
        <v>#DIV/0!</v>
      </c>
      <c r="M3712" s="2"/>
    </row>
    <row r="3713" spans="1:13" ht="12.75" hidden="1">
      <c r="A3713" s="12"/>
      <c r="F3713" s="65"/>
      <c r="G3713" s="65"/>
      <c r="H3713" s="5">
        <f t="shared" si="217"/>
        <v>0</v>
      </c>
      <c r="I3713" s="22" t="e">
        <f t="shared" si="216"/>
        <v>#DIV/0!</v>
      </c>
      <c r="M3713" s="2"/>
    </row>
    <row r="3714" spans="1:13" ht="12.75" hidden="1">
      <c r="A3714" s="12"/>
      <c r="F3714" s="65"/>
      <c r="G3714" s="65"/>
      <c r="H3714" s="5">
        <f t="shared" si="217"/>
        <v>0</v>
      </c>
      <c r="I3714" s="22" t="e">
        <f t="shared" si="216"/>
        <v>#DIV/0!</v>
      </c>
      <c r="M3714" s="2"/>
    </row>
    <row r="3715" spans="1:13" ht="12.75" hidden="1">
      <c r="A3715" s="12"/>
      <c r="F3715" s="65"/>
      <c r="G3715" s="65"/>
      <c r="H3715" s="5">
        <f t="shared" si="217"/>
        <v>0</v>
      </c>
      <c r="I3715" s="22" t="e">
        <f t="shared" si="216"/>
        <v>#DIV/0!</v>
      </c>
      <c r="M3715" s="2"/>
    </row>
    <row r="3716" spans="1:13" ht="12.75" hidden="1">
      <c r="A3716" s="12"/>
      <c r="F3716" s="65"/>
      <c r="G3716" s="65"/>
      <c r="H3716" s="5">
        <f t="shared" si="217"/>
        <v>0</v>
      </c>
      <c r="I3716" s="22" t="e">
        <f t="shared" si="216"/>
        <v>#DIV/0!</v>
      </c>
      <c r="M3716" s="2"/>
    </row>
    <row r="3717" spans="1:13" ht="12.75" hidden="1">
      <c r="A3717" s="12"/>
      <c r="F3717" s="65"/>
      <c r="G3717" s="65"/>
      <c r="H3717" s="5">
        <f t="shared" si="217"/>
        <v>0</v>
      </c>
      <c r="I3717" s="22" t="e">
        <f t="shared" si="216"/>
        <v>#DIV/0!</v>
      </c>
      <c r="M3717" s="2"/>
    </row>
    <row r="3718" spans="1:13" ht="12.75" hidden="1">
      <c r="A3718" s="12"/>
      <c r="F3718" s="65"/>
      <c r="G3718" s="65"/>
      <c r="H3718" s="5">
        <f t="shared" si="217"/>
        <v>0</v>
      </c>
      <c r="I3718" s="22" t="e">
        <f t="shared" si="216"/>
        <v>#DIV/0!</v>
      </c>
      <c r="M3718" s="2"/>
    </row>
    <row r="3719" spans="1:13" ht="12.75" hidden="1">
      <c r="A3719" s="12"/>
      <c r="F3719" s="65"/>
      <c r="G3719" s="65"/>
      <c r="H3719" s="5">
        <f t="shared" si="217"/>
        <v>0</v>
      </c>
      <c r="I3719" s="22" t="e">
        <f t="shared" si="216"/>
        <v>#DIV/0!</v>
      </c>
      <c r="M3719" s="2"/>
    </row>
    <row r="3720" spans="1:13" ht="12.75" hidden="1">
      <c r="A3720" s="12"/>
      <c r="F3720" s="65"/>
      <c r="G3720" s="65"/>
      <c r="H3720" s="5">
        <f t="shared" si="217"/>
        <v>0</v>
      </c>
      <c r="I3720" s="22" t="e">
        <f t="shared" si="216"/>
        <v>#DIV/0!</v>
      </c>
      <c r="M3720" s="2"/>
    </row>
    <row r="3721" spans="1:13" ht="12.75" hidden="1">
      <c r="A3721" s="12"/>
      <c r="F3721" s="65"/>
      <c r="G3721" s="65"/>
      <c r="H3721" s="5">
        <f t="shared" si="217"/>
        <v>0</v>
      </c>
      <c r="I3721" s="22" t="e">
        <f t="shared" si="216"/>
        <v>#DIV/0!</v>
      </c>
      <c r="M3721" s="2"/>
    </row>
    <row r="3722" spans="1:13" ht="12.75" hidden="1">
      <c r="A3722" s="12"/>
      <c r="F3722" s="65"/>
      <c r="G3722" s="65"/>
      <c r="H3722" s="5">
        <f t="shared" si="217"/>
        <v>0</v>
      </c>
      <c r="I3722" s="22" t="e">
        <f aca="true" t="shared" si="218" ref="I3722:I3753">+B3722/M3722</f>
        <v>#DIV/0!</v>
      </c>
      <c r="M3722" s="2"/>
    </row>
    <row r="3723" spans="1:13" ht="12.75" hidden="1">
      <c r="A3723" s="12"/>
      <c r="F3723" s="65"/>
      <c r="G3723" s="65"/>
      <c r="H3723" s="5">
        <f t="shared" si="217"/>
        <v>0</v>
      </c>
      <c r="I3723" s="22" t="e">
        <f t="shared" si="218"/>
        <v>#DIV/0!</v>
      </c>
      <c r="M3723" s="2"/>
    </row>
    <row r="3724" spans="1:13" ht="12.75" hidden="1">
      <c r="A3724" s="12"/>
      <c r="F3724" s="65"/>
      <c r="G3724" s="65"/>
      <c r="H3724" s="5">
        <f aca="true" t="shared" si="219" ref="H3724:H3755">H3723-B3724</f>
        <v>0</v>
      </c>
      <c r="I3724" s="22" t="e">
        <f t="shared" si="218"/>
        <v>#DIV/0!</v>
      </c>
      <c r="M3724" s="2"/>
    </row>
    <row r="3725" spans="1:13" ht="12.75" hidden="1">
      <c r="A3725" s="12"/>
      <c r="F3725" s="65"/>
      <c r="G3725" s="65"/>
      <c r="H3725" s="5">
        <f t="shared" si="219"/>
        <v>0</v>
      </c>
      <c r="I3725" s="22" t="e">
        <f t="shared" si="218"/>
        <v>#DIV/0!</v>
      </c>
      <c r="M3725" s="2"/>
    </row>
    <row r="3726" spans="1:13" ht="12.75" hidden="1">
      <c r="A3726" s="12"/>
      <c r="F3726" s="65"/>
      <c r="G3726" s="65"/>
      <c r="H3726" s="5">
        <f t="shared" si="219"/>
        <v>0</v>
      </c>
      <c r="I3726" s="22" t="e">
        <f t="shared" si="218"/>
        <v>#DIV/0!</v>
      </c>
      <c r="M3726" s="2"/>
    </row>
    <row r="3727" spans="1:13" ht="12.75" hidden="1">
      <c r="A3727" s="12"/>
      <c r="F3727" s="65"/>
      <c r="G3727" s="65"/>
      <c r="H3727" s="5">
        <f t="shared" si="219"/>
        <v>0</v>
      </c>
      <c r="I3727" s="22" t="e">
        <f t="shared" si="218"/>
        <v>#DIV/0!</v>
      </c>
      <c r="M3727" s="2"/>
    </row>
    <row r="3728" spans="1:13" ht="12.75" hidden="1">
      <c r="A3728" s="12"/>
      <c r="F3728" s="65"/>
      <c r="G3728" s="65"/>
      <c r="H3728" s="5">
        <f t="shared" si="219"/>
        <v>0</v>
      </c>
      <c r="I3728" s="22" t="e">
        <f t="shared" si="218"/>
        <v>#DIV/0!</v>
      </c>
      <c r="M3728" s="2"/>
    </row>
    <row r="3729" spans="1:13" ht="12.75" hidden="1">
      <c r="A3729" s="12"/>
      <c r="F3729" s="65"/>
      <c r="G3729" s="65"/>
      <c r="H3729" s="5">
        <f t="shared" si="219"/>
        <v>0</v>
      </c>
      <c r="I3729" s="22" t="e">
        <f t="shared" si="218"/>
        <v>#DIV/0!</v>
      </c>
      <c r="M3729" s="2"/>
    </row>
    <row r="3730" spans="1:13" ht="12.75" hidden="1">
      <c r="A3730" s="12"/>
      <c r="F3730" s="65"/>
      <c r="G3730" s="65"/>
      <c r="H3730" s="5">
        <f t="shared" si="219"/>
        <v>0</v>
      </c>
      <c r="I3730" s="22" t="e">
        <f t="shared" si="218"/>
        <v>#DIV/0!</v>
      </c>
      <c r="M3730" s="2"/>
    </row>
    <row r="3731" spans="1:13" ht="12.75" hidden="1">
      <c r="A3731" s="12"/>
      <c r="F3731" s="65"/>
      <c r="G3731" s="65"/>
      <c r="H3731" s="5">
        <f t="shared" si="219"/>
        <v>0</v>
      </c>
      <c r="I3731" s="22" t="e">
        <f t="shared" si="218"/>
        <v>#DIV/0!</v>
      </c>
      <c r="M3731" s="2"/>
    </row>
    <row r="3732" spans="1:13" ht="12.75" hidden="1">
      <c r="A3732" s="12"/>
      <c r="F3732" s="65"/>
      <c r="G3732" s="65"/>
      <c r="H3732" s="5">
        <f t="shared" si="219"/>
        <v>0</v>
      </c>
      <c r="I3732" s="22" t="e">
        <f t="shared" si="218"/>
        <v>#DIV/0!</v>
      </c>
      <c r="M3732" s="2"/>
    </row>
    <row r="3733" spans="1:13" ht="12.75" hidden="1">
      <c r="A3733" s="12"/>
      <c r="F3733" s="65"/>
      <c r="G3733" s="65"/>
      <c r="H3733" s="5">
        <f t="shared" si="219"/>
        <v>0</v>
      </c>
      <c r="I3733" s="22" t="e">
        <f t="shared" si="218"/>
        <v>#DIV/0!</v>
      </c>
      <c r="M3733" s="2"/>
    </row>
    <row r="3734" spans="1:13" ht="12.75" hidden="1">
      <c r="A3734" s="12"/>
      <c r="F3734" s="65"/>
      <c r="G3734" s="65"/>
      <c r="H3734" s="5">
        <f t="shared" si="219"/>
        <v>0</v>
      </c>
      <c r="I3734" s="22" t="e">
        <f t="shared" si="218"/>
        <v>#DIV/0!</v>
      </c>
      <c r="M3734" s="2"/>
    </row>
    <row r="3735" spans="1:13" ht="12.75" hidden="1">
      <c r="A3735" s="12"/>
      <c r="F3735" s="65"/>
      <c r="G3735" s="65"/>
      <c r="H3735" s="5">
        <f t="shared" si="219"/>
        <v>0</v>
      </c>
      <c r="I3735" s="22" t="e">
        <f t="shared" si="218"/>
        <v>#DIV/0!</v>
      </c>
      <c r="M3735" s="2"/>
    </row>
    <row r="3736" spans="1:13" ht="12.75" hidden="1">
      <c r="A3736" s="12"/>
      <c r="F3736" s="65"/>
      <c r="G3736" s="65"/>
      <c r="H3736" s="5">
        <f t="shared" si="219"/>
        <v>0</v>
      </c>
      <c r="I3736" s="22" t="e">
        <f t="shared" si="218"/>
        <v>#DIV/0!</v>
      </c>
      <c r="M3736" s="2"/>
    </row>
    <row r="3737" spans="1:13" ht="12.75" hidden="1">
      <c r="A3737" s="12"/>
      <c r="F3737" s="65"/>
      <c r="G3737" s="65"/>
      <c r="H3737" s="5">
        <f t="shared" si="219"/>
        <v>0</v>
      </c>
      <c r="I3737" s="22" t="e">
        <f t="shared" si="218"/>
        <v>#DIV/0!</v>
      </c>
      <c r="M3737" s="2"/>
    </row>
    <row r="3738" spans="1:13" ht="12.75" hidden="1">
      <c r="A3738" s="12"/>
      <c r="F3738" s="65"/>
      <c r="G3738" s="65"/>
      <c r="H3738" s="5">
        <f t="shared" si="219"/>
        <v>0</v>
      </c>
      <c r="I3738" s="22" t="e">
        <f t="shared" si="218"/>
        <v>#DIV/0!</v>
      </c>
      <c r="M3738" s="2"/>
    </row>
    <row r="3739" spans="1:13" ht="12.75" hidden="1">
      <c r="A3739" s="12"/>
      <c r="F3739" s="65"/>
      <c r="G3739" s="65"/>
      <c r="H3739" s="5">
        <f t="shared" si="219"/>
        <v>0</v>
      </c>
      <c r="I3739" s="22" t="e">
        <f t="shared" si="218"/>
        <v>#DIV/0!</v>
      </c>
      <c r="M3739" s="2"/>
    </row>
    <row r="3740" spans="1:13" ht="12.75" hidden="1">
      <c r="A3740" s="12"/>
      <c r="F3740" s="65"/>
      <c r="G3740" s="65"/>
      <c r="H3740" s="5">
        <f t="shared" si="219"/>
        <v>0</v>
      </c>
      <c r="I3740" s="22" t="e">
        <f t="shared" si="218"/>
        <v>#DIV/0!</v>
      </c>
      <c r="M3740" s="2"/>
    </row>
    <row r="3741" spans="1:13" ht="12.75" hidden="1">
      <c r="A3741" s="12"/>
      <c r="F3741" s="65"/>
      <c r="G3741" s="65"/>
      <c r="H3741" s="5">
        <f t="shared" si="219"/>
        <v>0</v>
      </c>
      <c r="I3741" s="22" t="e">
        <f t="shared" si="218"/>
        <v>#DIV/0!</v>
      </c>
      <c r="M3741" s="2"/>
    </row>
    <row r="3742" spans="1:13" ht="12.75" hidden="1">
      <c r="A3742" s="12"/>
      <c r="F3742" s="65"/>
      <c r="G3742" s="65"/>
      <c r="H3742" s="5">
        <f t="shared" si="219"/>
        <v>0</v>
      </c>
      <c r="I3742" s="22" t="e">
        <f t="shared" si="218"/>
        <v>#DIV/0!</v>
      </c>
      <c r="M3742" s="2"/>
    </row>
    <row r="3743" spans="1:13" ht="12.75" hidden="1">
      <c r="A3743" s="12"/>
      <c r="F3743" s="65"/>
      <c r="G3743" s="65"/>
      <c r="H3743" s="5">
        <f t="shared" si="219"/>
        <v>0</v>
      </c>
      <c r="I3743" s="22" t="e">
        <f t="shared" si="218"/>
        <v>#DIV/0!</v>
      </c>
      <c r="M3743" s="2"/>
    </row>
    <row r="3744" spans="1:13" ht="12.75" hidden="1">
      <c r="A3744" s="12"/>
      <c r="F3744" s="65"/>
      <c r="G3744" s="65"/>
      <c r="H3744" s="5">
        <f t="shared" si="219"/>
        <v>0</v>
      </c>
      <c r="I3744" s="22" t="e">
        <f t="shared" si="218"/>
        <v>#DIV/0!</v>
      </c>
      <c r="M3744" s="2"/>
    </row>
    <row r="3745" spans="1:13" ht="12.75" hidden="1">
      <c r="A3745" s="12"/>
      <c r="F3745" s="65"/>
      <c r="G3745" s="65"/>
      <c r="H3745" s="5">
        <f t="shared" si="219"/>
        <v>0</v>
      </c>
      <c r="I3745" s="22" t="e">
        <f t="shared" si="218"/>
        <v>#DIV/0!</v>
      </c>
      <c r="M3745" s="2"/>
    </row>
    <row r="3746" spans="1:13" ht="12.75" hidden="1">
      <c r="A3746" s="12"/>
      <c r="F3746" s="65"/>
      <c r="G3746" s="65"/>
      <c r="H3746" s="5">
        <f t="shared" si="219"/>
        <v>0</v>
      </c>
      <c r="I3746" s="22" t="e">
        <f t="shared" si="218"/>
        <v>#DIV/0!</v>
      </c>
      <c r="M3746" s="2"/>
    </row>
    <row r="3747" spans="1:13" ht="12.75" hidden="1">
      <c r="A3747" s="12"/>
      <c r="F3747" s="65"/>
      <c r="G3747" s="65"/>
      <c r="H3747" s="5">
        <f t="shared" si="219"/>
        <v>0</v>
      </c>
      <c r="I3747" s="22" t="e">
        <f t="shared" si="218"/>
        <v>#DIV/0!</v>
      </c>
      <c r="M3747" s="2"/>
    </row>
    <row r="3748" spans="1:13" ht="12.75" hidden="1">
      <c r="A3748" s="12"/>
      <c r="F3748" s="65"/>
      <c r="G3748" s="65"/>
      <c r="H3748" s="5">
        <f t="shared" si="219"/>
        <v>0</v>
      </c>
      <c r="I3748" s="22" t="e">
        <f t="shared" si="218"/>
        <v>#DIV/0!</v>
      </c>
      <c r="M3748" s="2"/>
    </row>
    <row r="3749" spans="1:13" ht="12.75" hidden="1">
      <c r="A3749" s="12"/>
      <c r="F3749" s="65"/>
      <c r="G3749" s="65"/>
      <c r="H3749" s="5">
        <f t="shared" si="219"/>
        <v>0</v>
      </c>
      <c r="I3749" s="22" t="e">
        <f t="shared" si="218"/>
        <v>#DIV/0!</v>
      </c>
      <c r="M3749" s="2"/>
    </row>
    <row r="3750" spans="1:13" ht="12.75" hidden="1">
      <c r="A3750" s="12"/>
      <c r="F3750" s="65"/>
      <c r="G3750" s="65"/>
      <c r="H3750" s="5">
        <f t="shared" si="219"/>
        <v>0</v>
      </c>
      <c r="I3750" s="22" t="e">
        <f t="shared" si="218"/>
        <v>#DIV/0!</v>
      </c>
      <c r="M3750" s="2"/>
    </row>
    <row r="3751" spans="1:13" ht="12.75" hidden="1">
      <c r="A3751" s="12"/>
      <c r="F3751" s="65"/>
      <c r="G3751" s="65"/>
      <c r="H3751" s="5">
        <f t="shared" si="219"/>
        <v>0</v>
      </c>
      <c r="I3751" s="22" t="e">
        <f t="shared" si="218"/>
        <v>#DIV/0!</v>
      </c>
      <c r="M3751" s="2"/>
    </row>
    <row r="3752" spans="1:13" ht="12.75" hidden="1">
      <c r="A3752" s="12"/>
      <c r="F3752" s="65"/>
      <c r="G3752" s="65"/>
      <c r="H3752" s="5">
        <f t="shared" si="219"/>
        <v>0</v>
      </c>
      <c r="I3752" s="22" t="e">
        <f t="shared" si="218"/>
        <v>#DIV/0!</v>
      </c>
      <c r="M3752" s="2"/>
    </row>
    <row r="3753" spans="1:13" ht="12.75" hidden="1">
      <c r="A3753" s="12"/>
      <c r="F3753" s="65"/>
      <c r="G3753" s="65"/>
      <c r="H3753" s="5">
        <f t="shared" si="219"/>
        <v>0</v>
      </c>
      <c r="I3753" s="22" t="e">
        <f t="shared" si="218"/>
        <v>#DIV/0!</v>
      </c>
      <c r="M3753" s="2"/>
    </row>
    <row r="3754" spans="1:13" ht="12.75" hidden="1">
      <c r="A3754" s="12"/>
      <c r="F3754" s="65"/>
      <c r="G3754" s="65"/>
      <c r="H3754" s="5">
        <f t="shared" si="219"/>
        <v>0</v>
      </c>
      <c r="I3754" s="22" t="e">
        <f aca="true" t="shared" si="220" ref="I3754:I3776">+B3754/M3754</f>
        <v>#DIV/0!</v>
      </c>
      <c r="M3754" s="2"/>
    </row>
    <row r="3755" spans="1:13" ht="12.75" hidden="1">
      <c r="A3755" s="12"/>
      <c r="F3755" s="65"/>
      <c r="G3755" s="65"/>
      <c r="H3755" s="5">
        <f t="shared" si="219"/>
        <v>0</v>
      </c>
      <c r="I3755" s="22" t="e">
        <f t="shared" si="220"/>
        <v>#DIV/0!</v>
      </c>
      <c r="M3755" s="2"/>
    </row>
    <row r="3756" spans="1:13" ht="12.75" hidden="1">
      <c r="A3756" s="12"/>
      <c r="F3756" s="65"/>
      <c r="G3756" s="65"/>
      <c r="H3756" s="5">
        <f aca="true" t="shared" si="221" ref="H3756:H3776">H3755-B3756</f>
        <v>0</v>
      </c>
      <c r="I3756" s="22" t="e">
        <f t="shared" si="220"/>
        <v>#DIV/0!</v>
      </c>
      <c r="M3756" s="2"/>
    </row>
    <row r="3757" spans="1:13" ht="12.75" hidden="1">
      <c r="A3757" s="12"/>
      <c r="F3757" s="65"/>
      <c r="G3757" s="65"/>
      <c r="H3757" s="5">
        <f t="shared" si="221"/>
        <v>0</v>
      </c>
      <c r="I3757" s="22" t="e">
        <f t="shared" si="220"/>
        <v>#DIV/0!</v>
      </c>
      <c r="M3757" s="2"/>
    </row>
    <row r="3758" spans="1:13" ht="12.75" hidden="1">
      <c r="A3758" s="12"/>
      <c r="F3758" s="65"/>
      <c r="G3758" s="65"/>
      <c r="H3758" s="5">
        <f t="shared" si="221"/>
        <v>0</v>
      </c>
      <c r="I3758" s="22" t="e">
        <f t="shared" si="220"/>
        <v>#DIV/0!</v>
      </c>
      <c r="M3758" s="2"/>
    </row>
    <row r="3759" spans="1:13" ht="12.75" hidden="1">
      <c r="A3759" s="12"/>
      <c r="F3759" s="65"/>
      <c r="G3759" s="65"/>
      <c r="H3759" s="5">
        <f t="shared" si="221"/>
        <v>0</v>
      </c>
      <c r="I3759" s="22" t="e">
        <f t="shared" si="220"/>
        <v>#DIV/0!</v>
      </c>
      <c r="M3759" s="2"/>
    </row>
    <row r="3760" spans="1:13" ht="12.75" hidden="1">
      <c r="A3760" s="12"/>
      <c r="F3760" s="65"/>
      <c r="G3760" s="65"/>
      <c r="H3760" s="5">
        <f t="shared" si="221"/>
        <v>0</v>
      </c>
      <c r="I3760" s="22" t="e">
        <f t="shared" si="220"/>
        <v>#DIV/0!</v>
      </c>
      <c r="M3760" s="2"/>
    </row>
    <row r="3761" spans="1:13" ht="12.75" hidden="1">
      <c r="A3761" s="12"/>
      <c r="F3761" s="65"/>
      <c r="G3761" s="65"/>
      <c r="H3761" s="5">
        <f t="shared" si="221"/>
        <v>0</v>
      </c>
      <c r="I3761" s="22" t="e">
        <f t="shared" si="220"/>
        <v>#DIV/0!</v>
      </c>
      <c r="M3761" s="2"/>
    </row>
    <row r="3762" spans="1:13" ht="12.75" hidden="1">
      <c r="A3762" s="12"/>
      <c r="F3762" s="65"/>
      <c r="G3762" s="65"/>
      <c r="H3762" s="5">
        <f t="shared" si="221"/>
        <v>0</v>
      </c>
      <c r="I3762" s="22" t="e">
        <f t="shared" si="220"/>
        <v>#DIV/0!</v>
      </c>
      <c r="M3762" s="2"/>
    </row>
    <row r="3763" spans="1:13" ht="12.75" hidden="1">
      <c r="A3763" s="12"/>
      <c r="F3763" s="65"/>
      <c r="G3763" s="65"/>
      <c r="H3763" s="5">
        <f t="shared" si="221"/>
        <v>0</v>
      </c>
      <c r="I3763" s="22" t="e">
        <f t="shared" si="220"/>
        <v>#DIV/0!</v>
      </c>
      <c r="M3763" s="2"/>
    </row>
    <row r="3764" spans="1:13" ht="12.75" hidden="1">
      <c r="A3764" s="12"/>
      <c r="F3764" s="65"/>
      <c r="G3764" s="65"/>
      <c r="H3764" s="5">
        <f t="shared" si="221"/>
        <v>0</v>
      </c>
      <c r="I3764" s="22" t="e">
        <f t="shared" si="220"/>
        <v>#DIV/0!</v>
      </c>
      <c r="M3764" s="2"/>
    </row>
    <row r="3765" spans="1:13" ht="12.75" hidden="1">
      <c r="A3765" s="12"/>
      <c r="F3765" s="65"/>
      <c r="G3765" s="65"/>
      <c r="H3765" s="5">
        <f t="shared" si="221"/>
        <v>0</v>
      </c>
      <c r="I3765" s="22" t="e">
        <f t="shared" si="220"/>
        <v>#DIV/0!</v>
      </c>
      <c r="M3765" s="2"/>
    </row>
    <row r="3766" spans="1:13" ht="12.75" hidden="1">
      <c r="A3766" s="12"/>
      <c r="F3766" s="65"/>
      <c r="G3766" s="65"/>
      <c r="H3766" s="5">
        <f t="shared" si="221"/>
        <v>0</v>
      </c>
      <c r="I3766" s="22" t="e">
        <f t="shared" si="220"/>
        <v>#DIV/0!</v>
      </c>
      <c r="M3766" s="2"/>
    </row>
    <row r="3767" spans="1:13" ht="12.75" hidden="1">
      <c r="A3767" s="12"/>
      <c r="F3767" s="65"/>
      <c r="G3767" s="65"/>
      <c r="H3767" s="5">
        <f t="shared" si="221"/>
        <v>0</v>
      </c>
      <c r="I3767" s="22" t="e">
        <f t="shared" si="220"/>
        <v>#DIV/0!</v>
      </c>
      <c r="M3767" s="2"/>
    </row>
    <row r="3768" spans="1:13" ht="12.75" hidden="1">
      <c r="A3768" s="12"/>
      <c r="F3768" s="65"/>
      <c r="G3768" s="65"/>
      <c r="H3768" s="5">
        <f t="shared" si="221"/>
        <v>0</v>
      </c>
      <c r="I3768" s="22" t="e">
        <f t="shared" si="220"/>
        <v>#DIV/0!</v>
      </c>
      <c r="M3768" s="2"/>
    </row>
    <row r="3769" spans="1:13" ht="12.75" hidden="1">
      <c r="A3769" s="12"/>
      <c r="F3769" s="65"/>
      <c r="G3769" s="65"/>
      <c r="H3769" s="5">
        <f t="shared" si="221"/>
        <v>0</v>
      </c>
      <c r="I3769" s="22" t="e">
        <f t="shared" si="220"/>
        <v>#DIV/0!</v>
      </c>
      <c r="M3769" s="2"/>
    </row>
    <row r="3770" spans="1:13" ht="12.75" hidden="1">
      <c r="A3770" s="12"/>
      <c r="F3770" s="65"/>
      <c r="G3770" s="65"/>
      <c r="H3770" s="5">
        <f t="shared" si="221"/>
        <v>0</v>
      </c>
      <c r="I3770" s="22" t="e">
        <f t="shared" si="220"/>
        <v>#DIV/0!</v>
      </c>
      <c r="M3770" s="2"/>
    </row>
    <row r="3771" spans="1:13" ht="12.75" hidden="1">
      <c r="A3771" s="12"/>
      <c r="F3771" s="65"/>
      <c r="G3771" s="65"/>
      <c r="H3771" s="5">
        <f t="shared" si="221"/>
        <v>0</v>
      </c>
      <c r="I3771" s="22" t="e">
        <f t="shared" si="220"/>
        <v>#DIV/0!</v>
      </c>
      <c r="M3771" s="2"/>
    </row>
    <row r="3772" spans="1:13" ht="12.75" hidden="1">
      <c r="A3772" s="12"/>
      <c r="F3772" s="65"/>
      <c r="G3772" s="65"/>
      <c r="H3772" s="5">
        <f t="shared" si="221"/>
        <v>0</v>
      </c>
      <c r="I3772" s="22" t="e">
        <f t="shared" si="220"/>
        <v>#DIV/0!</v>
      </c>
      <c r="M3772" s="2"/>
    </row>
    <row r="3773" spans="1:13" ht="12.75" hidden="1">
      <c r="A3773" s="12"/>
      <c r="F3773" s="65"/>
      <c r="G3773" s="65"/>
      <c r="H3773" s="5">
        <f t="shared" si="221"/>
        <v>0</v>
      </c>
      <c r="I3773" s="22" t="e">
        <f t="shared" si="220"/>
        <v>#DIV/0!</v>
      </c>
      <c r="M3773" s="2"/>
    </row>
    <row r="3774" spans="1:13" ht="12.75" hidden="1">
      <c r="A3774" s="12"/>
      <c r="F3774" s="65"/>
      <c r="G3774" s="65"/>
      <c r="H3774" s="5">
        <f t="shared" si="221"/>
        <v>0</v>
      </c>
      <c r="I3774" s="22" t="e">
        <f t="shared" si="220"/>
        <v>#DIV/0!</v>
      </c>
      <c r="M3774" s="2"/>
    </row>
    <row r="3775" spans="1:13" ht="12.75" hidden="1">
      <c r="A3775" s="12"/>
      <c r="F3775" s="65"/>
      <c r="G3775" s="65"/>
      <c r="H3775" s="5">
        <f t="shared" si="221"/>
        <v>0</v>
      </c>
      <c r="I3775" s="22" t="e">
        <f t="shared" si="220"/>
        <v>#DIV/0!</v>
      </c>
      <c r="M3775" s="2"/>
    </row>
    <row r="3776" spans="1:13" ht="12.75" hidden="1">
      <c r="A3776" s="12"/>
      <c r="F3776" s="65"/>
      <c r="G3776" s="65"/>
      <c r="H3776" s="5">
        <f t="shared" si="221"/>
        <v>0</v>
      </c>
      <c r="I3776" s="22" t="e">
        <f t="shared" si="220"/>
        <v>#DIV/0!</v>
      </c>
      <c r="M3776" s="2"/>
    </row>
    <row r="3777" spans="1:13" ht="12.75" hidden="1">
      <c r="A3777" s="12"/>
      <c r="F3777" s="65"/>
      <c r="G3777" s="65"/>
      <c r="M3777" s="2"/>
    </row>
    <row r="3778" spans="1:13" ht="12.75" hidden="1">
      <c r="A3778" s="12"/>
      <c r="F3778" s="65"/>
      <c r="G3778" s="65"/>
      <c r="M3778" s="2"/>
    </row>
    <row r="3779" spans="1:13" ht="12.75" hidden="1">
      <c r="A3779" s="12"/>
      <c r="F3779" s="65"/>
      <c r="G3779" s="65"/>
      <c r="M3779" s="2"/>
    </row>
    <row r="3780" spans="1:13" ht="12.75" hidden="1">
      <c r="A3780" s="12"/>
      <c r="F3780" s="65"/>
      <c r="G3780" s="65"/>
      <c r="M3780" s="2"/>
    </row>
    <row r="3781" spans="1:13" ht="12.75" hidden="1">
      <c r="A3781" s="12"/>
      <c r="F3781" s="65"/>
      <c r="G3781" s="65"/>
      <c r="M3781" s="2"/>
    </row>
    <row r="3782" spans="1:13" ht="12.75" hidden="1">
      <c r="A3782" s="12"/>
      <c r="F3782" s="65"/>
      <c r="G3782" s="65"/>
      <c r="M3782" s="2"/>
    </row>
    <row r="3783" spans="1:13" ht="12.75" hidden="1">
      <c r="A3783" s="12"/>
      <c r="F3783" s="65"/>
      <c r="G3783" s="65"/>
      <c r="M3783" s="2"/>
    </row>
    <row r="3784" spans="1:13" ht="12.75" hidden="1">
      <c r="A3784" s="12"/>
      <c r="F3784" s="65"/>
      <c r="G3784" s="65"/>
      <c r="M3784" s="2"/>
    </row>
    <row r="3785" spans="1:13" ht="12.75" hidden="1">
      <c r="A3785" s="12"/>
      <c r="F3785" s="65"/>
      <c r="G3785" s="65"/>
      <c r="M3785" s="2"/>
    </row>
    <row r="3786" spans="1:13" ht="12.75" hidden="1">
      <c r="A3786" s="12"/>
      <c r="F3786" s="65"/>
      <c r="G3786" s="65"/>
      <c r="M3786" s="2"/>
    </row>
    <row r="3787" spans="1:13" ht="12.75" hidden="1">
      <c r="A3787" s="12"/>
      <c r="F3787" s="65"/>
      <c r="G3787" s="65"/>
      <c r="M3787" s="2"/>
    </row>
    <row r="3788" spans="1:13" ht="12.75" hidden="1">
      <c r="A3788" s="12"/>
      <c r="F3788" s="65"/>
      <c r="G3788" s="65"/>
      <c r="M3788" s="2"/>
    </row>
    <row r="3789" spans="1:13" ht="12.75" hidden="1">
      <c r="A3789" s="12"/>
      <c r="F3789" s="65"/>
      <c r="G3789" s="65"/>
      <c r="M3789" s="2"/>
    </row>
    <row r="3790" spans="1:13" ht="12.75" hidden="1">
      <c r="A3790" s="12"/>
      <c r="F3790" s="65"/>
      <c r="G3790" s="65"/>
      <c r="M3790" s="2"/>
    </row>
    <row r="3791" spans="1:13" ht="12.75" hidden="1">
      <c r="A3791" s="12"/>
      <c r="F3791" s="65"/>
      <c r="G3791" s="65"/>
      <c r="M3791" s="2"/>
    </row>
    <row r="3792" spans="1:13" ht="12.75" hidden="1">
      <c r="A3792" s="12"/>
      <c r="F3792" s="65"/>
      <c r="G3792" s="65"/>
      <c r="M3792" s="2"/>
    </row>
    <row r="3793" spans="1:13" ht="12.75" hidden="1">
      <c r="A3793" s="12"/>
      <c r="F3793" s="65"/>
      <c r="G3793" s="65"/>
      <c r="M3793" s="2"/>
    </row>
    <row r="3794" spans="1:13" ht="12.75" hidden="1">
      <c r="A3794" s="12"/>
      <c r="F3794" s="65"/>
      <c r="G3794" s="65"/>
      <c r="M3794" s="2"/>
    </row>
    <row r="3795" spans="1:13" ht="12.75" hidden="1">
      <c r="A3795" s="12"/>
      <c r="F3795" s="65"/>
      <c r="G3795" s="65"/>
      <c r="M3795" s="2"/>
    </row>
    <row r="3796" spans="1:13" ht="12.75" hidden="1">
      <c r="A3796" s="12"/>
      <c r="F3796" s="65"/>
      <c r="G3796" s="65"/>
      <c r="M3796" s="2"/>
    </row>
    <row r="3797" spans="1:13" ht="12.75" hidden="1">
      <c r="A3797" s="12"/>
      <c r="F3797" s="65"/>
      <c r="G3797" s="65"/>
      <c r="M3797" s="2"/>
    </row>
    <row r="3798" spans="1:13" ht="12.75" hidden="1">
      <c r="A3798" s="12"/>
      <c r="F3798" s="65"/>
      <c r="G3798" s="65"/>
      <c r="M3798" s="2"/>
    </row>
    <row r="3799" spans="1:13" ht="12.75" hidden="1">
      <c r="A3799" s="12"/>
      <c r="F3799" s="65"/>
      <c r="G3799" s="65"/>
      <c r="M3799" s="2"/>
    </row>
    <row r="3800" spans="1:13" ht="12.75" hidden="1">
      <c r="A3800" s="12"/>
      <c r="F3800" s="65"/>
      <c r="G3800" s="65"/>
      <c r="M3800" s="2"/>
    </row>
    <row r="3801" spans="1:13" ht="12.75" hidden="1">
      <c r="A3801" s="12"/>
      <c r="F3801" s="65"/>
      <c r="G3801" s="65"/>
      <c r="M3801" s="2"/>
    </row>
    <row r="3802" spans="1:13" ht="12.75" hidden="1">
      <c r="A3802" s="12"/>
      <c r="F3802" s="65"/>
      <c r="G3802" s="65"/>
      <c r="M3802" s="2"/>
    </row>
    <row r="3803" spans="1:13" ht="12.75" hidden="1">
      <c r="A3803" s="12"/>
      <c r="F3803" s="65"/>
      <c r="G3803" s="65"/>
      <c r="M3803" s="2"/>
    </row>
    <row r="3804" spans="1:13" ht="12.75" hidden="1">
      <c r="A3804" s="12"/>
      <c r="F3804" s="65"/>
      <c r="G3804" s="65"/>
      <c r="M3804" s="2"/>
    </row>
    <row r="3805" spans="1:13" ht="12.75" hidden="1">
      <c r="A3805" s="12"/>
      <c r="F3805" s="65"/>
      <c r="G3805" s="65"/>
      <c r="M3805" s="2"/>
    </row>
    <row r="3806" spans="1:13" ht="12.75" hidden="1">
      <c r="A3806" s="12"/>
      <c r="F3806" s="65"/>
      <c r="G3806" s="65"/>
      <c r="M3806" s="2"/>
    </row>
    <row r="3807" spans="1:13" ht="12.75" hidden="1">
      <c r="A3807" s="12"/>
      <c r="F3807" s="65"/>
      <c r="G3807" s="65"/>
      <c r="M3807" s="2"/>
    </row>
    <row r="3808" spans="1:13" ht="12.75" hidden="1">
      <c r="A3808" s="12"/>
      <c r="F3808" s="65"/>
      <c r="G3808" s="65"/>
      <c r="M3808" s="2"/>
    </row>
    <row r="3809" spans="1:13" ht="12.75" hidden="1">
      <c r="A3809" s="12"/>
      <c r="F3809" s="65"/>
      <c r="G3809" s="65"/>
      <c r="M3809" s="2"/>
    </row>
    <row r="3810" spans="1:13" ht="12.75" hidden="1">
      <c r="A3810" s="12"/>
      <c r="F3810" s="65"/>
      <c r="G3810" s="65"/>
      <c r="M3810" s="2"/>
    </row>
    <row r="3811" spans="1:13" ht="12.75" hidden="1">
      <c r="A3811" s="12"/>
      <c r="F3811" s="65"/>
      <c r="G3811" s="65"/>
      <c r="M3811" s="2"/>
    </row>
    <row r="3812" spans="1:13" ht="12.75" hidden="1">
      <c r="A3812" s="12"/>
      <c r="F3812" s="65"/>
      <c r="G3812" s="65"/>
      <c r="M3812" s="2"/>
    </row>
    <row r="3813" spans="1:13" ht="12.75" hidden="1">
      <c r="A3813" s="12"/>
      <c r="F3813" s="65"/>
      <c r="G3813" s="65"/>
      <c r="M3813" s="2"/>
    </row>
    <row r="3814" spans="1:13" ht="12.75" hidden="1">
      <c r="A3814" s="12"/>
      <c r="F3814" s="65"/>
      <c r="G3814" s="65"/>
      <c r="M3814" s="2"/>
    </row>
    <row r="3815" spans="1:13" ht="12.75" hidden="1">
      <c r="A3815" s="12"/>
      <c r="F3815" s="65"/>
      <c r="G3815" s="65"/>
      <c r="M3815" s="2"/>
    </row>
    <row r="3816" spans="1:13" ht="12.75" hidden="1">
      <c r="A3816" s="12"/>
      <c r="F3816" s="65"/>
      <c r="G3816" s="65"/>
      <c r="M3816" s="2"/>
    </row>
    <row r="3817" spans="1:13" ht="12.75" hidden="1">
      <c r="A3817" s="12"/>
      <c r="F3817" s="65"/>
      <c r="G3817" s="65"/>
      <c r="M3817" s="2"/>
    </row>
    <row r="3818" spans="1:13" ht="12.75" hidden="1">
      <c r="A3818" s="12"/>
      <c r="F3818" s="65"/>
      <c r="G3818" s="65"/>
      <c r="M3818" s="2"/>
    </row>
    <row r="3819" spans="1:13" ht="12.75" hidden="1">
      <c r="A3819" s="12"/>
      <c r="F3819" s="65"/>
      <c r="G3819" s="65"/>
      <c r="M3819" s="2"/>
    </row>
    <row r="3820" spans="1:13" ht="12.75" hidden="1">
      <c r="A3820" s="12"/>
      <c r="F3820" s="65"/>
      <c r="G3820" s="65"/>
      <c r="M3820" s="2"/>
    </row>
    <row r="3821" spans="1:13" ht="12.75" hidden="1">
      <c r="A3821" s="12"/>
      <c r="F3821" s="65"/>
      <c r="G3821" s="65"/>
      <c r="M3821" s="2"/>
    </row>
    <row r="3822" spans="1:13" ht="12.75" hidden="1">
      <c r="A3822" s="12"/>
      <c r="F3822" s="65"/>
      <c r="G3822" s="65"/>
      <c r="M3822" s="2"/>
    </row>
    <row r="3823" spans="1:13" ht="12.75" hidden="1">
      <c r="A3823" s="12"/>
      <c r="F3823" s="65"/>
      <c r="G3823" s="65"/>
      <c r="M3823" s="2"/>
    </row>
    <row r="3824" spans="1:13" ht="12.75" hidden="1">
      <c r="A3824" s="12"/>
      <c r="F3824" s="65"/>
      <c r="G3824" s="65"/>
      <c r="M3824" s="2"/>
    </row>
    <row r="3825" spans="1:13" ht="12.75" hidden="1">
      <c r="A3825" s="12"/>
      <c r="F3825" s="65"/>
      <c r="G3825" s="65"/>
      <c r="M3825" s="2"/>
    </row>
    <row r="3826" spans="1:13" ht="12.75" hidden="1">
      <c r="A3826" s="12"/>
      <c r="F3826" s="65"/>
      <c r="G3826" s="65"/>
      <c r="M3826" s="2"/>
    </row>
    <row r="3827" spans="1:13" ht="12.75" hidden="1">
      <c r="A3827" s="12"/>
      <c r="F3827" s="65"/>
      <c r="G3827" s="65"/>
      <c r="M3827" s="2"/>
    </row>
    <row r="3828" spans="1:13" ht="12.75" hidden="1">
      <c r="A3828" s="12"/>
      <c r="F3828" s="65"/>
      <c r="G3828" s="65"/>
      <c r="M3828" s="2"/>
    </row>
    <row r="3829" spans="1:13" ht="12.75" hidden="1">
      <c r="A3829" s="12"/>
      <c r="F3829" s="65"/>
      <c r="G3829" s="65"/>
      <c r="M3829" s="2"/>
    </row>
    <row r="3830" spans="1:13" ht="12.75" hidden="1">
      <c r="A3830" s="12"/>
      <c r="F3830" s="65"/>
      <c r="G3830" s="65"/>
      <c r="M3830" s="2"/>
    </row>
    <row r="3831" spans="1:13" ht="12.75" hidden="1">
      <c r="A3831" s="12"/>
      <c r="F3831" s="65"/>
      <c r="G3831" s="65"/>
      <c r="M3831" s="2"/>
    </row>
    <row r="3832" spans="1:13" ht="12.75" hidden="1">
      <c r="A3832" s="12"/>
      <c r="F3832" s="65"/>
      <c r="G3832" s="65"/>
      <c r="M3832" s="2"/>
    </row>
    <row r="3833" spans="1:13" ht="12.75" hidden="1">
      <c r="A3833" s="12"/>
      <c r="F3833" s="65"/>
      <c r="G3833" s="65"/>
      <c r="M3833" s="2"/>
    </row>
    <row r="3834" spans="1:13" ht="12.75" hidden="1">
      <c r="A3834" s="12"/>
      <c r="F3834" s="65"/>
      <c r="G3834" s="65"/>
      <c r="M3834" s="2"/>
    </row>
    <row r="3835" spans="1:13" ht="12.75" hidden="1">
      <c r="A3835" s="12"/>
      <c r="F3835" s="65"/>
      <c r="G3835" s="65"/>
      <c r="M3835" s="2"/>
    </row>
    <row r="3836" spans="1:13" ht="12.75" hidden="1">
      <c r="A3836" s="12"/>
      <c r="F3836" s="65"/>
      <c r="G3836" s="65"/>
      <c r="M3836" s="2"/>
    </row>
    <row r="3837" spans="1:13" ht="12.75" hidden="1">
      <c r="A3837" s="12"/>
      <c r="F3837" s="65"/>
      <c r="G3837" s="65"/>
      <c r="M3837" s="2"/>
    </row>
    <row r="3838" spans="1:13" ht="12.75" hidden="1">
      <c r="A3838" s="12"/>
      <c r="F3838" s="65"/>
      <c r="G3838" s="65"/>
      <c r="M3838" s="2"/>
    </row>
    <row r="3839" spans="1:13" ht="12.75" hidden="1">
      <c r="A3839" s="12"/>
      <c r="F3839" s="65"/>
      <c r="G3839" s="65"/>
      <c r="M3839" s="2"/>
    </row>
    <row r="3840" spans="1:13" ht="12.75" hidden="1">
      <c r="A3840" s="12"/>
      <c r="F3840" s="65"/>
      <c r="G3840" s="65"/>
      <c r="M3840" s="2"/>
    </row>
    <row r="3841" spans="1:13" ht="12.75" hidden="1">
      <c r="A3841" s="12"/>
      <c r="F3841" s="65"/>
      <c r="G3841" s="65"/>
      <c r="M3841" s="2"/>
    </row>
    <row r="3842" spans="1:13" ht="12.75" hidden="1">
      <c r="A3842" s="12"/>
      <c r="F3842" s="65"/>
      <c r="G3842" s="65"/>
      <c r="M3842" s="2"/>
    </row>
    <row r="3843" spans="1:13" ht="12.75" hidden="1">
      <c r="A3843" s="12"/>
      <c r="F3843" s="65"/>
      <c r="G3843" s="65"/>
      <c r="M3843" s="2"/>
    </row>
    <row r="3844" spans="1:13" ht="12.75" hidden="1">
      <c r="A3844" s="12"/>
      <c r="F3844" s="65"/>
      <c r="G3844" s="65"/>
      <c r="M3844" s="2"/>
    </row>
    <row r="3845" spans="1:13" ht="12.75" hidden="1">
      <c r="A3845" s="12"/>
      <c r="F3845" s="65"/>
      <c r="G3845" s="65"/>
      <c r="M3845" s="2"/>
    </row>
    <row r="3846" spans="1:13" s="259" customFormat="1" ht="12.75" hidden="1">
      <c r="A3846" s="254"/>
      <c r="B3846" s="255"/>
      <c r="C3846" s="254"/>
      <c r="D3846" s="254"/>
      <c r="E3846" s="254"/>
      <c r="F3846" s="256"/>
      <c r="G3846" s="256"/>
      <c r="H3846" s="255"/>
      <c r="I3846" s="238"/>
      <c r="K3846" s="37"/>
      <c r="L3846" s="15"/>
      <c r="M3846" s="2"/>
    </row>
    <row r="3847" spans="1:13" s="259" customFormat="1" ht="12.75" hidden="1">
      <c r="A3847" s="254"/>
      <c r="B3847" s="255"/>
      <c r="C3847" s="254"/>
      <c r="D3847" s="254"/>
      <c r="E3847" s="254"/>
      <c r="F3847" s="256"/>
      <c r="G3847" s="256"/>
      <c r="H3847" s="255"/>
      <c r="I3847" s="238"/>
      <c r="K3847" s="37"/>
      <c r="L3847" s="15"/>
      <c r="M3847" s="2"/>
    </row>
    <row r="3848" spans="2:13" ht="12.75" hidden="1">
      <c r="B3848" s="7"/>
      <c r="F3848" s="65"/>
      <c r="G3848" s="65"/>
      <c r="H3848" s="255"/>
      <c r="I3848" s="22" t="e">
        <f aca="true" t="shared" si="222" ref="I3848:I3879">+B3848/M3848</f>
        <v>#DIV/0!</v>
      </c>
      <c r="M3848" s="2"/>
    </row>
    <row r="3849" spans="2:13" ht="12.75" hidden="1">
      <c r="B3849" s="7"/>
      <c r="F3849" s="65"/>
      <c r="G3849" s="65"/>
      <c r="H3849" s="255"/>
      <c r="I3849" s="22" t="e">
        <f t="shared" si="222"/>
        <v>#DIV/0!</v>
      </c>
      <c r="M3849" s="2"/>
    </row>
    <row r="3850" spans="2:13" ht="12.75" hidden="1">
      <c r="B3850" s="7"/>
      <c r="F3850" s="65"/>
      <c r="G3850" s="65"/>
      <c r="H3850" s="5">
        <f aca="true" t="shared" si="223" ref="H3850:H3881">H3849-B3850</f>
        <v>0</v>
      </c>
      <c r="I3850" s="22" t="e">
        <f t="shared" si="222"/>
        <v>#DIV/0!</v>
      </c>
      <c r="M3850" s="2"/>
    </row>
    <row r="3851" spans="2:13" ht="12.75" hidden="1">
      <c r="B3851" s="7"/>
      <c r="F3851" s="65"/>
      <c r="G3851" s="65"/>
      <c r="H3851" s="5">
        <f t="shared" si="223"/>
        <v>0</v>
      </c>
      <c r="I3851" s="22" t="e">
        <f t="shared" si="222"/>
        <v>#DIV/0!</v>
      </c>
      <c r="M3851" s="2"/>
    </row>
    <row r="3852" spans="2:13" ht="12.75" hidden="1">
      <c r="B3852" s="7"/>
      <c r="F3852" s="65"/>
      <c r="G3852" s="65"/>
      <c r="H3852" s="5">
        <f t="shared" si="223"/>
        <v>0</v>
      </c>
      <c r="I3852" s="22" t="e">
        <f t="shared" si="222"/>
        <v>#DIV/0!</v>
      </c>
      <c r="M3852" s="2"/>
    </row>
    <row r="3853" spans="2:13" ht="12.75" hidden="1">
      <c r="B3853" s="7"/>
      <c r="F3853" s="65"/>
      <c r="G3853" s="65"/>
      <c r="H3853" s="5">
        <f t="shared" si="223"/>
        <v>0</v>
      </c>
      <c r="I3853" s="22" t="e">
        <f t="shared" si="222"/>
        <v>#DIV/0!</v>
      </c>
      <c r="M3853" s="2"/>
    </row>
    <row r="3854" spans="2:13" ht="12.75" hidden="1">
      <c r="B3854" s="7"/>
      <c r="F3854" s="65"/>
      <c r="G3854" s="65"/>
      <c r="H3854" s="5">
        <f t="shared" si="223"/>
        <v>0</v>
      </c>
      <c r="I3854" s="22" t="e">
        <f t="shared" si="222"/>
        <v>#DIV/0!</v>
      </c>
      <c r="M3854" s="2"/>
    </row>
    <row r="3855" spans="2:13" ht="12.75" hidden="1">
      <c r="B3855" s="7"/>
      <c r="F3855" s="65"/>
      <c r="G3855" s="65"/>
      <c r="H3855" s="5">
        <f t="shared" si="223"/>
        <v>0</v>
      </c>
      <c r="I3855" s="22" t="e">
        <f t="shared" si="222"/>
        <v>#DIV/0!</v>
      </c>
      <c r="M3855" s="2"/>
    </row>
    <row r="3856" spans="2:13" ht="12.75" hidden="1">
      <c r="B3856" s="7"/>
      <c r="F3856" s="65"/>
      <c r="G3856" s="65"/>
      <c r="H3856" s="5">
        <f t="shared" si="223"/>
        <v>0</v>
      </c>
      <c r="I3856" s="22" t="e">
        <f t="shared" si="222"/>
        <v>#DIV/0!</v>
      </c>
      <c r="M3856" s="2"/>
    </row>
    <row r="3857" spans="2:13" ht="12.75" hidden="1">
      <c r="B3857" s="7"/>
      <c r="F3857" s="65"/>
      <c r="G3857" s="65"/>
      <c r="H3857" s="5">
        <f t="shared" si="223"/>
        <v>0</v>
      </c>
      <c r="I3857" s="22" t="e">
        <f t="shared" si="222"/>
        <v>#DIV/0!</v>
      </c>
      <c r="M3857" s="2"/>
    </row>
    <row r="3858" spans="2:13" ht="12.75" hidden="1">
      <c r="B3858" s="7"/>
      <c r="F3858" s="65"/>
      <c r="G3858" s="65"/>
      <c r="H3858" s="5">
        <f t="shared" si="223"/>
        <v>0</v>
      </c>
      <c r="I3858" s="22" t="e">
        <f t="shared" si="222"/>
        <v>#DIV/0!</v>
      </c>
      <c r="M3858" s="2"/>
    </row>
    <row r="3859" spans="2:13" ht="12.75" hidden="1">
      <c r="B3859" s="7"/>
      <c r="F3859" s="65"/>
      <c r="G3859" s="65"/>
      <c r="H3859" s="5">
        <f t="shared" si="223"/>
        <v>0</v>
      </c>
      <c r="I3859" s="22" t="e">
        <f t="shared" si="222"/>
        <v>#DIV/0!</v>
      </c>
      <c r="M3859" s="2"/>
    </row>
    <row r="3860" spans="2:13" ht="12.75" hidden="1">
      <c r="B3860" s="7"/>
      <c r="F3860" s="65"/>
      <c r="G3860" s="65"/>
      <c r="H3860" s="5">
        <f t="shared" si="223"/>
        <v>0</v>
      </c>
      <c r="I3860" s="22" t="e">
        <f t="shared" si="222"/>
        <v>#DIV/0!</v>
      </c>
      <c r="M3860" s="2"/>
    </row>
    <row r="3861" spans="2:13" ht="12.75" hidden="1">
      <c r="B3861" s="7"/>
      <c r="F3861" s="65"/>
      <c r="G3861" s="65"/>
      <c r="H3861" s="5">
        <f t="shared" si="223"/>
        <v>0</v>
      </c>
      <c r="I3861" s="22" t="e">
        <f t="shared" si="222"/>
        <v>#DIV/0!</v>
      </c>
      <c r="M3861" s="2"/>
    </row>
    <row r="3862" spans="6:13" ht="12.75" hidden="1">
      <c r="F3862" s="65"/>
      <c r="G3862" s="65"/>
      <c r="H3862" s="5">
        <f t="shared" si="223"/>
        <v>0</v>
      </c>
      <c r="I3862" s="22" t="e">
        <f t="shared" si="222"/>
        <v>#DIV/0!</v>
      </c>
      <c r="M3862" s="2"/>
    </row>
    <row r="3863" spans="2:13" ht="12.75" hidden="1">
      <c r="B3863" s="6"/>
      <c r="F3863" s="65"/>
      <c r="G3863" s="65"/>
      <c r="H3863" s="5">
        <f t="shared" si="223"/>
        <v>0</v>
      </c>
      <c r="I3863" s="22" t="e">
        <f t="shared" si="222"/>
        <v>#DIV/0!</v>
      </c>
      <c r="M3863" s="2"/>
    </row>
    <row r="3864" spans="6:13" ht="12.75" hidden="1">
      <c r="F3864" s="65"/>
      <c r="G3864" s="65"/>
      <c r="H3864" s="5">
        <f t="shared" si="223"/>
        <v>0</v>
      </c>
      <c r="I3864" s="22" t="e">
        <f t="shared" si="222"/>
        <v>#DIV/0!</v>
      </c>
      <c r="M3864" s="2"/>
    </row>
    <row r="3865" spans="6:13" ht="12.75" hidden="1">
      <c r="F3865" s="65"/>
      <c r="G3865" s="65"/>
      <c r="H3865" s="5">
        <f t="shared" si="223"/>
        <v>0</v>
      </c>
      <c r="I3865" s="22" t="e">
        <f t="shared" si="222"/>
        <v>#DIV/0!</v>
      </c>
      <c r="M3865" s="2"/>
    </row>
    <row r="3866" spans="6:13" ht="12.75" hidden="1">
      <c r="F3866" s="65"/>
      <c r="G3866" s="65"/>
      <c r="H3866" s="5">
        <f t="shared" si="223"/>
        <v>0</v>
      </c>
      <c r="I3866" s="22" t="e">
        <f t="shared" si="222"/>
        <v>#DIV/0!</v>
      </c>
      <c r="M3866" s="2"/>
    </row>
    <row r="3867" spans="6:13" ht="12.75" hidden="1">
      <c r="F3867" s="65"/>
      <c r="G3867" s="65"/>
      <c r="H3867" s="5">
        <f t="shared" si="223"/>
        <v>0</v>
      </c>
      <c r="I3867" s="22" t="e">
        <f t="shared" si="222"/>
        <v>#DIV/0!</v>
      </c>
      <c r="M3867" s="2"/>
    </row>
    <row r="3868" spans="6:13" ht="12.75" hidden="1">
      <c r="F3868" s="65"/>
      <c r="G3868" s="65"/>
      <c r="H3868" s="5">
        <f t="shared" si="223"/>
        <v>0</v>
      </c>
      <c r="I3868" s="22" t="e">
        <f t="shared" si="222"/>
        <v>#DIV/0!</v>
      </c>
      <c r="M3868" s="2"/>
    </row>
    <row r="3869" spans="6:13" ht="12.75" hidden="1">
      <c r="F3869" s="65"/>
      <c r="G3869" s="65"/>
      <c r="H3869" s="5">
        <f t="shared" si="223"/>
        <v>0</v>
      </c>
      <c r="I3869" s="22" t="e">
        <f t="shared" si="222"/>
        <v>#DIV/0!</v>
      </c>
      <c r="M3869" s="2"/>
    </row>
    <row r="3870" spans="6:13" ht="12.75" hidden="1">
      <c r="F3870" s="65"/>
      <c r="G3870" s="65"/>
      <c r="H3870" s="5">
        <f t="shared" si="223"/>
        <v>0</v>
      </c>
      <c r="I3870" s="22" t="e">
        <f t="shared" si="222"/>
        <v>#DIV/0!</v>
      </c>
      <c r="M3870" s="2"/>
    </row>
    <row r="3871" spans="6:13" ht="12.75" hidden="1">
      <c r="F3871" s="65"/>
      <c r="G3871" s="65"/>
      <c r="H3871" s="5">
        <f t="shared" si="223"/>
        <v>0</v>
      </c>
      <c r="I3871" s="22" t="e">
        <f t="shared" si="222"/>
        <v>#DIV/0!</v>
      </c>
      <c r="M3871" s="2"/>
    </row>
    <row r="3872" spans="6:13" ht="12.75" hidden="1">
      <c r="F3872" s="65"/>
      <c r="G3872" s="65"/>
      <c r="H3872" s="5">
        <f t="shared" si="223"/>
        <v>0</v>
      </c>
      <c r="I3872" s="22" t="e">
        <f t="shared" si="222"/>
        <v>#DIV/0!</v>
      </c>
      <c r="M3872" s="2"/>
    </row>
    <row r="3873" spans="6:13" ht="12.75" hidden="1">
      <c r="F3873" s="65"/>
      <c r="G3873" s="65"/>
      <c r="H3873" s="5">
        <f t="shared" si="223"/>
        <v>0</v>
      </c>
      <c r="I3873" s="22" t="e">
        <f t="shared" si="222"/>
        <v>#DIV/0!</v>
      </c>
      <c r="M3873" s="2"/>
    </row>
    <row r="3874" spans="6:13" ht="12.75" hidden="1">
      <c r="F3874" s="65"/>
      <c r="G3874" s="65"/>
      <c r="H3874" s="5">
        <f t="shared" si="223"/>
        <v>0</v>
      </c>
      <c r="I3874" s="22" t="e">
        <f t="shared" si="222"/>
        <v>#DIV/0!</v>
      </c>
      <c r="M3874" s="2"/>
    </row>
    <row r="3875" spans="6:13" ht="12.75" hidden="1">
      <c r="F3875" s="65"/>
      <c r="G3875" s="65"/>
      <c r="H3875" s="5">
        <f t="shared" si="223"/>
        <v>0</v>
      </c>
      <c r="I3875" s="22" t="e">
        <f t="shared" si="222"/>
        <v>#DIV/0!</v>
      </c>
      <c r="M3875" s="2"/>
    </row>
    <row r="3876" spans="6:13" ht="12.75" hidden="1">
      <c r="F3876" s="65"/>
      <c r="G3876" s="65"/>
      <c r="H3876" s="5">
        <f t="shared" si="223"/>
        <v>0</v>
      </c>
      <c r="I3876" s="22" t="e">
        <f t="shared" si="222"/>
        <v>#DIV/0!</v>
      </c>
      <c r="M3876" s="2"/>
    </row>
    <row r="3877" spans="6:13" ht="12.75" hidden="1">
      <c r="F3877" s="65"/>
      <c r="G3877" s="65"/>
      <c r="H3877" s="5">
        <f t="shared" si="223"/>
        <v>0</v>
      </c>
      <c r="I3877" s="22" t="e">
        <f t="shared" si="222"/>
        <v>#DIV/0!</v>
      </c>
      <c r="M3877" s="2"/>
    </row>
    <row r="3878" spans="6:13" ht="12.75" hidden="1">
      <c r="F3878" s="65"/>
      <c r="G3878" s="65"/>
      <c r="H3878" s="5">
        <f t="shared" si="223"/>
        <v>0</v>
      </c>
      <c r="I3878" s="22" t="e">
        <f t="shared" si="222"/>
        <v>#DIV/0!</v>
      </c>
      <c r="M3878" s="2"/>
    </row>
    <row r="3879" spans="6:13" ht="12.75" hidden="1">
      <c r="F3879" s="65"/>
      <c r="G3879" s="65"/>
      <c r="H3879" s="5">
        <f t="shared" si="223"/>
        <v>0</v>
      </c>
      <c r="I3879" s="22" t="e">
        <f t="shared" si="222"/>
        <v>#DIV/0!</v>
      </c>
      <c r="M3879" s="2"/>
    </row>
    <row r="3880" spans="6:13" ht="12.75" hidden="1">
      <c r="F3880" s="65"/>
      <c r="G3880" s="65"/>
      <c r="H3880" s="5">
        <f t="shared" si="223"/>
        <v>0</v>
      </c>
      <c r="I3880" s="22" t="e">
        <f aca="true" t="shared" si="224" ref="I3880:I3911">+B3880/M3880</f>
        <v>#DIV/0!</v>
      </c>
      <c r="M3880" s="2"/>
    </row>
    <row r="3881" spans="6:13" ht="12.75" hidden="1">
      <c r="F3881" s="65"/>
      <c r="G3881" s="65"/>
      <c r="H3881" s="5">
        <f t="shared" si="223"/>
        <v>0</v>
      </c>
      <c r="I3881" s="22" t="e">
        <f t="shared" si="224"/>
        <v>#DIV/0!</v>
      </c>
      <c r="M3881" s="2"/>
    </row>
    <row r="3882" spans="6:13" ht="12.75" hidden="1">
      <c r="F3882" s="65"/>
      <c r="G3882" s="65"/>
      <c r="H3882" s="5">
        <f aca="true" t="shared" si="225" ref="H3882:H3913">H3881-B3882</f>
        <v>0</v>
      </c>
      <c r="I3882" s="22" t="e">
        <f t="shared" si="224"/>
        <v>#DIV/0!</v>
      </c>
      <c r="M3882" s="2"/>
    </row>
    <row r="3883" spans="6:13" ht="12.75" hidden="1">
      <c r="F3883" s="65"/>
      <c r="G3883" s="65"/>
      <c r="H3883" s="5">
        <f t="shared" si="225"/>
        <v>0</v>
      </c>
      <c r="I3883" s="22" t="e">
        <f t="shared" si="224"/>
        <v>#DIV/0!</v>
      </c>
      <c r="M3883" s="2"/>
    </row>
    <row r="3884" spans="6:13" ht="12.75" hidden="1">
      <c r="F3884" s="65"/>
      <c r="G3884" s="65"/>
      <c r="H3884" s="5">
        <f t="shared" si="225"/>
        <v>0</v>
      </c>
      <c r="I3884" s="22" t="e">
        <f t="shared" si="224"/>
        <v>#DIV/0!</v>
      </c>
      <c r="M3884" s="2"/>
    </row>
    <row r="3885" spans="6:13" ht="12.75" hidden="1">
      <c r="F3885" s="65"/>
      <c r="G3885" s="65"/>
      <c r="H3885" s="5">
        <f t="shared" si="225"/>
        <v>0</v>
      </c>
      <c r="I3885" s="22" t="e">
        <f t="shared" si="224"/>
        <v>#DIV/0!</v>
      </c>
      <c r="M3885" s="2"/>
    </row>
    <row r="3886" spans="6:13" ht="12.75" hidden="1">
      <c r="F3886" s="65"/>
      <c r="G3886" s="65"/>
      <c r="H3886" s="5">
        <f t="shared" si="225"/>
        <v>0</v>
      </c>
      <c r="I3886" s="22" t="e">
        <f t="shared" si="224"/>
        <v>#DIV/0!</v>
      </c>
      <c r="M3886" s="2"/>
    </row>
    <row r="3887" spans="6:13" ht="12.75" hidden="1">
      <c r="F3887" s="65"/>
      <c r="G3887" s="65"/>
      <c r="H3887" s="5">
        <f t="shared" si="225"/>
        <v>0</v>
      </c>
      <c r="I3887" s="22" t="e">
        <f t="shared" si="224"/>
        <v>#DIV/0!</v>
      </c>
      <c r="M3887" s="2"/>
    </row>
    <row r="3888" spans="6:13" ht="12.75" hidden="1">
      <c r="F3888" s="65"/>
      <c r="G3888" s="65"/>
      <c r="H3888" s="5">
        <f t="shared" si="225"/>
        <v>0</v>
      </c>
      <c r="I3888" s="22" t="e">
        <f t="shared" si="224"/>
        <v>#DIV/0!</v>
      </c>
      <c r="M3888" s="2"/>
    </row>
    <row r="3889" spans="6:13" ht="12.75" hidden="1">
      <c r="F3889" s="65"/>
      <c r="G3889" s="65"/>
      <c r="H3889" s="5">
        <f t="shared" si="225"/>
        <v>0</v>
      </c>
      <c r="I3889" s="22" t="e">
        <f t="shared" si="224"/>
        <v>#DIV/0!</v>
      </c>
      <c r="M3889" s="2"/>
    </row>
    <row r="3890" spans="6:13" ht="12.75" hidden="1">
      <c r="F3890" s="65"/>
      <c r="G3890" s="65"/>
      <c r="H3890" s="5">
        <f t="shared" si="225"/>
        <v>0</v>
      </c>
      <c r="I3890" s="22" t="e">
        <f t="shared" si="224"/>
        <v>#DIV/0!</v>
      </c>
      <c r="M3890" s="2"/>
    </row>
    <row r="3891" spans="6:13" ht="12.75" hidden="1">
      <c r="F3891" s="65"/>
      <c r="G3891" s="65"/>
      <c r="H3891" s="5">
        <f t="shared" si="225"/>
        <v>0</v>
      </c>
      <c r="I3891" s="22" t="e">
        <f t="shared" si="224"/>
        <v>#DIV/0!</v>
      </c>
      <c r="M3891" s="2"/>
    </row>
    <row r="3892" spans="6:13" ht="12.75" hidden="1">
      <c r="F3892" s="65"/>
      <c r="G3892" s="65"/>
      <c r="H3892" s="5">
        <f t="shared" si="225"/>
        <v>0</v>
      </c>
      <c r="I3892" s="22" t="e">
        <f t="shared" si="224"/>
        <v>#DIV/0!</v>
      </c>
      <c r="M3892" s="2"/>
    </row>
    <row r="3893" spans="6:13" ht="12.75" hidden="1">
      <c r="F3893" s="65"/>
      <c r="G3893" s="65"/>
      <c r="H3893" s="5">
        <f t="shared" si="225"/>
        <v>0</v>
      </c>
      <c r="I3893" s="22" t="e">
        <f t="shared" si="224"/>
        <v>#DIV/0!</v>
      </c>
      <c r="M3893" s="2"/>
    </row>
    <row r="3894" spans="6:13" ht="12.75" hidden="1">
      <c r="F3894" s="65"/>
      <c r="G3894" s="65"/>
      <c r="H3894" s="5">
        <f t="shared" si="225"/>
        <v>0</v>
      </c>
      <c r="I3894" s="22" t="e">
        <f t="shared" si="224"/>
        <v>#DIV/0!</v>
      </c>
      <c r="M3894" s="2"/>
    </row>
    <row r="3895" spans="6:13" ht="12.75" hidden="1">
      <c r="F3895" s="65"/>
      <c r="G3895" s="65"/>
      <c r="H3895" s="5">
        <f t="shared" si="225"/>
        <v>0</v>
      </c>
      <c r="I3895" s="22" t="e">
        <f t="shared" si="224"/>
        <v>#DIV/0!</v>
      </c>
      <c r="M3895" s="2"/>
    </row>
    <row r="3896" spans="6:13" ht="12.75" hidden="1">
      <c r="F3896" s="65"/>
      <c r="G3896" s="65"/>
      <c r="H3896" s="5">
        <f t="shared" si="225"/>
        <v>0</v>
      </c>
      <c r="I3896" s="22" t="e">
        <f t="shared" si="224"/>
        <v>#DIV/0!</v>
      </c>
      <c r="M3896" s="2"/>
    </row>
    <row r="3897" spans="6:13" ht="12.75" hidden="1">
      <c r="F3897" s="65"/>
      <c r="G3897" s="65"/>
      <c r="H3897" s="5">
        <f t="shared" si="225"/>
        <v>0</v>
      </c>
      <c r="I3897" s="22" t="e">
        <f t="shared" si="224"/>
        <v>#DIV/0!</v>
      </c>
      <c r="M3897" s="2"/>
    </row>
    <row r="3898" spans="6:13" ht="12.75" hidden="1">
      <c r="F3898" s="65"/>
      <c r="G3898" s="65"/>
      <c r="H3898" s="5">
        <f t="shared" si="225"/>
        <v>0</v>
      </c>
      <c r="I3898" s="22" t="e">
        <f t="shared" si="224"/>
        <v>#DIV/0!</v>
      </c>
      <c r="M3898" s="2"/>
    </row>
    <row r="3899" spans="6:13" ht="12.75" hidden="1">
      <c r="F3899" s="65"/>
      <c r="G3899" s="65"/>
      <c r="H3899" s="5">
        <f t="shared" si="225"/>
        <v>0</v>
      </c>
      <c r="I3899" s="22" t="e">
        <f t="shared" si="224"/>
        <v>#DIV/0!</v>
      </c>
      <c r="M3899" s="2"/>
    </row>
    <row r="3900" spans="6:13" ht="12.75" hidden="1">
      <c r="F3900" s="65"/>
      <c r="G3900" s="65"/>
      <c r="H3900" s="5">
        <f t="shared" si="225"/>
        <v>0</v>
      </c>
      <c r="I3900" s="22" t="e">
        <f t="shared" si="224"/>
        <v>#DIV/0!</v>
      </c>
      <c r="M3900" s="2"/>
    </row>
    <row r="3901" spans="6:13" ht="12.75" hidden="1">
      <c r="F3901" s="65"/>
      <c r="G3901" s="65"/>
      <c r="H3901" s="5">
        <f t="shared" si="225"/>
        <v>0</v>
      </c>
      <c r="I3901" s="22" t="e">
        <f t="shared" si="224"/>
        <v>#DIV/0!</v>
      </c>
      <c r="M3901" s="2"/>
    </row>
    <row r="3902" spans="6:13" ht="12.75" hidden="1">
      <c r="F3902" s="65"/>
      <c r="G3902" s="65"/>
      <c r="H3902" s="5">
        <f t="shared" si="225"/>
        <v>0</v>
      </c>
      <c r="I3902" s="22" t="e">
        <f t="shared" si="224"/>
        <v>#DIV/0!</v>
      </c>
      <c r="M3902" s="2"/>
    </row>
    <row r="3903" spans="6:13" ht="12.75" hidden="1">
      <c r="F3903" s="65"/>
      <c r="G3903" s="65"/>
      <c r="H3903" s="5">
        <f t="shared" si="225"/>
        <v>0</v>
      </c>
      <c r="I3903" s="22" t="e">
        <f t="shared" si="224"/>
        <v>#DIV/0!</v>
      </c>
      <c r="M3903" s="2"/>
    </row>
    <row r="3904" spans="6:13" ht="12.75" hidden="1">
      <c r="F3904" s="65"/>
      <c r="G3904" s="65"/>
      <c r="H3904" s="5">
        <f t="shared" si="225"/>
        <v>0</v>
      </c>
      <c r="I3904" s="22" t="e">
        <f t="shared" si="224"/>
        <v>#DIV/0!</v>
      </c>
      <c r="M3904" s="2"/>
    </row>
    <row r="3905" spans="6:13" ht="12.75" hidden="1">
      <c r="F3905" s="65"/>
      <c r="G3905" s="65"/>
      <c r="H3905" s="5">
        <f t="shared" si="225"/>
        <v>0</v>
      </c>
      <c r="I3905" s="22" t="e">
        <f t="shared" si="224"/>
        <v>#DIV/0!</v>
      </c>
      <c r="M3905" s="2"/>
    </row>
    <row r="3906" spans="6:13" ht="12.75" hidden="1">
      <c r="F3906" s="65"/>
      <c r="G3906" s="65"/>
      <c r="H3906" s="5">
        <f t="shared" si="225"/>
        <v>0</v>
      </c>
      <c r="I3906" s="22" t="e">
        <f t="shared" si="224"/>
        <v>#DIV/0!</v>
      </c>
      <c r="M3906" s="2"/>
    </row>
    <row r="3907" spans="6:13" ht="12.75" hidden="1">
      <c r="F3907" s="65"/>
      <c r="G3907" s="65"/>
      <c r="H3907" s="5">
        <f t="shared" si="225"/>
        <v>0</v>
      </c>
      <c r="I3907" s="22" t="e">
        <f t="shared" si="224"/>
        <v>#DIV/0!</v>
      </c>
      <c r="M3907" s="2"/>
    </row>
    <row r="3908" spans="6:13" ht="12.75" hidden="1">
      <c r="F3908" s="65"/>
      <c r="G3908" s="65"/>
      <c r="H3908" s="5">
        <f t="shared" si="225"/>
        <v>0</v>
      </c>
      <c r="I3908" s="22" t="e">
        <f t="shared" si="224"/>
        <v>#DIV/0!</v>
      </c>
      <c r="M3908" s="2"/>
    </row>
    <row r="3909" spans="6:13" ht="12.75" hidden="1">
      <c r="F3909" s="65"/>
      <c r="G3909" s="65"/>
      <c r="H3909" s="5">
        <f t="shared" si="225"/>
        <v>0</v>
      </c>
      <c r="I3909" s="22" t="e">
        <f t="shared" si="224"/>
        <v>#DIV/0!</v>
      </c>
      <c r="M3909" s="2"/>
    </row>
    <row r="3910" spans="6:13" ht="12.75" hidden="1">
      <c r="F3910" s="65"/>
      <c r="G3910" s="65"/>
      <c r="H3910" s="5">
        <f t="shared" si="225"/>
        <v>0</v>
      </c>
      <c r="I3910" s="22" t="e">
        <f t="shared" si="224"/>
        <v>#DIV/0!</v>
      </c>
      <c r="M3910" s="2"/>
    </row>
    <row r="3911" spans="6:13" ht="12.75" hidden="1">
      <c r="F3911" s="65"/>
      <c r="G3911" s="65"/>
      <c r="H3911" s="5">
        <f t="shared" si="225"/>
        <v>0</v>
      </c>
      <c r="I3911" s="22" t="e">
        <f t="shared" si="224"/>
        <v>#DIV/0!</v>
      </c>
      <c r="M3911" s="2"/>
    </row>
    <row r="3912" spans="6:13" ht="12.75" hidden="1">
      <c r="F3912" s="65"/>
      <c r="G3912" s="65"/>
      <c r="H3912" s="5">
        <f t="shared" si="225"/>
        <v>0</v>
      </c>
      <c r="I3912" s="22" t="e">
        <f aca="true" t="shared" si="226" ref="I3912:I3943">+B3912/M3912</f>
        <v>#DIV/0!</v>
      </c>
      <c r="M3912" s="2"/>
    </row>
    <row r="3913" spans="6:13" ht="12.75" hidden="1">
      <c r="F3913" s="65"/>
      <c r="G3913" s="65"/>
      <c r="H3913" s="5">
        <f t="shared" si="225"/>
        <v>0</v>
      </c>
      <c r="I3913" s="22" t="e">
        <f t="shared" si="226"/>
        <v>#DIV/0!</v>
      </c>
      <c r="M3913" s="2"/>
    </row>
    <row r="3914" spans="6:13" ht="12.75" hidden="1">
      <c r="F3914" s="65"/>
      <c r="G3914" s="65"/>
      <c r="H3914" s="5">
        <f aca="true" t="shared" si="227" ref="H3914:H3945">H3913-B3914</f>
        <v>0</v>
      </c>
      <c r="I3914" s="22" t="e">
        <f t="shared" si="226"/>
        <v>#DIV/0!</v>
      </c>
      <c r="M3914" s="2"/>
    </row>
    <row r="3915" spans="6:13" ht="12.75" hidden="1">
      <c r="F3915" s="65"/>
      <c r="G3915" s="65"/>
      <c r="H3915" s="5">
        <f t="shared" si="227"/>
        <v>0</v>
      </c>
      <c r="I3915" s="22" t="e">
        <f t="shared" si="226"/>
        <v>#DIV/0!</v>
      </c>
      <c r="M3915" s="2"/>
    </row>
    <row r="3916" spans="6:13" ht="12.75" hidden="1">
      <c r="F3916" s="65"/>
      <c r="G3916" s="65"/>
      <c r="H3916" s="5">
        <f t="shared" si="227"/>
        <v>0</v>
      </c>
      <c r="I3916" s="22" t="e">
        <f t="shared" si="226"/>
        <v>#DIV/0!</v>
      </c>
      <c r="M3916" s="2"/>
    </row>
    <row r="3917" spans="6:13" ht="12.75" hidden="1">
      <c r="F3917" s="65"/>
      <c r="G3917" s="65"/>
      <c r="H3917" s="5">
        <f t="shared" si="227"/>
        <v>0</v>
      </c>
      <c r="I3917" s="22" t="e">
        <f t="shared" si="226"/>
        <v>#DIV/0!</v>
      </c>
      <c r="M3917" s="2"/>
    </row>
    <row r="3918" spans="6:13" ht="12.75" hidden="1">
      <c r="F3918" s="65"/>
      <c r="G3918" s="65"/>
      <c r="H3918" s="5">
        <f t="shared" si="227"/>
        <v>0</v>
      </c>
      <c r="I3918" s="22" t="e">
        <f t="shared" si="226"/>
        <v>#DIV/0!</v>
      </c>
      <c r="M3918" s="2"/>
    </row>
    <row r="3919" spans="6:13" ht="12.75" hidden="1">
      <c r="F3919" s="65"/>
      <c r="G3919" s="65"/>
      <c r="H3919" s="5">
        <f t="shared" si="227"/>
        <v>0</v>
      </c>
      <c r="I3919" s="22" t="e">
        <f t="shared" si="226"/>
        <v>#DIV/0!</v>
      </c>
      <c r="M3919" s="2"/>
    </row>
    <row r="3920" spans="6:13" ht="12.75" hidden="1">
      <c r="F3920" s="65"/>
      <c r="G3920" s="65"/>
      <c r="H3920" s="5">
        <f t="shared" si="227"/>
        <v>0</v>
      </c>
      <c r="I3920" s="22" t="e">
        <f t="shared" si="226"/>
        <v>#DIV/0!</v>
      </c>
      <c r="M3920" s="2"/>
    </row>
    <row r="3921" spans="6:13" ht="12.75" hidden="1">
      <c r="F3921" s="65"/>
      <c r="G3921" s="65"/>
      <c r="H3921" s="5">
        <f t="shared" si="227"/>
        <v>0</v>
      </c>
      <c r="I3921" s="22" t="e">
        <f t="shared" si="226"/>
        <v>#DIV/0!</v>
      </c>
      <c r="M3921" s="2"/>
    </row>
    <row r="3922" spans="6:13" ht="12.75" hidden="1">
      <c r="F3922" s="65"/>
      <c r="G3922" s="65"/>
      <c r="H3922" s="5">
        <f t="shared" si="227"/>
        <v>0</v>
      </c>
      <c r="I3922" s="22" t="e">
        <f t="shared" si="226"/>
        <v>#DIV/0!</v>
      </c>
      <c r="M3922" s="2"/>
    </row>
    <row r="3923" spans="6:13" ht="12.75" hidden="1">
      <c r="F3923" s="65"/>
      <c r="G3923" s="65"/>
      <c r="H3923" s="5">
        <f t="shared" si="227"/>
        <v>0</v>
      </c>
      <c r="I3923" s="22" t="e">
        <f t="shared" si="226"/>
        <v>#DIV/0!</v>
      </c>
      <c r="M3923" s="2"/>
    </row>
    <row r="3924" spans="6:13" ht="12.75" hidden="1">
      <c r="F3924" s="65"/>
      <c r="G3924" s="65"/>
      <c r="H3924" s="5">
        <f t="shared" si="227"/>
        <v>0</v>
      </c>
      <c r="I3924" s="22" t="e">
        <f t="shared" si="226"/>
        <v>#DIV/0!</v>
      </c>
      <c r="M3924" s="2"/>
    </row>
    <row r="3925" spans="6:13" ht="12.75" hidden="1">
      <c r="F3925" s="65"/>
      <c r="G3925" s="65"/>
      <c r="H3925" s="5">
        <f t="shared" si="227"/>
        <v>0</v>
      </c>
      <c r="I3925" s="22" t="e">
        <f t="shared" si="226"/>
        <v>#DIV/0!</v>
      </c>
      <c r="M3925" s="2"/>
    </row>
    <row r="3926" spans="6:13" ht="12.75" hidden="1">
      <c r="F3926" s="65"/>
      <c r="G3926" s="65"/>
      <c r="H3926" s="5">
        <f t="shared" si="227"/>
        <v>0</v>
      </c>
      <c r="I3926" s="22" t="e">
        <f t="shared" si="226"/>
        <v>#DIV/0!</v>
      </c>
      <c r="M3926" s="2"/>
    </row>
    <row r="3927" spans="6:13" ht="12.75" hidden="1">
      <c r="F3927" s="65"/>
      <c r="G3927" s="65"/>
      <c r="H3927" s="5">
        <f t="shared" si="227"/>
        <v>0</v>
      </c>
      <c r="I3927" s="22" t="e">
        <f t="shared" si="226"/>
        <v>#DIV/0!</v>
      </c>
      <c r="M3927" s="2"/>
    </row>
    <row r="3928" spans="6:13" ht="12.75" hidden="1">
      <c r="F3928" s="65"/>
      <c r="G3928" s="65"/>
      <c r="H3928" s="5">
        <f t="shared" si="227"/>
        <v>0</v>
      </c>
      <c r="I3928" s="22" t="e">
        <f t="shared" si="226"/>
        <v>#DIV/0!</v>
      </c>
      <c r="M3928" s="2"/>
    </row>
    <row r="3929" spans="6:13" ht="12.75" hidden="1">
      <c r="F3929" s="65"/>
      <c r="G3929" s="65"/>
      <c r="H3929" s="5">
        <f t="shared" si="227"/>
        <v>0</v>
      </c>
      <c r="I3929" s="22" t="e">
        <f t="shared" si="226"/>
        <v>#DIV/0!</v>
      </c>
      <c r="M3929" s="2"/>
    </row>
    <row r="3930" spans="6:13" ht="12.75" hidden="1">
      <c r="F3930" s="65"/>
      <c r="G3930" s="65"/>
      <c r="H3930" s="5">
        <f t="shared" si="227"/>
        <v>0</v>
      </c>
      <c r="I3930" s="22" t="e">
        <f t="shared" si="226"/>
        <v>#DIV/0!</v>
      </c>
      <c r="M3930" s="2"/>
    </row>
    <row r="3931" spans="6:13" ht="12.75" hidden="1">
      <c r="F3931" s="65"/>
      <c r="G3931" s="65"/>
      <c r="H3931" s="5">
        <f t="shared" si="227"/>
        <v>0</v>
      </c>
      <c r="I3931" s="22" t="e">
        <f t="shared" si="226"/>
        <v>#DIV/0!</v>
      </c>
      <c r="M3931" s="2"/>
    </row>
    <row r="3932" spans="6:13" ht="12.75" hidden="1">
      <c r="F3932" s="65"/>
      <c r="G3932" s="65"/>
      <c r="H3932" s="5">
        <f t="shared" si="227"/>
        <v>0</v>
      </c>
      <c r="I3932" s="22" t="e">
        <f t="shared" si="226"/>
        <v>#DIV/0!</v>
      </c>
      <c r="M3932" s="2"/>
    </row>
    <row r="3933" spans="6:13" ht="12.75" hidden="1">
      <c r="F3933" s="65"/>
      <c r="G3933" s="65"/>
      <c r="H3933" s="5">
        <f t="shared" si="227"/>
        <v>0</v>
      </c>
      <c r="I3933" s="22" t="e">
        <f t="shared" si="226"/>
        <v>#DIV/0!</v>
      </c>
      <c r="M3933" s="2"/>
    </row>
    <row r="3934" spans="6:13" ht="12.75" hidden="1">
      <c r="F3934" s="65"/>
      <c r="G3934" s="65"/>
      <c r="H3934" s="5">
        <f t="shared" si="227"/>
        <v>0</v>
      </c>
      <c r="I3934" s="22" t="e">
        <f t="shared" si="226"/>
        <v>#DIV/0!</v>
      </c>
      <c r="M3934" s="2"/>
    </row>
    <row r="3935" spans="6:13" ht="12.75" hidden="1">
      <c r="F3935" s="65"/>
      <c r="G3935" s="65"/>
      <c r="H3935" s="5">
        <f t="shared" si="227"/>
        <v>0</v>
      </c>
      <c r="I3935" s="22" t="e">
        <f t="shared" si="226"/>
        <v>#DIV/0!</v>
      </c>
      <c r="M3935" s="2"/>
    </row>
    <row r="3936" spans="6:13" ht="12.75" hidden="1">
      <c r="F3936" s="65"/>
      <c r="G3936" s="65"/>
      <c r="H3936" s="5">
        <f t="shared" si="227"/>
        <v>0</v>
      </c>
      <c r="I3936" s="22" t="e">
        <f t="shared" si="226"/>
        <v>#DIV/0!</v>
      </c>
      <c r="M3936" s="2"/>
    </row>
    <row r="3937" spans="6:13" ht="12.75" hidden="1">
      <c r="F3937" s="65"/>
      <c r="G3937" s="65"/>
      <c r="H3937" s="5">
        <f t="shared" si="227"/>
        <v>0</v>
      </c>
      <c r="I3937" s="22" t="e">
        <f t="shared" si="226"/>
        <v>#DIV/0!</v>
      </c>
      <c r="M3937" s="2"/>
    </row>
    <row r="3938" spans="6:13" ht="12.75" hidden="1">
      <c r="F3938" s="65"/>
      <c r="G3938" s="65"/>
      <c r="H3938" s="5">
        <f t="shared" si="227"/>
        <v>0</v>
      </c>
      <c r="I3938" s="22" t="e">
        <f t="shared" si="226"/>
        <v>#DIV/0!</v>
      </c>
      <c r="M3938" s="2"/>
    </row>
    <row r="3939" spans="6:13" ht="12.75" hidden="1">
      <c r="F3939" s="65"/>
      <c r="G3939" s="65"/>
      <c r="H3939" s="5">
        <f t="shared" si="227"/>
        <v>0</v>
      </c>
      <c r="I3939" s="22" t="e">
        <f t="shared" si="226"/>
        <v>#DIV/0!</v>
      </c>
      <c r="M3939" s="2"/>
    </row>
    <row r="3940" spans="6:13" ht="12.75" hidden="1">
      <c r="F3940" s="65"/>
      <c r="G3940" s="65"/>
      <c r="H3940" s="5">
        <f t="shared" si="227"/>
        <v>0</v>
      </c>
      <c r="I3940" s="22" t="e">
        <f t="shared" si="226"/>
        <v>#DIV/0!</v>
      </c>
      <c r="M3940" s="2"/>
    </row>
    <row r="3941" spans="6:13" ht="12.75" hidden="1">
      <c r="F3941" s="65"/>
      <c r="G3941" s="65"/>
      <c r="H3941" s="5">
        <f t="shared" si="227"/>
        <v>0</v>
      </c>
      <c r="I3941" s="22" t="e">
        <f t="shared" si="226"/>
        <v>#DIV/0!</v>
      </c>
      <c r="M3941" s="2"/>
    </row>
    <row r="3942" spans="6:13" ht="12.75" hidden="1">
      <c r="F3942" s="65"/>
      <c r="G3942" s="65"/>
      <c r="H3942" s="5">
        <f t="shared" si="227"/>
        <v>0</v>
      </c>
      <c r="I3942" s="22" t="e">
        <f t="shared" si="226"/>
        <v>#DIV/0!</v>
      </c>
      <c r="M3942" s="2"/>
    </row>
    <row r="3943" spans="6:13" ht="12.75" hidden="1">
      <c r="F3943" s="65"/>
      <c r="G3943" s="65"/>
      <c r="H3943" s="5">
        <f t="shared" si="227"/>
        <v>0</v>
      </c>
      <c r="I3943" s="22" t="e">
        <f t="shared" si="226"/>
        <v>#DIV/0!</v>
      </c>
      <c r="M3943" s="2"/>
    </row>
    <row r="3944" spans="6:13" ht="12.75" hidden="1">
      <c r="F3944" s="65"/>
      <c r="G3944" s="65"/>
      <c r="H3944" s="5">
        <f t="shared" si="227"/>
        <v>0</v>
      </c>
      <c r="I3944" s="22" t="e">
        <f aca="true" t="shared" si="228" ref="I3944:I3975">+B3944/M3944</f>
        <v>#DIV/0!</v>
      </c>
      <c r="M3944" s="2"/>
    </row>
    <row r="3945" spans="6:13" ht="12.75" hidden="1">
      <c r="F3945" s="65"/>
      <c r="G3945" s="65"/>
      <c r="H3945" s="5">
        <f t="shared" si="227"/>
        <v>0</v>
      </c>
      <c r="I3945" s="22" t="e">
        <f t="shared" si="228"/>
        <v>#DIV/0!</v>
      </c>
      <c r="M3945" s="2"/>
    </row>
    <row r="3946" spans="6:13" ht="12.75" hidden="1">
      <c r="F3946" s="65"/>
      <c r="G3946" s="65"/>
      <c r="H3946" s="5">
        <f aca="true" t="shared" si="229" ref="H3946:H3977">H3945-B3946</f>
        <v>0</v>
      </c>
      <c r="I3946" s="22" t="e">
        <f t="shared" si="228"/>
        <v>#DIV/0!</v>
      </c>
      <c r="M3946" s="2"/>
    </row>
    <row r="3947" spans="6:13" ht="12.75" hidden="1">
      <c r="F3947" s="65"/>
      <c r="G3947" s="65"/>
      <c r="H3947" s="5">
        <f t="shared" si="229"/>
        <v>0</v>
      </c>
      <c r="I3947" s="22" t="e">
        <f t="shared" si="228"/>
        <v>#DIV/0!</v>
      </c>
      <c r="M3947" s="2"/>
    </row>
    <row r="3948" spans="6:13" ht="12.75" hidden="1">
      <c r="F3948" s="65"/>
      <c r="G3948" s="65"/>
      <c r="H3948" s="5">
        <f t="shared" si="229"/>
        <v>0</v>
      </c>
      <c r="I3948" s="22" t="e">
        <f t="shared" si="228"/>
        <v>#DIV/0!</v>
      </c>
      <c r="M3948" s="2"/>
    </row>
    <row r="3949" spans="6:13" ht="12.75" hidden="1">
      <c r="F3949" s="65"/>
      <c r="G3949" s="65"/>
      <c r="H3949" s="5">
        <f t="shared" si="229"/>
        <v>0</v>
      </c>
      <c r="I3949" s="22" t="e">
        <f t="shared" si="228"/>
        <v>#DIV/0!</v>
      </c>
      <c r="M3949" s="2"/>
    </row>
    <row r="3950" spans="6:13" ht="12.75" hidden="1">
      <c r="F3950" s="65"/>
      <c r="G3950" s="65"/>
      <c r="H3950" s="5">
        <f t="shared" si="229"/>
        <v>0</v>
      </c>
      <c r="I3950" s="22" t="e">
        <f t="shared" si="228"/>
        <v>#DIV/0!</v>
      </c>
      <c r="M3950" s="2"/>
    </row>
    <row r="3951" spans="6:13" ht="12.75" hidden="1">
      <c r="F3951" s="65"/>
      <c r="G3951" s="65"/>
      <c r="H3951" s="5">
        <f t="shared" si="229"/>
        <v>0</v>
      </c>
      <c r="I3951" s="22" t="e">
        <f t="shared" si="228"/>
        <v>#DIV/0!</v>
      </c>
      <c r="M3951" s="2"/>
    </row>
    <row r="3952" spans="6:13" ht="12.75" hidden="1">
      <c r="F3952" s="65"/>
      <c r="G3952" s="65"/>
      <c r="H3952" s="5">
        <f t="shared" si="229"/>
        <v>0</v>
      </c>
      <c r="I3952" s="22" t="e">
        <f t="shared" si="228"/>
        <v>#DIV/0!</v>
      </c>
      <c r="M3952" s="2"/>
    </row>
    <row r="3953" spans="6:13" ht="12.75" hidden="1">
      <c r="F3953" s="65"/>
      <c r="G3953" s="65"/>
      <c r="H3953" s="5">
        <f t="shared" si="229"/>
        <v>0</v>
      </c>
      <c r="I3953" s="22" t="e">
        <f t="shared" si="228"/>
        <v>#DIV/0!</v>
      </c>
      <c r="M3953" s="2"/>
    </row>
    <row r="3954" spans="6:13" ht="12.75" hidden="1">
      <c r="F3954" s="65"/>
      <c r="G3954" s="65"/>
      <c r="H3954" s="5">
        <f t="shared" si="229"/>
        <v>0</v>
      </c>
      <c r="I3954" s="22" t="e">
        <f t="shared" si="228"/>
        <v>#DIV/0!</v>
      </c>
      <c r="M3954" s="2"/>
    </row>
    <row r="3955" spans="6:13" ht="12.75" hidden="1">
      <c r="F3955" s="65"/>
      <c r="G3955" s="65"/>
      <c r="H3955" s="5">
        <f t="shared" si="229"/>
        <v>0</v>
      </c>
      <c r="I3955" s="22" t="e">
        <f t="shared" si="228"/>
        <v>#DIV/0!</v>
      </c>
      <c r="M3955" s="2"/>
    </row>
    <row r="3956" spans="6:13" ht="12.75" hidden="1">
      <c r="F3956" s="65"/>
      <c r="G3956" s="65"/>
      <c r="H3956" s="5">
        <f t="shared" si="229"/>
        <v>0</v>
      </c>
      <c r="I3956" s="22" t="e">
        <f t="shared" si="228"/>
        <v>#DIV/0!</v>
      </c>
      <c r="M3956" s="2"/>
    </row>
    <row r="3957" spans="6:13" ht="12.75" hidden="1">
      <c r="F3957" s="65"/>
      <c r="G3957" s="65"/>
      <c r="H3957" s="5">
        <f t="shared" si="229"/>
        <v>0</v>
      </c>
      <c r="I3957" s="22" t="e">
        <f t="shared" si="228"/>
        <v>#DIV/0!</v>
      </c>
      <c r="M3957" s="2"/>
    </row>
    <row r="3958" spans="6:13" ht="12.75" hidden="1">
      <c r="F3958" s="65"/>
      <c r="G3958" s="65"/>
      <c r="H3958" s="5">
        <f t="shared" si="229"/>
        <v>0</v>
      </c>
      <c r="I3958" s="22" t="e">
        <f t="shared" si="228"/>
        <v>#DIV/0!</v>
      </c>
      <c r="M3958" s="2"/>
    </row>
    <row r="3959" spans="6:13" ht="12.75" hidden="1">
      <c r="F3959" s="65"/>
      <c r="G3959" s="65"/>
      <c r="H3959" s="5">
        <f t="shared" si="229"/>
        <v>0</v>
      </c>
      <c r="I3959" s="22" t="e">
        <f t="shared" si="228"/>
        <v>#DIV/0!</v>
      </c>
      <c r="M3959" s="2"/>
    </row>
    <row r="3960" spans="6:13" ht="12.75" hidden="1">
      <c r="F3960" s="65"/>
      <c r="G3960" s="65"/>
      <c r="H3960" s="5">
        <f t="shared" si="229"/>
        <v>0</v>
      </c>
      <c r="I3960" s="22" t="e">
        <f t="shared" si="228"/>
        <v>#DIV/0!</v>
      </c>
      <c r="M3960" s="2"/>
    </row>
    <row r="3961" spans="6:13" ht="12.75" hidden="1">
      <c r="F3961" s="65"/>
      <c r="G3961" s="65"/>
      <c r="H3961" s="5">
        <f t="shared" si="229"/>
        <v>0</v>
      </c>
      <c r="I3961" s="22" t="e">
        <f t="shared" si="228"/>
        <v>#DIV/0!</v>
      </c>
      <c r="M3961" s="2"/>
    </row>
    <row r="3962" spans="6:13" ht="12.75" hidden="1">
      <c r="F3962" s="65"/>
      <c r="G3962" s="65"/>
      <c r="H3962" s="5">
        <f t="shared" si="229"/>
        <v>0</v>
      </c>
      <c r="I3962" s="22" t="e">
        <f t="shared" si="228"/>
        <v>#DIV/0!</v>
      </c>
      <c r="M3962" s="2"/>
    </row>
    <row r="3963" spans="6:13" ht="12.75" hidden="1">
      <c r="F3963" s="65"/>
      <c r="G3963" s="65"/>
      <c r="H3963" s="5">
        <f t="shared" si="229"/>
        <v>0</v>
      </c>
      <c r="I3963" s="22" t="e">
        <f t="shared" si="228"/>
        <v>#DIV/0!</v>
      </c>
      <c r="M3963" s="2"/>
    </row>
    <row r="3964" spans="6:13" ht="12.75" hidden="1">
      <c r="F3964" s="65"/>
      <c r="G3964" s="65"/>
      <c r="H3964" s="5">
        <f t="shared" si="229"/>
        <v>0</v>
      </c>
      <c r="I3964" s="22" t="e">
        <f t="shared" si="228"/>
        <v>#DIV/0!</v>
      </c>
      <c r="M3964" s="2"/>
    </row>
    <row r="3965" spans="6:13" ht="12.75" hidden="1">
      <c r="F3965" s="65"/>
      <c r="G3965" s="65"/>
      <c r="H3965" s="5">
        <f t="shared" si="229"/>
        <v>0</v>
      </c>
      <c r="I3965" s="22" t="e">
        <f t="shared" si="228"/>
        <v>#DIV/0!</v>
      </c>
      <c r="M3965" s="2"/>
    </row>
    <row r="3966" spans="6:13" ht="12.75" hidden="1">
      <c r="F3966" s="65"/>
      <c r="G3966" s="65"/>
      <c r="H3966" s="5">
        <f t="shared" si="229"/>
        <v>0</v>
      </c>
      <c r="I3966" s="22" t="e">
        <f t="shared" si="228"/>
        <v>#DIV/0!</v>
      </c>
      <c r="M3966" s="2"/>
    </row>
    <row r="3967" spans="6:13" ht="12.75" hidden="1">
      <c r="F3967" s="65"/>
      <c r="G3967" s="65"/>
      <c r="H3967" s="5">
        <f t="shared" si="229"/>
        <v>0</v>
      </c>
      <c r="I3967" s="22" t="e">
        <f t="shared" si="228"/>
        <v>#DIV/0!</v>
      </c>
      <c r="M3967" s="2"/>
    </row>
    <row r="3968" spans="6:13" ht="12.75" hidden="1">
      <c r="F3968" s="65"/>
      <c r="G3968" s="65"/>
      <c r="H3968" s="5">
        <f t="shared" si="229"/>
        <v>0</v>
      </c>
      <c r="I3968" s="22" t="e">
        <f t="shared" si="228"/>
        <v>#DIV/0!</v>
      </c>
      <c r="M3968" s="2"/>
    </row>
    <row r="3969" spans="6:13" ht="12.75" hidden="1">
      <c r="F3969" s="65"/>
      <c r="G3969" s="65"/>
      <c r="H3969" s="5">
        <f t="shared" si="229"/>
        <v>0</v>
      </c>
      <c r="I3969" s="22" t="e">
        <f t="shared" si="228"/>
        <v>#DIV/0!</v>
      </c>
      <c r="M3969" s="2"/>
    </row>
    <row r="3970" spans="6:13" ht="12.75" hidden="1">
      <c r="F3970" s="65"/>
      <c r="G3970" s="65"/>
      <c r="H3970" s="5">
        <f t="shared" si="229"/>
        <v>0</v>
      </c>
      <c r="I3970" s="22" t="e">
        <f t="shared" si="228"/>
        <v>#DIV/0!</v>
      </c>
      <c r="M3970" s="2"/>
    </row>
    <row r="3971" spans="6:13" ht="12.75" hidden="1">
      <c r="F3971" s="65"/>
      <c r="G3971" s="65"/>
      <c r="H3971" s="5">
        <f t="shared" si="229"/>
        <v>0</v>
      </c>
      <c r="I3971" s="22" t="e">
        <f t="shared" si="228"/>
        <v>#DIV/0!</v>
      </c>
      <c r="M3971" s="2"/>
    </row>
    <row r="3972" spans="6:13" ht="12.75" hidden="1">
      <c r="F3972" s="65"/>
      <c r="G3972" s="65"/>
      <c r="H3972" s="5">
        <f t="shared" si="229"/>
        <v>0</v>
      </c>
      <c r="I3972" s="22" t="e">
        <f t="shared" si="228"/>
        <v>#DIV/0!</v>
      </c>
      <c r="M3972" s="2"/>
    </row>
    <row r="3973" spans="6:13" ht="12.75" hidden="1">
      <c r="F3973" s="65"/>
      <c r="G3973" s="65"/>
      <c r="H3973" s="5">
        <f t="shared" si="229"/>
        <v>0</v>
      </c>
      <c r="I3973" s="22" t="e">
        <f t="shared" si="228"/>
        <v>#DIV/0!</v>
      </c>
      <c r="M3973" s="2"/>
    </row>
    <row r="3974" spans="6:13" ht="12.75" hidden="1">
      <c r="F3974" s="65"/>
      <c r="G3974" s="65"/>
      <c r="H3974" s="5">
        <f t="shared" si="229"/>
        <v>0</v>
      </c>
      <c r="I3974" s="22" t="e">
        <f t="shared" si="228"/>
        <v>#DIV/0!</v>
      </c>
      <c r="M3974" s="2"/>
    </row>
    <row r="3975" spans="6:13" ht="12.75" hidden="1">
      <c r="F3975" s="65"/>
      <c r="G3975" s="65"/>
      <c r="H3975" s="5">
        <f t="shared" si="229"/>
        <v>0</v>
      </c>
      <c r="I3975" s="22" t="e">
        <f t="shared" si="228"/>
        <v>#DIV/0!</v>
      </c>
      <c r="M3975" s="2"/>
    </row>
    <row r="3976" spans="6:13" ht="12.75" hidden="1">
      <c r="F3976" s="65"/>
      <c r="G3976" s="65"/>
      <c r="H3976" s="5">
        <f t="shared" si="229"/>
        <v>0</v>
      </c>
      <c r="I3976" s="22" t="e">
        <f aca="true" t="shared" si="230" ref="I3976:I4007">+B3976/M3976</f>
        <v>#DIV/0!</v>
      </c>
      <c r="M3976" s="2"/>
    </row>
    <row r="3977" spans="6:13" ht="12.75" hidden="1">
      <c r="F3977" s="65"/>
      <c r="G3977" s="65"/>
      <c r="H3977" s="5">
        <f t="shared" si="229"/>
        <v>0</v>
      </c>
      <c r="I3977" s="22" t="e">
        <f t="shared" si="230"/>
        <v>#DIV/0!</v>
      </c>
      <c r="M3977" s="2"/>
    </row>
    <row r="3978" spans="6:13" ht="12.75" hidden="1">
      <c r="F3978" s="65"/>
      <c r="G3978" s="65"/>
      <c r="H3978" s="5">
        <f aca="true" t="shared" si="231" ref="H3978:H4009">H3977-B3978</f>
        <v>0</v>
      </c>
      <c r="I3978" s="22" t="e">
        <f t="shared" si="230"/>
        <v>#DIV/0!</v>
      </c>
      <c r="M3978" s="2"/>
    </row>
    <row r="3979" spans="6:13" ht="12.75" hidden="1">
      <c r="F3979" s="65"/>
      <c r="G3979" s="65"/>
      <c r="H3979" s="5">
        <f t="shared" si="231"/>
        <v>0</v>
      </c>
      <c r="I3979" s="22" t="e">
        <f t="shared" si="230"/>
        <v>#DIV/0!</v>
      </c>
      <c r="M3979" s="2"/>
    </row>
    <row r="3980" spans="6:13" ht="12.75" hidden="1">
      <c r="F3980" s="65"/>
      <c r="G3980" s="65"/>
      <c r="H3980" s="5">
        <f t="shared" si="231"/>
        <v>0</v>
      </c>
      <c r="I3980" s="22" t="e">
        <f t="shared" si="230"/>
        <v>#DIV/0!</v>
      </c>
      <c r="M3980" s="2"/>
    </row>
    <row r="3981" spans="6:13" ht="12.75" hidden="1">
      <c r="F3981" s="65"/>
      <c r="G3981" s="65"/>
      <c r="H3981" s="5">
        <f t="shared" si="231"/>
        <v>0</v>
      </c>
      <c r="I3981" s="22" t="e">
        <f t="shared" si="230"/>
        <v>#DIV/0!</v>
      </c>
      <c r="M3981" s="2"/>
    </row>
    <row r="3982" spans="6:13" ht="12.75" hidden="1">
      <c r="F3982" s="65"/>
      <c r="G3982" s="65"/>
      <c r="H3982" s="5">
        <f t="shared" si="231"/>
        <v>0</v>
      </c>
      <c r="I3982" s="22" t="e">
        <f t="shared" si="230"/>
        <v>#DIV/0!</v>
      </c>
      <c r="M3982" s="2"/>
    </row>
    <row r="3983" spans="6:13" ht="12.75" hidden="1">
      <c r="F3983" s="65"/>
      <c r="G3983" s="65"/>
      <c r="H3983" s="5">
        <f t="shared" si="231"/>
        <v>0</v>
      </c>
      <c r="I3983" s="22" t="e">
        <f t="shared" si="230"/>
        <v>#DIV/0!</v>
      </c>
      <c r="M3983" s="2"/>
    </row>
    <row r="3984" spans="6:13" ht="12.75" hidden="1">
      <c r="F3984" s="65"/>
      <c r="G3984" s="65"/>
      <c r="H3984" s="5">
        <f t="shared" si="231"/>
        <v>0</v>
      </c>
      <c r="I3984" s="22" t="e">
        <f t="shared" si="230"/>
        <v>#DIV/0!</v>
      </c>
      <c r="M3984" s="2"/>
    </row>
    <row r="3985" spans="6:13" ht="12.75" hidden="1">
      <c r="F3985" s="65"/>
      <c r="G3985" s="65"/>
      <c r="H3985" s="5">
        <f t="shared" si="231"/>
        <v>0</v>
      </c>
      <c r="I3985" s="22" t="e">
        <f t="shared" si="230"/>
        <v>#DIV/0!</v>
      </c>
      <c r="M3985" s="2"/>
    </row>
    <row r="3986" spans="6:13" ht="12.75" hidden="1">
      <c r="F3986" s="65"/>
      <c r="G3986" s="65"/>
      <c r="H3986" s="5">
        <f t="shared" si="231"/>
        <v>0</v>
      </c>
      <c r="I3986" s="22" t="e">
        <f t="shared" si="230"/>
        <v>#DIV/0!</v>
      </c>
      <c r="M3986" s="2"/>
    </row>
    <row r="3987" spans="6:13" ht="12.75" hidden="1">
      <c r="F3987" s="65"/>
      <c r="G3987" s="65"/>
      <c r="H3987" s="5">
        <f t="shared" si="231"/>
        <v>0</v>
      </c>
      <c r="I3987" s="22" t="e">
        <f t="shared" si="230"/>
        <v>#DIV/0!</v>
      </c>
      <c r="M3987" s="2"/>
    </row>
    <row r="3988" spans="6:13" ht="12.75" hidden="1">
      <c r="F3988" s="65"/>
      <c r="G3988" s="65"/>
      <c r="H3988" s="5">
        <f t="shared" si="231"/>
        <v>0</v>
      </c>
      <c r="I3988" s="22" t="e">
        <f t="shared" si="230"/>
        <v>#DIV/0!</v>
      </c>
      <c r="M3988" s="2"/>
    </row>
    <row r="3989" spans="6:13" ht="12.75" hidden="1">
      <c r="F3989" s="65"/>
      <c r="G3989" s="65"/>
      <c r="H3989" s="5">
        <f t="shared" si="231"/>
        <v>0</v>
      </c>
      <c r="I3989" s="22" t="e">
        <f t="shared" si="230"/>
        <v>#DIV/0!</v>
      </c>
      <c r="M3989" s="2"/>
    </row>
    <row r="3990" spans="6:13" ht="12.75" hidden="1">
      <c r="F3990" s="65"/>
      <c r="G3990" s="65"/>
      <c r="H3990" s="5">
        <f t="shared" si="231"/>
        <v>0</v>
      </c>
      <c r="I3990" s="22" t="e">
        <f t="shared" si="230"/>
        <v>#DIV/0!</v>
      </c>
      <c r="M3990" s="2"/>
    </row>
    <row r="3991" spans="6:13" ht="12.75" hidden="1">
      <c r="F3991" s="65"/>
      <c r="G3991" s="65"/>
      <c r="H3991" s="5">
        <f t="shared" si="231"/>
        <v>0</v>
      </c>
      <c r="I3991" s="22" t="e">
        <f t="shared" si="230"/>
        <v>#DIV/0!</v>
      </c>
      <c r="M3991" s="2"/>
    </row>
    <row r="3992" spans="6:13" ht="12.75" hidden="1">
      <c r="F3992" s="65"/>
      <c r="G3992" s="65"/>
      <c r="H3992" s="5">
        <f t="shared" si="231"/>
        <v>0</v>
      </c>
      <c r="I3992" s="22" t="e">
        <f t="shared" si="230"/>
        <v>#DIV/0!</v>
      </c>
      <c r="M3992" s="2"/>
    </row>
    <row r="3993" spans="6:13" ht="12.75" hidden="1">
      <c r="F3993" s="65"/>
      <c r="G3993" s="65"/>
      <c r="H3993" s="5">
        <f t="shared" si="231"/>
        <v>0</v>
      </c>
      <c r="I3993" s="22" t="e">
        <f t="shared" si="230"/>
        <v>#DIV/0!</v>
      </c>
      <c r="M3993" s="2"/>
    </row>
    <row r="3994" spans="6:13" ht="12.75" hidden="1">
      <c r="F3994" s="65"/>
      <c r="G3994" s="65"/>
      <c r="H3994" s="5">
        <f t="shared" si="231"/>
        <v>0</v>
      </c>
      <c r="I3994" s="22" t="e">
        <f t="shared" si="230"/>
        <v>#DIV/0!</v>
      </c>
      <c r="M3994" s="2"/>
    </row>
    <row r="3995" spans="6:13" ht="12.75" hidden="1">
      <c r="F3995" s="65"/>
      <c r="G3995" s="65"/>
      <c r="H3995" s="5">
        <f t="shared" si="231"/>
        <v>0</v>
      </c>
      <c r="I3995" s="22" t="e">
        <f t="shared" si="230"/>
        <v>#DIV/0!</v>
      </c>
      <c r="M3995" s="2"/>
    </row>
    <row r="3996" spans="6:13" ht="12.75" hidden="1">
      <c r="F3996" s="65"/>
      <c r="G3996" s="65"/>
      <c r="H3996" s="5">
        <f t="shared" si="231"/>
        <v>0</v>
      </c>
      <c r="I3996" s="22" t="e">
        <f t="shared" si="230"/>
        <v>#DIV/0!</v>
      </c>
      <c r="M3996" s="2"/>
    </row>
    <row r="3997" spans="6:13" ht="12.75" hidden="1">
      <c r="F3997" s="65"/>
      <c r="G3997" s="65"/>
      <c r="H3997" s="5">
        <f t="shared" si="231"/>
        <v>0</v>
      </c>
      <c r="I3997" s="22" t="e">
        <f t="shared" si="230"/>
        <v>#DIV/0!</v>
      </c>
      <c r="M3997" s="2"/>
    </row>
    <row r="3998" spans="6:13" ht="12.75" hidden="1">
      <c r="F3998" s="65"/>
      <c r="G3998" s="65"/>
      <c r="H3998" s="5">
        <f t="shared" si="231"/>
        <v>0</v>
      </c>
      <c r="I3998" s="22" t="e">
        <f t="shared" si="230"/>
        <v>#DIV/0!</v>
      </c>
      <c r="M3998" s="2"/>
    </row>
    <row r="3999" spans="6:13" ht="12.75" hidden="1">
      <c r="F3999" s="65"/>
      <c r="G3999" s="65"/>
      <c r="H3999" s="5">
        <f t="shared" si="231"/>
        <v>0</v>
      </c>
      <c r="I3999" s="22" t="e">
        <f t="shared" si="230"/>
        <v>#DIV/0!</v>
      </c>
      <c r="M3999" s="2"/>
    </row>
    <row r="4000" spans="6:13" ht="12.75" hidden="1">
      <c r="F4000" s="65"/>
      <c r="G4000" s="65"/>
      <c r="H4000" s="5">
        <f t="shared" si="231"/>
        <v>0</v>
      </c>
      <c r="I4000" s="22" t="e">
        <f t="shared" si="230"/>
        <v>#DIV/0!</v>
      </c>
      <c r="M4000" s="2"/>
    </row>
    <row r="4001" spans="6:13" ht="12.75" hidden="1">
      <c r="F4001" s="65"/>
      <c r="G4001" s="65"/>
      <c r="H4001" s="5">
        <f t="shared" si="231"/>
        <v>0</v>
      </c>
      <c r="I4001" s="22" t="e">
        <f t="shared" si="230"/>
        <v>#DIV/0!</v>
      </c>
      <c r="M4001" s="2"/>
    </row>
    <row r="4002" spans="6:13" ht="12.75" hidden="1">
      <c r="F4002" s="65"/>
      <c r="G4002" s="65"/>
      <c r="H4002" s="5">
        <f t="shared" si="231"/>
        <v>0</v>
      </c>
      <c r="I4002" s="22" t="e">
        <f t="shared" si="230"/>
        <v>#DIV/0!</v>
      </c>
      <c r="M4002" s="2"/>
    </row>
    <row r="4003" spans="6:13" ht="12.75" hidden="1">
      <c r="F4003" s="65"/>
      <c r="G4003" s="65"/>
      <c r="H4003" s="5">
        <f t="shared" si="231"/>
        <v>0</v>
      </c>
      <c r="I4003" s="22" t="e">
        <f t="shared" si="230"/>
        <v>#DIV/0!</v>
      </c>
      <c r="M4003" s="2"/>
    </row>
    <row r="4004" spans="6:13" ht="12.75" hidden="1">
      <c r="F4004" s="65"/>
      <c r="G4004" s="65"/>
      <c r="H4004" s="5">
        <f t="shared" si="231"/>
        <v>0</v>
      </c>
      <c r="I4004" s="22" t="e">
        <f t="shared" si="230"/>
        <v>#DIV/0!</v>
      </c>
      <c r="M4004" s="2"/>
    </row>
    <row r="4005" spans="6:13" ht="12.75" hidden="1">
      <c r="F4005" s="65"/>
      <c r="G4005" s="65"/>
      <c r="H4005" s="5">
        <f t="shared" si="231"/>
        <v>0</v>
      </c>
      <c r="I4005" s="22" t="e">
        <f t="shared" si="230"/>
        <v>#DIV/0!</v>
      </c>
      <c r="M4005" s="2"/>
    </row>
    <row r="4006" spans="6:13" ht="12.75" hidden="1">
      <c r="F4006" s="65"/>
      <c r="G4006" s="65"/>
      <c r="H4006" s="5">
        <f t="shared" si="231"/>
        <v>0</v>
      </c>
      <c r="I4006" s="22" t="e">
        <f t="shared" si="230"/>
        <v>#DIV/0!</v>
      </c>
      <c r="M4006" s="2"/>
    </row>
    <row r="4007" spans="6:13" ht="12.75" hidden="1">
      <c r="F4007" s="65"/>
      <c r="G4007" s="65"/>
      <c r="H4007" s="5">
        <f t="shared" si="231"/>
        <v>0</v>
      </c>
      <c r="I4007" s="22" t="e">
        <f t="shared" si="230"/>
        <v>#DIV/0!</v>
      </c>
      <c r="M4007" s="2"/>
    </row>
    <row r="4008" spans="6:13" ht="12.75" hidden="1">
      <c r="F4008" s="65"/>
      <c r="G4008" s="65"/>
      <c r="H4008" s="5">
        <f t="shared" si="231"/>
        <v>0</v>
      </c>
      <c r="I4008" s="22" t="e">
        <f aca="true" t="shared" si="232" ref="I4008:I4030">+B4008/M4008</f>
        <v>#DIV/0!</v>
      </c>
      <c r="M4008" s="2"/>
    </row>
    <row r="4009" spans="6:13" ht="12.75" hidden="1">
      <c r="F4009" s="65"/>
      <c r="G4009" s="65"/>
      <c r="H4009" s="5">
        <f t="shared" si="231"/>
        <v>0</v>
      </c>
      <c r="I4009" s="22" t="e">
        <f t="shared" si="232"/>
        <v>#DIV/0!</v>
      </c>
      <c r="M4009" s="2"/>
    </row>
    <row r="4010" spans="6:13" ht="12.75" hidden="1">
      <c r="F4010" s="65"/>
      <c r="G4010" s="65"/>
      <c r="H4010" s="5">
        <f aca="true" t="shared" si="233" ref="H4010:H4030">H4009-B4010</f>
        <v>0</v>
      </c>
      <c r="I4010" s="22" t="e">
        <f t="shared" si="232"/>
        <v>#DIV/0!</v>
      </c>
      <c r="M4010" s="2"/>
    </row>
    <row r="4011" spans="6:13" ht="12.75" hidden="1">
      <c r="F4011" s="65"/>
      <c r="G4011" s="65"/>
      <c r="H4011" s="5">
        <f t="shared" si="233"/>
        <v>0</v>
      </c>
      <c r="I4011" s="22" t="e">
        <f t="shared" si="232"/>
        <v>#DIV/0!</v>
      </c>
      <c r="M4011" s="2"/>
    </row>
    <row r="4012" spans="6:13" ht="12.75" hidden="1">
      <c r="F4012" s="65"/>
      <c r="G4012" s="65"/>
      <c r="H4012" s="5">
        <f t="shared" si="233"/>
        <v>0</v>
      </c>
      <c r="I4012" s="22" t="e">
        <f t="shared" si="232"/>
        <v>#DIV/0!</v>
      </c>
      <c r="M4012" s="2"/>
    </row>
    <row r="4013" spans="6:13" ht="12.75" hidden="1">
      <c r="F4013" s="65"/>
      <c r="G4013" s="65"/>
      <c r="H4013" s="5">
        <f t="shared" si="233"/>
        <v>0</v>
      </c>
      <c r="I4013" s="22" t="e">
        <f t="shared" si="232"/>
        <v>#DIV/0!</v>
      </c>
      <c r="M4013" s="2"/>
    </row>
    <row r="4014" spans="6:13" ht="12.75" hidden="1">
      <c r="F4014" s="65"/>
      <c r="G4014" s="65"/>
      <c r="H4014" s="5">
        <f t="shared" si="233"/>
        <v>0</v>
      </c>
      <c r="I4014" s="22" t="e">
        <f t="shared" si="232"/>
        <v>#DIV/0!</v>
      </c>
      <c r="M4014" s="2"/>
    </row>
    <row r="4015" spans="6:13" ht="12.75" hidden="1">
      <c r="F4015" s="65"/>
      <c r="G4015" s="65"/>
      <c r="H4015" s="5">
        <f t="shared" si="233"/>
        <v>0</v>
      </c>
      <c r="I4015" s="22" t="e">
        <f t="shared" si="232"/>
        <v>#DIV/0!</v>
      </c>
      <c r="M4015" s="2"/>
    </row>
    <row r="4016" spans="6:13" ht="12.75" hidden="1">
      <c r="F4016" s="65"/>
      <c r="G4016" s="65"/>
      <c r="H4016" s="5">
        <f t="shared" si="233"/>
        <v>0</v>
      </c>
      <c r="I4016" s="22" t="e">
        <f t="shared" si="232"/>
        <v>#DIV/0!</v>
      </c>
      <c r="M4016" s="2"/>
    </row>
    <row r="4017" spans="6:13" ht="12.75" hidden="1">
      <c r="F4017" s="65"/>
      <c r="G4017" s="65"/>
      <c r="H4017" s="5">
        <f t="shared" si="233"/>
        <v>0</v>
      </c>
      <c r="I4017" s="22" t="e">
        <f t="shared" si="232"/>
        <v>#DIV/0!</v>
      </c>
      <c r="M4017" s="2"/>
    </row>
    <row r="4018" spans="6:13" ht="12.75" hidden="1">
      <c r="F4018" s="65"/>
      <c r="G4018" s="65"/>
      <c r="H4018" s="5">
        <f t="shared" si="233"/>
        <v>0</v>
      </c>
      <c r="I4018" s="22" t="e">
        <f t="shared" si="232"/>
        <v>#DIV/0!</v>
      </c>
      <c r="M4018" s="2"/>
    </row>
    <row r="4019" spans="6:13" ht="12.75" hidden="1">
      <c r="F4019" s="65"/>
      <c r="G4019" s="65"/>
      <c r="H4019" s="5">
        <f t="shared" si="233"/>
        <v>0</v>
      </c>
      <c r="I4019" s="22" t="e">
        <f t="shared" si="232"/>
        <v>#DIV/0!</v>
      </c>
      <c r="M4019" s="2"/>
    </row>
    <row r="4020" spans="6:13" ht="12.75" hidden="1">
      <c r="F4020" s="65"/>
      <c r="G4020" s="65"/>
      <c r="H4020" s="5">
        <f t="shared" si="233"/>
        <v>0</v>
      </c>
      <c r="I4020" s="22" t="e">
        <f t="shared" si="232"/>
        <v>#DIV/0!</v>
      </c>
      <c r="M4020" s="2"/>
    </row>
    <row r="4021" spans="6:13" ht="12.75" hidden="1">
      <c r="F4021" s="65"/>
      <c r="G4021" s="65"/>
      <c r="H4021" s="5">
        <f t="shared" si="233"/>
        <v>0</v>
      </c>
      <c r="I4021" s="22" t="e">
        <f t="shared" si="232"/>
        <v>#DIV/0!</v>
      </c>
      <c r="M4021" s="2"/>
    </row>
    <row r="4022" spans="6:13" ht="12.75" hidden="1">
      <c r="F4022" s="65"/>
      <c r="G4022" s="65"/>
      <c r="H4022" s="5">
        <f t="shared" si="233"/>
        <v>0</v>
      </c>
      <c r="I4022" s="22" t="e">
        <f t="shared" si="232"/>
        <v>#DIV/0!</v>
      </c>
      <c r="M4022" s="2"/>
    </row>
    <row r="4023" spans="6:13" ht="12.75" hidden="1">
      <c r="F4023" s="65"/>
      <c r="G4023" s="65"/>
      <c r="H4023" s="5">
        <f t="shared" si="233"/>
        <v>0</v>
      </c>
      <c r="I4023" s="22" t="e">
        <f t="shared" si="232"/>
        <v>#DIV/0!</v>
      </c>
      <c r="M4023" s="2"/>
    </row>
    <row r="4024" spans="6:13" ht="12.75" hidden="1">
      <c r="F4024" s="65"/>
      <c r="G4024" s="65"/>
      <c r="H4024" s="5">
        <f t="shared" si="233"/>
        <v>0</v>
      </c>
      <c r="I4024" s="22" t="e">
        <f t="shared" si="232"/>
        <v>#DIV/0!</v>
      </c>
      <c r="M4024" s="2"/>
    </row>
    <row r="4025" spans="6:13" ht="12.75" hidden="1">
      <c r="F4025" s="65"/>
      <c r="G4025" s="65"/>
      <c r="H4025" s="5">
        <f t="shared" si="233"/>
        <v>0</v>
      </c>
      <c r="I4025" s="22" t="e">
        <f t="shared" si="232"/>
        <v>#DIV/0!</v>
      </c>
      <c r="M4025" s="2"/>
    </row>
    <row r="4026" spans="6:13" ht="12.75" hidden="1">
      <c r="F4026" s="65"/>
      <c r="G4026" s="65"/>
      <c r="H4026" s="5">
        <f t="shared" si="233"/>
        <v>0</v>
      </c>
      <c r="I4026" s="22" t="e">
        <f t="shared" si="232"/>
        <v>#DIV/0!</v>
      </c>
      <c r="M4026" s="2"/>
    </row>
    <row r="4027" spans="6:13" ht="12.75" hidden="1">
      <c r="F4027" s="65"/>
      <c r="G4027" s="65"/>
      <c r="H4027" s="5">
        <f t="shared" si="233"/>
        <v>0</v>
      </c>
      <c r="I4027" s="22" t="e">
        <f t="shared" si="232"/>
        <v>#DIV/0!</v>
      </c>
      <c r="M4027" s="2"/>
    </row>
    <row r="4028" spans="6:13" ht="12.75" hidden="1">
      <c r="F4028" s="65"/>
      <c r="G4028" s="65"/>
      <c r="H4028" s="5">
        <f t="shared" si="233"/>
        <v>0</v>
      </c>
      <c r="I4028" s="22" t="e">
        <f t="shared" si="232"/>
        <v>#DIV/0!</v>
      </c>
      <c r="M4028" s="2"/>
    </row>
    <row r="4029" spans="6:13" ht="12.75" hidden="1">
      <c r="F4029" s="65"/>
      <c r="G4029" s="65"/>
      <c r="H4029" s="5">
        <f t="shared" si="233"/>
        <v>0</v>
      </c>
      <c r="I4029" s="22" t="e">
        <f t="shared" si="232"/>
        <v>#DIV/0!</v>
      </c>
      <c r="M4029" s="2"/>
    </row>
    <row r="4030" spans="6:13" ht="12.75" hidden="1">
      <c r="F4030" s="65"/>
      <c r="G4030" s="65"/>
      <c r="H4030" s="5">
        <f t="shared" si="233"/>
        <v>0</v>
      </c>
      <c r="I4030" s="22" t="e">
        <f t="shared" si="232"/>
        <v>#DIV/0!</v>
      </c>
      <c r="M4030" s="2"/>
    </row>
    <row r="4031" spans="6:13" ht="12.75" hidden="1">
      <c r="F4031" s="65"/>
      <c r="G4031" s="65"/>
      <c r="M4031" s="2"/>
    </row>
    <row r="4032" spans="6:13" ht="12.75" hidden="1">
      <c r="F4032" s="65"/>
      <c r="G4032" s="65"/>
      <c r="M4032" s="2"/>
    </row>
    <row r="4033" spans="6:13" ht="12.75" hidden="1">
      <c r="F4033" s="65"/>
      <c r="G4033" s="65"/>
      <c r="M4033" s="2"/>
    </row>
    <row r="4034" spans="6:13" ht="12.75" hidden="1">
      <c r="F4034" s="65"/>
      <c r="G4034" s="65"/>
      <c r="M4034" s="2"/>
    </row>
    <row r="4035" spans="6:13" ht="12.75" hidden="1">
      <c r="F4035" s="65"/>
      <c r="G4035" s="65"/>
      <c r="M4035" s="2"/>
    </row>
    <row r="4036" spans="6:13" ht="12.75" hidden="1">
      <c r="F4036" s="65"/>
      <c r="G4036" s="65"/>
      <c r="M4036" s="2"/>
    </row>
    <row r="4037" spans="6:13" ht="12.75" hidden="1">
      <c r="F4037" s="65"/>
      <c r="G4037" s="65"/>
      <c r="M4037" s="2"/>
    </row>
    <row r="4038" spans="6:13" ht="12.75" hidden="1">
      <c r="F4038" s="65"/>
      <c r="G4038" s="65"/>
      <c r="M4038" s="2"/>
    </row>
    <row r="4039" spans="6:13" ht="12.75" hidden="1">
      <c r="F4039" s="65"/>
      <c r="G4039" s="65"/>
      <c r="M4039" s="2"/>
    </row>
    <row r="4040" spans="6:13" ht="12.75" hidden="1">
      <c r="F4040" s="65"/>
      <c r="G4040" s="65"/>
      <c r="M4040" s="2"/>
    </row>
    <row r="4041" spans="6:13" ht="12.75" hidden="1">
      <c r="F4041" s="65"/>
      <c r="G4041" s="65"/>
      <c r="M4041" s="2"/>
    </row>
    <row r="4042" spans="6:13" ht="12.75" hidden="1">
      <c r="F4042" s="65"/>
      <c r="G4042" s="65"/>
      <c r="M4042" s="2"/>
    </row>
    <row r="4043" spans="6:13" ht="12.75" hidden="1">
      <c r="F4043" s="65"/>
      <c r="G4043" s="65"/>
      <c r="M4043" s="2"/>
    </row>
    <row r="4044" spans="6:13" ht="12.75" hidden="1">
      <c r="F4044" s="65"/>
      <c r="G4044" s="65"/>
      <c r="M4044" s="2"/>
    </row>
    <row r="4045" spans="6:13" ht="12.75" hidden="1">
      <c r="F4045" s="65"/>
      <c r="G4045" s="65"/>
      <c r="M4045" s="2"/>
    </row>
    <row r="4046" spans="6:13" ht="12.75" hidden="1">
      <c r="F4046" s="65"/>
      <c r="G4046" s="65"/>
      <c r="M4046" s="2"/>
    </row>
    <row r="4047" spans="6:13" ht="12.75" hidden="1">
      <c r="F4047" s="65"/>
      <c r="G4047" s="65"/>
      <c r="M4047" s="2"/>
    </row>
    <row r="4048" spans="6:13" ht="12.75" hidden="1">
      <c r="F4048" s="65"/>
      <c r="G4048" s="65"/>
      <c r="M4048" s="2"/>
    </row>
    <row r="4049" spans="6:13" ht="12.75" hidden="1">
      <c r="F4049" s="65"/>
      <c r="G4049" s="65"/>
      <c r="M4049" s="2"/>
    </row>
    <row r="4050" spans="6:13" ht="12.75" hidden="1">
      <c r="F4050" s="65"/>
      <c r="G4050" s="65"/>
      <c r="M4050" s="2"/>
    </row>
    <row r="4051" spans="6:13" ht="12.75" hidden="1">
      <c r="F4051" s="65"/>
      <c r="G4051" s="65"/>
      <c r="M4051" s="2"/>
    </row>
    <row r="4052" spans="6:13" ht="12.75" hidden="1">
      <c r="F4052" s="65"/>
      <c r="G4052" s="65"/>
      <c r="M4052" s="2"/>
    </row>
    <row r="4053" spans="6:13" ht="12.75" hidden="1">
      <c r="F4053" s="65"/>
      <c r="G4053" s="65"/>
      <c r="M4053" s="2"/>
    </row>
    <row r="4054" spans="6:13" ht="12.75" hidden="1">
      <c r="F4054" s="65"/>
      <c r="G4054" s="65"/>
      <c r="M4054" s="2"/>
    </row>
    <row r="4055" spans="6:13" ht="12.75" hidden="1">
      <c r="F4055" s="65"/>
      <c r="G4055" s="65"/>
      <c r="M4055" s="2"/>
    </row>
    <row r="4056" spans="6:13" ht="12.75" hidden="1">
      <c r="F4056" s="65"/>
      <c r="G4056" s="65"/>
      <c r="M4056" s="2"/>
    </row>
    <row r="4057" spans="6:13" ht="12.75" hidden="1">
      <c r="F4057" s="65"/>
      <c r="G4057" s="65"/>
      <c r="M4057" s="2"/>
    </row>
    <row r="4058" spans="6:13" ht="12.75" hidden="1">
      <c r="F4058" s="65"/>
      <c r="G4058" s="65"/>
      <c r="M4058" s="2"/>
    </row>
    <row r="4059" spans="6:13" ht="12.75" hidden="1">
      <c r="F4059" s="65"/>
      <c r="G4059" s="65"/>
      <c r="M4059" s="2"/>
    </row>
    <row r="4060" spans="6:13" ht="12.75" hidden="1">
      <c r="F4060" s="65"/>
      <c r="G4060" s="65"/>
      <c r="M4060" s="2"/>
    </row>
    <row r="4061" spans="6:13" ht="12.75" hidden="1">
      <c r="F4061" s="65"/>
      <c r="G4061" s="65"/>
      <c r="M4061" s="2"/>
    </row>
    <row r="4062" spans="6:13" ht="12.75" hidden="1">
      <c r="F4062" s="65"/>
      <c r="G4062" s="65"/>
      <c r="M4062" s="2"/>
    </row>
    <row r="4063" spans="6:13" ht="12.75" hidden="1">
      <c r="F4063" s="65"/>
      <c r="G4063" s="65"/>
      <c r="M4063" s="2"/>
    </row>
    <row r="4064" spans="6:13" ht="12.75" hidden="1">
      <c r="F4064" s="65"/>
      <c r="G4064" s="65"/>
      <c r="M4064" s="2"/>
    </row>
    <row r="4065" spans="6:13" ht="12.75" hidden="1">
      <c r="F4065" s="65"/>
      <c r="G4065" s="65"/>
      <c r="M4065" s="2"/>
    </row>
    <row r="4066" spans="6:13" ht="12.75" hidden="1">
      <c r="F4066" s="65"/>
      <c r="G4066" s="65"/>
      <c r="M4066" s="2"/>
    </row>
    <row r="4067" spans="6:13" ht="12.75" hidden="1">
      <c r="F4067" s="65"/>
      <c r="G4067" s="65"/>
      <c r="M4067" s="2"/>
    </row>
    <row r="4068" spans="6:13" ht="12.75" hidden="1">
      <c r="F4068" s="65"/>
      <c r="G4068" s="65"/>
      <c r="M4068" s="2"/>
    </row>
    <row r="4069" spans="6:13" ht="12.75" hidden="1">
      <c r="F4069" s="65"/>
      <c r="G4069" s="65"/>
      <c r="M4069" s="2"/>
    </row>
    <row r="4070" spans="6:13" ht="12.75" hidden="1">
      <c r="F4070" s="65"/>
      <c r="G4070" s="65"/>
      <c r="M4070" s="2"/>
    </row>
    <row r="4071" spans="6:13" ht="12.75" hidden="1">
      <c r="F4071" s="65"/>
      <c r="G4071" s="65"/>
      <c r="M4071" s="2"/>
    </row>
    <row r="4072" spans="6:13" ht="12.75" hidden="1">
      <c r="F4072" s="65"/>
      <c r="G4072" s="65"/>
      <c r="M4072" s="2"/>
    </row>
    <row r="4073" spans="6:13" ht="12.75" hidden="1">
      <c r="F4073" s="65"/>
      <c r="G4073" s="65"/>
      <c r="M4073" s="2"/>
    </row>
    <row r="4074" spans="6:13" ht="12.75" hidden="1">
      <c r="F4074" s="65"/>
      <c r="G4074" s="65"/>
      <c r="M4074" s="2"/>
    </row>
    <row r="4075" spans="6:13" ht="12.75" hidden="1">
      <c r="F4075" s="65"/>
      <c r="G4075" s="65"/>
      <c r="M4075" s="2"/>
    </row>
    <row r="4076" spans="6:13" ht="12.75" hidden="1">
      <c r="F4076" s="65"/>
      <c r="G4076" s="65"/>
      <c r="M4076" s="2"/>
    </row>
    <row r="4077" spans="6:13" ht="12.75" hidden="1">
      <c r="F4077" s="65"/>
      <c r="G4077" s="65"/>
      <c r="M4077" s="2"/>
    </row>
    <row r="4078" spans="6:13" ht="12.75" hidden="1">
      <c r="F4078" s="65"/>
      <c r="G4078" s="65"/>
      <c r="M4078" s="2"/>
    </row>
    <row r="4079" spans="6:13" ht="12.75" hidden="1">
      <c r="F4079" s="65"/>
      <c r="G4079" s="65"/>
      <c r="M4079" s="2"/>
    </row>
    <row r="4080" spans="6:13" ht="12.75" hidden="1">
      <c r="F4080" s="65"/>
      <c r="G4080" s="65"/>
      <c r="M4080" s="2"/>
    </row>
    <row r="4081" spans="6:13" ht="12.75" hidden="1">
      <c r="F4081" s="65"/>
      <c r="G4081" s="65"/>
      <c r="M4081" s="2"/>
    </row>
    <row r="4082" spans="6:13" ht="12.75" hidden="1">
      <c r="F4082" s="65"/>
      <c r="G4082" s="65"/>
      <c r="M4082" s="2"/>
    </row>
    <row r="4083" spans="6:13" ht="12.75" hidden="1">
      <c r="F4083" s="65"/>
      <c r="G4083" s="65"/>
      <c r="M4083" s="2"/>
    </row>
    <row r="4084" spans="6:13" ht="12.75" hidden="1">
      <c r="F4084" s="65"/>
      <c r="G4084" s="65"/>
      <c r="M4084" s="2"/>
    </row>
    <row r="4085" spans="6:13" ht="12.75" hidden="1">
      <c r="F4085" s="65"/>
      <c r="G4085" s="65"/>
      <c r="M4085" s="2"/>
    </row>
    <row r="4086" spans="6:13" ht="12.75" hidden="1">
      <c r="F4086" s="65"/>
      <c r="G4086" s="65"/>
      <c r="M4086" s="2"/>
    </row>
    <row r="4087" spans="6:13" ht="12.75" hidden="1">
      <c r="F4087" s="65"/>
      <c r="G4087" s="65"/>
      <c r="M4087" s="2"/>
    </row>
    <row r="4088" spans="6:13" ht="12.75" hidden="1">
      <c r="F4088" s="65"/>
      <c r="G4088" s="65"/>
      <c r="M4088" s="2"/>
    </row>
    <row r="4089" spans="6:13" ht="12.75" hidden="1">
      <c r="F4089" s="65"/>
      <c r="G4089" s="65"/>
      <c r="M4089" s="2"/>
    </row>
    <row r="4090" spans="6:13" ht="12.75" hidden="1">
      <c r="F4090" s="65"/>
      <c r="G4090" s="65"/>
      <c r="M4090" s="2"/>
    </row>
    <row r="4091" spans="6:13" ht="12.75" hidden="1">
      <c r="F4091" s="65"/>
      <c r="G4091" s="65"/>
      <c r="M4091" s="2"/>
    </row>
    <row r="4092" spans="6:13" ht="12.75" hidden="1">
      <c r="F4092" s="65"/>
      <c r="G4092" s="65"/>
      <c r="M4092" s="2"/>
    </row>
    <row r="4093" spans="6:13" ht="12.75" hidden="1">
      <c r="F4093" s="65"/>
      <c r="G4093" s="65"/>
      <c r="M4093" s="2"/>
    </row>
    <row r="4094" spans="6:13" ht="12.75" hidden="1">
      <c r="F4094" s="65"/>
      <c r="G4094" s="65"/>
      <c r="M4094" s="2"/>
    </row>
    <row r="4095" spans="6:13" ht="12.75" hidden="1">
      <c r="F4095" s="65"/>
      <c r="G4095" s="65"/>
      <c r="M4095" s="2"/>
    </row>
    <row r="4096" spans="6:13" ht="12.75" hidden="1">
      <c r="F4096" s="65"/>
      <c r="G4096" s="65"/>
      <c r="M4096" s="2"/>
    </row>
    <row r="4097" spans="6:13" ht="12.75" hidden="1">
      <c r="F4097" s="65"/>
      <c r="G4097" s="65"/>
      <c r="M4097" s="2"/>
    </row>
    <row r="4098" spans="6:13" ht="12.75" hidden="1">
      <c r="F4098" s="65"/>
      <c r="G4098" s="65"/>
      <c r="M4098" s="2"/>
    </row>
    <row r="4099" spans="6:13" ht="12.75" hidden="1">
      <c r="F4099" s="65"/>
      <c r="G4099" s="65"/>
      <c r="M4099" s="2"/>
    </row>
    <row r="4100" spans="6:13" ht="12.75">
      <c r="F4100" s="65"/>
      <c r="G4100" s="65"/>
      <c r="M4100" s="2"/>
    </row>
    <row r="4101" spans="1:256" s="279" customFormat="1" ht="12.75">
      <c r="A4101" s="275"/>
      <c r="B4101" s="276">
        <v>-1921309</v>
      </c>
      <c r="C4101" s="275" t="s">
        <v>205</v>
      </c>
      <c r="D4101" s="275" t="s">
        <v>206</v>
      </c>
      <c r="E4101" s="275"/>
      <c r="F4101" s="277"/>
      <c r="G4101" s="277"/>
      <c r="H4101" s="276">
        <f>H4100-B4101</f>
        <v>1921309</v>
      </c>
      <c r="I4101" s="278">
        <f aca="true" t="shared" si="234" ref="I4101:I4112">+B4101/M4101</f>
        <v>-3842.618</v>
      </c>
      <c r="K4101" s="280">
        <v>500</v>
      </c>
      <c r="L4101" s="281"/>
      <c r="M4101" s="280">
        <v>500</v>
      </c>
      <c r="N4101" s="281"/>
      <c r="O4101" s="281"/>
      <c r="P4101" s="281"/>
      <c r="Q4101" s="281"/>
      <c r="R4101" s="281"/>
      <c r="S4101" s="281"/>
      <c r="T4101" s="281"/>
      <c r="U4101" s="281"/>
      <c r="V4101" s="281"/>
      <c r="W4101" s="281"/>
      <c r="X4101" s="281"/>
      <c r="Y4101" s="281"/>
      <c r="Z4101" s="281"/>
      <c r="AA4101" s="281"/>
      <c r="AB4101" s="281"/>
      <c r="AC4101" s="281"/>
      <c r="AD4101" s="281"/>
      <c r="AE4101" s="281"/>
      <c r="AF4101" s="281"/>
      <c r="AG4101" s="281"/>
      <c r="AH4101" s="281"/>
      <c r="AI4101" s="281"/>
      <c r="AJ4101" s="281"/>
      <c r="AK4101" s="281"/>
      <c r="AL4101" s="281"/>
      <c r="AM4101" s="281"/>
      <c r="AN4101" s="281"/>
      <c r="AO4101" s="281"/>
      <c r="AP4101" s="281"/>
      <c r="AQ4101" s="281"/>
      <c r="AR4101" s="281"/>
      <c r="AS4101" s="281"/>
      <c r="AT4101" s="281"/>
      <c r="AU4101" s="281"/>
      <c r="AV4101" s="281"/>
      <c r="AW4101" s="281"/>
      <c r="AX4101" s="281"/>
      <c r="AY4101" s="281"/>
      <c r="AZ4101" s="281"/>
      <c r="BA4101" s="281"/>
      <c r="BB4101" s="281"/>
      <c r="BC4101" s="281"/>
      <c r="BD4101" s="281"/>
      <c r="BE4101" s="281"/>
      <c r="BF4101" s="281"/>
      <c r="BG4101" s="281"/>
      <c r="BH4101" s="281"/>
      <c r="BI4101" s="281"/>
      <c r="BJ4101" s="281"/>
      <c r="BK4101" s="281"/>
      <c r="BL4101" s="281"/>
      <c r="BM4101" s="281"/>
      <c r="BN4101" s="281"/>
      <c r="BO4101" s="281"/>
      <c r="BP4101" s="281"/>
      <c r="BQ4101" s="281"/>
      <c r="BR4101" s="281"/>
      <c r="BS4101" s="281"/>
      <c r="BT4101" s="281"/>
      <c r="BU4101" s="281"/>
      <c r="BV4101" s="281"/>
      <c r="BW4101" s="281"/>
      <c r="BX4101" s="281"/>
      <c r="BY4101" s="281"/>
      <c r="BZ4101" s="281"/>
      <c r="CA4101" s="281"/>
      <c r="CB4101" s="281"/>
      <c r="CC4101" s="281"/>
      <c r="CD4101" s="281"/>
      <c r="CE4101" s="281"/>
      <c r="CF4101" s="281"/>
      <c r="CG4101" s="281"/>
      <c r="CH4101" s="281"/>
      <c r="CI4101" s="281"/>
      <c r="CJ4101" s="281"/>
      <c r="CK4101" s="281"/>
      <c r="CL4101" s="281"/>
      <c r="CM4101" s="281"/>
      <c r="CN4101" s="281"/>
      <c r="CO4101" s="281"/>
      <c r="CP4101" s="281"/>
      <c r="CQ4101" s="281"/>
      <c r="CR4101" s="281"/>
      <c r="CS4101" s="281"/>
      <c r="CT4101" s="281"/>
      <c r="CU4101" s="281"/>
      <c r="CV4101" s="281"/>
      <c r="CW4101" s="281"/>
      <c r="CX4101" s="281"/>
      <c r="CY4101" s="281"/>
      <c r="CZ4101" s="281"/>
      <c r="DA4101" s="281"/>
      <c r="DB4101" s="281"/>
      <c r="DC4101" s="281"/>
      <c r="DD4101" s="281"/>
      <c r="DE4101" s="281"/>
      <c r="DF4101" s="281"/>
      <c r="DG4101" s="281"/>
      <c r="DH4101" s="281"/>
      <c r="DI4101" s="281"/>
      <c r="DJ4101" s="281"/>
      <c r="DK4101" s="281"/>
      <c r="DL4101" s="281"/>
      <c r="DM4101" s="281"/>
      <c r="DN4101" s="281"/>
      <c r="DO4101" s="281"/>
      <c r="DP4101" s="281"/>
      <c r="DQ4101" s="281"/>
      <c r="DR4101" s="281"/>
      <c r="DS4101" s="281"/>
      <c r="DT4101" s="281"/>
      <c r="DU4101" s="281"/>
      <c r="DV4101" s="281"/>
      <c r="DW4101" s="281"/>
      <c r="DX4101" s="281"/>
      <c r="DY4101" s="281"/>
      <c r="DZ4101" s="281"/>
      <c r="EA4101" s="281"/>
      <c r="EB4101" s="281"/>
      <c r="EC4101" s="281"/>
      <c r="ED4101" s="281"/>
      <c r="EE4101" s="281"/>
      <c r="EF4101" s="281"/>
      <c r="EG4101" s="281"/>
      <c r="EH4101" s="281"/>
      <c r="EI4101" s="281"/>
      <c r="EJ4101" s="281"/>
      <c r="EK4101" s="281"/>
      <c r="EL4101" s="281"/>
      <c r="EM4101" s="281"/>
      <c r="EN4101" s="281"/>
      <c r="EO4101" s="281"/>
      <c r="EP4101" s="281"/>
      <c r="EQ4101" s="281"/>
      <c r="ER4101" s="281"/>
      <c r="ES4101" s="281"/>
      <c r="ET4101" s="281"/>
      <c r="EU4101" s="281"/>
      <c r="EV4101" s="281"/>
      <c r="EW4101" s="281"/>
      <c r="EX4101" s="281"/>
      <c r="EY4101" s="281"/>
      <c r="EZ4101" s="281"/>
      <c r="FA4101" s="281"/>
      <c r="FB4101" s="281"/>
      <c r="FC4101" s="281"/>
      <c r="FD4101" s="281"/>
      <c r="FE4101" s="281"/>
      <c r="FF4101" s="281"/>
      <c r="FG4101" s="281"/>
      <c r="FH4101" s="281"/>
      <c r="FI4101" s="281"/>
      <c r="FJ4101" s="281"/>
      <c r="FK4101" s="281"/>
      <c r="FL4101" s="281"/>
      <c r="FM4101" s="281"/>
      <c r="FN4101" s="281"/>
      <c r="FO4101" s="281"/>
      <c r="FP4101" s="281"/>
      <c r="FQ4101" s="281"/>
      <c r="FR4101" s="281"/>
      <c r="FS4101" s="281"/>
      <c r="FT4101" s="281"/>
      <c r="FU4101" s="281"/>
      <c r="FV4101" s="281"/>
      <c r="FW4101" s="281"/>
      <c r="FX4101" s="281"/>
      <c r="FY4101" s="281"/>
      <c r="FZ4101" s="281"/>
      <c r="GA4101" s="281"/>
      <c r="GB4101" s="281"/>
      <c r="GC4101" s="281"/>
      <c r="GD4101" s="281"/>
      <c r="GE4101" s="281"/>
      <c r="GF4101" s="281"/>
      <c r="GG4101" s="281"/>
      <c r="GH4101" s="281"/>
      <c r="GI4101" s="281"/>
      <c r="GJ4101" s="281"/>
      <c r="GK4101" s="281"/>
      <c r="GL4101" s="281"/>
      <c r="GM4101" s="281"/>
      <c r="GN4101" s="281"/>
      <c r="GO4101" s="281"/>
      <c r="GP4101" s="281"/>
      <c r="GQ4101" s="281"/>
      <c r="GR4101" s="281"/>
      <c r="GS4101" s="281"/>
      <c r="GT4101" s="281"/>
      <c r="GU4101" s="281"/>
      <c r="GV4101" s="281"/>
      <c r="GW4101" s="281"/>
      <c r="GX4101" s="281"/>
      <c r="GY4101" s="281"/>
      <c r="GZ4101" s="281"/>
      <c r="HA4101" s="281"/>
      <c r="HB4101" s="281"/>
      <c r="HC4101" s="281"/>
      <c r="HD4101" s="281"/>
      <c r="HE4101" s="281"/>
      <c r="HF4101" s="281"/>
      <c r="HG4101" s="281"/>
      <c r="HH4101" s="281"/>
      <c r="HI4101" s="281"/>
      <c r="HJ4101" s="281"/>
      <c r="HK4101" s="281"/>
      <c r="HL4101" s="281"/>
      <c r="HM4101" s="281"/>
      <c r="HN4101" s="281"/>
      <c r="HO4101" s="281"/>
      <c r="HP4101" s="281"/>
      <c r="HQ4101" s="281"/>
      <c r="HR4101" s="281"/>
      <c r="HS4101" s="281"/>
      <c r="HT4101" s="281"/>
      <c r="HU4101" s="281"/>
      <c r="HV4101" s="281"/>
      <c r="HW4101" s="281"/>
      <c r="HX4101" s="281"/>
      <c r="HY4101" s="281"/>
      <c r="HZ4101" s="281"/>
      <c r="IA4101" s="281"/>
      <c r="IB4101" s="281"/>
      <c r="IC4101" s="281"/>
      <c r="ID4101" s="281"/>
      <c r="IE4101" s="281"/>
      <c r="IF4101" s="281"/>
      <c r="IG4101" s="281"/>
      <c r="IH4101" s="281"/>
      <c r="II4101" s="281"/>
      <c r="IJ4101" s="281"/>
      <c r="IK4101" s="281"/>
      <c r="IL4101" s="281"/>
      <c r="IM4101" s="281"/>
      <c r="IN4101" s="281"/>
      <c r="IO4101" s="281"/>
      <c r="IP4101" s="281"/>
      <c r="IQ4101" s="281"/>
      <c r="IR4101" s="281"/>
      <c r="IS4101" s="281"/>
      <c r="IT4101" s="281"/>
      <c r="IU4101" s="281"/>
      <c r="IV4101" s="281"/>
    </row>
    <row r="4102" spans="1:256" s="279" customFormat="1" ht="12.75">
      <c r="A4102" s="275"/>
      <c r="B4102" s="276">
        <v>1216786</v>
      </c>
      <c r="C4102" s="275" t="s">
        <v>205</v>
      </c>
      <c r="D4102" s="275" t="s">
        <v>200</v>
      </c>
      <c r="E4102" s="275"/>
      <c r="F4102" s="277"/>
      <c r="G4102" s="277"/>
      <c r="H4102" s="276">
        <f>H4101-B4102</f>
        <v>704523</v>
      </c>
      <c r="I4102" s="278">
        <f t="shared" si="234"/>
        <v>2433.572</v>
      </c>
      <c r="K4102" s="280">
        <v>500</v>
      </c>
      <c r="L4102" s="281"/>
      <c r="M4102" s="280">
        <v>500</v>
      </c>
      <c r="N4102" s="281"/>
      <c r="O4102" s="281"/>
      <c r="P4102" s="281"/>
      <c r="Q4102" s="281"/>
      <c r="R4102" s="281"/>
      <c r="S4102" s="281"/>
      <c r="T4102" s="281"/>
      <c r="U4102" s="281"/>
      <c r="V4102" s="281"/>
      <c r="W4102" s="281"/>
      <c r="X4102" s="281"/>
      <c r="Y4102" s="281"/>
      <c r="Z4102" s="281"/>
      <c r="AA4102" s="281"/>
      <c r="AB4102" s="281"/>
      <c r="AC4102" s="281"/>
      <c r="AD4102" s="281"/>
      <c r="AE4102" s="281"/>
      <c r="AF4102" s="281"/>
      <c r="AG4102" s="281"/>
      <c r="AH4102" s="281"/>
      <c r="AI4102" s="281"/>
      <c r="AJ4102" s="281"/>
      <c r="AK4102" s="281"/>
      <c r="AL4102" s="281"/>
      <c r="AM4102" s="281"/>
      <c r="AN4102" s="281"/>
      <c r="AO4102" s="281"/>
      <c r="AP4102" s="281"/>
      <c r="AQ4102" s="281"/>
      <c r="AR4102" s="281"/>
      <c r="AS4102" s="281"/>
      <c r="AT4102" s="281"/>
      <c r="AU4102" s="281"/>
      <c r="AV4102" s="281"/>
      <c r="AW4102" s="281"/>
      <c r="AX4102" s="281"/>
      <c r="AY4102" s="281"/>
      <c r="AZ4102" s="281"/>
      <c r="BA4102" s="281"/>
      <c r="BB4102" s="281"/>
      <c r="BC4102" s="281"/>
      <c r="BD4102" s="281"/>
      <c r="BE4102" s="281"/>
      <c r="BF4102" s="281"/>
      <c r="BG4102" s="281"/>
      <c r="BH4102" s="281"/>
      <c r="BI4102" s="281"/>
      <c r="BJ4102" s="281"/>
      <c r="BK4102" s="281"/>
      <c r="BL4102" s="281"/>
      <c r="BM4102" s="281"/>
      <c r="BN4102" s="281"/>
      <c r="BO4102" s="281"/>
      <c r="BP4102" s="281"/>
      <c r="BQ4102" s="281"/>
      <c r="BR4102" s="281"/>
      <c r="BS4102" s="281"/>
      <c r="BT4102" s="281"/>
      <c r="BU4102" s="281"/>
      <c r="BV4102" s="281"/>
      <c r="BW4102" s="281"/>
      <c r="BX4102" s="281"/>
      <c r="BY4102" s="281"/>
      <c r="BZ4102" s="281"/>
      <c r="CA4102" s="281"/>
      <c r="CB4102" s="281"/>
      <c r="CC4102" s="281"/>
      <c r="CD4102" s="281"/>
      <c r="CE4102" s="281"/>
      <c r="CF4102" s="281"/>
      <c r="CG4102" s="281"/>
      <c r="CH4102" s="281"/>
      <c r="CI4102" s="281"/>
      <c r="CJ4102" s="281"/>
      <c r="CK4102" s="281"/>
      <c r="CL4102" s="281"/>
      <c r="CM4102" s="281"/>
      <c r="CN4102" s="281"/>
      <c r="CO4102" s="281"/>
      <c r="CP4102" s="281"/>
      <c r="CQ4102" s="281"/>
      <c r="CR4102" s="281"/>
      <c r="CS4102" s="281"/>
      <c r="CT4102" s="281"/>
      <c r="CU4102" s="281"/>
      <c r="CV4102" s="281"/>
      <c r="CW4102" s="281"/>
      <c r="CX4102" s="281"/>
      <c r="CY4102" s="281"/>
      <c r="CZ4102" s="281"/>
      <c r="DA4102" s="281"/>
      <c r="DB4102" s="281"/>
      <c r="DC4102" s="281"/>
      <c r="DD4102" s="281"/>
      <c r="DE4102" s="281"/>
      <c r="DF4102" s="281"/>
      <c r="DG4102" s="281"/>
      <c r="DH4102" s="281"/>
      <c r="DI4102" s="281"/>
      <c r="DJ4102" s="281"/>
      <c r="DK4102" s="281"/>
      <c r="DL4102" s="281"/>
      <c r="DM4102" s="281"/>
      <c r="DN4102" s="281"/>
      <c r="DO4102" s="281"/>
      <c r="DP4102" s="281"/>
      <c r="DQ4102" s="281"/>
      <c r="DR4102" s="281"/>
      <c r="DS4102" s="281"/>
      <c r="DT4102" s="281"/>
      <c r="DU4102" s="281"/>
      <c r="DV4102" s="281"/>
      <c r="DW4102" s="281"/>
      <c r="DX4102" s="281"/>
      <c r="DY4102" s="281"/>
      <c r="DZ4102" s="281"/>
      <c r="EA4102" s="281"/>
      <c r="EB4102" s="281"/>
      <c r="EC4102" s="281"/>
      <c r="ED4102" s="281"/>
      <c r="EE4102" s="281"/>
      <c r="EF4102" s="281"/>
      <c r="EG4102" s="281"/>
      <c r="EH4102" s="281"/>
      <c r="EI4102" s="281"/>
      <c r="EJ4102" s="281"/>
      <c r="EK4102" s="281"/>
      <c r="EL4102" s="281"/>
      <c r="EM4102" s="281"/>
      <c r="EN4102" s="281"/>
      <c r="EO4102" s="281"/>
      <c r="EP4102" s="281"/>
      <c r="EQ4102" s="281"/>
      <c r="ER4102" s="281"/>
      <c r="ES4102" s="281"/>
      <c r="ET4102" s="281"/>
      <c r="EU4102" s="281"/>
      <c r="EV4102" s="281"/>
      <c r="EW4102" s="281"/>
      <c r="EX4102" s="281"/>
      <c r="EY4102" s="281"/>
      <c r="EZ4102" s="281"/>
      <c r="FA4102" s="281"/>
      <c r="FB4102" s="281"/>
      <c r="FC4102" s="281"/>
      <c r="FD4102" s="281"/>
      <c r="FE4102" s="281"/>
      <c r="FF4102" s="281"/>
      <c r="FG4102" s="281"/>
      <c r="FH4102" s="281"/>
      <c r="FI4102" s="281"/>
      <c r="FJ4102" s="281"/>
      <c r="FK4102" s="281"/>
      <c r="FL4102" s="281"/>
      <c r="FM4102" s="281"/>
      <c r="FN4102" s="281"/>
      <c r="FO4102" s="281"/>
      <c r="FP4102" s="281"/>
      <c r="FQ4102" s="281"/>
      <c r="FR4102" s="281"/>
      <c r="FS4102" s="281"/>
      <c r="FT4102" s="281"/>
      <c r="FU4102" s="281"/>
      <c r="FV4102" s="281"/>
      <c r="FW4102" s="281"/>
      <c r="FX4102" s="281"/>
      <c r="FY4102" s="281"/>
      <c r="FZ4102" s="281"/>
      <c r="GA4102" s="281"/>
      <c r="GB4102" s="281"/>
      <c r="GC4102" s="281"/>
      <c r="GD4102" s="281"/>
      <c r="GE4102" s="281"/>
      <c r="GF4102" s="281"/>
      <c r="GG4102" s="281"/>
      <c r="GH4102" s="281"/>
      <c r="GI4102" s="281"/>
      <c r="GJ4102" s="281"/>
      <c r="GK4102" s="281"/>
      <c r="GL4102" s="281"/>
      <c r="GM4102" s="281"/>
      <c r="GN4102" s="281"/>
      <c r="GO4102" s="281"/>
      <c r="GP4102" s="281"/>
      <c r="GQ4102" s="281"/>
      <c r="GR4102" s="281"/>
      <c r="GS4102" s="281"/>
      <c r="GT4102" s="281"/>
      <c r="GU4102" s="281"/>
      <c r="GV4102" s="281"/>
      <c r="GW4102" s="281"/>
      <c r="GX4102" s="281"/>
      <c r="GY4102" s="281"/>
      <c r="GZ4102" s="281"/>
      <c r="HA4102" s="281"/>
      <c r="HB4102" s="281"/>
      <c r="HC4102" s="281"/>
      <c r="HD4102" s="281"/>
      <c r="HE4102" s="281"/>
      <c r="HF4102" s="281"/>
      <c r="HG4102" s="281"/>
      <c r="HH4102" s="281"/>
      <c r="HI4102" s="281"/>
      <c r="HJ4102" s="281"/>
      <c r="HK4102" s="281"/>
      <c r="HL4102" s="281"/>
      <c r="HM4102" s="281"/>
      <c r="HN4102" s="281"/>
      <c r="HO4102" s="281"/>
      <c r="HP4102" s="281"/>
      <c r="HQ4102" s="281"/>
      <c r="HR4102" s="281"/>
      <c r="HS4102" s="281"/>
      <c r="HT4102" s="281"/>
      <c r="HU4102" s="281"/>
      <c r="HV4102" s="281"/>
      <c r="HW4102" s="281"/>
      <c r="HX4102" s="281"/>
      <c r="HY4102" s="281"/>
      <c r="HZ4102" s="281"/>
      <c r="IA4102" s="281"/>
      <c r="IB4102" s="281"/>
      <c r="IC4102" s="281"/>
      <c r="ID4102" s="281"/>
      <c r="IE4102" s="281"/>
      <c r="IF4102" s="281"/>
      <c r="IG4102" s="281"/>
      <c r="IH4102" s="281"/>
      <c r="II4102" s="281"/>
      <c r="IJ4102" s="281"/>
      <c r="IK4102" s="281"/>
      <c r="IL4102" s="281"/>
      <c r="IM4102" s="281"/>
      <c r="IN4102" s="281"/>
      <c r="IO4102" s="281"/>
      <c r="IP4102" s="281"/>
      <c r="IQ4102" s="281"/>
      <c r="IR4102" s="281"/>
      <c r="IS4102" s="281"/>
      <c r="IT4102" s="281"/>
      <c r="IU4102" s="281"/>
      <c r="IV4102" s="281"/>
    </row>
    <row r="4103" spans="1:256" s="279" customFormat="1" ht="12.75">
      <c r="A4103" s="275"/>
      <c r="B4103" s="276">
        <v>201237</v>
      </c>
      <c r="C4103" s="275" t="s">
        <v>205</v>
      </c>
      <c r="D4103" s="275" t="s">
        <v>193</v>
      </c>
      <c r="E4103" s="275"/>
      <c r="F4103" s="277"/>
      <c r="G4103" s="277"/>
      <c r="H4103" s="276">
        <f>H4102-B4103</f>
        <v>503286</v>
      </c>
      <c r="I4103" s="278">
        <f t="shared" si="234"/>
        <v>406.53939393939396</v>
      </c>
      <c r="K4103" s="280">
        <v>495</v>
      </c>
      <c r="L4103" s="281"/>
      <c r="M4103" s="280">
        <v>495</v>
      </c>
      <c r="N4103" s="281"/>
      <c r="O4103" s="281"/>
      <c r="P4103" s="281"/>
      <c r="Q4103" s="281"/>
      <c r="R4103" s="281"/>
      <c r="S4103" s="281"/>
      <c r="T4103" s="281"/>
      <c r="U4103" s="281"/>
      <c r="V4103" s="281"/>
      <c r="W4103" s="281"/>
      <c r="X4103" s="281"/>
      <c r="Y4103" s="281"/>
      <c r="Z4103" s="281"/>
      <c r="AA4103" s="281"/>
      <c r="AB4103" s="281"/>
      <c r="AC4103" s="281"/>
      <c r="AD4103" s="281"/>
      <c r="AE4103" s="281"/>
      <c r="AF4103" s="281"/>
      <c r="AG4103" s="281"/>
      <c r="AH4103" s="281"/>
      <c r="AI4103" s="281"/>
      <c r="AJ4103" s="281"/>
      <c r="AK4103" s="281"/>
      <c r="AL4103" s="281"/>
      <c r="AM4103" s="281"/>
      <c r="AN4103" s="281"/>
      <c r="AO4103" s="281"/>
      <c r="AP4103" s="281"/>
      <c r="AQ4103" s="281"/>
      <c r="AR4103" s="281"/>
      <c r="AS4103" s="281"/>
      <c r="AT4103" s="281"/>
      <c r="AU4103" s="281"/>
      <c r="AV4103" s="281"/>
      <c r="AW4103" s="281"/>
      <c r="AX4103" s="281"/>
      <c r="AY4103" s="281"/>
      <c r="AZ4103" s="281"/>
      <c r="BA4103" s="281"/>
      <c r="BB4103" s="281"/>
      <c r="BC4103" s="281"/>
      <c r="BD4103" s="281"/>
      <c r="BE4103" s="281"/>
      <c r="BF4103" s="281"/>
      <c r="BG4103" s="281"/>
      <c r="BH4103" s="281"/>
      <c r="BI4103" s="281"/>
      <c r="BJ4103" s="281"/>
      <c r="BK4103" s="281"/>
      <c r="BL4103" s="281"/>
      <c r="BM4103" s="281"/>
      <c r="BN4103" s="281"/>
      <c r="BO4103" s="281"/>
      <c r="BP4103" s="281"/>
      <c r="BQ4103" s="281"/>
      <c r="BR4103" s="281"/>
      <c r="BS4103" s="281"/>
      <c r="BT4103" s="281"/>
      <c r="BU4103" s="281"/>
      <c r="BV4103" s="281"/>
      <c r="BW4103" s="281"/>
      <c r="BX4103" s="281"/>
      <c r="BY4103" s="281"/>
      <c r="BZ4103" s="281"/>
      <c r="CA4103" s="281"/>
      <c r="CB4103" s="281"/>
      <c r="CC4103" s="281"/>
      <c r="CD4103" s="281"/>
      <c r="CE4103" s="281"/>
      <c r="CF4103" s="281"/>
      <c r="CG4103" s="281"/>
      <c r="CH4103" s="281"/>
      <c r="CI4103" s="281"/>
      <c r="CJ4103" s="281"/>
      <c r="CK4103" s="281"/>
      <c r="CL4103" s="281"/>
      <c r="CM4103" s="281"/>
      <c r="CN4103" s="281"/>
      <c r="CO4103" s="281"/>
      <c r="CP4103" s="281"/>
      <c r="CQ4103" s="281"/>
      <c r="CR4103" s="281"/>
      <c r="CS4103" s="281"/>
      <c r="CT4103" s="281"/>
      <c r="CU4103" s="281"/>
      <c r="CV4103" s="281"/>
      <c r="CW4103" s="281"/>
      <c r="CX4103" s="281"/>
      <c r="CY4103" s="281"/>
      <c r="CZ4103" s="281"/>
      <c r="DA4103" s="281"/>
      <c r="DB4103" s="281"/>
      <c r="DC4103" s="281"/>
      <c r="DD4103" s="281"/>
      <c r="DE4103" s="281"/>
      <c r="DF4103" s="281"/>
      <c r="DG4103" s="281"/>
      <c r="DH4103" s="281"/>
      <c r="DI4103" s="281"/>
      <c r="DJ4103" s="281"/>
      <c r="DK4103" s="281"/>
      <c r="DL4103" s="281"/>
      <c r="DM4103" s="281"/>
      <c r="DN4103" s="281"/>
      <c r="DO4103" s="281"/>
      <c r="DP4103" s="281"/>
      <c r="DQ4103" s="281"/>
      <c r="DR4103" s="281"/>
      <c r="DS4103" s="281"/>
      <c r="DT4103" s="281"/>
      <c r="DU4103" s="281"/>
      <c r="DV4103" s="281"/>
      <c r="DW4103" s="281"/>
      <c r="DX4103" s="281"/>
      <c r="DY4103" s="281"/>
      <c r="DZ4103" s="281"/>
      <c r="EA4103" s="281"/>
      <c r="EB4103" s="281"/>
      <c r="EC4103" s="281"/>
      <c r="ED4103" s="281"/>
      <c r="EE4103" s="281"/>
      <c r="EF4103" s="281"/>
      <c r="EG4103" s="281"/>
      <c r="EH4103" s="281"/>
      <c r="EI4103" s="281"/>
      <c r="EJ4103" s="281"/>
      <c r="EK4103" s="281"/>
      <c r="EL4103" s="281"/>
      <c r="EM4103" s="281"/>
      <c r="EN4103" s="281"/>
      <c r="EO4103" s="281"/>
      <c r="EP4103" s="281"/>
      <c r="EQ4103" s="281"/>
      <c r="ER4103" s="281"/>
      <c r="ES4103" s="281"/>
      <c r="ET4103" s="281"/>
      <c r="EU4103" s="281"/>
      <c r="EV4103" s="281"/>
      <c r="EW4103" s="281"/>
      <c r="EX4103" s="281"/>
      <c r="EY4103" s="281"/>
      <c r="EZ4103" s="281"/>
      <c r="FA4103" s="281"/>
      <c r="FB4103" s="281"/>
      <c r="FC4103" s="281"/>
      <c r="FD4103" s="281"/>
      <c r="FE4103" s="281"/>
      <c r="FF4103" s="281"/>
      <c r="FG4103" s="281"/>
      <c r="FH4103" s="281"/>
      <c r="FI4103" s="281"/>
      <c r="FJ4103" s="281"/>
      <c r="FK4103" s="281"/>
      <c r="FL4103" s="281"/>
      <c r="FM4103" s="281"/>
      <c r="FN4103" s="281"/>
      <c r="FO4103" s="281"/>
      <c r="FP4103" s="281"/>
      <c r="FQ4103" s="281"/>
      <c r="FR4103" s="281"/>
      <c r="FS4103" s="281"/>
      <c r="FT4103" s="281"/>
      <c r="FU4103" s="281"/>
      <c r="FV4103" s="281"/>
      <c r="FW4103" s="281"/>
      <c r="FX4103" s="281"/>
      <c r="FY4103" s="281"/>
      <c r="FZ4103" s="281"/>
      <c r="GA4103" s="281"/>
      <c r="GB4103" s="281"/>
      <c r="GC4103" s="281"/>
      <c r="GD4103" s="281"/>
      <c r="GE4103" s="281"/>
      <c r="GF4103" s="281"/>
      <c r="GG4103" s="281"/>
      <c r="GH4103" s="281"/>
      <c r="GI4103" s="281"/>
      <c r="GJ4103" s="281"/>
      <c r="GK4103" s="281"/>
      <c r="GL4103" s="281"/>
      <c r="GM4103" s="281"/>
      <c r="GN4103" s="281"/>
      <c r="GO4103" s="281"/>
      <c r="GP4103" s="281"/>
      <c r="GQ4103" s="281"/>
      <c r="GR4103" s="281"/>
      <c r="GS4103" s="281"/>
      <c r="GT4103" s="281"/>
      <c r="GU4103" s="281"/>
      <c r="GV4103" s="281"/>
      <c r="GW4103" s="281"/>
      <c r="GX4103" s="281"/>
      <c r="GY4103" s="281"/>
      <c r="GZ4103" s="281"/>
      <c r="HA4103" s="281"/>
      <c r="HB4103" s="281"/>
      <c r="HC4103" s="281"/>
      <c r="HD4103" s="281"/>
      <c r="HE4103" s="281"/>
      <c r="HF4103" s="281"/>
      <c r="HG4103" s="281"/>
      <c r="HH4103" s="281"/>
      <c r="HI4103" s="281"/>
      <c r="HJ4103" s="281"/>
      <c r="HK4103" s="281"/>
      <c r="HL4103" s="281"/>
      <c r="HM4103" s="281"/>
      <c r="HN4103" s="281"/>
      <c r="HO4103" s="281"/>
      <c r="HP4103" s="281"/>
      <c r="HQ4103" s="281"/>
      <c r="HR4103" s="281"/>
      <c r="HS4103" s="281"/>
      <c r="HT4103" s="281"/>
      <c r="HU4103" s="281"/>
      <c r="HV4103" s="281"/>
      <c r="HW4103" s="281"/>
      <c r="HX4103" s="281"/>
      <c r="HY4103" s="281"/>
      <c r="HZ4103" s="281"/>
      <c r="IA4103" s="281"/>
      <c r="IB4103" s="281"/>
      <c r="IC4103" s="281"/>
      <c r="ID4103" s="281"/>
      <c r="IE4103" s="281"/>
      <c r="IF4103" s="281"/>
      <c r="IG4103" s="281"/>
      <c r="IH4103" s="281"/>
      <c r="II4103" s="281"/>
      <c r="IJ4103" s="281"/>
      <c r="IK4103" s="281"/>
      <c r="IL4103" s="281"/>
      <c r="IM4103" s="281"/>
      <c r="IN4103" s="281"/>
      <c r="IO4103" s="281"/>
      <c r="IP4103" s="281"/>
      <c r="IQ4103" s="281"/>
      <c r="IR4103" s="281"/>
      <c r="IS4103" s="281"/>
      <c r="IT4103" s="281"/>
      <c r="IU4103" s="281"/>
      <c r="IV4103" s="281"/>
    </row>
    <row r="4104" spans="1:256" s="279" customFormat="1" ht="12.75">
      <c r="A4104" s="275"/>
      <c r="B4104" s="276">
        <v>537531</v>
      </c>
      <c r="C4104" s="275" t="s">
        <v>205</v>
      </c>
      <c r="D4104" s="275" t="s">
        <v>194</v>
      </c>
      <c r="E4104" s="275"/>
      <c r="F4104" s="277"/>
      <c r="G4104" s="277"/>
      <c r="H4104" s="276">
        <f>H4103-B4104</f>
        <v>-34245</v>
      </c>
      <c r="I4104" s="278">
        <f t="shared" si="234"/>
        <v>1085.9212121212122</v>
      </c>
      <c r="K4104" s="280">
        <v>495</v>
      </c>
      <c r="L4104" s="281"/>
      <c r="M4104" s="280">
        <v>495</v>
      </c>
      <c r="N4104" s="281"/>
      <c r="O4104" s="281"/>
      <c r="P4104" s="281"/>
      <c r="Q4104" s="281"/>
      <c r="R4104" s="281"/>
      <c r="S4104" s="281"/>
      <c r="T4104" s="281"/>
      <c r="U4104" s="281"/>
      <c r="V4104" s="281"/>
      <c r="W4104" s="281"/>
      <c r="X4104" s="281"/>
      <c r="Y4104" s="281"/>
      <c r="Z4104" s="281"/>
      <c r="AA4104" s="281"/>
      <c r="AB4104" s="281"/>
      <c r="AC4104" s="281"/>
      <c r="AD4104" s="281"/>
      <c r="AE4104" s="281"/>
      <c r="AF4104" s="281"/>
      <c r="AG4104" s="281"/>
      <c r="AH4104" s="281"/>
      <c r="AI4104" s="281"/>
      <c r="AJ4104" s="281"/>
      <c r="AK4104" s="281"/>
      <c r="AL4104" s="281"/>
      <c r="AM4104" s="281"/>
      <c r="AN4104" s="281"/>
      <c r="AO4104" s="281"/>
      <c r="AP4104" s="281"/>
      <c r="AQ4104" s="281"/>
      <c r="AR4104" s="281"/>
      <c r="AS4104" s="281"/>
      <c r="AT4104" s="281"/>
      <c r="AU4104" s="281"/>
      <c r="AV4104" s="281"/>
      <c r="AW4104" s="281"/>
      <c r="AX4104" s="281"/>
      <c r="AY4104" s="281"/>
      <c r="AZ4104" s="281"/>
      <c r="BA4104" s="281"/>
      <c r="BB4104" s="281"/>
      <c r="BC4104" s="281"/>
      <c r="BD4104" s="281"/>
      <c r="BE4104" s="281"/>
      <c r="BF4104" s="281"/>
      <c r="BG4104" s="281"/>
      <c r="BH4104" s="281"/>
      <c r="BI4104" s="281"/>
      <c r="BJ4104" s="281"/>
      <c r="BK4104" s="281"/>
      <c r="BL4104" s="281"/>
      <c r="BM4104" s="281"/>
      <c r="BN4104" s="281"/>
      <c r="BO4104" s="281"/>
      <c r="BP4104" s="281"/>
      <c r="BQ4104" s="281"/>
      <c r="BR4104" s="281"/>
      <c r="BS4104" s="281"/>
      <c r="BT4104" s="281"/>
      <c r="BU4104" s="281"/>
      <c r="BV4104" s="281"/>
      <c r="BW4104" s="281"/>
      <c r="BX4104" s="281"/>
      <c r="BY4104" s="281"/>
      <c r="BZ4104" s="281"/>
      <c r="CA4104" s="281"/>
      <c r="CB4104" s="281"/>
      <c r="CC4104" s="281"/>
      <c r="CD4104" s="281"/>
      <c r="CE4104" s="281"/>
      <c r="CF4104" s="281"/>
      <c r="CG4104" s="281"/>
      <c r="CH4104" s="281"/>
      <c r="CI4104" s="281"/>
      <c r="CJ4104" s="281"/>
      <c r="CK4104" s="281"/>
      <c r="CL4104" s="281"/>
      <c r="CM4104" s="281"/>
      <c r="CN4104" s="281"/>
      <c r="CO4104" s="281"/>
      <c r="CP4104" s="281"/>
      <c r="CQ4104" s="281"/>
      <c r="CR4104" s="281"/>
      <c r="CS4104" s="281"/>
      <c r="CT4104" s="281"/>
      <c r="CU4104" s="281"/>
      <c r="CV4104" s="281"/>
      <c r="CW4104" s="281"/>
      <c r="CX4104" s="281"/>
      <c r="CY4104" s="281"/>
      <c r="CZ4104" s="281"/>
      <c r="DA4104" s="281"/>
      <c r="DB4104" s="281"/>
      <c r="DC4104" s="281"/>
      <c r="DD4104" s="281"/>
      <c r="DE4104" s="281"/>
      <c r="DF4104" s="281"/>
      <c r="DG4104" s="281"/>
      <c r="DH4104" s="281"/>
      <c r="DI4104" s="281"/>
      <c r="DJ4104" s="281"/>
      <c r="DK4104" s="281"/>
      <c r="DL4104" s="281"/>
      <c r="DM4104" s="281"/>
      <c r="DN4104" s="281"/>
      <c r="DO4104" s="281"/>
      <c r="DP4104" s="281"/>
      <c r="DQ4104" s="281"/>
      <c r="DR4104" s="281"/>
      <c r="DS4104" s="281"/>
      <c r="DT4104" s="281"/>
      <c r="DU4104" s="281"/>
      <c r="DV4104" s="281"/>
      <c r="DW4104" s="281"/>
      <c r="DX4104" s="281"/>
      <c r="DY4104" s="281"/>
      <c r="DZ4104" s="281"/>
      <c r="EA4104" s="281"/>
      <c r="EB4104" s="281"/>
      <c r="EC4104" s="281"/>
      <c r="ED4104" s="281"/>
      <c r="EE4104" s="281"/>
      <c r="EF4104" s="281"/>
      <c r="EG4104" s="281"/>
      <c r="EH4104" s="281"/>
      <c r="EI4104" s="281"/>
      <c r="EJ4104" s="281"/>
      <c r="EK4104" s="281"/>
      <c r="EL4104" s="281"/>
      <c r="EM4104" s="281"/>
      <c r="EN4104" s="281"/>
      <c r="EO4104" s="281"/>
      <c r="EP4104" s="281"/>
      <c r="EQ4104" s="281"/>
      <c r="ER4104" s="281"/>
      <c r="ES4104" s="281"/>
      <c r="ET4104" s="281"/>
      <c r="EU4104" s="281"/>
      <c r="EV4104" s="281"/>
      <c r="EW4104" s="281"/>
      <c r="EX4104" s="281"/>
      <c r="EY4104" s="281"/>
      <c r="EZ4104" s="281"/>
      <c r="FA4104" s="281"/>
      <c r="FB4104" s="281"/>
      <c r="FC4104" s="281"/>
      <c r="FD4104" s="281"/>
      <c r="FE4104" s="281"/>
      <c r="FF4104" s="281"/>
      <c r="FG4104" s="281"/>
      <c r="FH4104" s="281"/>
      <c r="FI4104" s="281"/>
      <c r="FJ4104" s="281"/>
      <c r="FK4104" s="281"/>
      <c r="FL4104" s="281"/>
      <c r="FM4104" s="281"/>
      <c r="FN4104" s="281"/>
      <c r="FO4104" s="281"/>
      <c r="FP4104" s="281"/>
      <c r="FQ4104" s="281"/>
      <c r="FR4104" s="281"/>
      <c r="FS4104" s="281"/>
      <c r="FT4104" s="281"/>
      <c r="FU4104" s="281"/>
      <c r="FV4104" s="281"/>
      <c r="FW4104" s="281"/>
      <c r="FX4104" s="281"/>
      <c r="FY4104" s="281"/>
      <c r="FZ4104" s="281"/>
      <c r="GA4104" s="281"/>
      <c r="GB4104" s="281"/>
      <c r="GC4104" s="281"/>
      <c r="GD4104" s="281"/>
      <c r="GE4104" s="281"/>
      <c r="GF4104" s="281"/>
      <c r="GG4104" s="281"/>
      <c r="GH4104" s="281"/>
      <c r="GI4104" s="281"/>
      <c r="GJ4104" s="281"/>
      <c r="GK4104" s="281"/>
      <c r="GL4104" s="281"/>
      <c r="GM4104" s="281"/>
      <c r="GN4104" s="281"/>
      <c r="GO4104" s="281"/>
      <c r="GP4104" s="281"/>
      <c r="GQ4104" s="281"/>
      <c r="GR4104" s="281"/>
      <c r="GS4104" s="281"/>
      <c r="GT4104" s="281"/>
      <c r="GU4104" s="281"/>
      <c r="GV4104" s="281"/>
      <c r="GW4104" s="281"/>
      <c r="GX4104" s="281"/>
      <c r="GY4104" s="281"/>
      <c r="GZ4104" s="281"/>
      <c r="HA4104" s="281"/>
      <c r="HB4104" s="281"/>
      <c r="HC4104" s="281"/>
      <c r="HD4104" s="281"/>
      <c r="HE4104" s="281"/>
      <c r="HF4104" s="281"/>
      <c r="HG4104" s="281"/>
      <c r="HH4104" s="281"/>
      <c r="HI4104" s="281"/>
      <c r="HJ4104" s="281"/>
      <c r="HK4104" s="281"/>
      <c r="HL4104" s="281"/>
      <c r="HM4104" s="281"/>
      <c r="HN4104" s="281"/>
      <c r="HO4104" s="281"/>
      <c r="HP4104" s="281"/>
      <c r="HQ4104" s="281"/>
      <c r="HR4104" s="281"/>
      <c r="HS4104" s="281"/>
      <c r="HT4104" s="281"/>
      <c r="HU4104" s="281"/>
      <c r="HV4104" s="281"/>
      <c r="HW4104" s="281"/>
      <c r="HX4104" s="281"/>
      <c r="HY4104" s="281"/>
      <c r="HZ4104" s="281"/>
      <c r="IA4104" s="281"/>
      <c r="IB4104" s="281"/>
      <c r="IC4104" s="281"/>
      <c r="ID4104" s="281"/>
      <c r="IE4104" s="281"/>
      <c r="IF4104" s="281"/>
      <c r="IG4104" s="281"/>
      <c r="IH4104" s="281"/>
      <c r="II4104" s="281"/>
      <c r="IJ4104" s="281"/>
      <c r="IK4104" s="281"/>
      <c r="IL4104" s="281"/>
      <c r="IM4104" s="281"/>
      <c r="IN4104" s="281"/>
      <c r="IO4104" s="281"/>
      <c r="IP4104" s="281"/>
      <c r="IQ4104" s="281"/>
      <c r="IR4104" s="281"/>
      <c r="IS4104" s="281"/>
      <c r="IT4104" s="281"/>
      <c r="IU4104" s="281"/>
      <c r="IV4104" s="281"/>
    </row>
    <row r="4105" spans="1:256" s="279" customFormat="1" ht="12.75">
      <c r="A4105" s="275"/>
      <c r="B4105" s="276">
        <v>105500</v>
      </c>
      <c r="C4105" s="275" t="s">
        <v>205</v>
      </c>
      <c r="D4105" s="275" t="s">
        <v>195</v>
      </c>
      <c r="E4105" s="275"/>
      <c r="F4105" s="277"/>
      <c r="G4105" s="277"/>
      <c r="H4105" s="276">
        <f>H4104-B4105</f>
        <v>-139745</v>
      </c>
      <c r="I4105" s="278">
        <f t="shared" si="234"/>
        <v>211</v>
      </c>
      <c r="K4105" s="280">
        <v>500</v>
      </c>
      <c r="L4105" s="281"/>
      <c r="M4105" s="280">
        <v>500</v>
      </c>
      <c r="N4105" s="281"/>
      <c r="O4105" s="281"/>
      <c r="P4105" s="281"/>
      <c r="Q4105" s="281"/>
      <c r="R4105" s="281"/>
      <c r="S4105" s="281"/>
      <c r="T4105" s="281"/>
      <c r="U4105" s="281"/>
      <c r="V4105" s="281"/>
      <c r="W4105" s="281"/>
      <c r="X4105" s="281"/>
      <c r="Y4105" s="281"/>
      <c r="Z4105" s="281"/>
      <c r="AA4105" s="281"/>
      <c r="AB4105" s="281"/>
      <c r="AC4105" s="281"/>
      <c r="AD4105" s="281"/>
      <c r="AE4105" s="281"/>
      <c r="AF4105" s="281"/>
      <c r="AG4105" s="281"/>
      <c r="AH4105" s="281"/>
      <c r="AI4105" s="281"/>
      <c r="AJ4105" s="281"/>
      <c r="AK4105" s="281"/>
      <c r="AL4105" s="281"/>
      <c r="AM4105" s="281"/>
      <c r="AN4105" s="281"/>
      <c r="AO4105" s="281"/>
      <c r="AP4105" s="281"/>
      <c r="AQ4105" s="281"/>
      <c r="AR4105" s="281"/>
      <c r="AS4105" s="281"/>
      <c r="AT4105" s="281"/>
      <c r="AU4105" s="281"/>
      <c r="AV4105" s="281"/>
      <c r="AW4105" s="281"/>
      <c r="AX4105" s="281"/>
      <c r="AY4105" s="281"/>
      <c r="AZ4105" s="281"/>
      <c r="BA4105" s="281"/>
      <c r="BB4105" s="281"/>
      <c r="BC4105" s="281"/>
      <c r="BD4105" s="281"/>
      <c r="BE4105" s="281"/>
      <c r="BF4105" s="281"/>
      <c r="BG4105" s="281"/>
      <c r="BH4105" s="281"/>
      <c r="BI4105" s="281"/>
      <c r="BJ4105" s="281"/>
      <c r="BK4105" s="281"/>
      <c r="BL4105" s="281"/>
      <c r="BM4105" s="281"/>
      <c r="BN4105" s="281"/>
      <c r="BO4105" s="281"/>
      <c r="BP4105" s="281"/>
      <c r="BQ4105" s="281"/>
      <c r="BR4105" s="281"/>
      <c r="BS4105" s="281"/>
      <c r="BT4105" s="281"/>
      <c r="BU4105" s="281"/>
      <c r="BV4105" s="281"/>
      <c r="BW4105" s="281"/>
      <c r="BX4105" s="281"/>
      <c r="BY4105" s="281"/>
      <c r="BZ4105" s="281"/>
      <c r="CA4105" s="281"/>
      <c r="CB4105" s="281"/>
      <c r="CC4105" s="281"/>
      <c r="CD4105" s="281"/>
      <c r="CE4105" s="281"/>
      <c r="CF4105" s="281"/>
      <c r="CG4105" s="281"/>
      <c r="CH4105" s="281"/>
      <c r="CI4105" s="281"/>
      <c r="CJ4105" s="281"/>
      <c r="CK4105" s="281"/>
      <c r="CL4105" s="281"/>
      <c r="CM4105" s="281"/>
      <c r="CN4105" s="281"/>
      <c r="CO4105" s="281"/>
      <c r="CP4105" s="281"/>
      <c r="CQ4105" s="281"/>
      <c r="CR4105" s="281"/>
      <c r="CS4105" s="281"/>
      <c r="CT4105" s="281"/>
      <c r="CU4105" s="281"/>
      <c r="CV4105" s="281"/>
      <c r="CW4105" s="281"/>
      <c r="CX4105" s="281"/>
      <c r="CY4105" s="281"/>
      <c r="CZ4105" s="281"/>
      <c r="DA4105" s="281"/>
      <c r="DB4105" s="281"/>
      <c r="DC4105" s="281"/>
      <c r="DD4105" s="281"/>
      <c r="DE4105" s="281"/>
      <c r="DF4105" s="281"/>
      <c r="DG4105" s="281"/>
      <c r="DH4105" s="281"/>
      <c r="DI4105" s="281"/>
      <c r="DJ4105" s="281"/>
      <c r="DK4105" s="281"/>
      <c r="DL4105" s="281"/>
      <c r="DM4105" s="281"/>
      <c r="DN4105" s="281"/>
      <c r="DO4105" s="281"/>
      <c r="DP4105" s="281"/>
      <c r="DQ4105" s="281"/>
      <c r="DR4105" s="281"/>
      <c r="DS4105" s="281"/>
      <c r="DT4105" s="281"/>
      <c r="DU4105" s="281"/>
      <c r="DV4105" s="281"/>
      <c r="DW4105" s="281"/>
      <c r="DX4105" s="281"/>
      <c r="DY4105" s="281"/>
      <c r="DZ4105" s="281"/>
      <c r="EA4105" s="281"/>
      <c r="EB4105" s="281"/>
      <c r="EC4105" s="281"/>
      <c r="ED4105" s="281"/>
      <c r="EE4105" s="281"/>
      <c r="EF4105" s="281"/>
      <c r="EG4105" s="281"/>
      <c r="EH4105" s="281"/>
      <c r="EI4105" s="281"/>
      <c r="EJ4105" s="281"/>
      <c r="EK4105" s="281"/>
      <c r="EL4105" s="281"/>
      <c r="EM4105" s="281"/>
      <c r="EN4105" s="281"/>
      <c r="EO4105" s="281"/>
      <c r="EP4105" s="281"/>
      <c r="EQ4105" s="281"/>
      <c r="ER4105" s="281"/>
      <c r="ES4105" s="281"/>
      <c r="ET4105" s="281"/>
      <c r="EU4105" s="281"/>
      <c r="EV4105" s="281"/>
      <c r="EW4105" s="281"/>
      <c r="EX4105" s="281"/>
      <c r="EY4105" s="281"/>
      <c r="EZ4105" s="281"/>
      <c r="FA4105" s="281"/>
      <c r="FB4105" s="281"/>
      <c r="FC4105" s="281"/>
      <c r="FD4105" s="281"/>
      <c r="FE4105" s="281"/>
      <c r="FF4105" s="281"/>
      <c r="FG4105" s="281"/>
      <c r="FH4105" s="281"/>
      <c r="FI4105" s="281"/>
      <c r="FJ4105" s="281"/>
      <c r="FK4105" s="281"/>
      <c r="FL4105" s="281"/>
      <c r="FM4105" s="281"/>
      <c r="FN4105" s="281"/>
      <c r="FO4105" s="281"/>
      <c r="FP4105" s="281"/>
      <c r="FQ4105" s="281"/>
      <c r="FR4105" s="281"/>
      <c r="FS4105" s="281"/>
      <c r="FT4105" s="281"/>
      <c r="FU4105" s="281"/>
      <c r="FV4105" s="281"/>
      <c r="FW4105" s="281"/>
      <c r="FX4105" s="281"/>
      <c r="FY4105" s="281"/>
      <c r="FZ4105" s="281"/>
      <c r="GA4105" s="281"/>
      <c r="GB4105" s="281"/>
      <c r="GC4105" s="281"/>
      <c r="GD4105" s="281"/>
      <c r="GE4105" s="281"/>
      <c r="GF4105" s="281"/>
      <c r="GG4105" s="281"/>
      <c r="GH4105" s="281"/>
      <c r="GI4105" s="281"/>
      <c r="GJ4105" s="281"/>
      <c r="GK4105" s="281"/>
      <c r="GL4105" s="281"/>
      <c r="GM4105" s="281"/>
      <c r="GN4105" s="281"/>
      <c r="GO4105" s="281"/>
      <c r="GP4105" s="281"/>
      <c r="GQ4105" s="281"/>
      <c r="GR4105" s="281"/>
      <c r="GS4105" s="281"/>
      <c r="GT4105" s="281"/>
      <c r="GU4105" s="281"/>
      <c r="GV4105" s="281"/>
      <c r="GW4105" s="281"/>
      <c r="GX4105" s="281"/>
      <c r="GY4105" s="281"/>
      <c r="GZ4105" s="281"/>
      <c r="HA4105" s="281"/>
      <c r="HB4105" s="281"/>
      <c r="HC4105" s="281"/>
      <c r="HD4105" s="281"/>
      <c r="HE4105" s="281"/>
      <c r="HF4105" s="281"/>
      <c r="HG4105" s="281"/>
      <c r="HH4105" s="281"/>
      <c r="HI4105" s="281"/>
      <c r="HJ4105" s="281"/>
      <c r="HK4105" s="281"/>
      <c r="HL4105" s="281"/>
      <c r="HM4105" s="281"/>
      <c r="HN4105" s="281"/>
      <c r="HO4105" s="281"/>
      <c r="HP4105" s="281"/>
      <c r="HQ4105" s="281"/>
      <c r="HR4105" s="281"/>
      <c r="HS4105" s="281"/>
      <c r="HT4105" s="281"/>
      <c r="HU4105" s="281"/>
      <c r="HV4105" s="281"/>
      <c r="HW4105" s="281"/>
      <c r="HX4105" s="281"/>
      <c r="HY4105" s="281"/>
      <c r="HZ4105" s="281"/>
      <c r="IA4105" s="281"/>
      <c r="IB4105" s="281"/>
      <c r="IC4105" s="281"/>
      <c r="ID4105" s="281"/>
      <c r="IE4105" s="281"/>
      <c r="IF4105" s="281"/>
      <c r="IG4105" s="281"/>
      <c r="IH4105" s="281"/>
      <c r="II4105" s="281"/>
      <c r="IJ4105" s="281"/>
      <c r="IK4105" s="281"/>
      <c r="IL4105" s="281"/>
      <c r="IM4105" s="281"/>
      <c r="IN4105" s="281"/>
      <c r="IO4105" s="281"/>
      <c r="IP4105" s="281"/>
      <c r="IQ4105" s="281"/>
      <c r="IR4105" s="281"/>
      <c r="IS4105" s="281"/>
      <c r="IT4105" s="281"/>
      <c r="IU4105" s="281"/>
      <c r="IV4105" s="281"/>
    </row>
    <row r="4106" spans="1:256" s="279" customFormat="1" ht="12.75">
      <c r="A4106" s="275"/>
      <c r="B4106" s="276">
        <v>0</v>
      </c>
      <c r="C4106" s="275" t="s">
        <v>205</v>
      </c>
      <c r="D4106" s="275" t="s">
        <v>196</v>
      </c>
      <c r="E4106" s="275"/>
      <c r="F4106" s="277"/>
      <c r="G4106" s="277"/>
      <c r="H4106" s="276">
        <f>H4104-B4106</f>
        <v>-34245</v>
      </c>
      <c r="I4106" s="278">
        <f t="shared" si="234"/>
        <v>0</v>
      </c>
      <c r="K4106" s="280">
        <v>525</v>
      </c>
      <c r="L4106" s="281"/>
      <c r="M4106" s="280">
        <v>525</v>
      </c>
      <c r="N4106" s="281"/>
      <c r="O4106" s="281"/>
      <c r="P4106" s="281"/>
      <c r="Q4106" s="281"/>
      <c r="R4106" s="281"/>
      <c r="S4106" s="281"/>
      <c r="T4106" s="281"/>
      <c r="U4106" s="281"/>
      <c r="V4106" s="281"/>
      <c r="W4106" s="281"/>
      <c r="X4106" s="281"/>
      <c r="Y4106" s="281"/>
      <c r="Z4106" s="281"/>
      <c r="AA4106" s="281"/>
      <c r="AB4106" s="281"/>
      <c r="AC4106" s="281"/>
      <c r="AD4106" s="281"/>
      <c r="AE4106" s="281"/>
      <c r="AF4106" s="281"/>
      <c r="AG4106" s="281"/>
      <c r="AH4106" s="281"/>
      <c r="AI4106" s="281"/>
      <c r="AJ4106" s="281"/>
      <c r="AK4106" s="281"/>
      <c r="AL4106" s="281"/>
      <c r="AM4106" s="281"/>
      <c r="AN4106" s="281"/>
      <c r="AO4106" s="281"/>
      <c r="AP4106" s="281"/>
      <c r="AQ4106" s="281"/>
      <c r="AR4106" s="281"/>
      <c r="AS4106" s="281"/>
      <c r="AT4106" s="281"/>
      <c r="AU4106" s="281"/>
      <c r="AV4106" s="281"/>
      <c r="AW4106" s="281"/>
      <c r="AX4106" s="281"/>
      <c r="AY4106" s="281"/>
      <c r="AZ4106" s="281"/>
      <c r="BA4106" s="281"/>
      <c r="BB4106" s="281"/>
      <c r="BC4106" s="281"/>
      <c r="BD4106" s="281"/>
      <c r="BE4106" s="281"/>
      <c r="BF4106" s="281"/>
      <c r="BG4106" s="281"/>
      <c r="BH4106" s="281"/>
      <c r="BI4106" s="281"/>
      <c r="BJ4106" s="281"/>
      <c r="BK4106" s="281"/>
      <c r="BL4106" s="281"/>
      <c r="BM4106" s="281"/>
      <c r="BN4106" s="281"/>
      <c r="BO4106" s="281"/>
      <c r="BP4106" s="281"/>
      <c r="BQ4106" s="281"/>
      <c r="BR4106" s="281"/>
      <c r="BS4106" s="281"/>
      <c r="BT4106" s="281"/>
      <c r="BU4106" s="281"/>
      <c r="BV4106" s="281"/>
      <c r="BW4106" s="281"/>
      <c r="BX4106" s="281"/>
      <c r="BY4106" s="281"/>
      <c r="BZ4106" s="281"/>
      <c r="CA4106" s="281"/>
      <c r="CB4106" s="281"/>
      <c r="CC4106" s="281"/>
      <c r="CD4106" s="281"/>
      <c r="CE4106" s="281"/>
      <c r="CF4106" s="281"/>
      <c r="CG4106" s="281"/>
      <c r="CH4106" s="281"/>
      <c r="CI4106" s="281"/>
      <c r="CJ4106" s="281"/>
      <c r="CK4106" s="281"/>
      <c r="CL4106" s="281"/>
      <c r="CM4106" s="281"/>
      <c r="CN4106" s="281"/>
      <c r="CO4106" s="281"/>
      <c r="CP4106" s="281"/>
      <c r="CQ4106" s="281"/>
      <c r="CR4106" s="281"/>
      <c r="CS4106" s="281"/>
      <c r="CT4106" s="281"/>
      <c r="CU4106" s="281"/>
      <c r="CV4106" s="281"/>
      <c r="CW4106" s="281"/>
      <c r="CX4106" s="281"/>
      <c r="CY4106" s="281"/>
      <c r="CZ4106" s="281"/>
      <c r="DA4106" s="281"/>
      <c r="DB4106" s="281"/>
      <c r="DC4106" s="281"/>
      <c r="DD4106" s="281"/>
      <c r="DE4106" s="281"/>
      <c r="DF4106" s="281"/>
      <c r="DG4106" s="281"/>
      <c r="DH4106" s="281"/>
      <c r="DI4106" s="281"/>
      <c r="DJ4106" s="281"/>
      <c r="DK4106" s="281"/>
      <c r="DL4106" s="281"/>
      <c r="DM4106" s="281"/>
      <c r="DN4106" s="281"/>
      <c r="DO4106" s="281"/>
      <c r="DP4106" s="281"/>
      <c r="DQ4106" s="281"/>
      <c r="DR4106" s="281"/>
      <c r="DS4106" s="281"/>
      <c r="DT4106" s="281"/>
      <c r="DU4106" s="281"/>
      <c r="DV4106" s="281"/>
      <c r="DW4106" s="281"/>
      <c r="DX4106" s="281"/>
      <c r="DY4106" s="281"/>
      <c r="DZ4106" s="281"/>
      <c r="EA4106" s="281"/>
      <c r="EB4106" s="281"/>
      <c r="EC4106" s="281"/>
      <c r="ED4106" s="281"/>
      <c r="EE4106" s="281"/>
      <c r="EF4106" s="281"/>
      <c r="EG4106" s="281"/>
      <c r="EH4106" s="281"/>
      <c r="EI4106" s="281"/>
      <c r="EJ4106" s="281"/>
      <c r="EK4106" s="281"/>
      <c r="EL4106" s="281"/>
      <c r="EM4106" s="281"/>
      <c r="EN4106" s="281"/>
      <c r="EO4106" s="281"/>
      <c r="EP4106" s="281"/>
      <c r="EQ4106" s="281"/>
      <c r="ER4106" s="281"/>
      <c r="ES4106" s="281"/>
      <c r="ET4106" s="281"/>
      <c r="EU4106" s="281"/>
      <c r="EV4106" s="281"/>
      <c r="EW4106" s="281"/>
      <c r="EX4106" s="281"/>
      <c r="EY4106" s="281"/>
      <c r="EZ4106" s="281"/>
      <c r="FA4106" s="281"/>
      <c r="FB4106" s="281"/>
      <c r="FC4106" s="281"/>
      <c r="FD4106" s="281"/>
      <c r="FE4106" s="281"/>
      <c r="FF4106" s="281"/>
      <c r="FG4106" s="281"/>
      <c r="FH4106" s="281"/>
      <c r="FI4106" s="281"/>
      <c r="FJ4106" s="281"/>
      <c r="FK4106" s="281"/>
      <c r="FL4106" s="281"/>
      <c r="FM4106" s="281"/>
      <c r="FN4106" s="281"/>
      <c r="FO4106" s="281"/>
      <c r="FP4106" s="281"/>
      <c r="FQ4106" s="281"/>
      <c r="FR4106" s="281"/>
      <c r="FS4106" s="281"/>
      <c r="FT4106" s="281"/>
      <c r="FU4106" s="281"/>
      <c r="FV4106" s="281"/>
      <c r="FW4106" s="281"/>
      <c r="FX4106" s="281"/>
      <c r="FY4106" s="281"/>
      <c r="FZ4106" s="281"/>
      <c r="GA4106" s="281"/>
      <c r="GB4106" s="281"/>
      <c r="GC4106" s="281"/>
      <c r="GD4106" s="281"/>
      <c r="GE4106" s="281"/>
      <c r="GF4106" s="281"/>
      <c r="GG4106" s="281"/>
      <c r="GH4106" s="281"/>
      <c r="GI4106" s="281"/>
      <c r="GJ4106" s="281"/>
      <c r="GK4106" s="281"/>
      <c r="GL4106" s="281"/>
      <c r="GM4106" s="281"/>
      <c r="GN4106" s="281"/>
      <c r="GO4106" s="281"/>
      <c r="GP4106" s="281"/>
      <c r="GQ4106" s="281"/>
      <c r="GR4106" s="281"/>
      <c r="GS4106" s="281"/>
      <c r="GT4106" s="281"/>
      <c r="GU4106" s="281"/>
      <c r="GV4106" s="281"/>
      <c r="GW4106" s="281"/>
      <c r="GX4106" s="281"/>
      <c r="GY4106" s="281"/>
      <c r="GZ4106" s="281"/>
      <c r="HA4106" s="281"/>
      <c r="HB4106" s="281"/>
      <c r="HC4106" s="281"/>
      <c r="HD4106" s="281"/>
      <c r="HE4106" s="281"/>
      <c r="HF4106" s="281"/>
      <c r="HG4106" s="281"/>
      <c r="HH4106" s="281"/>
      <c r="HI4106" s="281"/>
      <c r="HJ4106" s="281"/>
      <c r="HK4106" s="281"/>
      <c r="HL4106" s="281"/>
      <c r="HM4106" s="281"/>
      <c r="HN4106" s="281"/>
      <c r="HO4106" s="281"/>
      <c r="HP4106" s="281"/>
      <c r="HQ4106" s="281"/>
      <c r="HR4106" s="281"/>
      <c r="HS4106" s="281"/>
      <c r="HT4106" s="281"/>
      <c r="HU4106" s="281"/>
      <c r="HV4106" s="281"/>
      <c r="HW4106" s="281"/>
      <c r="HX4106" s="281"/>
      <c r="HY4106" s="281"/>
      <c r="HZ4106" s="281"/>
      <c r="IA4106" s="281"/>
      <c r="IB4106" s="281"/>
      <c r="IC4106" s="281"/>
      <c r="ID4106" s="281"/>
      <c r="IE4106" s="281"/>
      <c r="IF4106" s="281"/>
      <c r="IG4106" s="281"/>
      <c r="IH4106" s="281"/>
      <c r="II4106" s="281"/>
      <c r="IJ4106" s="281"/>
      <c r="IK4106" s="281"/>
      <c r="IL4106" s="281"/>
      <c r="IM4106" s="281"/>
      <c r="IN4106" s="281"/>
      <c r="IO4106" s="281"/>
      <c r="IP4106" s="281"/>
      <c r="IQ4106" s="281"/>
      <c r="IR4106" s="281"/>
      <c r="IS4106" s="281"/>
      <c r="IT4106" s="281"/>
      <c r="IU4106" s="281"/>
      <c r="IV4106" s="281"/>
    </row>
    <row r="4107" spans="1:256" s="279" customFormat="1" ht="12.75">
      <c r="A4107" s="275"/>
      <c r="B4107" s="276">
        <v>-3007693</v>
      </c>
      <c r="C4107" s="275" t="s">
        <v>205</v>
      </c>
      <c r="D4107" s="275" t="s">
        <v>207</v>
      </c>
      <c r="E4107" s="275"/>
      <c r="F4107" s="277"/>
      <c r="G4107" s="277"/>
      <c r="H4107" s="276">
        <f>H4105-B4107</f>
        <v>2867948</v>
      </c>
      <c r="I4107" s="278">
        <f t="shared" si="234"/>
        <v>-5728.939047619047</v>
      </c>
      <c r="K4107" s="280">
        <v>525</v>
      </c>
      <c r="L4107" s="281"/>
      <c r="M4107" s="280">
        <v>525</v>
      </c>
      <c r="N4107" s="281"/>
      <c r="O4107" s="281"/>
      <c r="P4107" s="281"/>
      <c r="Q4107" s="281"/>
      <c r="R4107" s="281"/>
      <c r="S4107" s="281"/>
      <c r="T4107" s="281"/>
      <c r="U4107" s="281"/>
      <c r="V4107" s="281"/>
      <c r="W4107" s="281"/>
      <c r="X4107" s="281"/>
      <c r="Y4107" s="281"/>
      <c r="Z4107" s="281"/>
      <c r="AA4107" s="281"/>
      <c r="AB4107" s="281"/>
      <c r="AC4107" s="281"/>
      <c r="AD4107" s="281"/>
      <c r="AE4107" s="281"/>
      <c r="AF4107" s="281"/>
      <c r="AG4107" s="281"/>
      <c r="AH4107" s="281"/>
      <c r="AI4107" s="281"/>
      <c r="AJ4107" s="281"/>
      <c r="AK4107" s="281"/>
      <c r="AL4107" s="281"/>
      <c r="AM4107" s="281"/>
      <c r="AN4107" s="281"/>
      <c r="AO4107" s="281"/>
      <c r="AP4107" s="281"/>
      <c r="AQ4107" s="281"/>
      <c r="AR4107" s="281"/>
      <c r="AS4107" s="281"/>
      <c r="AT4107" s="281"/>
      <c r="AU4107" s="281"/>
      <c r="AV4107" s="281"/>
      <c r="AW4107" s="281"/>
      <c r="AX4107" s="281"/>
      <c r="AY4107" s="281"/>
      <c r="AZ4107" s="281"/>
      <c r="BA4107" s="281"/>
      <c r="BB4107" s="281"/>
      <c r="BC4107" s="281"/>
      <c r="BD4107" s="281"/>
      <c r="BE4107" s="281"/>
      <c r="BF4107" s="281"/>
      <c r="BG4107" s="281"/>
      <c r="BH4107" s="281"/>
      <c r="BI4107" s="281"/>
      <c r="BJ4107" s="281"/>
      <c r="BK4107" s="281"/>
      <c r="BL4107" s="281"/>
      <c r="BM4107" s="281"/>
      <c r="BN4107" s="281"/>
      <c r="BO4107" s="281"/>
      <c r="BP4107" s="281"/>
      <c r="BQ4107" s="281"/>
      <c r="BR4107" s="281"/>
      <c r="BS4107" s="281"/>
      <c r="BT4107" s="281"/>
      <c r="BU4107" s="281"/>
      <c r="BV4107" s="281"/>
      <c r="BW4107" s="281"/>
      <c r="BX4107" s="281"/>
      <c r="BY4107" s="281"/>
      <c r="BZ4107" s="281"/>
      <c r="CA4107" s="281"/>
      <c r="CB4107" s="281"/>
      <c r="CC4107" s="281"/>
      <c r="CD4107" s="281"/>
      <c r="CE4107" s="281"/>
      <c r="CF4107" s="281"/>
      <c r="CG4107" s="281"/>
      <c r="CH4107" s="281"/>
      <c r="CI4107" s="281"/>
      <c r="CJ4107" s="281"/>
      <c r="CK4107" s="281"/>
      <c r="CL4107" s="281"/>
      <c r="CM4107" s="281"/>
      <c r="CN4107" s="281"/>
      <c r="CO4107" s="281"/>
      <c r="CP4107" s="281"/>
      <c r="CQ4107" s="281"/>
      <c r="CR4107" s="281"/>
      <c r="CS4107" s="281"/>
      <c r="CT4107" s="281"/>
      <c r="CU4107" s="281"/>
      <c r="CV4107" s="281"/>
      <c r="CW4107" s="281"/>
      <c r="CX4107" s="281"/>
      <c r="CY4107" s="281"/>
      <c r="CZ4107" s="281"/>
      <c r="DA4107" s="281"/>
      <c r="DB4107" s="281"/>
      <c r="DC4107" s="281"/>
      <c r="DD4107" s="281"/>
      <c r="DE4107" s="281"/>
      <c r="DF4107" s="281"/>
      <c r="DG4107" s="281"/>
      <c r="DH4107" s="281"/>
      <c r="DI4107" s="281"/>
      <c r="DJ4107" s="281"/>
      <c r="DK4107" s="281"/>
      <c r="DL4107" s="281"/>
      <c r="DM4107" s="281"/>
      <c r="DN4107" s="281"/>
      <c r="DO4107" s="281"/>
      <c r="DP4107" s="281"/>
      <c r="DQ4107" s="281"/>
      <c r="DR4107" s="281"/>
      <c r="DS4107" s="281"/>
      <c r="DT4107" s="281"/>
      <c r="DU4107" s="281"/>
      <c r="DV4107" s="281"/>
      <c r="DW4107" s="281"/>
      <c r="DX4107" s="281"/>
      <c r="DY4107" s="281"/>
      <c r="DZ4107" s="281"/>
      <c r="EA4107" s="281"/>
      <c r="EB4107" s="281"/>
      <c r="EC4107" s="281"/>
      <c r="ED4107" s="281"/>
      <c r="EE4107" s="281"/>
      <c r="EF4107" s="281"/>
      <c r="EG4107" s="281"/>
      <c r="EH4107" s="281"/>
      <c r="EI4107" s="281"/>
      <c r="EJ4107" s="281"/>
      <c r="EK4107" s="281"/>
      <c r="EL4107" s="281"/>
      <c r="EM4107" s="281"/>
      <c r="EN4107" s="281"/>
      <c r="EO4107" s="281"/>
      <c r="EP4107" s="281"/>
      <c r="EQ4107" s="281"/>
      <c r="ER4107" s="281"/>
      <c r="ES4107" s="281"/>
      <c r="ET4107" s="281"/>
      <c r="EU4107" s="281"/>
      <c r="EV4107" s="281"/>
      <c r="EW4107" s="281"/>
      <c r="EX4107" s="281"/>
      <c r="EY4107" s="281"/>
      <c r="EZ4107" s="281"/>
      <c r="FA4107" s="281"/>
      <c r="FB4107" s="281"/>
      <c r="FC4107" s="281"/>
      <c r="FD4107" s="281"/>
      <c r="FE4107" s="281"/>
      <c r="FF4107" s="281"/>
      <c r="FG4107" s="281"/>
      <c r="FH4107" s="281"/>
      <c r="FI4107" s="281"/>
      <c r="FJ4107" s="281"/>
      <c r="FK4107" s="281"/>
      <c r="FL4107" s="281"/>
      <c r="FM4107" s="281"/>
      <c r="FN4107" s="281"/>
      <c r="FO4107" s="281"/>
      <c r="FP4107" s="281"/>
      <c r="FQ4107" s="281"/>
      <c r="FR4107" s="281"/>
      <c r="FS4107" s="281"/>
      <c r="FT4107" s="281"/>
      <c r="FU4107" s="281"/>
      <c r="FV4107" s="281"/>
      <c r="FW4107" s="281"/>
      <c r="FX4107" s="281"/>
      <c r="FY4107" s="281"/>
      <c r="FZ4107" s="281"/>
      <c r="GA4107" s="281"/>
      <c r="GB4107" s="281"/>
      <c r="GC4107" s="281"/>
      <c r="GD4107" s="281"/>
      <c r="GE4107" s="281"/>
      <c r="GF4107" s="281"/>
      <c r="GG4107" s="281"/>
      <c r="GH4107" s="281"/>
      <c r="GI4107" s="281"/>
      <c r="GJ4107" s="281"/>
      <c r="GK4107" s="281"/>
      <c r="GL4107" s="281"/>
      <c r="GM4107" s="281"/>
      <c r="GN4107" s="281"/>
      <c r="GO4107" s="281"/>
      <c r="GP4107" s="281"/>
      <c r="GQ4107" s="281"/>
      <c r="GR4107" s="281"/>
      <c r="GS4107" s="281"/>
      <c r="GT4107" s="281"/>
      <c r="GU4107" s="281"/>
      <c r="GV4107" s="281"/>
      <c r="GW4107" s="281"/>
      <c r="GX4107" s="281"/>
      <c r="GY4107" s="281"/>
      <c r="GZ4107" s="281"/>
      <c r="HA4107" s="281"/>
      <c r="HB4107" s="281"/>
      <c r="HC4107" s="281"/>
      <c r="HD4107" s="281"/>
      <c r="HE4107" s="281"/>
      <c r="HF4107" s="281"/>
      <c r="HG4107" s="281"/>
      <c r="HH4107" s="281"/>
      <c r="HI4107" s="281"/>
      <c r="HJ4107" s="281"/>
      <c r="HK4107" s="281"/>
      <c r="HL4107" s="281"/>
      <c r="HM4107" s="281"/>
      <c r="HN4107" s="281"/>
      <c r="HO4107" s="281"/>
      <c r="HP4107" s="281"/>
      <c r="HQ4107" s="281"/>
      <c r="HR4107" s="281"/>
      <c r="HS4107" s="281"/>
      <c r="HT4107" s="281"/>
      <c r="HU4107" s="281"/>
      <c r="HV4107" s="281"/>
      <c r="HW4107" s="281"/>
      <c r="HX4107" s="281"/>
      <c r="HY4107" s="281"/>
      <c r="HZ4107" s="281"/>
      <c r="IA4107" s="281"/>
      <c r="IB4107" s="281"/>
      <c r="IC4107" s="281"/>
      <c r="ID4107" s="281"/>
      <c r="IE4107" s="281"/>
      <c r="IF4107" s="281"/>
      <c r="IG4107" s="281"/>
      <c r="IH4107" s="281"/>
      <c r="II4107" s="281"/>
      <c r="IJ4107" s="281"/>
      <c r="IK4107" s="281"/>
      <c r="IL4107" s="281"/>
      <c r="IM4107" s="281"/>
      <c r="IN4107" s="281"/>
      <c r="IO4107" s="281"/>
      <c r="IP4107" s="281"/>
      <c r="IQ4107" s="281"/>
      <c r="IR4107" s="281"/>
      <c r="IS4107" s="281"/>
      <c r="IT4107" s="281"/>
      <c r="IU4107" s="281"/>
      <c r="IV4107" s="281"/>
    </row>
    <row r="4108" spans="1:256" s="279" customFormat="1" ht="12.75">
      <c r="A4108" s="275"/>
      <c r="B4108" s="276">
        <v>0</v>
      </c>
      <c r="C4108" s="275" t="s">
        <v>205</v>
      </c>
      <c r="D4108" s="275" t="s">
        <v>197</v>
      </c>
      <c r="E4108" s="275"/>
      <c r="F4108" s="277"/>
      <c r="G4108" s="277"/>
      <c r="H4108" s="276">
        <f>H4106-B4108</f>
        <v>-34245</v>
      </c>
      <c r="I4108" s="278">
        <f t="shared" si="234"/>
        <v>0</v>
      </c>
      <c r="K4108" s="280">
        <v>525</v>
      </c>
      <c r="L4108" s="281"/>
      <c r="M4108" s="280">
        <v>525</v>
      </c>
      <c r="N4108" s="281"/>
      <c r="O4108" s="281"/>
      <c r="P4108" s="281"/>
      <c r="Q4108" s="281"/>
      <c r="R4108" s="281"/>
      <c r="S4108" s="281"/>
      <c r="T4108" s="281"/>
      <c r="U4108" s="281"/>
      <c r="V4108" s="281"/>
      <c r="W4108" s="281"/>
      <c r="X4108" s="281"/>
      <c r="Y4108" s="281"/>
      <c r="Z4108" s="281"/>
      <c r="AA4108" s="281"/>
      <c r="AB4108" s="281"/>
      <c r="AC4108" s="281"/>
      <c r="AD4108" s="281"/>
      <c r="AE4108" s="281"/>
      <c r="AF4108" s="281"/>
      <c r="AG4108" s="281"/>
      <c r="AH4108" s="281"/>
      <c r="AI4108" s="281"/>
      <c r="AJ4108" s="281"/>
      <c r="AK4108" s="281"/>
      <c r="AL4108" s="281"/>
      <c r="AM4108" s="281"/>
      <c r="AN4108" s="281"/>
      <c r="AO4108" s="281"/>
      <c r="AP4108" s="281"/>
      <c r="AQ4108" s="281"/>
      <c r="AR4108" s="281"/>
      <c r="AS4108" s="281"/>
      <c r="AT4108" s="281"/>
      <c r="AU4108" s="281"/>
      <c r="AV4108" s="281"/>
      <c r="AW4108" s="281"/>
      <c r="AX4108" s="281"/>
      <c r="AY4108" s="281"/>
      <c r="AZ4108" s="281"/>
      <c r="BA4108" s="281"/>
      <c r="BB4108" s="281"/>
      <c r="BC4108" s="281"/>
      <c r="BD4108" s="281"/>
      <c r="BE4108" s="281"/>
      <c r="BF4108" s="281"/>
      <c r="BG4108" s="281"/>
      <c r="BH4108" s="281"/>
      <c r="BI4108" s="281"/>
      <c r="BJ4108" s="281"/>
      <c r="BK4108" s="281"/>
      <c r="BL4108" s="281"/>
      <c r="BM4108" s="281"/>
      <c r="BN4108" s="281"/>
      <c r="BO4108" s="281"/>
      <c r="BP4108" s="281"/>
      <c r="BQ4108" s="281"/>
      <c r="BR4108" s="281"/>
      <c r="BS4108" s="281"/>
      <c r="BT4108" s="281"/>
      <c r="BU4108" s="281"/>
      <c r="BV4108" s="281"/>
      <c r="BW4108" s="281"/>
      <c r="BX4108" s="281"/>
      <c r="BY4108" s="281"/>
      <c r="BZ4108" s="281"/>
      <c r="CA4108" s="281"/>
      <c r="CB4108" s="281"/>
      <c r="CC4108" s="281"/>
      <c r="CD4108" s="281"/>
      <c r="CE4108" s="281"/>
      <c r="CF4108" s="281"/>
      <c r="CG4108" s="281"/>
      <c r="CH4108" s="281"/>
      <c r="CI4108" s="281"/>
      <c r="CJ4108" s="281"/>
      <c r="CK4108" s="281"/>
      <c r="CL4108" s="281"/>
      <c r="CM4108" s="281"/>
      <c r="CN4108" s="281"/>
      <c r="CO4108" s="281"/>
      <c r="CP4108" s="281"/>
      <c r="CQ4108" s="281"/>
      <c r="CR4108" s="281"/>
      <c r="CS4108" s="281"/>
      <c r="CT4108" s="281"/>
      <c r="CU4108" s="281"/>
      <c r="CV4108" s="281"/>
      <c r="CW4108" s="281"/>
      <c r="CX4108" s="281"/>
      <c r="CY4108" s="281"/>
      <c r="CZ4108" s="281"/>
      <c r="DA4108" s="281"/>
      <c r="DB4108" s="281"/>
      <c r="DC4108" s="281"/>
      <c r="DD4108" s="281"/>
      <c r="DE4108" s="281"/>
      <c r="DF4108" s="281"/>
      <c r="DG4108" s="281"/>
      <c r="DH4108" s="281"/>
      <c r="DI4108" s="281"/>
      <c r="DJ4108" s="281"/>
      <c r="DK4108" s="281"/>
      <c r="DL4108" s="281"/>
      <c r="DM4108" s="281"/>
      <c r="DN4108" s="281"/>
      <c r="DO4108" s="281"/>
      <c r="DP4108" s="281"/>
      <c r="DQ4108" s="281"/>
      <c r="DR4108" s="281"/>
      <c r="DS4108" s="281"/>
      <c r="DT4108" s="281"/>
      <c r="DU4108" s="281"/>
      <c r="DV4108" s="281"/>
      <c r="DW4108" s="281"/>
      <c r="DX4108" s="281"/>
      <c r="DY4108" s="281"/>
      <c r="DZ4108" s="281"/>
      <c r="EA4108" s="281"/>
      <c r="EB4108" s="281"/>
      <c r="EC4108" s="281"/>
      <c r="ED4108" s="281"/>
      <c r="EE4108" s="281"/>
      <c r="EF4108" s="281"/>
      <c r="EG4108" s="281"/>
      <c r="EH4108" s="281"/>
      <c r="EI4108" s="281"/>
      <c r="EJ4108" s="281"/>
      <c r="EK4108" s="281"/>
      <c r="EL4108" s="281"/>
      <c r="EM4108" s="281"/>
      <c r="EN4108" s="281"/>
      <c r="EO4108" s="281"/>
      <c r="EP4108" s="281"/>
      <c r="EQ4108" s="281"/>
      <c r="ER4108" s="281"/>
      <c r="ES4108" s="281"/>
      <c r="ET4108" s="281"/>
      <c r="EU4108" s="281"/>
      <c r="EV4108" s="281"/>
      <c r="EW4108" s="281"/>
      <c r="EX4108" s="281"/>
      <c r="EY4108" s="281"/>
      <c r="EZ4108" s="281"/>
      <c r="FA4108" s="281"/>
      <c r="FB4108" s="281"/>
      <c r="FC4108" s="281"/>
      <c r="FD4108" s="281"/>
      <c r="FE4108" s="281"/>
      <c r="FF4108" s="281"/>
      <c r="FG4108" s="281"/>
      <c r="FH4108" s="281"/>
      <c r="FI4108" s="281"/>
      <c r="FJ4108" s="281"/>
      <c r="FK4108" s="281"/>
      <c r="FL4108" s="281"/>
      <c r="FM4108" s="281"/>
      <c r="FN4108" s="281"/>
      <c r="FO4108" s="281"/>
      <c r="FP4108" s="281"/>
      <c r="FQ4108" s="281"/>
      <c r="FR4108" s="281"/>
      <c r="FS4108" s="281"/>
      <c r="FT4108" s="281"/>
      <c r="FU4108" s="281"/>
      <c r="FV4108" s="281"/>
      <c r="FW4108" s="281"/>
      <c r="FX4108" s="281"/>
      <c r="FY4108" s="281"/>
      <c r="FZ4108" s="281"/>
      <c r="GA4108" s="281"/>
      <c r="GB4108" s="281"/>
      <c r="GC4108" s="281"/>
      <c r="GD4108" s="281"/>
      <c r="GE4108" s="281"/>
      <c r="GF4108" s="281"/>
      <c r="GG4108" s="281"/>
      <c r="GH4108" s="281"/>
      <c r="GI4108" s="281"/>
      <c r="GJ4108" s="281"/>
      <c r="GK4108" s="281"/>
      <c r="GL4108" s="281"/>
      <c r="GM4108" s="281"/>
      <c r="GN4108" s="281"/>
      <c r="GO4108" s="281"/>
      <c r="GP4108" s="281"/>
      <c r="GQ4108" s="281"/>
      <c r="GR4108" s="281"/>
      <c r="GS4108" s="281"/>
      <c r="GT4108" s="281"/>
      <c r="GU4108" s="281"/>
      <c r="GV4108" s="281"/>
      <c r="GW4108" s="281"/>
      <c r="GX4108" s="281"/>
      <c r="GY4108" s="281"/>
      <c r="GZ4108" s="281"/>
      <c r="HA4108" s="281"/>
      <c r="HB4108" s="281"/>
      <c r="HC4108" s="281"/>
      <c r="HD4108" s="281"/>
      <c r="HE4108" s="281"/>
      <c r="HF4108" s="281"/>
      <c r="HG4108" s="281"/>
      <c r="HH4108" s="281"/>
      <c r="HI4108" s="281"/>
      <c r="HJ4108" s="281"/>
      <c r="HK4108" s="281"/>
      <c r="HL4108" s="281"/>
      <c r="HM4108" s="281"/>
      <c r="HN4108" s="281"/>
      <c r="HO4108" s="281"/>
      <c r="HP4108" s="281"/>
      <c r="HQ4108" s="281"/>
      <c r="HR4108" s="281"/>
      <c r="HS4108" s="281"/>
      <c r="HT4108" s="281"/>
      <c r="HU4108" s="281"/>
      <c r="HV4108" s="281"/>
      <c r="HW4108" s="281"/>
      <c r="HX4108" s="281"/>
      <c r="HY4108" s="281"/>
      <c r="HZ4108" s="281"/>
      <c r="IA4108" s="281"/>
      <c r="IB4108" s="281"/>
      <c r="IC4108" s="281"/>
      <c r="ID4108" s="281"/>
      <c r="IE4108" s="281"/>
      <c r="IF4108" s="281"/>
      <c r="IG4108" s="281"/>
      <c r="IH4108" s="281"/>
      <c r="II4108" s="281"/>
      <c r="IJ4108" s="281"/>
      <c r="IK4108" s="281"/>
      <c r="IL4108" s="281"/>
      <c r="IM4108" s="281"/>
      <c r="IN4108" s="281"/>
      <c r="IO4108" s="281"/>
      <c r="IP4108" s="281"/>
      <c r="IQ4108" s="281"/>
      <c r="IR4108" s="281"/>
      <c r="IS4108" s="281"/>
      <c r="IT4108" s="281"/>
      <c r="IU4108" s="281"/>
      <c r="IV4108" s="281"/>
    </row>
    <row r="4109" spans="1:256" s="279" customFormat="1" ht="12.75">
      <c r="A4109" s="275"/>
      <c r="B4109" s="276">
        <v>-3091887</v>
      </c>
      <c r="C4109" s="275" t="s">
        <v>205</v>
      </c>
      <c r="D4109" s="275" t="s">
        <v>204</v>
      </c>
      <c r="E4109" s="275"/>
      <c r="F4109" s="277"/>
      <c r="G4109" s="277"/>
      <c r="H4109" s="276">
        <f>H4107-B4109</f>
        <v>5959835</v>
      </c>
      <c r="I4109" s="278">
        <f t="shared" si="234"/>
        <v>-5779.228037383177</v>
      </c>
      <c r="K4109" s="280">
        <v>535</v>
      </c>
      <c r="L4109" s="281"/>
      <c r="M4109" s="280">
        <v>535</v>
      </c>
      <c r="N4109" s="281"/>
      <c r="O4109" s="281"/>
      <c r="P4109" s="281"/>
      <c r="Q4109" s="281"/>
      <c r="R4109" s="281"/>
      <c r="S4109" s="281"/>
      <c r="T4109" s="281"/>
      <c r="U4109" s="281"/>
      <c r="V4109" s="281"/>
      <c r="W4109" s="281"/>
      <c r="X4109" s="281"/>
      <c r="Y4109" s="281"/>
      <c r="Z4109" s="281"/>
      <c r="AA4109" s="281"/>
      <c r="AB4109" s="281"/>
      <c r="AC4109" s="281"/>
      <c r="AD4109" s="281"/>
      <c r="AE4109" s="281"/>
      <c r="AF4109" s="281"/>
      <c r="AG4109" s="281"/>
      <c r="AH4109" s="281"/>
      <c r="AI4109" s="281"/>
      <c r="AJ4109" s="281"/>
      <c r="AK4109" s="281"/>
      <c r="AL4109" s="281"/>
      <c r="AM4109" s="281"/>
      <c r="AN4109" s="281"/>
      <c r="AO4109" s="281"/>
      <c r="AP4109" s="281"/>
      <c r="AQ4109" s="281"/>
      <c r="AR4109" s="281"/>
      <c r="AS4109" s="281"/>
      <c r="AT4109" s="281"/>
      <c r="AU4109" s="281"/>
      <c r="AV4109" s="281"/>
      <c r="AW4109" s="281"/>
      <c r="AX4109" s="281"/>
      <c r="AY4109" s="281"/>
      <c r="AZ4109" s="281"/>
      <c r="BA4109" s="281"/>
      <c r="BB4109" s="281"/>
      <c r="BC4109" s="281"/>
      <c r="BD4109" s="281"/>
      <c r="BE4109" s="281"/>
      <c r="BF4109" s="281"/>
      <c r="BG4109" s="281"/>
      <c r="BH4109" s="281"/>
      <c r="BI4109" s="281"/>
      <c r="BJ4109" s="281"/>
      <c r="BK4109" s="281"/>
      <c r="BL4109" s="281"/>
      <c r="BM4109" s="281"/>
      <c r="BN4109" s="281"/>
      <c r="BO4109" s="281"/>
      <c r="BP4109" s="281"/>
      <c r="BQ4109" s="281"/>
      <c r="BR4109" s="281"/>
      <c r="BS4109" s="281"/>
      <c r="BT4109" s="281"/>
      <c r="BU4109" s="281"/>
      <c r="BV4109" s="281"/>
      <c r="BW4109" s="281"/>
      <c r="BX4109" s="281"/>
      <c r="BY4109" s="281"/>
      <c r="BZ4109" s="281"/>
      <c r="CA4109" s="281"/>
      <c r="CB4109" s="281"/>
      <c r="CC4109" s="281"/>
      <c r="CD4109" s="281"/>
      <c r="CE4109" s="281"/>
      <c r="CF4109" s="281"/>
      <c r="CG4109" s="281"/>
      <c r="CH4109" s="281"/>
      <c r="CI4109" s="281"/>
      <c r="CJ4109" s="281"/>
      <c r="CK4109" s="281"/>
      <c r="CL4109" s="281"/>
      <c r="CM4109" s="281"/>
      <c r="CN4109" s="281"/>
      <c r="CO4109" s="281"/>
      <c r="CP4109" s="281"/>
      <c r="CQ4109" s="281"/>
      <c r="CR4109" s="281"/>
      <c r="CS4109" s="281"/>
      <c r="CT4109" s="281"/>
      <c r="CU4109" s="281"/>
      <c r="CV4109" s="281"/>
      <c r="CW4109" s="281"/>
      <c r="CX4109" s="281"/>
      <c r="CY4109" s="281"/>
      <c r="CZ4109" s="281"/>
      <c r="DA4109" s="281"/>
      <c r="DB4109" s="281"/>
      <c r="DC4109" s="281"/>
      <c r="DD4109" s="281"/>
      <c r="DE4109" s="281"/>
      <c r="DF4109" s="281"/>
      <c r="DG4109" s="281"/>
      <c r="DH4109" s="281"/>
      <c r="DI4109" s="281"/>
      <c r="DJ4109" s="281"/>
      <c r="DK4109" s="281"/>
      <c r="DL4109" s="281"/>
      <c r="DM4109" s="281"/>
      <c r="DN4109" s="281"/>
      <c r="DO4109" s="281"/>
      <c r="DP4109" s="281"/>
      <c r="DQ4109" s="281"/>
      <c r="DR4109" s="281"/>
      <c r="DS4109" s="281"/>
      <c r="DT4109" s="281"/>
      <c r="DU4109" s="281"/>
      <c r="DV4109" s="281"/>
      <c r="DW4109" s="281"/>
      <c r="DX4109" s="281"/>
      <c r="DY4109" s="281"/>
      <c r="DZ4109" s="281"/>
      <c r="EA4109" s="281"/>
      <c r="EB4109" s="281"/>
      <c r="EC4109" s="281"/>
      <c r="ED4109" s="281"/>
      <c r="EE4109" s="281"/>
      <c r="EF4109" s="281"/>
      <c r="EG4109" s="281"/>
      <c r="EH4109" s="281"/>
      <c r="EI4109" s="281"/>
      <c r="EJ4109" s="281"/>
      <c r="EK4109" s="281"/>
      <c r="EL4109" s="281"/>
      <c r="EM4109" s="281"/>
      <c r="EN4109" s="281"/>
      <c r="EO4109" s="281"/>
      <c r="EP4109" s="281"/>
      <c r="EQ4109" s="281"/>
      <c r="ER4109" s="281"/>
      <c r="ES4109" s="281"/>
      <c r="ET4109" s="281"/>
      <c r="EU4109" s="281"/>
      <c r="EV4109" s="281"/>
      <c r="EW4109" s="281"/>
      <c r="EX4109" s="281"/>
      <c r="EY4109" s="281"/>
      <c r="EZ4109" s="281"/>
      <c r="FA4109" s="281"/>
      <c r="FB4109" s="281"/>
      <c r="FC4109" s="281"/>
      <c r="FD4109" s="281"/>
      <c r="FE4109" s="281"/>
      <c r="FF4109" s="281"/>
      <c r="FG4109" s="281"/>
      <c r="FH4109" s="281"/>
      <c r="FI4109" s="281"/>
      <c r="FJ4109" s="281"/>
      <c r="FK4109" s="281"/>
      <c r="FL4109" s="281"/>
      <c r="FM4109" s="281"/>
      <c r="FN4109" s="281"/>
      <c r="FO4109" s="281"/>
      <c r="FP4109" s="281"/>
      <c r="FQ4109" s="281"/>
      <c r="FR4109" s="281"/>
      <c r="FS4109" s="281"/>
      <c r="FT4109" s="281"/>
      <c r="FU4109" s="281"/>
      <c r="FV4109" s="281"/>
      <c r="FW4109" s="281"/>
      <c r="FX4109" s="281"/>
      <c r="FY4109" s="281"/>
      <c r="FZ4109" s="281"/>
      <c r="GA4109" s="281"/>
      <c r="GB4109" s="281"/>
      <c r="GC4109" s="281"/>
      <c r="GD4109" s="281"/>
      <c r="GE4109" s="281"/>
      <c r="GF4109" s="281"/>
      <c r="GG4109" s="281"/>
      <c r="GH4109" s="281"/>
      <c r="GI4109" s="281"/>
      <c r="GJ4109" s="281"/>
      <c r="GK4109" s="281"/>
      <c r="GL4109" s="281"/>
      <c r="GM4109" s="281"/>
      <c r="GN4109" s="281"/>
      <c r="GO4109" s="281"/>
      <c r="GP4109" s="281"/>
      <c r="GQ4109" s="281"/>
      <c r="GR4109" s="281"/>
      <c r="GS4109" s="281"/>
      <c r="GT4109" s="281"/>
      <c r="GU4109" s="281"/>
      <c r="GV4109" s="281"/>
      <c r="GW4109" s="281"/>
      <c r="GX4109" s="281"/>
      <c r="GY4109" s="281"/>
      <c r="GZ4109" s="281"/>
      <c r="HA4109" s="281"/>
      <c r="HB4109" s="281"/>
      <c r="HC4109" s="281"/>
      <c r="HD4109" s="281"/>
      <c r="HE4109" s="281"/>
      <c r="HF4109" s="281"/>
      <c r="HG4109" s="281"/>
      <c r="HH4109" s="281"/>
      <c r="HI4109" s="281"/>
      <c r="HJ4109" s="281"/>
      <c r="HK4109" s="281"/>
      <c r="HL4109" s="281"/>
      <c r="HM4109" s="281"/>
      <c r="HN4109" s="281"/>
      <c r="HO4109" s="281"/>
      <c r="HP4109" s="281"/>
      <c r="HQ4109" s="281"/>
      <c r="HR4109" s="281"/>
      <c r="HS4109" s="281"/>
      <c r="HT4109" s="281"/>
      <c r="HU4109" s="281"/>
      <c r="HV4109" s="281"/>
      <c r="HW4109" s="281"/>
      <c r="HX4109" s="281"/>
      <c r="HY4109" s="281"/>
      <c r="HZ4109" s="281"/>
      <c r="IA4109" s="281"/>
      <c r="IB4109" s="281"/>
      <c r="IC4109" s="281"/>
      <c r="ID4109" s="281"/>
      <c r="IE4109" s="281"/>
      <c r="IF4109" s="281"/>
      <c r="IG4109" s="281"/>
      <c r="IH4109" s="281"/>
      <c r="II4109" s="281"/>
      <c r="IJ4109" s="281"/>
      <c r="IK4109" s="281"/>
      <c r="IL4109" s="281"/>
      <c r="IM4109" s="281"/>
      <c r="IN4109" s="281"/>
      <c r="IO4109" s="281"/>
      <c r="IP4109" s="281"/>
      <c r="IQ4109" s="281"/>
      <c r="IR4109" s="281"/>
      <c r="IS4109" s="281"/>
      <c r="IT4109" s="281"/>
      <c r="IU4109" s="281"/>
      <c r="IV4109" s="281"/>
    </row>
    <row r="4110" spans="1:256" s="279" customFormat="1" ht="12.75">
      <c r="A4110" s="275"/>
      <c r="B4110" s="276">
        <v>1087326</v>
      </c>
      <c r="C4110" s="275" t="s">
        <v>205</v>
      </c>
      <c r="D4110" s="275" t="s">
        <v>198</v>
      </c>
      <c r="E4110" s="275"/>
      <c r="F4110" s="277"/>
      <c r="G4110" s="277"/>
      <c r="H4110" s="276">
        <f>H4107-B4110</f>
        <v>1780622</v>
      </c>
      <c r="I4110" s="278">
        <f t="shared" si="234"/>
        <v>2032.385046728972</v>
      </c>
      <c r="K4110" s="280">
        <v>535</v>
      </c>
      <c r="L4110" s="281"/>
      <c r="M4110" s="280">
        <v>535</v>
      </c>
      <c r="N4110" s="281"/>
      <c r="O4110" s="281"/>
      <c r="P4110" s="281"/>
      <c r="Q4110" s="281"/>
      <c r="R4110" s="281"/>
      <c r="S4110" s="281"/>
      <c r="T4110" s="281"/>
      <c r="U4110" s="281"/>
      <c r="V4110" s="281"/>
      <c r="W4110" s="281"/>
      <c r="X4110" s="281"/>
      <c r="Y4110" s="281"/>
      <c r="Z4110" s="281"/>
      <c r="AA4110" s="281"/>
      <c r="AB4110" s="281"/>
      <c r="AC4110" s="281"/>
      <c r="AD4110" s="281"/>
      <c r="AE4110" s="281"/>
      <c r="AF4110" s="281"/>
      <c r="AG4110" s="281"/>
      <c r="AH4110" s="281"/>
      <c r="AI4110" s="281"/>
      <c r="AJ4110" s="281"/>
      <c r="AK4110" s="281"/>
      <c r="AL4110" s="281"/>
      <c r="AM4110" s="281"/>
      <c r="AN4110" s="281"/>
      <c r="AO4110" s="281"/>
      <c r="AP4110" s="281"/>
      <c r="AQ4110" s="281"/>
      <c r="AR4110" s="281"/>
      <c r="AS4110" s="281"/>
      <c r="AT4110" s="281"/>
      <c r="AU4110" s="281"/>
      <c r="AV4110" s="281"/>
      <c r="AW4110" s="281"/>
      <c r="AX4110" s="281"/>
      <c r="AY4110" s="281"/>
      <c r="AZ4110" s="281"/>
      <c r="BA4110" s="281"/>
      <c r="BB4110" s="281"/>
      <c r="BC4110" s="281"/>
      <c r="BD4110" s="281"/>
      <c r="BE4110" s="281"/>
      <c r="BF4110" s="281"/>
      <c r="BG4110" s="281"/>
      <c r="BH4110" s="281"/>
      <c r="BI4110" s="281"/>
      <c r="BJ4110" s="281"/>
      <c r="BK4110" s="281"/>
      <c r="BL4110" s="281"/>
      <c r="BM4110" s="281"/>
      <c r="BN4110" s="281"/>
      <c r="BO4110" s="281"/>
      <c r="BP4110" s="281"/>
      <c r="BQ4110" s="281"/>
      <c r="BR4110" s="281"/>
      <c r="BS4110" s="281"/>
      <c r="BT4110" s="281"/>
      <c r="BU4110" s="281"/>
      <c r="BV4110" s="281"/>
      <c r="BW4110" s="281"/>
      <c r="BX4110" s="281"/>
      <c r="BY4110" s="281"/>
      <c r="BZ4110" s="281"/>
      <c r="CA4110" s="281"/>
      <c r="CB4110" s="281"/>
      <c r="CC4110" s="281"/>
      <c r="CD4110" s="281"/>
      <c r="CE4110" s="281"/>
      <c r="CF4110" s="281"/>
      <c r="CG4110" s="281"/>
      <c r="CH4110" s="281"/>
      <c r="CI4110" s="281"/>
      <c r="CJ4110" s="281"/>
      <c r="CK4110" s="281"/>
      <c r="CL4110" s="281"/>
      <c r="CM4110" s="281"/>
      <c r="CN4110" s="281"/>
      <c r="CO4110" s="281"/>
      <c r="CP4110" s="281"/>
      <c r="CQ4110" s="281"/>
      <c r="CR4110" s="281"/>
      <c r="CS4110" s="281"/>
      <c r="CT4110" s="281"/>
      <c r="CU4110" s="281"/>
      <c r="CV4110" s="281"/>
      <c r="CW4110" s="281"/>
      <c r="CX4110" s="281"/>
      <c r="CY4110" s="281"/>
      <c r="CZ4110" s="281"/>
      <c r="DA4110" s="281"/>
      <c r="DB4110" s="281"/>
      <c r="DC4110" s="281"/>
      <c r="DD4110" s="281"/>
      <c r="DE4110" s="281"/>
      <c r="DF4110" s="281"/>
      <c r="DG4110" s="281"/>
      <c r="DH4110" s="281"/>
      <c r="DI4110" s="281"/>
      <c r="DJ4110" s="281"/>
      <c r="DK4110" s="281"/>
      <c r="DL4110" s="281"/>
      <c r="DM4110" s="281"/>
      <c r="DN4110" s="281"/>
      <c r="DO4110" s="281"/>
      <c r="DP4110" s="281"/>
      <c r="DQ4110" s="281"/>
      <c r="DR4110" s="281"/>
      <c r="DS4110" s="281"/>
      <c r="DT4110" s="281"/>
      <c r="DU4110" s="281"/>
      <c r="DV4110" s="281"/>
      <c r="DW4110" s="281"/>
      <c r="DX4110" s="281"/>
      <c r="DY4110" s="281"/>
      <c r="DZ4110" s="281"/>
      <c r="EA4110" s="281"/>
      <c r="EB4110" s="281"/>
      <c r="EC4110" s="281"/>
      <c r="ED4110" s="281"/>
      <c r="EE4110" s="281"/>
      <c r="EF4110" s="281"/>
      <c r="EG4110" s="281"/>
      <c r="EH4110" s="281"/>
      <c r="EI4110" s="281"/>
      <c r="EJ4110" s="281"/>
      <c r="EK4110" s="281"/>
      <c r="EL4110" s="281"/>
      <c r="EM4110" s="281"/>
      <c r="EN4110" s="281"/>
      <c r="EO4110" s="281"/>
      <c r="EP4110" s="281"/>
      <c r="EQ4110" s="281"/>
      <c r="ER4110" s="281"/>
      <c r="ES4110" s="281"/>
      <c r="ET4110" s="281"/>
      <c r="EU4110" s="281"/>
      <c r="EV4110" s="281"/>
      <c r="EW4110" s="281"/>
      <c r="EX4110" s="281"/>
      <c r="EY4110" s="281"/>
      <c r="EZ4110" s="281"/>
      <c r="FA4110" s="281"/>
      <c r="FB4110" s="281"/>
      <c r="FC4110" s="281"/>
      <c r="FD4110" s="281"/>
      <c r="FE4110" s="281"/>
      <c r="FF4110" s="281"/>
      <c r="FG4110" s="281"/>
      <c r="FH4110" s="281"/>
      <c r="FI4110" s="281"/>
      <c r="FJ4110" s="281"/>
      <c r="FK4110" s="281"/>
      <c r="FL4110" s="281"/>
      <c r="FM4110" s="281"/>
      <c r="FN4110" s="281"/>
      <c r="FO4110" s="281"/>
      <c r="FP4110" s="281"/>
      <c r="FQ4110" s="281"/>
      <c r="FR4110" s="281"/>
      <c r="FS4110" s="281"/>
      <c r="FT4110" s="281"/>
      <c r="FU4110" s="281"/>
      <c r="FV4110" s="281"/>
      <c r="FW4110" s="281"/>
      <c r="FX4110" s="281"/>
      <c r="FY4110" s="281"/>
      <c r="FZ4110" s="281"/>
      <c r="GA4110" s="281"/>
      <c r="GB4110" s="281"/>
      <c r="GC4110" s="281"/>
      <c r="GD4110" s="281"/>
      <c r="GE4110" s="281"/>
      <c r="GF4110" s="281"/>
      <c r="GG4110" s="281"/>
      <c r="GH4110" s="281"/>
      <c r="GI4110" s="281"/>
      <c r="GJ4110" s="281"/>
      <c r="GK4110" s="281"/>
      <c r="GL4110" s="281"/>
      <c r="GM4110" s="281"/>
      <c r="GN4110" s="281"/>
      <c r="GO4110" s="281"/>
      <c r="GP4110" s="281"/>
      <c r="GQ4110" s="281"/>
      <c r="GR4110" s="281"/>
      <c r="GS4110" s="281"/>
      <c r="GT4110" s="281"/>
      <c r="GU4110" s="281"/>
      <c r="GV4110" s="281"/>
      <c r="GW4110" s="281"/>
      <c r="GX4110" s="281"/>
      <c r="GY4110" s="281"/>
      <c r="GZ4110" s="281"/>
      <c r="HA4110" s="281"/>
      <c r="HB4110" s="281"/>
      <c r="HC4110" s="281"/>
      <c r="HD4110" s="281"/>
      <c r="HE4110" s="281"/>
      <c r="HF4110" s="281"/>
      <c r="HG4110" s="281"/>
      <c r="HH4110" s="281"/>
      <c r="HI4110" s="281"/>
      <c r="HJ4110" s="281"/>
      <c r="HK4110" s="281"/>
      <c r="HL4110" s="281"/>
      <c r="HM4110" s="281"/>
      <c r="HN4110" s="281"/>
      <c r="HO4110" s="281"/>
      <c r="HP4110" s="281"/>
      <c r="HQ4110" s="281"/>
      <c r="HR4110" s="281"/>
      <c r="HS4110" s="281"/>
      <c r="HT4110" s="281"/>
      <c r="HU4110" s="281"/>
      <c r="HV4110" s="281"/>
      <c r="HW4110" s="281"/>
      <c r="HX4110" s="281"/>
      <c r="HY4110" s="281"/>
      <c r="HZ4110" s="281"/>
      <c r="IA4110" s="281"/>
      <c r="IB4110" s="281"/>
      <c r="IC4110" s="281"/>
      <c r="ID4110" s="281"/>
      <c r="IE4110" s="281"/>
      <c r="IF4110" s="281"/>
      <c r="IG4110" s="281"/>
      <c r="IH4110" s="281"/>
      <c r="II4110" s="281"/>
      <c r="IJ4110" s="281"/>
      <c r="IK4110" s="281"/>
      <c r="IL4110" s="281"/>
      <c r="IM4110" s="281"/>
      <c r="IN4110" s="281"/>
      <c r="IO4110" s="281"/>
      <c r="IP4110" s="281"/>
      <c r="IQ4110" s="281"/>
      <c r="IR4110" s="281"/>
      <c r="IS4110" s="281"/>
      <c r="IT4110" s="281"/>
      <c r="IU4110" s="281"/>
      <c r="IV4110" s="281"/>
    </row>
    <row r="4111" spans="1:256" s="279" customFormat="1" ht="12.75">
      <c r="A4111" s="275"/>
      <c r="B4111" s="276">
        <f>+B3015</f>
        <v>1765080</v>
      </c>
      <c r="C4111" s="275" t="s">
        <v>205</v>
      </c>
      <c r="D4111" s="275" t="s">
        <v>224</v>
      </c>
      <c r="E4111" s="275"/>
      <c r="F4111" s="277"/>
      <c r="G4111" s="277"/>
      <c r="H4111" s="276">
        <f>H4108-B4111</f>
        <v>-1799325</v>
      </c>
      <c r="I4111" s="278">
        <f t="shared" si="234"/>
        <v>3330.3396226415093</v>
      </c>
      <c r="K4111" s="280">
        <v>530</v>
      </c>
      <c r="L4111" s="281"/>
      <c r="M4111" s="280">
        <v>530</v>
      </c>
      <c r="N4111" s="281"/>
      <c r="O4111" s="281"/>
      <c r="P4111" s="281"/>
      <c r="Q4111" s="281"/>
      <c r="R4111" s="281"/>
      <c r="S4111" s="281"/>
      <c r="T4111" s="281"/>
      <c r="U4111" s="281"/>
      <c r="V4111" s="281"/>
      <c r="W4111" s="281"/>
      <c r="X4111" s="281"/>
      <c r="Y4111" s="281"/>
      <c r="Z4111" s="281"/>
      <c r="AA4111" s="281"/>
      <c r="AB4111" s="281"/>
      <c r="AC4111" s="281"/>
      <c r="AD4111" s="281"/>
      <c r="AE4111" s="281"/>
      <c r="AF4111" s="281"/>
      <c r="AG4111" s="281"/>
      <c r="AH4111" s="281"/>
      <c r="AI4111" s="281"/>
      <c r="AJ4111" s="281"/>
      <c r="AK4111" s="281"/>
      <c r="AL4111" s="281"/>
      <c r="AM4111" s="281"/>
      <c r="AN4111" s="281"/>
      <c r="AO4111" s="281"/>
      <c r="AP4111" s="281"/>
      <c r="AQ4111" s="281"/>
      <c r="AR4111" s="281"/>
      <c r="AS4111" s="281"/>
      <c r="AT4111" s="281"/>
      <c r="AU4111" s="281"/>
      <c r="AV4111" s="281"/>
      <c r="AW4111" s="281"/>
      <c r="AX4111" s="281"/>
      <c r="AY4111" s="281"/>
      <c r="AZ4111" s="281"/>
      <c r="BA4111" s="281"/>
      <c r="BB4111" s="281"/>
      <c r="BC4111" s="281"/>
      <c r="BD4111" s="281"/>
      <c r="BE4111" s="281"/>
      <c r="BF4111" s="281"/>
      <c r="BG4111" s="281"/>
      <c r="BH4111" s="281"/>
      <c r="BI4111" s="281"/>
      <c r="BJ4111" s="281"/>
      <c r="BK4111" s="281"/>
      <c r="BL4111" s="281"/>
      <c r="BM4111" s="281"/>
      <c r="BN4111" s="281"/>
      <c r="BO4111" s="281"/>
      <c r="BP4111" s="281"/>
      <c r="BQ4111" s="281"/>
      <c r="BR4111" s="281"/>
      <c r="BS4111" s="281"/>
      <c r="BT4111" s="281"/>
      <c r="BU4111" s="281"/>
      <c r="BV4111" s="281"/>
      <c r="BW4111" s="281"/>
      <c r="BX4111" s="281"/>
      <c r="BY4111" s="281"/>
      <c r="BZ4111" s="281"/>
      <c r="CA4111" s="281"/>
      <c r="CB4111" s="281"/>
      <c r="CC4111" s="281"/>
      <c r="CD4111" s="281"/>
      <c r="CE4111" s="281"/>
      <c r="CF4111" s="281"/>
      <c r="CG4111" s="281"/>
      <c r="CH4111" s="281"/>
      <c r="CI4111" s="281"/>
      <c r="CJ4111" s="281"/>
      <c r="CK4111" s="281"/>
      <c r="CL4111" s="281"/>
      <c r="CM4111" s="281"/>
      <c r="CN4111" s="281"/>
      <c r="CO4111" s="281"/>
      <c r="CP4111" s="281"/>
      <c r="CQ4111" s="281"/>
      <c r="CR4111" s="281"/>
      <c r="CS4111" s="281"/>
      <c r="CT4111" s="281"/>
      <c r="CU4111" s="281"/>
      <c r="CV4111" s="281"/>
      <c r="CW4111" s="281"/>
      <c r="CX4111" s="281"/>
      <c r="CY4111" s="281"/>
      <c r="CZ4111" s="281"/>
      <c r="DA4111" s="281"/>
      <c r="DB4111" s="281"/>
      <c r="DC4111" s="281"/>
      <c r="DD4111" s="281"/>
      <c r="DE4111" s="281"/>
      <c r="DF4111" s="281"/>
      <c r="DG4111" s="281"/>
      <c r="DH4111" s="281"/>
      <c r="DI4111" s="281"/>
      <c r="DJ4111" s="281"/>
      <c r="DK4111" s="281"/>
      <c r="DL4111" s="281"/>
      <c r="DM4111" s="281"/>
      <c r="DN4111" s="281"/>
      <c r="DO4111" s="281"/>
      <c r="DP4111" s="281"/>
      <c r="DQ4111" s="281"/>
      <c r="DR4111" s="281"/>
      <c r="DS4111" s="281"/>
      <c r="DT4111" s="281"/>
      <c r="DU4111" s="281"/>
      <c r="DV4111" s="281"/>
      <c r="DW4111" s="281"/>
      <c r="DX4111" s="281"/>
      <c r="DY4111" s="281"/>
      <c r="DZ4111" s="281"/>
      <c r="EA4111" s="281"/>
      <c r="EB4111" s="281"/>
      <c r="EC4111" s="281"/>
      <c r="ED4111" s="281"/>
      <c r="EE4111" s="281"/>
      <c r="EF4111" s="281"/>
      <c r="EG4111" s="281"/>
      <c r="EH4111" s="281"/>
      <c r="EI4111" s="281"/>
      <c r="EJ4111" s="281"/>
      <c r="EK4111" s="281"/>
      <c r="EL4111" s="281"/>
      <c r="EM4111" s="281"/>
      <c r="EN4111" s="281"/>
      <c r="EO4111" s="281"/>
      <c r="EP4111" s="281"/>
      <c r="EQ4111" s="281"/>
      <c r="ER4111" s="281"/>
      <c r="ES4111" s="281"/>
      <c r="ET4111" s="281"/>
      <c r="EU4111" s="281"/>
      <c r="EV4111" s="281"/>
      <c r="EW4111" s="281"/>
      <c r="EX4111" s="281"/>
      <c r="EY4111" s="281"/>
      <c r="EZ4111" s="281"/>
      <c r="FA4111" s="281"/>
      <c r="FB4111" s="281"/>
      <c r="FC4111" s="281"/>
      <c r="FD4111" s="281"/>
      <c r="FE4111" s="281"/>
      <c r="FF4111" s="281"/>
      <c r="FG4111" s="281"/>
      <c r="FH4111" s="281"/>
      <c r="FI4111" s="281"/>
      <c r="FJ4111" s="281"/>
      <c r="FK4111" s="281"/>
      <c r="FL4111" s="281"/>
      <c r="FM4111" s="281"/>
      <c r="FN4111" s="281"/>
      <c r="FO4111" s="281"/>
      <c r="FP4111" s="281"/>
      <c r="FQ4111" s="281"/>
      <c r="FR4111" s="281"/>
      <c r="FS4111" s="281"/>
      <c r="FT4111" s="281"/>
      <c r="FU4111" s="281"/>
      <c r="FV4111" s="281"/>
      <c r="FW4111" s="281"/>
      <c r="FX4111" s="281"/>
      <c r="FY4111" s="281"/>
      <c r="FZ4111" s="281"/>
      <c r="GA4111" s="281"/>
      <c r="GB4111" s="281"/>
      <c r="GC4111" s="281"/>
      <c r="GD4111" s="281"/>
      <c r="GE4111" s="281"/>
      <c r="GF4111" s="281"/>
      <c r="GG4111" s="281"/>
      <c r="GH4111" s="281"/>
      <c r="GI4111" s="281"/>
      <c r="GJ4111" s="281"/>
      <c r="GK4111" s="281"/>
      <c r="GL4111" s="281"/>
      <c r="GM4111" s="281"/>
      <c r="GN4111" s="281"/>
      <c r="GO4111" s="281"/>
      <c r="GP4111" s="281"/>
      <c r="GQ4111" s="281"/>
      <c r="GR4111" s="281"/>
      <c r="GS4111" s="281"/>
      <c r="GT4111" s="281"/>
      <c r="GU4111" s="281"/>
      <c r="GV4111" s="281"/>
      <c r="GW4111" s="281"/>
      <c r="GX4111" s="281"/>
      <c r="GY4111" s="281"/>
      <c r="GZ4111" s="281"/>
      <c r="HA4111" s="281"/>
      <c r="HB4111" s="281"/>
      <c r="HC4111" s="281"/>
      <c r="HD4111" s="281"/>
      <c r="HE4111" s="281"/>
      <c r="HF4111" s="281"/>
      <c r="HG4111" s="281"/>
      <c r="HH4111" s="281"/>
      <c r="HI4111" s="281"/>
      <c r="HJ4111" s="281"/>
      <c r="HK4111" s="281"/>
      <c r="HL4111" s="281"/>
      <c r="HM4111" s="281"/>
      <c r="HN4111" s="281"/>
      <c r="HO4111" s="281"/>
      <c r="HP4111" s="281"/>
      <c r="HQ4111" s="281"/>
      <c r="HR4111" s="281"/>
      <c r="HS4111" s="281"/>
      <c r="HT4111" s="281"/>
      <c r="HU4111" s="281"/>
      <c r="HV4111" s="281"/>
      <c r="HW4111" s="281"/>
      <c r="HX4111" s="281"/>
      <c r="HY4111" s="281"/>
      <c r="HZ4111" s="281"/>
      <c r="IA4111" s="281"/>
      <c r="IB4111" s="281"/>
      <c r="IC4111" s="281"/>
      <c r="ID4111" s="281"/>
      <c r="IE4111" s="281"/>
      <c r="IF4111" s="281"/>
      <c r="IG4111" s="281"/>
      <c r="IH4111" s="281"/>
      <c r="II4111" s="281"/>
      <c r="IJ4111" s="281"/>
      <c r="IK4111" s="281"/>
      <c r="IL4111" s="281"/>
      <c r="IM4111" s="281"/>
      <c r="IN4111" s="281"/>
      <c r="IO4111" s="281"/>
      <c r="IP4111" s="281"/>
      <c r="IQ4111" s="281"/>
      <c r="IR4111" s="281"/>
      <c r="IS4111" s="281"/>
      <c r="IT4111" s="281"/>
      <c r="IU4111" s="281"/>
      <c r="IV4111" s="281"/>
    </row>
    <row r="4112" spans="1:256" s="279" customFormat="1" ht="12.75">
      <c r="A4112" s="282"/>
      <c r="B4112" s="283">
        <f>SUM(B4101:B4111)</f>
        <v>-3107429</v>
      </c>
      <c r="C4112" s="282" t="s">
        <v>205</v>
      </c>
      <c r="D4112" s="282" t="s">
        <v>226</v>
      </c>
      <c r="E4112" s="282"/>
      <c r="F4112" s="284"/>
      <c r="G4112" s="285"/>
      <c r="H4112" s="283">
        <f>H4102-B4112</f>
        <v>3811952</v>
      </c>
      <c r="I4112" s="286">
        <f t="shared" si="234"/>
        <v>-5863.07358490566</v>
      </c>
      <c r="J4112" s="251"/>
      <c r="K4112" s="251">
        <v>530</v>
      </c>
      <c r="L4112" s="251"/>
      <c r="M4112" s="251">
        <v>530</v>
      </c>
      <c r="N4112" s="281"/>
      <c r="O4112" s="281"/>
      <c r="P4112" s="281"/>
      <c r="Q4112" s="281"/>
      <c r="R4112" s="281"/>
      <c r="S4112" s="281"/>
      <c r="T4112" s="281"/>
      <c r="U4112" s="281"/>
      <c r="V4112" s="281"/>
      <c r="W4112" s="281"/>
      <c r="X4112" s="281"/>
      <c r="Y4112" s="281"/>
      <c r="Z4112" s="281"/>
      <c r="AA4112" s="281"/>
      <c r="AB4112" s="281"/>
      <c r="AC4112" s="281"/>
      <c r="AD4112" s="281"/>
      <c r="AE4112" s="281"/>
      <c r="AF4112" s="281"/>
      <c r="AG4112" s="281"/>
      <c r="AH4112" s="281"/>
      <c r="AI4112" s="281"/>
      <c r="AJ4112" s="281"/>
      <c r="AK4112" s="281"/>
      <c r="AL4112" s="281"/>
      <c r="AM4112" s="281"/>
      <c r="AN4112" s="281"/>
      <c r="AO4112" s="281"/>
      <c r="AP4112" s="281"/>
      <c r="AQ4112" s="281"/>
      <c r="AR4112" s="281"/>
      <c r="AS4112" s="281"/>
      <c r="AT4112" s="281"/>
      <c r="AU4112" s="281"/>
      <c r="AV4112" s="281"/>
      <c r="AW4112" s="281"/>
      <c r="AX4112" s="281"/>
      <c r="AY4112" s="281"/>
      <c r="AZ4112" s="281"/>
      <c r="BA4112" s="281"/>
      <c r="BB4112" s="281"/>
      <c r="BC4112" s="281"/>
      <c r="BD4112" s="281"/>
      <c r="BE4112" s="281"/>
      <c r="BF4112" s="281"/>
      <c r="BG4112" s="281"/>
      <c r="BH4112" s="281"/>
      <c r="BI4112" s="281"/>
      <c r="BJ4112" s="281"/>
      <c r="BK4112" s="281"/>
      <c r="BL4112" s="281"/>
      <c r="BM4112" s="281"/>
      <c r="BN4112" s="281"/>
      <c r="BO4112" s="281"/>
      <c r="BP4112" s="281"/>
      <c r="BQ4112" s="281"/>
      <c r="BR4112" s="281"/>
      <c r="BS4112" s="281"/>
      <c r="BT4112" s="281"/>
      <c r="BU4112" s="281"/>
      <c r="BV4112" s="281"/>
      <c r="BW4112" s="281"/>
      <c r="BX4112" s="281"/>
      <c r="BY4112" s="281"/>
      <c r="BZ4112" s="281"/>
      <c r="CA4112" s="281"/>
      <c r="CB4112" s="281"/>
      <c r="CC4112" s="281"/>
      <c r="CD4112" s="281"/>
      <c r="CE4112" s="281"/>
      <c r="CF4112" s="281"/>
      <c r="CG4112" s="281"/>
      <c r="CH4112" s="281"/>
      <c r="CI4112" s="281"/>
      <c r="CJ4112" s="281"/>
      <c r="CK4112" s="281"/>
      <c r="CL4112" s="281"/>
      <c r="CM4112" s="281"/>
      <c r="CN4112" s="281"/>
      <c r="CO4112" s="281"/>
      <c r="CP4112" s="281"/>
      <c r="CQ4112" s="281"/>
      <c r="CR4112" s="281"/>
      <c r="CS4112" s="281"/>
      <c r="CT4112" s="281"/>
      <c r="CU4112" s="281"/>
      <c r="CV4112" s="281"/>
      <c r="CW4112" s="281"/>
      <c r="CX4112" s="281"/>
      <c r="CY4112" s="281"/>
      <c r="CZ4112" s="281"/>
      <c r="DA4112" s="281"/>
      <c r="DB4112" s="281"/>
      <c r="DC4112" s="281"/>
      <c r="DD4112" s="281"/>
      <c r="DE4112" s="281"/>
      <c r="DF4112" s="281"/>
      <c r="DG4112" s="281"/>
      <c r="DH4112" s="281"/>
      <c r="DI4112" s="281"/>
      <c r="DJ4112" s="281"/>
      <c r="DK4112" s="281"/>
      <c r="DL4112" s="281"/>
      <c r="DM4112" s="281"/>
      <c r="DN4112" s="281"/>
      <c r="DO4112" s="281"/>
      <c r="DP4112" s="281"/>
      <c r="DQ4112" s="281"/>
      <c r="DR4112" s="281"/>
      <c r="DS4112" s="281"/>
      <c r="DT4112" s="281"/>
      <c r="DU4112" s="281"/>
      <c r="DV4112" s="281"/>
      <c r="DW4112" s="281"/>
      <c r="DX4112" s="281"/>
      <c r="DY4112" s="281"/>
      <c r="DZ4112" s="281"/>
      <c r="EA4112" s="281"/>
      <c r="EB4112" s="281"/>
      <c r="EC4112" s="281"/>
      <c r="ED4112" s="281"/>
      <c r="EE4112" s="281"/>
      <c r="EF4112" s="281"/>
      <c r="EG4112" s="281"/>
      <c r="EH4112" s="281"/>
      <c r="EI4112" s="281"/>
      <c r="EJ4112" s="281"/>
      <c r="EK4112" s="281"/>
      <c r="EL4112" s="281"/>
      <c r="EM4112" s="281"/>
      <c r="EN4112" s="281"/>
      <c r="EO4112" s="281"/>
      <c r="EP4112" s="281"/>
      <c r="EQ4112" s="281"/>
      <c r="ER4112" s="281"/>
      <c r="ES4112" s="281"/>
      <c r="ET4112" s="281"/>
      <c r="EU4112" s="281"/>
      <c r="EV4112" s="281"/>
      <c r="EW4112" s="281"/>
      <c r="EX4112" s="281"/>
      <c r="EY4112" s="281"/>
      <c r="EZ4112" s="281"/>
      <c r="FA4112" s="281"/>
      <c r="FB4112" s="281"/>
      <c r="FC4112" s="281"/>
      <c r="FD4112" s="281"/>
      <c r="FE4112" s="281"/>
      <c r="FF4112" s="281"/>
      <c r="FG4112" s="281"/>
      <c r="FH4112" s="281"/>
      <c r="FI4112" s="281"/>
      <c r="FJ4112" s="281"/>
      <c r="FK4112" s="281"/>
      <c r="FL4112" s="281"/>
      <c r="FM4112" s="281"/>
      <c r="FN4112" s="281"/>
      <c r="FO4112" s="281"/>
      <c r="FP4112" s="281"/>
      <c r="FQ4112" s="281"/>
      <c r="FR4112" s="281"/>
      <c r="FS4112" s="281"/>
      <c r="FT4112" s="281"/>
      <c r="FU4112" s="281"/>
      <c r="FV4112" s="281"/>
      <c r="FW4112" s="281"/>
      <c r="FX4112" s="281"/>
      <c r="FY4112" s="281"/>
      <c r="FZ4112" s="281"/>
      <c r="GA4112" s="281"/>
      <c r="GB4112" s="281"/>
      <c r="GC4112" s="281"/>
      <c r="GD4112" s="281"/>
      <c r="GE4112" s="281"/>
      <c r="GF4112" s="281"/>
      <c r="GG4112" s="281"/>
      <c r="GH4112" s="281"/>
      <c r="GI4112" s="281"/>
      <c r="GJ4112" s="281"/>
      <c r="GK4112" s="281"/>
      <c r="GL4112" s="281"/>
      <c r="GM4112" s="281"/>
      <c r="GN4112" s="281"/>
      <c r="GO4112" s="281"/>
      <c r="GP4112" s="281"/>
      <c r="GQ4112" s="281"/>
      <c r="GR4112" s="281"/>
      <c r="GS4112" s="281"/>
      <c r="GT4112" s="281"/>
      <c r="GU4112" s="281"/>
      <c r="GV4112" s="281"/>
      <c r="GW4112" s="281"/>
      <c r="GX4112" s="281"/>
      <c r="GY4112" s="281"/>
      <c r="GZ4112" s="281"/>
      <c r="HA4112" s="281"/>
      <c r="HB4112" s="281"/>
      <c r="HC4112" s="281"/>
      <c r="HD4112" s="281"/>
      <c r="HE4112" s="281"/>
      <c r="HF4112" s="281"/>
      <c r="HG4112" s="281"/>
      <c r="HH4112" s="281"/>
      <c r="HI4112" s="281"/>
      <c r="HJ4112" s="281"/>
      <c r="HK4112" s="281"/>
      <c r="HL4112" s="281"/>
      <c r="HM4112" s="281"/>
      <c r="HN4112" s="281"/>
      <c r="HO4112" s="281"/>
      <c r="HP4112" s="281"/>
      <c r="HQ4112" s="281"/>
      <c r="HR4112" s="281"/>
      <c r="HS4112" s="281"/>
      <c r="HT4112" s="281"/>
      <c r="HU4112" s="281"/>
      <c r="HV4112" s="281"/>
      <c r="HW4112" s="281"/>
      <c r="HX4112" s="281"/>
      <c r="HY4112" s="281"/>
      <c r="HZ4112" s="281"/>
      <c r="IA4112" s="281"/>
      <c r="IB4112" s="281"/>
      <c r="IC4112" s="281"/>
      <c r="ID4112" s="281"/>
      <c r="IE4112" s="281"/>
      <c r="IF4112" s="281"/>
      <c r="IG4112" s="281"/>
      <c r="IH4112" s="281"/>
      <c r="II4112" s="281"/>
      <c r="IJ4112" s="281"/>
      <c r="IK4112" s="281"/>
      <c r="IL4112" s="281"/>
      <c r="IM4112" s="281"/>
      <c r="IN4112" s="281"/>
      <c r="IO4112" s="281"/>
      <c r="IP4112" s="281"/>
      <c r="IQ4112" s="281"/>
      <c r="IR4112" s="281"/>
      <c r="IS4112" s="281"/>
      <c r="IT4112" s="281"/>
      <c r="IU4112" s="281"/>
      <c r="IV4112" s="281"/>
    </row>
    <row r="4113" spans="6:13" ht="12.75">
      <c r="F4113" s="66"/>
      <c r="M4113" s="2"/>
    </row>
    <row r="4114" spans="6:13" ht="12.75">
      <c r="F4114" s="66"/>
      <c r="M4114" s="2"/>
    </row>
    <row r="4115" spans="2:13" ht="12.75">
      <c r="B4115" s="287">
        <v>-33501602.36</v>
      </c>
      <c r="C4115" s="288" t="s">
        <v>208</v>
      </c>
      <c r="F4115" s="66"/>
      <c r="M4115" s="2"/>
    </row>
    <row r="4116" spans="1:13" s="292" customFormat="1" ht="12.75">
      <c r="A4116" s="289"/>
      <c r="B4116" s="287">
        <v>-68410372</v>
      </c>
      <c r="C4116" s="289" t="s">
        <v>188</v>
      </c>
      <c r="D4116" s="289" t="s">
        <v>209</v>
      </c>
      <c r="E4116" s="289"/>
      <c r="F4116" s="290"/>
      <c r="G4116" s="290"/>
      <c r="H4116" s="287">
        <f>H4115-B4116</f>
        <v>68410372</v>
      </c>
      <c r="I4116" s="291">
        <f>+B4116/M4116</f>
        <v>-147754.58315334775</v>
      </c>
      <c r="K4116" s="292">
        <v>463</v>
      </c>
      <c r="M4116" s="292">
        <v>463</v>
      </c>
    </row>
    <row r="4117" spans="1:13" s="292" customFormat="1" ht="12.75">
      <c r="A4117" s="289"/>
      <c r="B4117" s="287">
        <v>2952424</v>
      </c>
      <c r="C4117" s="289" t="s">
        <v>188</v>
      </c>
      <c r="D4117" s="289" t="s">
        <v>197</v>
      </c>
      <c r="E4117" s="289"/>
      <c r="F4117" s="290"/>
      <c r="G4117" s="290"/>
      <c r="H4117" s="287">
        <f>H4116-B4117</f>
        <v>65457948</v>
      </c>
      <c r="I4117" s="291">
        <f>+B4117/M4117</f>
        <v>5623.664761904762</v>
      </c>
      <c r="K4117" s="292">
        <v>525</v>
      </c>
      <c r="M4117" s="292">
        <v>525</v>
      </c>
    </row>
    <row r="4118" spans="1:13" s="292" customFormat="1" ht="12.75">
      <c r="A4118" s="289"/>
      <c r="B4118" s="287">
        <v>4855999</v>
      </c>
      <c r="C4118" s="289" t="s">
        <v>188</v>
      </c>
      <c r="D4118" s="289" t="s">
        <v>198</v>
      </c>
      <c r="E4118" s="289"/>
      <c r="F4118" s="290"/>
      <c r="G4118" s="290"/>
      <c r="H4118" s="287">
        <f>H4117-B4118</f>
        <v>60601949</v>
      </c>
      <c r="I4118" s="291">
        <f>+B4118/M4118</f>
        <v>9076.633644859812</v>
      </c>
      <c r="K4118" s="292">
        <v>535</v>
      </c>
      <c r="M4118" s="292">
        <v>535</v>
      </c>
    </row>
    <row r="4119" spans="1:13" s="292" customFormat="1" ht="12.75">
      <c r="A4119" s="289"/>
      <c r="B4119" s="287">
        <f>+B3022</f>
        <v>3849645</v>
      </c>
      <c r="C4119" s="289" t="s">
        <v>188</v>
      </c>
      <c r="D4119" s="289" t="s">
        <v>224</v>
      </c>
      <c r="E4119" s="289"/>
      <c r="F4119" s="290"/>
      <c r="G4119" s="290"/>
      <c r="H4119" s="287">
        <f>H4118-B4119</f>
        <v>56752304</v>
      </c>
      <c r="I4119" s="291">
        <f>+B4119/M4119</f>
        <v>7263.481132075472</v>
      </c>
      <c r="K4119" s="292">
        <v>530</v>
      </c>
      <c r="M4119" s="292">
        <v>530</v>
      </c>
    </row>
    <row r="4120" spans="1:13" s="298" customFormat="1" ht="12.75">
      <c r="A4120" s="293"/>
      <c r="B4120" s="294">
        <f>SUM(B4115:B4119)</f>
        <v>-90253906.36</v>
      </c>
      <c r="C4120" s="293" t="s">
        <v>188</v>
      </c>
      <c r="D4120" s="293" t="s">
        <v>225</v>
      </c>
      <c r="E4120" s="293"/>
      <c r="F4120" s="295"/>
      <c r="G4120" s="296"/>
      <c r="H4120" s="294">
        <v>0</v>
      </c>
      <c r="I4120" s="297">
        <f>+B4120/M4120</f>
        <v>-170290.38935849056</v>
      </c>
      <c r="K4120" s="298">
        <v>530</v>
      </c>
      <c r="M4120" s="298">
        <v>530</v>
      </c>
    </row>
    <row r="4121" spans="1:13" s="281" customFormat="1" ht="12.75">
      <c r="A4121" s="299"/>
      <c r="B4121" s="300"/>
      <c r="C4121" s="299"/>
      <c r="D4121" s="299"/>
      <c r="E4121" s="299"/>
      <c r="F4121" s="301"/>
      <c r="G4121" s="302"/>
      <c r="H4121" s="300"/>
      <c r="I4121" s="303"/>
      <c r="M4121" s="2"/>
    </row>
    <row r="4122" spans="1:13" s="281" customFormat="1" ht="12.75">
      <c r="A4122" s="299"/>
      <c r="B4122" s="300"/>
      <c r="C4122" s="299"/>
      <c r="D4122" s="299"/>
      <c r="E4122" s="299"/>
      <c r="F4122" s="301"/>
      <c r="G4122" s="302"/>
      <c r="H4122" s="300"/>
      <c r="I4122" s="303"/>
      <c r="M4122" s="2"/>
    </row>
    <row r="4123" spans="1:13" s="310" customFormat="1" ht="12.75">
      <c r="A4123" s="304"/>
      <c r="B4123" s="305"/>
      <c r="C4123" s="306"/>
      <c r="D4123" s="304"/>
      <c r="E4123" s="304"/>
      <c r="F4123" s="307"/>
      <c r="G4123" s="307"/>
      <c r="H4123" s="308"/>
      <c r="I4123" s="309"/>
      <c r="K4123" s="311"/>
      <c r="M4123" s="2"/>
    </row>
    <row r="4124" spans="1:13" s="316" customFormat="1" ht="12.75">
      <c r="A4124" s="312"/>
      <c r="B4124" s="313">
        <v>-10778348</v>
      </c>
      <c r="C4124" s="312" t="s">
        <v>187</v>
      </c>
      <c r="D4124" s="312" t="s">
        <v>210</v>
      </c>
      <c r="E4124" s="312"/>
      <c r="F4124" s="314"/>
      <c r="G4124" s="314"/>
      <c r="H4124" s="313">
        <f aca="true" t="shared" si="235" ref="H4124:H4135">H4123-B4124</f>
        <v>10778348</v>
      </c>
      <c r="I4124" s="315">
        <f aca="true" t="shared" si="236" ref="I4124:I4132">+B4124/M4124</f>
        <v>-22454.891666666666</v>
      </c>
      <c r="K4124" s="316">
        <v>480</v>
      </c>
      <c r="M4124" s="316">
        <v>480</v>
      </c>
    </row>
    <row r="4125" spans="1:13" s="316" customFormat="1" ht="12.75">
      <c r="A4125" s="312"/>
      <c r="B4125" s="313">
        <v>629500</v>
      </c>
      <c r="C4125" s="312" t="s">
        <v>187</v>
      </c>
      <c r="D4125" s="312" t="s">
        <v>211</v>
      </c>
      <c r="E4125" s="312"/>
      <c r="F4125" s="314"/>
      <c r="G4125" s="314"/>
      <c r="H4125" s="313">
        <f t="shared" si="235"/>
        <v>10148848</v>
      </c>
      <c r="I4125" s="315">
        <f t="shared" si="236"/>
        <v>1311.4583333333333</v>
      </c>
      <c r="K4125" s="316">
        <v>480</v>
      </c>
      <c r="M4125" s="316">
        <v>480</v>
      </c>
    </row>
    <row r="4126" spans="1:13" s="316" customFormat="1" ht="12.75">
      <c r="A4126" s="312"/>
      <c r="B4126" s="313">
        <v>1436405</v>
      </c>
      <c r="C4126" s="312" t="s">
        <v>187</v>
      </c>
      <c r="D4126" s="312" t="s">
        <v>212</v>
      </c>
      <c r="E4126" s="312"/>
      <c r="F4126" s="314"/>
      <c r="G4126" s="314"/>
      <c r="H4126" s="313">
        <f t="shared" si="235"/>
        <v>8712443</v>
      </c>
      <c r="I4126" s="315">
        <f t="shared" si="236"/>
        <v>2992.5104166666665</v>
      </c>
      <c r="K4126" s="316">
        <v>480</v>
      </c>
      <c r="M4126" s="316">
        <v>480</v>
      </c>
    </row>
    <row r="4127" spans="1:13" s="316" customFormat="1" ht="12.75">
      <c r="A4127" s="312"/>
      <c r="B4127" s="313">
        <v>1341405</v>
      </c>
      <c r="C4127" s="312" t="s">
        <v>187</v>
      </c>
      <c r="D4127" s="312" t="s">
        <v>213</v>
      </c>
      <c r="E4127" s="312"/>
      <c r="F4127" s="314"/>
      <c r="G4127" s="314"/>
      <c r="H4127" s="313">
        <f t="shared" si="235"/>
        <v>7371038</v>
      </c>
      <c r="I4127" s="315">
        <f t="shared" si="236"/>
        <v>2682.81</v>
      </c>
      <c r="K4127" s="316">
        <v>500</v>
      </c>
      <c r="M4127" s="316">
        <v>500</v>
      </c>
    </row>
    <row r="4128" spans="1:13" s="316" customFormat="1" ht="12.75">
      <c r="A4128" s="312"/>
      <c r="B4128" s="313">
        <v>1065155</v>
      </c>
      <c r="C4128" s="312" t="s">
        <v>187</v>
      </c>
      <c r="D4128" s="312" t="s">
        <v>200</v>
      </c>
      <c r="E4128" s="312"/>
      <c r="F4128" s="314"/>
      <c r="G4128" s="314"/>
      <c r="H4128" s="313">
        <f t="shared" si="235"/>
        <v>6305883</v>
      </c>
      <c r="I4128" s="315">
        <f t="shared" si="236"/>
        <v>2130.31</v>
      </c>
      <c r="K4128" s="316">
        <v>500</v>
      </c>
      <c r="M4128" s="316">
        <v>500</v>
      </c>
    </row>
    <row r="4129" spans="1:13" s="316" customFormat="1" ht="12.75">
      <c r="A4129" s="312"/>
      <c r="B4129" s="313">
        <v>0</v>
      </c>
      <c r="C4129" s="312" t="s">
        <v>187</v>
      </c>
      <c r="D4129" s="312" t="s">
        <v>193</v>
      </c>
      <c r="E4129" s="312"/>
      <c r="F4129" s="314"/>
      <c r="G4129" s="314"/>
      <c r="H4129" s="313">
        <f t="shared" si="235"/>
        <v>6305883</v>
      </c>
      <c r="I4129" s="315">
        <f t="shared" si="236"/>
        <v>0</v>
      </c>
      <c r="K4129" s="316">
        <v>495</v>
      </c>
      <c r="M4129" s="316">
        <v>495</v>
      </c>
    </row>
    <row r="4130" spans="1:13" s="316" customFormat="1" ht="12.75">
      <c r="A4130" s="312"/>
      <c r="B4130" s="313">
        <v>0</v>
      </c>
      <c r="C4130" s="312" t="s">
        <v>187</v>
      </c>
      <c r="D4130" s="312" t="s">
        <v>194</v>
      </c>
      <c r="E4130" s="312"/>
      <c r="F4130" s="314"/>
      <c r="G4130" s="314"/>
      <c r="H4130" s="313">
        <f t="shared" si="235"/>
        <v>6305883</v>
      </c>
      <c r="I4130" s="315">
        <f t="shared" si="236"/>
        <v>0</v>
      </c>
      <c r="K4130" s="316">
        <v>495</v>
      </c>
      <c r="M4130" s="316">
        <v>495</v>
      </c>
    </row>
    <row r="4131" spans="1:13" s="316" customFormat="1" ht="12.75">
      <c r="A4131" s="312"/>
      <c r="B4131" s="313">
        <v>0</v>
      </c>
      <c r="C4131" s="312" t="s">
        <v>187</v>
      </c>
      <c r="D4131" s="312" t="s">
        <v>195</v>
      </c>
      <c r="E4131" s="312"/>
      <c r="F4131" s="314"/>
      <c r="G4131" s="314"/>
      <c r="H4131" s="313">
        <f t="shared" si="235"/>
        <v>6305883</v>
      </c>
      <c r="I4131" s="315">
        <f t="shared" si="236"/>
        <v>0</v>
      </c>
      <c r="K4131" s="316">
        <v>500</v>
      </c>
      <c r="M4131" s="316">
        <v>500</v>
      </c>
    </row>
    <row r="4132" spans="1:13" s="316" customFormat="1" ht="12.75">
      <c r="A4132" s="312"/>
      <c r="B4132" s="313">
        <v>0</v>
      </c>
      <c r="C4132" s="312" t="s">
        <v>187</v>
      </c>
      <c r="D4132" s="312" t="s">
        <v>196</v>
      </c>
      <c r="E4132" s="312"/>
      <c r="F4132" s="314"/>
      <c r="G4132" s="314"/>
      <c r="H4132" s="313">
        <f t="shared" si="235"/>
        <v>6305883</v>
      </c>
      <c r="I4132" s="315">
        <f t="shared" si="236"/>
        <v>0</v>
      </c>
      <c r="K4132" s="316">
        <v>525</v>
      </c>
      <c r="M4132" s="316">
        <v>525</v>
      </c>
    </row>
    <row r="4133" spans="1:13" s="316" customFormat="1" ht="12.75">
      <c r="A4133" s="312"/>
      <c r="B4133" s="313">
        <v>310338</v>
      </c>
      <c r="C4133" s="312" t="s">
        <v>187</v>
      </c>
      <c r="D4133" s="312" t="s">
        <v>197</v>
      </c>
      <c r="E4133" s="312"/>
      <c r="F4133" s="314"/>
      <c r="G4133" s="314"/>
      <c r="H4133" s="313">
        <f t="shared" si="235"/>
        <v>5995545</v>
      </c>
      <c r="I4133" s="315">
        <v>0</v>
      </c>
      <c r="K4133" s="316">
        <v>525</v>
      </c>
      <c r="M4133" s="316">
        <v>525</v>
      </c>
    </row>
    <row r="4134" spans="1:13" s="316" customFormat="1" ht="12.75">
      <c r="A4134" s="312"/>
      <c r="B4134" s="313">
        <v>1248350</v>
      </c>
      <c r="C4134" s="312" t="s">
        <v>187</v>
      </c>
      <c r="D4134" s="312" t="s">
        <v>198</v>
      </c>
      <c r="E4134" s="312"/>
      <c r="F4134" s="314"/>
      <c r="G4134" s="314"/>
      <c r="H4134" s="313">
        <f t="shared" si="235"/>
        <v>4747195</v>
      </c>
      <c r="I4134" s="315">
        <v>0</v>
      </c>
      <c r="K4134" s="316">
        <v>535</v>
      </c>
      <c r="M4134" s="316">
        <v>535</v>
      </c>
    </row>
    <row r="4135" spans="1:13" s="316" customFormat="1" ht="12.75">
      <c r="A4135" s="312"/>
      <c r="B4135" s="313">
        <f>+B3021</f>
        <v>2032685</v>
      </c>
      <c r="C4135" s="312" t="s">
        <v>187</v>
      </c>
      <c r="D4135" s="312" t="s">
        <v>224</v>
      </c>
      <c r="E4135" s="312"/>
      <c r="F4135" s="314"/>
      <c r="G4135" s="314"/>
      <c r="H4135" s="313">
        <f t="shared" si="235"/>
        <v>2714510</v>
      </c>
      <c r="I4135" s="315">
        <v>1</v>
      </c>
      <c r="K4135" s="316">
        <v>530</v>
      </c>
      <c r="M4135" s="316">
        <v>530</v>
      </c>
    </row>
    <row r="4136" spans="1:13" s="316" customFormat="1" ht="12.75">
      <c r="A4136" s="317"/>
      <c r="B4136" s="318">
        <f>SUM(B4124:B4135)</f>
        <v>-2714510</v>
      </c>
      <c r="C4136" s="317" t="s">
        <v>187</v>
      </c>
      <c r="D4136" s="317" t="s">
        <v>226</v>
      </c>
      <c r="E4136" s="317"/>
      <c r="F4136" s="319"/>
      <c r="G4136" s="320"/>
      <c r="H4136" s="318">
        <v>0</v>
      </c>
      <c r="I4136" s="321">
        <f>+B4136/M4136</f>
        <v>-5121.7169811320755</v>
      </c>
      <c r="J4136" s="322"/>
      <c r="K4136" s="322">
        <v>530</v>
      </c>
      <c r="L4136" s="322"/>
      <c r="M4136" s="322">
        <v>530</v>
      </c>
    </row>
    <row r="4137" spans="6:13" ht="12.75">
      <c r="F4137" s="65"/>
      <c r="M4137" s="2"/>
    </row>
    <row r="4138" spans="6:13" ht="12.75">
      <c r="F4138" s="65"/>
      <c r="M4138" s="2"/>
    </row>
    <row r="4139" ht="12.75" hidden="1">
      <c r="M4139" s="2"/>
    </row>
    <row r="4140" ht="12.75" hidden="1">
      <c r="M4140" s="2"/>
    </row>
    <row r="4141" ht="12.75" hidden="1">
      <c r="M4141" s="2"/>
    </row>
    <row r="4142" ht="12.75" hidden="1">
      <c r="M4142" s="2"/>
    </row>
    <row r="4143" ht="12.75" hidden="1">
      <c r="M4143" s="2"/>
    </row>
    <row r="4144" ht="12.75" hidden="1">
      <c r="M4144" s="2"/>
    </row>
    <row r="4145" ht="12.75" hidden="1">
      <c r="M4145" s="2"/>
    </row>
    <row r="4146" ht="12.75" hidden="1">
      <c r="M4146" s="2"/>
    </row>
    <row r="4147" ht="12.75" hidden="1">
      <c r="M4147" s="2"/>
    </row>
    <row r="4148" ht="12.75" hidden="1">
      <c r="M4148" s="2"/>
    </row>
    <row r="4149" ht="12.75" hidden="1">
      <c r="M4149" s="2"/>
    </row>
    <row r="4150" ht="12.75" hidden="1">
      <c r="M4150" s="2"/>
    </row>
    <row r="4151" ht="12.75" hidden="1">
      <c r="M4151" s="2"/>
    </row>
    <row r="4152" ht="12.75" hidden="1">
      <c r="M4152" s="2"/>
    </row>
    <row r="4153" ht="12.75" hidden="1">
      <c r="M4153" s="2"/>
    </row>
    <row r="4154" ht="12.75" hidden="1">
      <c r="M4154" s="2"/>
    </row>
    <row r="4155" ht="12.75" hidden="1">
      <c r="M4155" s="2"/>
    </row>
    <row r="4156" spans="1:13" s="310" customFormat="1" ht="12.75">
      <c r="A4156" s="304"/>
      <c r="B4156" s="305"/>
      <c r="C4156" s="306"/>
      <c r="D4156" s="304"/>
      <c r="E4156" s="304"/>
      <c r="F4156" s="307"/>
      <c r="G4156" s="307"/>
      <c r="H4156" s="308"/>
      <c r="I4156" s="309"/>
      <c r="K4156" s="311"/>
      <c r="M4156" s="2"/>
    </row>
    <row r="4157" spans="1:13" s="327" customFormat="1" ht="12.75">
      <c r="A4157" s="323"/>
      <c r="B4157" s="324">
        <v>-7401991</v>
      </c>
      <c r="C4157" s="323" t="s">
        <v>184</v>
      </c>
      <c r="D4157" s="323" t="s">
        <v>214</v>
      </c>
      <c r="E4157" s="323"/>
      <c r="F4157" s="325"/>
      <c r="G4157" s="325"/>
      <c r="H4157" s="324">
        <f>H4155-B4157</f>
        <v>7401991</v>
      </c>
      <c r="I4157" s="326">
        <f>+B4157/M4157</f>
        <v>-15420.814583333333</v>
      </c>
      <c r="K4157" s="327">
        <v>480</v>
      </c>
      <c r="M4157" s="327">
        <v>480</v>
      </c>
    </row>
    <row r="4158" spans="1:13" s="327" customFormat="1" ht="12.75">
      <c r="A4158" s="323"/>
      <c r="B4158" s="324">
        <v>582400</v>
      </c>
      <c r="C4158" s="323" t="s">
        <v>184</v>
      </c>
      <c r="D4158" s="323" t="s">
        <v>193</v>
      </c>
      <c r="E4158" s="323"/>
      <c r="F4158" s="325"/>
      <c r="G4158" s="325"/>
      <c r="H4158" s="324">
        <f>H4156-B4158</f>
        <v>-582400</v>
      </c>
      <c r="I4158" s="326">
        <f>+B4158/M4158</f>
        <v>1176.5656565656566</v>
      </c>
      <c r="K4158" s="327">
        <v>495</v>
      </c>
      <c r="M4158" s="327">
        <v>495</v>
      </c>
    </row>
    <row r="4159" spans="1:13" s="327" customFormat="1" ht="12.75">
      <c r="A4159" s="323"/>
      <c r="B4159" s="324">
        <v>100500</v>
      </c>
      <c r="C4159" s="323" t="s">
        <v>184</v>
      </c>
      <c r="D4159" s="323" t="s">
        <v>194</v>
      </c>
      <c r="E4159" s="323"/>
      <c r="F4159" s="325"/>
      <c r="G4159" s="325"/>
      <c r="H4159" s="324">
        <f>H4157-B4159</f>
        <v>7301491</v>
      </c>
      <c r="I4159" s="326">
        <f>+B4159/M4159</f>
        <v>203.03030303030303</v>
      </c>
      <c r="K4159" s="327">
        <v>495</v>
      </c>
      <c r="M4159" s="327">
        <v>495</v>
      </c>
    </row>
    <row r="4160" spans="1:13" s="327" customFormat="1" ht="12.75">
      <c r="A4160" s="323"/>
      <c r="B4160" s="324">
        <v>0</v>
      </c>
      <c r="C4160" s="323" t="s">
        <v>184</v>
      </c>
      <c r="D4160" s="323" t="s">
        <v>195</v>
      </c>
      <c r="E4160" s="323"/>
      <c r="F4160" s="325"/>
      <c r="G4160" s="325"/>
      <c r="H4160" s="324">
        <f>H4158-B4160</f>
        <v>-582400</v>
      </c>
      <c r="I4160" s="326">
        <f>+B4160/M4160</f>
        <v>0</v>
      </c>
      <c r="K4160" s="327">
        <v>500</v>
      </c>
      <c r="M4160" s="327">
        <v>500</v>
      </c>
    </row>
    <row r="4161" spans="1:13" s="327" customFormat="1" ht="12.75">
      <c r="A4161" s="323"/>
      <c r="B4161" s="324">
        <f>+B2536</f>
        <v>2000</v>
      </c>
      <c r="C4161" s="323" t="s">
        <v>184</v>
      </c>
      <c r="D4161" s="323" t="s">
        <v>196</v>
      </c>
      <c r="E4161" s="323"/>
      <c r="F4161" s="325"/>
      <c r="G4161" s="325"/>
      <c r="H4161" s="324">
        <f>H4159-B4161</f>
        <v>7299491</v>
      </c>
      <c r="I4161" s="326">
        <f>+B4161/M4161</f>
        <v>3.8095238095238093</v>
      </c>
      <c r="K4161" s="327">
        <v>525</v>
      </c>
      <c r="M4161" s="327">
        <v>525</v>
      </c>
    </row>
    <row r="4162" spans="1:13" s="327" customFormat="1" ht="12.75">
      <c r="A4162" s="323"/>
      <c r="B4162" s="324">
        <v>1012500</v>
      </c>
      <c r="C4162" s="323" t="s">
        <v>184</v>
      </c>
      <c r="D4162" s="323" t="s">
        <v>197</v>
      </c>
      <c r="E4162" s="323"/>
      <c r="F4162" s="325"/>
      <c r="G4162" s="325"/>
      <c r="H4162" s="324">
        <v>7301491</v>
      </c>
      <c r="I4162" s="326">
        <v>0</v>
      </c>
      <c r="K4162" s="327">
        <v>525</v>
      </c>
      <c r="M4162" s="327">
        <v>525</v>
      </c>
    </row>
    <row r="4163" spans="1:13" s="327" customFormat="1" ht="12.75">
      <c r="A4163" s="323"/>
      <c r="B4163" s="324"/>
      <c r="C4163" s="323" t="s">
        <v>184</v>
      </c>
      <c r="D4163" s="323" t="s">
        <v>198</v>
      </c>
      <c r="E4163" s="323"/>
      <c r="F4163" s="325"/>
      <c r="G4163" s="325"/>
      <c r="H4163" s="324">
        <v>7301491</v>
      </c>
      <c r="I4163" s="326">
        <v>0</v>
      </c>
      <c r="K4163" s="327">
        <v>535</v>
      </c>
      <c r="M4163" s="327">
        <v>535</v>
      </c>
    </row>
    <row r="4164" spans="1:13" s="327" customFormat="1" ht="12.75">
      <c r="A4164" s="328"/>
      <c r="B4164" s="329">
        <f>SUM(B4157:B4163)</f>
        <v>-5704591</v>
      </c>
      <c r="C4164" s="328" t="s">
        <v>184</v>
      </c>
      <c r="D4164" s="328" t="s">
        <v>201</v>
      </c>
      <c r="E4164" s="328"/>
      <c r="F4164" s="330"/>
      <c r="G4164" s="331"/>
      <c r="H4164" s="329">
        <f>H4143-B4164</f>
        <v>5704591</v>
      </c>
      <c r="I4164" s="332">
        <f>+B4164/M4164</f>
        <v>-10662.786915887851</v>
      </c>
      <c r="J4164" s="333"/>
      <c r="K4164" s="333">
        <v>535</v>
      </c>
      <c r="L4164" s="333"/>
      <c r="M4164" s="333">
        <v>535</v>
      </c>
    </row>
    <row r="4165" spans="6:13" ht="12.75">
      <c r="F4165" s="65"/>
      <c r="M4165" s="2"/>
    </row>
    <row r="4166" spans="6:13" ht="12.75">
      <c r="F4166" s="65"/>
      <c r="M4166" s="2"/>
    </row>
    <row r="4167" ht="12.75" hidden="1">
      <c r="M4167" s="2"/>
    </row>
    <row r="4168" ht="12.75" hidden="1">
      <c r="M4168" s="2"/>
    </row>
    <row r="4169" ht="12.75" hidden="1">
      <c r="M4169" s="2"/>
    </row>
    <row r="4170" ht="12.75" hidden="1">
      <c r="M4170" s="2"/>
    </row>
    <row r="4171" ht="12.75" hidden="1">
      <c r="M4171" s="2"/>
    </row>
    <row r="4172" ht="12.75" hidden="1">
      <c r="M4172" s="2"/>
    </row>
    <row r="4173" ht="12.75" hidden="1">
      <c r="M4173" s="2"/>
    </row>
    <row r="4174" ht="12.75" hidden="1">
      <c r="M4174" s="2"/>
    </row>
    <row r="4175" ht="12.75" hidden="1">
      <c r="M4175" s="2"/>
    </row>
    <row r="4176" ht="12.75" hidden="1">
      <c r="M4176" s="2"/>
    </row>
    <row r="4177" ht="12.75" hidden="1">
      <c r="M4177" s="2"/>
    </row>
    <row r="4178" ht="12.75" hidden="1">
      <c r="M4178" s="2"/>
    </row>
    <row r="4179" ht="12.75" hidden="1">
      <c r="M4179" s="2"/>
    </row>
    <row r="4180" ht="12.75" hidden="1">
      <c r="M4180" s="2"/>
    </row>
    <row r="4181" ht="12.75" hidden="1">
      <c r="M4181" s="2"/>
    </row>
    <row r="4182" ht="12.75" hidden="1">
      <c r="M4182" s="2"/>
    </row>
    <row r="4183" ht="12.75" hidden="1">
      <c r="M4183" s="2"/>
    </row>
    <row r="4184" spans="1:13" s="310" customFormat="1" ht="12.75">
      <c r="A4184" s="304"/>
      <c r="B4184" s="305"/>
      <c r="C4184" s="306"/>
      <c r="D4184" s="304"/>
      <c r="E4184" s="304"/>
      <c r="F4184" s="307"/>
      <c r="G4184" s="307"/>
      <c r="H4184" s="308"/>
      <c r="I4184" s="309"/>
      <c r="K4184" s="311"/>
      <c r="M4184" s="2"/>
    </row>
    <row r="4185" spans="1:13" s="338" customFormat="1" ht="12.75">
      <c r="A4185" s="334"/>
      <c r="B4185" s="335">
        <v>402753</v>
      </c>
      <c r="C4185" s="334" t="s">
        <v>183</v>
      </c>
      <c r="D4185" s="334" t="s">
        <v>193</v>
      </c>
      <c r="E4185" s="334"/>
      <c r="F4185" s="336"/>
      <c r="G4185" s="336"/>
      <c r="H4185" s="335">
        <f>H4184-B4185</f>
        <v>-402753</v>
      </c>
      <c r="I4185" s="337">
        <f>+B4185/M4185</f>
        <v>813.6424242424242</v>
      </c>
      <c r="K4185" s="338">
        <v>495</v>
      </c>
      <c r="M4185" s="338">
        <v>495</v>
      </c>
    </row>
    <row r="4186" spans="1:13" s="338" customFormat="1" ht="12.75">
      <c r="A4186" s="334"/>
      <c r="B4186" s="335">
        <v>425390</v>
      </c>
      <c r="C4186" s="334" t="s">
        <v>183</v>
      </c>
      <c r="D4186" s="334" t="s">
        <v>194</v>
      </c>
      <c r="E4186" s="334"/>
      <c r="F4186" s="336"/>
      <c r="G4186" s="336"/>
      <c r="H4186" s="335">
        <f>H4185-B4186</f>
        <v>-828143</v>
      </c>
      <c r="I4186" s="337">
        <f>+B4186/M4186</f>
        <v>859.3737373737374</v>
      </c>
      <c r="K4186" s="338">
        <v>495</v>
      </c>
      <c r="M4186" s="338">
        <v>495</v>
      </c>
    </row>
    <row r="4187" spans="1:13" s="338" customFormat="1" ht="12.75">
      <c r="A4187" s="334"/>
      <c r="B4187" s="335">
        <v>125700</v>
      </c>
      <c r="C4187" s="334" t="s">
        <v>183</v>
      </c>
      <c r="D4187" s="334" t="s">
        <v>195</v>
      </c>
      <c r="E4187" s="334"/>
      <c r="F4187" s="336"/>
      <c r="G4187" s="336"/>
      <c r="H4187" s="335">
        <f>H4186-B4187</f>
        <v>-953843</v>
      </c>
      <c r="I4187" s="337">
        <f>+B4187/M4187</f>
        <v>251.4</v>
      </c>
      <c r="K4187" s="338">
        <v>500</v>
      </c>
      <c r="M4187" s="338">
        <v>500</v>
      </c>
    </row>
    <row r="4188" spans="1:13" s="338" customFormat="1" ht="12.75">
      <c r="A4188" s="334"/>
      <c r="B4188" s="335">
        <v>0</v>
      </c>
      <c r="C4188" s="334" t="s">
        <v>183</v>
      </c>
      <c r="D4188" s="334" t="s">
        <v>196</v>
      </c>
      <c r="E4188" s="334"/>
      <c r="F4188" s="336"/>
      <c r="G4188" s="336"/>
      <c r="H4188" s="335">
        <f>H4187-B4188</f>
        <v>-953843</v>
      </c>
      <c r="I4188" s="337">
        <f>+B4188/M4188</f>
        <v>0</v>
      </c>
      <c r="K4188" s="338">
        <v>525</v>
      </c>
      <c r="M4188" s="338">
        <v>525</v>
      </c>
    </row>
    <row r="4189" spans="1:13" s="338" customFormat="1" ht="12.75">
      <c r="A4189" s="334"/>
      <c r="B4189" s="335">
        <v>-16041027</v>
      </c>
      <c r="C4189" s="334" t="s">
        <v>183</v>
      </c>
      <c r="D4189" s="334" t="s">
        <v>207</v>
      </c>
      <c r="E4189" s="334"/>
      <c r="F4189" s="336"/>
      <c r="G4189" s="336"/>
      <c r="H4189" s="335">
        <f>H4188-B4189</f>
        <v>15087184</v>
      </c>
      <c r="I4189" s="337">
        <f>+B4189/M4189</f>
        <v>-30554.337142857144</v>
      </c>
      <c r="K4189" s="338">
        <v>525</v>
      </c>
      <c r="M4189" s="338">
        <v>525</v>
      </c>
    </row>
    <row r="4190" spans="1:13" s="338" customFormat="1" ht="12.75">
      <c r="A4190" s="334"/>
      <c r="B4190" s="335">
        <v>905000</v>
      </c>
      <c r="C4190" s="334" t="s">
        <v>183</v>
      </c>
      <c r="D4190" s="334" t="s">
        <v>209</v>
      </c>
      <c r="E4190" s="334"/>
      <c r="F4190" s="336"/>
      <c r="G4190" s="336"/>
      <c r="H4190" s="335">
        <v>15087184</v>
      </c>
      <c r="I4190" s="337">
        <v>30554</v>
      </c>
      <c r="K4190" s="338">
        <v>525</v>
      </c>
      <c r="M4190" s="338">
        <v>525</v>
      </c>
    </row>
    <row r="4191" spans="1:13" s="338" customFormat="1" ht="12.75">
      <c r="A4191" s="334"/>
      <c r="B4191" s="335">
        <v>1209140</v>
      </c>
      <c r="C4191" s="334" t="s">
        <v>183</v>
      </c>
      <c r="D4191" s="334" t="s">
        <v>204</v>
      </c>
      <c r="E4191" s="334"/>
      <c r="F4191" s="336"/>
      <c r="G4191" s="336"/>
      <c r="H4191" s="335">
        <v>15087184</v>
      </c>
      <c r="I4191" s="337">
        <v>30554</v>
      </c>
      <c r="K4191" s="338">
        <v>535</v>
      </c>
      <c r="M4191" s="338">
        <v>535</v>
      </c>
    </row>
    <row r="4192" spans="1:13" s="338" customFormat="1" ht="12.75">
      <c r="A4192" s="334"/>
      <c r="B4192" s="335">
        <f>+B3016</f>
        <v>1100960</v>
      </c>
      <c r="C4192" s="334" t="s">
        <v>183</v>
      </c>
      <c r="D4192" s="334" t="s">
        <v>224</v>
      </c>
      <c r="E4192" s="334"/>
      <c r="F4192" s="336"/>
      <c r="G4192" s="336"/>
      <c r="H4192" s="335">
        <v>15087184</v>
      </c>
      <c r="I4192" s="337">
        <v>30554</v>
      </c>
      <c r="K4192" s="338">
        <v>530</v>
      </c>
      <c r="M4192" s="338">
        <v>530</v>
      </c>
    </row>
    <row r="4193" spans="1:13" s="338" customFormat="1" ht="12.75">
      <c r="A4193" s="339"/>
      <c r="B4193" s="340">
        <f>SUM(B4185:B4192)</f>
        <v>-11872084</v>
      </c>
      <c r="C4193" s="339" t="s">
        <v>183</v>
      </c>
      <c r="D4193" s="339" t="s">
        <v>226</v>
      </c>
      <c r="E4193" s="339"/>
      <c r="F4193" s="341"/>
      <c r="G4193" s="342"/>
      <c r="H4193" s="340">
        <f>H4171-B4193</f>
        <v>11872084</v>
      </c>
      <c r="I4193" s="343">
        <f>+B4193/M4193</f>
        <v>-22400.15849056604</v>
      </c>
      <c r="J4193" s="344"/>
      <c r="K4193" s="344">
        <v>530</v>
      </c>
      <c r="L4193" s="344"/>
      <c r="M4193" s="344">
        <v>530</v>
      </c>
    </row>
    <row r="4194" spans="6:13" ht="12.75">
      <c r="F4194" s="65"/>
      <c r="M4194" s="2"/>
    </row>
    <row r="4195" spans="6:13" ht="12.75">
      <c r="F4195" s="65"/>
      <c r="M4195" s="2"/>
    </row>
    <row r="4196" spans="4:13" ht="12.75">
      <c r="D4196" s="335"/>
      <c r="F4196" s="65"/>
      <c r="M4196" s="2"/>
    </row>
    <row r="4197" ht="12.75" hidden="1">
      <c r="M4197" s="2">
        <v>525</v>
      </c>
    </row>
    <row r="4198" ht="12.75" hidden="1">
      <c r="M4198" s="2">
        <v>525</v>
      </c>
    </row>
    <row r="4199" ht="12.75" hidden="1">
      <c r="M4199" s="2">
        <v>525</v>
      </c>
    </row>
    <row r="4200" ht="12.75" hidden="1">
      <c r="M4200" s="2">
        <v>525</v>
      </c>
    </row>
    <row r="4201" ht="12.75" hidden="1">
      <c r="M4201" s="2">
        <v>525</v>
      </c>
    </row>
    <row r="4202" ht="12.75" hidden="1">
      <c r="M4202" s="2">
        <v>525</v>
      </c>
    </row>
    <row r="4203" ht="12.75" hidden="1">
      <c r="M4203" s="2">
        <v>525</v>
      </c>
    </row>
    <row r="4204" ht="12.75" hidden="1">
      <c r="M4204" s="2">
        <v>525</v>
      </c>
    </row>
    <row r="4205" ht="12.75" hidden="1">
      <c r="M4205" s="2">
        <v>525</v>
      </c>
    </row>
    <row r="4206" ht="12.75" hidden="1">
      <c r="M4206" s="2">
        <v>525</v>
      </c>
    </row>
    <row r="4207" ht="12.75" hidden="1">
      <c r="M4207" s="2">
        <v>525</v>
      </c>
    </row>
    <row r="4208" ht="12.75" hidden="1">
      <c r="M4208" s="2">
        <v>525</v>
      </c>
    </row>
    <row r="4209" ht="12.75" hidden="1">
      <c r="M4209" s="2">
        <v>525</v>
      </c>
    </row>
    <row r="4210" ht="12.75" hidden="1">
      <c r="M4210" s="2">
        <v>525</v>
      </c>
    </row>
    <row r="4211" ht="12.75" hidden="1">
      <c r="M4211" s="2">
        <v>525</v>
      </c>
    </row>
    <row r="4212" ht="12.75" hidden="1">
      <c r="M4212" s="2">
        <v>525</v>
      </c>
    </row>
    <row r="4213" ht="12.75" hidden="1">
      <c r="M4213" s="2">
        <v>525</v>
      </c>
    </row>
    <row r="4214" spans="1:13" s="269" customFormat="1" ht="12.75">
      <c r="A4214" s="264"/>
      <c r="B4214" s="265">
        <v>-592495</v>
      </c>
      <c r="C4214" s="264" t="s">
        <v>215</v>
      </c>
      <c r="D4214" s="264" t="s">
        <v>209</v>
      </c>
      <c r="E4214" s="264"/>
      <c r="F4214" s="267"/>
      <c r="G4214" s="267"/>
      <c r="H4214" s="265">
        <f>H4212-B4214</f>
        <v>592495</v>
      </c>
      <c r="I4214" s="268">
        <f>+B4214/M4214</f>
        <v>-1128.5619047619048</v>
      </c>
      <c r="K4214" s="269">
        <v>525</v>
      </c>
      <c r="M4214" s="269">
        <v>525</v>
      </c>
    </row>
    <row r="4215" spans="1:13" s="269" customFormat="1" ht="12.75">
      <c r="A4215" s="264"/>
      <c r="B4215" s="265">
        <f>+B3020</f>
        <v>340000</v>
      </c>
      <c r="C4215" s="264" t="s">
        <v>215</v>
      </c>
      <c r="D4215" s="264" t="s">
        <v>224</v>
      </c>
      <c r="E4215" s="264"/>
      <c r="F4215" s="267"/>
      <c r="G4215" s="267"/>
      <c r="H4215" s="265">
        <f>H4213-B4215</f>
        <v>-340000</v>
      </c>
      <c r="I4215" s="268">
        <f>+B4215/M4215</f>
        <v>647.6190476190476</v>
      </c>
      <c r="K4215" s="269">
        <v>525</v>
      </c>
      <c r="M4215" s="269">
        <v>525</v>
      </c>
    </row>
    <row r="4216" spans="1:13" s="269" customFormat="1" ht="12.75">
      <c r="A4216" s="270"/>
      <c r="B4216" s="271">
        <f>SUM(B4214:B4215)</f>
        <v>-252495</v>
      </c>
      <c r="C4216" s="270" t="s">
        <v>215</v>
      </c>
      <c r="D4216" s="270" t="s">
        <v>226</v>
      </c>
      <c r="E4216" s="270"/>
      <c r="F4216" s="272"/>
      <c r="G4216" s="345"/>
      <c r="H4216" s="271">
        <f>H4188-B4216</f>
        <v>-701348</v>
      </c>
      <c r="I4216" s="346">
        <f>+B4216/M4216</f>
        <v>-471.95327102803736</v>
      </c>
      <c r="J4216" s="274"/>
      <c r="K4216" s="274">
        <v>535</v>
      </c>
      <c r="L4216" s="274"/>
      <c r="M4216" s="274">
        <v>535</v>
      </c>
    </row>
    <row r="4217" spans="6:13" ht="12.75">
      <c r="F4217" s="65"/>
      <c r="M4217" s="2"/>
    </row>
    <row r="4218" spans="6:13" ht="12.75">
      <c r="F4218" s="65"/>
      <c r="M4218" s="2"/>
    </row>
    <row r="4219" spans="4:13" ht="12.75">
      <c r="D4219" s="335"/>
      <c r="F4219" s="65"/>
      <c r="M4219" s="2"/>
    </row>
    <row r="4220" ht="12.75" hidden="1">
      <c r="M4220" s="2">
        <v>525</v>
      </c>
    </row>
    <row r="4221" ht="12.75" hidden="1">
      <c r="M4221" s="2">
        <v>525</v>
      </c>
    </row>
    <row r="4222" ht="12.75" hidden="1">
      <c r="M4222" s="2">
        <v>525</v>
      </c>
    </row>
    <row r="4223" ht="12.75" hidden="1">
      <c r="M4223" s="2">
        <v>525</v>
      </c>
    </row>
    <row r="4224" ht="12.75" hidden="1">
      <c r="M4224" s="2">
        <v>525</v>
      </c>
    </row>
    <row r="4225" ht="12.75" hidden="1">
      <c r="M4225" s="2">
        <v>525</v>
      </c>
    </row>
    <row r="4226" ht="12.75" hidden="1">
      <c r="M4226" s="2">
        <v>525</v>
      </c>
    </row>
    <row r="4227" ht="12.75" hidden="1">
      <c r="M4227" s="2">
        <v>525</v>
      </c>
    </row>
    <row r="4228" ht="12.75" hidden="1">
      <c r="M4228" s="2">
        <v>525</v>
      </c>
    </row>
    <row r="4229" ht="12.75" hidden="1">
      <c r="M4229" s="2">
        <v>525</v>
      </c>
    </row>
    <row r="4230" ht="12.75" hidden="1">
      <c r="M4230" s="2">
        <v>525</v>
      </c>
    </row>
    <row r="4231" ht="12.75" hidden="1">
      <c r="M4231" s="2">
        <v>525</v>
      </c>
    </row>
    <row r="4232" ht="12.75" hidden="1">
      <c r="M4232" s="2">
        <v>525</v>
      </c>
    </row>
    <row r="4233" ht="12.75" hidden="1">
      <c r="M4233" s="2">
        <v>525</v>
      </c>
    </row>
    <row r="4234" ht="12.75" hidden="1">
      <c r="M4234" s="2">
        <v>525</v>
      </c>
    </row>
    <row r="4235" ht="12.75" hidden="1">
      <c r="M4235" s="2">
        <v>525</v>
      </c>
    </row>
    <row r="4236" ht="12.75" hidden="1">
      <c r="M4236" s="2">
        <v>525</v>
      </c>
    </row>
    <row r="4237" spans="1:13" s="269" customFormat="1" ht="12.75">
      <c r="A4237" s="264"/>
      <c r="B4237" s="265">
        <v>-1916557</v>
      </c>
      <c r="C4237" s="264" t="s">
        <v>222</v>
      </c>
      <c r="D4237" s="264" t="s">
        <v>203</v>
      </c>
      <c r="E4237" s="264"/>
      <c r="F4237" s="267"/>
      <c r="G4237" s="267"/>
      <c r="H4237" s="265">
        <f>H4235-B4237</f>
        <v>1916557</v>
      </c>
      <c r="I4237" s="268">
        <f>+B4237/M4237</f>
        <v>-3650.5847619047618</v>
      </c>
      <c r="K4237" s="269">
        <v>525</v>
      </c>
      <c r="M4237" s="269">
        <v>525</v>
      </c>
    </row>
    <row r="4238" spans="1:13" s="269" customFormat="1" ht="12.75">
      <c r="A4238" s="264"/>
      <c r="B4238" s="265">
        <f>+B3023</f>
        <v>850150</v>
      </c>
      <c r="C4238" s="264" t="s">
        <v>222</v>
      </c>
      <c r="D4238" s="264" t="s">
        <v>224</v>
      </c>
      <c r="E4238" s="264"/>
      <c r="F4238" s="267"/>
      <c r="G4238" s="267"/>
      <c r="H4238" s="265">
        <f>H4236-B4238</f>
        <v>-850150</v>
      </c>
      <c r="I4238" s="268">
        <f>+B4238/M4238</f>
        <v>1619.3333333333333</v>
      </c>
      <c r="K4238" s="269">
        <v>525</v>
      </c>
      <c r="M4238" s="269">
        <v>525</v>
      </c>
    </row>
    <row r="4239" spans="1:13" s="269" customFormat="1" ht="12.75">
      <c r="A4239" s="270"/>
      <c r="B4239" s="271">
        <f>SUM(B4237:B4238)</f>
        <v>-1066407</v>
      </c>
      <c r="C4239" s="270" t="s">
        <v>222</v>
      </c>
      <c r="D4239" s="270" t="s">
        <v>226</v>
      </c>
      <c r="E4239" s="270"/>
      <c r="F4239" s="272"/>
      <c r="G4239" s="345"/>
      <c r="H4239" s="271">
        <f>H4212-B4239</f>
        <v>1066407</v>
      </c>
      <c r="I4239" s="346">
        <f>+B4239/M4239</f>
        <v>-1993.2841121495328</v>
      </c>
      <c r="J4239" s="274"/>
      <c r="K4239" s="274">
        <v>535</v>
      </c>
      <c r="L4239" s="274"/>
      <c r="M4239" s="274">
        <v>535</v>
      </c>
    </row>
    <row r="4240" spans="1:13" s="269" customFormat="1" ht="12.75">
      <c r="A4240" s="264"/>
      <c r="B4240" s="265"/>
      <c r="C4240" s="264"/>
      <c r="D4240" s="264"/>
      <c r="E4240" s="264"/>
      <c r="F4240" s="267"/>
      <c r="G4240" s="347"/>
      <c r="H4240" s="265"/>
      <c r="I4240" s="268"/>
      <c r="M4240" s="348">
        <v>525</v>
      </c>
    </row>
    <row r="4241" spans="6:13" ht="12.75">
      <c r="F4241" s="65"/>
      <c r="M4241" s="2">
        <v>525</v>
      </c>
    </row>
    <row r="4242" spans="9:13" ht="12.75">
      <c r="I4242" s="22"/>
      <c r="M4242" s="2">
        <v>500</v>
      </c>
    </row>
    <row r="4243" spans="1:13" s="420" customFormat="1" ht="12.75">
      <c r="A4243" s="416"/>
      <c r="B4243" s="417">
        <v>-3279785</v>
      </c>
      <c r="C4243" s="416" t="s">
        <v>227</v>
      </c>
      <c r="D4243" s="416" t="s">
        <v>203</v>
      </c>
      <c r="E4243" s="416"/>
      <c r="F4243" s="418"/>
      <c r="G4243" s="418"/>
      <c r="H4243" s="417">
        <f>H4241-B4243</f>
        <v>3279785</v>
      </c>
      <c r="I4243" s="419">
        <f>+B4243/M4243</f>
        <v>-6247.2095238095235</v>
      </c>
      <c r="K4243" s="420">
        <v>525</v>
      </c>
      <c r="M4243" s="420">
        <v>525</v>
      </c>
    </row>
    <row r="4244" spans="1:13" s="420" customFormat="1" ht="12.75">
      <c r="A4244" s="416"/>
      <c r="B4244" s="417">
        <v>0</v>
      </c>
      <c r="C4244" s="416" t="s">
        <v>227</v>
      </c>
      <c r="D4244" s="416" t="s">
        <v>224</v>
      </c>
      <c r="E4244" s="416"/>
      <c r="F4244" s="418"/>
      <c r="G4244" s="418"/>
      <c r="H4244" s="417">
        <f>H4242-B4244</f>
        <v>0</v>
      </c>
      <c r="I4244" s="419">
        <f>+B4244/M4244</f>
        <v>0</v>
      </c>
      <c r="K4244" s="420">
        <v>525</v>
      </c>
      <c r="M4244" s="420">
        <v>525</v>
      </c>
    </row>
    <row r="4245" spans="1:13" s="420" customFormat="1" ht="12.75">
      <c r="A4245" s="421"/>
      <c r="B4245" s="422">
        <f>SUM(B4243:B4244)</f>
        <v>-3279785</v>
      </c>
      <c r="C4245" s="421" t="s">
        <v>227</v>
      </c>
      <c r="D4245" s="421" t="s">
        <v>226</v>
      </c>
      <c r="E4245" s="421"/>
      <c r="F4245" s="423"/>
      <c r="G4245" s="424"/>
      <c r="H4245" s="422">
        <f>H4218-B4245</f>
        <v>3279785</v>
      </c>
      <c r="I4245" s="425">
        <f>+B4245/M4245</f>
        <v>-6130.439252336449</v>
      </c>
      <c r="J4245" s="426"/>
      <c r="K4245" s="426">
        <v>535</v>
      </c>
      <c r="L4245" s="426"/>
      <c r="M4245" s="426">
        <v>535</v>
      </c>
    </row>
    <row r="4246" spans="1:13" s="420" customFormat="1" ht="12.75">
      <c r="A4246" s="416"/>
      <c r="B4246" s="417"/>
      <c r="C4246" s="416"/>
      <c r="D4246" s="416"/>
      <c r="E4246" s="416"/>
      <c r="F4246" s="418"/>
      <c r="G4246" s="427"/>
      <c r="H4246" s="417"/>
      <c r="I4246" s="419"/>
      <c r="M4246" s="428">
        <v>525</v>
      </c>
    </row>
    <row r="4247" spans="1:13" s="420" customFormat="1" ht="12.75">
      <c r="A4247" s="416"/>
      <c r="B4247" s="417"/>
      <c r="C4247" s="416"/>
      <c r="D4247" s="416"/>
      <c r="E4247" s="416"/>
      <c r="F4247" s="418"/>
      <c r="G4247" s="427"/>
      <c r="H4247" s="417"/>
      <c r="I4247" s="419"/>
      <c r="M4247" s="428">
        <v>525</v>
      </c>
    </row>
    <row r="4248" spans="1:13" s="420" customFormat="1" ht="12.75">
      <c r="A4248" s="416"/>
      <c r="B4248" s="417"/>
      <c r="C4248" s="416"/>
      <c r="D4248" s="416"/>
      <c r="E4248" s="416"/>
      <c r="F4248" s="427"/>
      <c r="G4248" s="427"/>
      <c r="H4248" s="417"/>
      <c r="I4248" s="429"/>
      <c r="M4248" s="428">
        <v>500</v>
      </c>
    </row>
    <row r="4249" spans="1:9" s="279" customFormat="1" ht="12.75">
      <c r="A4249" s="275"/>
      <c r="B4249" s="276"/>
      <c r="C4249" s="275"/>
      <c r="D4249" s="275"/>
      <c r="E4249" s="275"/>
      <c r="F4249" s="277"/>
      <c r="G4249" s="349"/>
      <c r="H4249" s="276"/>
      <c r="I4249" s="278"/>
    </row>
    <row r="4250" spans="1:13" s="436" customFormat="1" ht="12.75">
      <c r="A4250" s="430"/>
      <c r="B4250" s="431"/>
      <c r="C4250" s="430"/>
      <c r="D4250" s="430" t="s">
        <v>227</v>
      </c>
      <c r="E4250" s="430"/>
      <c r="F4250" s="432"/>
      <c r="G4250" s="433"/>
      <c r="H4250" s="434"/>
      <c r="I4250" s="435"/>
      <c r="M4250" s="437"/>
    </row>
    <row r="4251" spans="1:11" s="436" customFormat="1" ht="12.75">
      <c r="A4251" s="430" t="s">
        <v>216</v>
      </c>
      <c r="B4251" s="434"/>
      <c r="C4251" s="438"/>
      <c r="D4251" s="430"/>
      <c r="E4251" s="430"/>
      <c r="F4251" s="433"/>
      <c r="G4251" s="433"/>
      <c r="H4251" s="434"/>
      <c r="I4251" s="439"/>
      <c r="K4251" s="437"/>
    </row>
    <row r="4252" spans="1:11" s="436" customFormat="1" ht="12.75">
      <c r="A4252" s="430"/>
      <c r="B4252" s="434"/>
      <c r="C4252" s="430"/>
      <c r="D4252" s="430"/>
      <c r="E4252" s="430" t="s">
        <v>218</v>
      </c>
      <c r="F4252" s="433"/>
      <c r="G4252" s="433"/>
      <c r="H4252" s="434"/>
      <c r="I4252" s="439"/>
      <c r="K4252" s="437"/>
    </row>
    <row r="4253" spans="1:13" s="436" customFormat="1" ht="12.75">
      <c r="A4253" s="430"/>
      <c r="B4253" s="440">
        <v>-3279785</v>
      </c>
      <c r="C4253" s="434" t="s">
        <v>219</v>
      </c>
      <c r="D4253" s="430"/>
      <c r="E4253" s="430" t="s">
        <v>220</v>
      </c>
      <c r="F4253" s="433"/>
      <c r="G4253" s="433"/>
      <c r="H4253" s="434">
        <f>H4252-B4253</f>
        <v>3279785</v>
      </c>
      <c r="I4253" s="441">
        <v>5000</v>
      </c>
      <c r="K4253" s="442"/>
      <c r="M4253" s="443">
        <f>-B4253/I4253</f>
        <v>655.957</v>
      </c>
    </row>
    <row r="4254" spans="1:13" s="436" customFormat="1" ht="12.75">
      <c r="A4254" s="430"/>
      <c r="B4254" s="440">
        <f>SUM(B4253:B4253)</f>
        <v>-3279785</v>
      </c>
      <c r="C4254" s="438" t="s">
        <v>217</v>
      </c>
      <c r="D4254" s="430"/>
      <c r="E4254" s="430"/>
      <c r="F4254" s="433"/>
      <c r="G4254" s="433" t="s">
        <v>43</v>
      </c>
      <c r="H4254" s="434">
        <v>0</v>
      </c>
      <c r="I4254" s="441">
        <f>B4254/M4254</f>
        <v>-5000</v>
      </c>
      <c r="K4254" s="437"/>
      <c r="M4254" s="443">
        <v>655.957</v>
      </c>
    </row>
    <row r="4255" spans="1:13" s="292" customFormat="1" ht="12.75">
      <c r="A4255" s="289"/>
      <c r="B4255" s="350"/>
      <c r="C4255" s="351"/>
      <c r="D4255" s="289"/>
      <c r="E4255" s="289"/>
      <c r="F4255" s="290"/>
      <c r="G4255" s="290"/>
      <c r="H4255" s="287"/>
      <c r="I4255" s="352"/>
      <c r="K4255" s="353"/>
      <c r="M4255" s="354"/>
    </row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2004-04-21T05:05:51Z</cp:lastPrinted>
  <dcterms:created xsi:type="dcterms:W3CDTF">2002-09-25T18:25:46Z</dcterms:created>
  <dcterms:modified xsi:type="dcterms:W3CDTF">2012-12-07T15:20:04Z</dcterms:modified>
  <cp:category/>
  <cp:version/>
  <cp:contentType/>
  <cp:contentStatus/>
</cp:coreProperties>
</file>