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045" activeTab="1"/>
  </bookViews>
  <sheets>
    <sheet name="June 2013-Summary" sheetId="1" r:id="rId1"/>
    <sheet name="June 2013-Detailed" sheetId="2" r:id="rId2"/>
  </sheets>
  <definedNames>
    <definedName name="_xlnm.Print_Titles" localSheetId="1">'June 2013-Detailed'!$1:$4</definedName>
    <definedName name="_xlnm.Print_Titles" localSheetId="0">'June 2013-Summary'!$1:$4</definedName>
  </definedNames>
  <calcPr fullCalcOnLoad="1"/>
</workbook>
</file>

<file path=xl/comments2.xml><?xml version="1.0" encoding="utf-8"?>
<comments xmlns="http://schemas.openxmlformats.org/spreadsheetml/2006/main">
  <authors>
    <author>Sone</author>
    <author>LAGA</author>
    <author>EKANE</author>
    <author>AIME</author>
    <author>Others</author>
    <author>Aim?</author>
    <author>KKD Windows7 V.7_x64</author>
    <author>Born Free User</author>
  </authors>
  <commentList>
    <comment ref="C2386" authorId="0">
      <text>
        <r>
          <rPr>
            <b/>
            <sz val="9"/>
            <rFont val="Tahoma"/>
            <family val="2"/>
          </rPr>
          <t>First and Second Semester Reports for 2012 and Activity Reports for Customs in Yaounde and Limbe</t>
        </r>
        <r>
          <rPr>
            <sz val="9"/>
            <rFont val="Tahoma"/>
            <family val="2"/>
          </rPr>
          <t xml:space="preserve">
</t>
        </r>
      </text>
    </comment>
    <comment ref="F118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 due to net work recharge problems</t>
        </r>
      </text>
    </comment>
    <comment ref="C1211" authorId="1">
      <text>
        <r>
          <rPr>
            <b/>
            <sz val="9"/>
            <rFont val="Tahoma"/>
            <family val="0"/>
          </rPr>
          <t>i77: bonus to CP Amateh for participating in operation Douala.</t>
        </r>
        <r>
          <rPr>
            <sz val="9"/>
            <rFont val="Tahoma"/>
            <family val="0"/>
          </rPr>
          <t xml:space="preserve">
</t>
        </r>
      </text>
    </comment>
    <comment ref="C1216" authorId="1">
      <text>
        <r>
          <rPr>
            <b/>
            <sz val="9"/>
            <rFont val="Tahoma"/>
            <family val="0"/>
          </rPr>
          <t>i77: paid bonus to ignatus for participating in the douala ivory operations</t>
        </r>
        <r>
          <rPr>
            <sz val="9"/>
            <rFont val="Tahoma"/>
            <family val="0"/>
          </rPr>
          <t xml:space="preserve">
</t>
        </r>
      </text>
    </comment>
    <comment ref="C1212" authorId="1">
      <text>
        <r>
          <rPr>
            <b/>
            <sz val="9"/>
            <rFont val="Tahoma"/>
            <family val="0"/>
          </rPr>
          <t>i77: bonus to Jean Paul for participating in ivory operation in  Douala.</t>
        </r>
        <r>
          <rPr>
            <sz val="9"/>
            <rFont val="Tahoma"/>
            <family val="0"/>
          </rPr>
          <t xml:space="preserve">
</t>
        </r>
      </text>
    </comment>
    <comment ref="C1213" authorId="1">
      <text>
        <r>
          <rPr>
            <b/>
            <sz val="9"/>
            <rFont val="Tahoma"/>
            <family val="0"/>
          </rPr>
          <t>i77: bonus to Wasoma for participating in ivory operation in Douala.</t>
        </r>
        <r>
          <rPr>
            <sz val="9"/>
            <rFont val="Tahoma"/>
            <family val="0"/>
          </rPr>
          <t xml:space="preserve">
</t>
        </r>
      </text>
    </comment>
    <comment ref="C1214" authorId="1">
      <text>
        <r>
          <rPr>
            <b/>
            <sz val="9"/>
            <rFont val="Tahoma"/>
            <family val="0"/>
          </rPr>
          <t xml:space="preserve">i77: bonus to Elvis for participating in ivory operation in Douala </t>
        </r>
        <r>
          <rPr>
            <sz val="9"/>
            <rFont val="Tahoma"/>
            <family val="0"/>
          </rPr>
          <t xml:space="preserve">
</t>
        </r>
      </text>
    </comment>
    <comment ref="C1215" authorId="1">
      <text>
        <r>
          <rPr>
            <b/>
            <sz val="9"/>
            <rFont val="Tahoma"/>
            <family val="0"/>
          </rPr>
          <t>i77: bonus to Sylvain for participating in ivory operation in Douala.</t>
        </r>
        <r>
          <rPr>
            <sz val="9"/>
            <rFont val="Tahoma"/>
            <family val="0"/>
          </rPr>
          <t xml:space="preserve">
</t>
        </r>
      </text>
    </comment>
    <comment ref="C1253" authorId="1">
      <text>
        <r>
          <rPr>
            <b/>
            <sz val="9"/>
            <rFont val="Tahoma"/>
            <family val="0"/>
          </rPr>
          <t>i77: bonus to Abanda for participating in the 2nd ivory operation in Douala.</t>
        </r>
        <r>
          <rPr>
            <sz val="9"/>
            <rFont val="Tahoma"/>
            <family val="0"/>
          </rPr>
          <t xml:space="preserve">
</t>
        </r>
      </text>
    </comment>
    <comment ref="C1254" authorId="1">
      <text>
        <r>
          <rPr>
            <b/>
            <sz val="9"/>
            <rFont val="Tahoma"/>
            <family val="0"/>
          </rPr>
          <t>i77: bonus to Asah for participating in the 2nd ivory  operation in Douala.</t>
        </r>
        <r>
          <rPr>
            <sz val="9"/>
            <rFont val="Tahoma"/>
            <family val="0"/>
          </rPr>
          <t xml:space="preserve">
</t>
        </r>
      </text>
    </comment>
    <comment ref="C1255" authorId="1">
      <text>
        <r>
          <rPr>
            <b/>
            <sz val="9"/>
            <rFont val="Tahoma"/>
            <family val="0"/>
          </rPr>
          <t>i77: bonus to Mbakop for participating in the 2nd ivory  operation in Douala.</t>
        </r>
        <r>
          <rPr>
            <sz val="9"/>
            <rFont val="Tahoma"/>
            <family val="0"/>
          </rPr>
          <t xml:space="preserve">
</t>
        </r>
      </text>
    </comment>
    <comment ref="C1256" authorId="1">
      <text>
        <r>
          <rPr>
            <b/>
            <sz val="9"/>
            <rFont val="Tahoma"/>
            <family val="0"/>
          </rPr>
          <t>i77: bonus to Paul for participating in 2nd ivory operation in Douala.</t>
        </r>
        <r>
          <rPr>
            <sz val="9"/>
            <rFont val="Tahoma"/>
            <family val="0"/>
          </rPr>
          <t xml:space="preserve">
</t>
        </r>
      </text>
    </comment>
    <comment ref="C1280" authorId="1">
      <text>
        <r>
          <rPr>
            <b/>
            <sz val="9"/>
            <rFont val="Tahoma"/>
            <family val="0"/>
          </rPr>
          <t>i77: bonus to Bebam Serge for participating in the leopard skin operation in Bafoussam</t>
        </r>
        <r>
          <rPr>
            <sz val="9"/>
            <rFont val="Tahoma"/>
            <family val="0"/>
          </rPr>
          <t xml:space="preserve">
</t>
        </r>
      </text>
    </comment>
    <comment ref="C1281" authorId="1">
      <text>
        <r>
          <rPr>
            <b/>
            <sz val="9"/>
            <rFont val="Tahoma"/>
            <family val="0"/>
          </rPr>
          <t>i77: bonus to Henri for participating in the leopard skin operation in Bfoussam</t>
        </r>
      </text>
    </comment>
    <comment ref="C1282" authorId="1">
      <text>
        <r>
          <rPr>
            <b/>
            <sz val="9"/>
            <rFont val="Tahoma"/>
            <family val="0"/>
          </rPr>
          <t>i77: bonus to Sylestre for participating in the leopard skin operation in Bafoussam.</t>
        </r>
        <r>
          <rPr>
            <sz val="9"/>
            <rFont val="Tahoma"/>
            <family val="0"/>
          </rPr>
          <t xml:space="preserve">
</t>
        </r>
      </text>
    </comment>
    <comment ref="C1283" authorId="1">
      <text>
        <r>
          <rPr>
            <b/>
            <sz val="9"/>
            <rFont val="Tahoma"/>
            <family val="0"/>
          </rPr>
          <t>i77: bonus to SIMON for participating in the leopard skins operation in Bafoussam.</t>
        </r>
        <r>
          <rPr>
            <sz val="9"/>
            <rFont val="Tahoma"/>
            <family val="0"/>
          </rPr>
          <t xml:space="preserve">
</t>
        </r>
      </text>
    </comment>
    <comment ref="C1284" authorId="1">
      <text>
        <r>
          <rPr>
            <b/>
            <sz val="9"/>
            <rFont val="Tahoma"/>
            <family val="0"/>
          </rPr>
          <t>i77: bonus to RAOUL for participating in the leopard skins  operation  in Bafoussam.</t>
        </r>
        <r>
          <rPr>
            <sz val="9"/>
            <rFont val="Tahoma"/>
            <family val="0"/>
          </rPr>
          <t xml:space="preserve">
</t>
        </r>
      </text>
    </comment>
    <comment ref="C1217" authorId="2">
      <text>
        <r>
          <rPr>
            <b/>
            <sz val="9"/>
            <rFont val="Tahoma"/>
            <family val="2"/>
          </rPr>
          <t>Ania:Bonus to Ndam Julien for the 1st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218" authorId="2">
      <text>
        <r>
          <rPr>
            <b/>
            <sz val="9"/>
            <rFont val="Tahoma"/>
            <family val="2"/>
          </rPr>
          <t>Ania:Bonus to Albert for the 1st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219" authorId="2">
      <text>
        <r>
          <rPr>
            <b/>
            <sz val="9"/>
            <rFont val="Tahoma"/>
            <family val="2"/>
          </rPr>
          <t>Ania:Bonus to Libam for the 1st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220" authorId="2">
      <text>
        <r>
          <rPr>
            <b/>
            <sz val="9"/>
            <rFont val="Tahoma"/>
            <family val="2"/>
          </rPr>
          <t>Ania: Bonus to Robert for the 1st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221" authorId="2">
      <text>
        <r>
          <rPr>
            <b/>
            <sz val="9"/>
            <rFont val="Tahoma"/>
            <family val="2"/>
          </rPr>
          <t>Ania: Bonus Daniel for the 1st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257" authorId="2">
      <text>
        <r>
          <rPr>
            <b/>
            <sz val="9"/>
            <rFont val="Tahoma"/>
            <family val="2"/>
          </rPr>
          <t>Ania:Bonus to Albert for the second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258" authorId="2">
      <text>
        <r>
          <rPr>
            <b/>
            <sz val="9"/>
            <rFont val="Tahoma"/>
            <family val="2"/>
          </rPr>
          <t>Ania:Bonus to Ddam for the second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259" authorId="2">
      <text>
        <r>
          <rPr>
            <b/>
            <sz val="9"/>
            <rFont val="Tahoma"/>
            <family val="2"/>
          </rPr>
          <t>Ania:Bonus to Libam for the second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260" authorId="2">
      <text>
        <r>
          <rPr>
            <b/>
            <sz val="9"/>
            <rFont val="Tahoma"/>
            <family val="2"/>
          </rPr>
          <t>Ania:Bonus to Robert for the second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261" authorId="2">
      <text>
        <r>
          <rPr>
            <b/>
            <sz val="9"/>
            <rFont val="Tahoma"/>
            <family val="2"/>
          </rPr>
          <t>Ania:Bonus to Daniel for the second ivory operation in Douala</t>
        </r>
        <r>
          <rPr>
            <sz val="9"/>
            <rFont val="Tahoma"/>
            <family val="2"/>
          </rPr>
          <t xml:space="preserve">
</t>
        </r>
      </text>
    </comment>
    <comment ref="C1419" authorId="3">
      <text>
        <r>
          <rPr>
            <b/>
            <sz val="9"/>
            <rFont val="Tahoma"/>
            <family val="2"/>
          </rPr>
          <t>AIME: Madola</t>
        </r>
        <r>
          <rPr>
            <sz val="9"/>
            <rFont val="Tahoma"/>
            <family val="2"/>
          </rPr>
          <t xml:space="preserve">
</t>
        </r>
      </text>
    </comment>
    <comment ref="C1420" authorId="3">
      <text>
        <r>
          <rPr>
            <b/>
            <sz val="9"/>
            <rFont val="Tahoma"/>
            <family val="2"/>
          </rPr>
          <t>AIME: Madola</t>
        </r>
        <r>
          <rPr>
            <sz val="9"/>
            <rFont val="Tahoma"/>
            <family val="2"/>
          </rPr>
          <t xml:space="preserve">
</t>
        </r>
      </text>
    </comment>
    <comment ref="C1433" authorId="3">
      <text>
        <r>
          <rPr>
            <b/>
            <sz val="9"/>
            <rFont val="Tahoma"/>
            <family val="2"/>
          </rPr>
          <t>ania:fuelling the car of PJ to escort the 4 dealers from Douala to yde PJ</t>
        </r>
        <r>
          <rPr>
            <sz val="9"/>
            <rFont val="Tahoma"/>
            <family val="2"/>
          </rPr>
          <t xml:space="preserve">
</t>
        </r>
      </text>
    </comment>
    <comment ref="C1443" authorId="4">
      <text>
        <r>
          <rPr>
            <b/>
            <sz val="8"/>
            <rFont val="Tahoma"/>
            <family val="0"/>
          </rPr>
          <t>Carine:fuelling the MINFOF car from Lomie to Abong-Mbang for the ALADJI ISSA OUMAROU case</t>
        </r>
        <r>
          <rPr>
            <sz val="8"/>
            <rFont val="Tahoma"/>
            <family val="0"/>
          </rPr>
          <t xml:space="preserve">
</t>
        </r>
      </text>
    </comment>
    <comment ref="C1445" authorId="2">
      <text>
        <r>
          <rPr>
            <b/>
            <sz val="9"/>
            <rFont val="Tahoma"/>
            <family val="0"/>
          </rPr>
          <t>EKANE:took a clando</t>
        </r>
        <r>
          <rPr>
            <sz val="9"/>
            <rFont val="Tahoma"/>
            <family val="0"/>
          </rPr>
          <t xml:space="preserve">
</t>
        </r>
      </text>
    </comment>
    <comment ref="C1446" authorId="2">
      <text>
        <r>
          <rPr>
            <b/>
            <sz val="9"/>
            <rFont val="Tahoma"/>
            <family val="0"/>
          </rPr>
          <t>EKANE:Took a clando</t>
        </r>
        <r>
          <rPr>
            <sz val="9"/>
            <rFont val="Tahoma"/>
            <family val="0"/>
          </rPr>
          <t xml:space="preserve">
</t>
        </r>
      </text>
    </comment>
    <comment ref="C1454" authorId="2">
      <text>
        <r>
          <rPr>
            <b/>
            <sz val="9"/>
            <rFont val="Tahoma"/>
            <family val="0"/>
          </rPr>
          <t>EKANE:Took a clando</t>
        </r>
        <r>
          <rPr>
            <sz val="9"/>
            <rFont val="Tahoma"/>
            <family val="0"/>
          </rPr>
          <t xml:space="preserve">
</t>
        </r>
      </text>
    </comment>
    <comment ref="C1455" authorId="2">
      <text>
        <r>
          <rPr>
            <b/>
            <sz val="9"/>
            <rFont val="Tahoma"/>
            <family val="0"/>
          </rPr>
          <t>EKANE:took a clando</t>
        </r>
        <r>
          <rPr>
            <sz val="9"/>
            <rFont val="Tahoma"/>
            <family val="0"/>
          </rPr>
          <t xml:space="preserve">
</t>
        </r>
      </text>
    </comment>
    <comment ref="C1481" authorId="3">
      <text>
        <r>
          <rPr>
            <b/>
            <sz val="9"/>
            <rFont val="Tahoma"/>
            <family val="2"/>
          </rPr>
          <t>AIME: Madola</t>
        </r>
        <r>
          <rPr>
            <sz val="9"/>
            <rFont val="Tahoma"/>
            <family val="2"/>
          </rPr>
          <t xml:space="preserve">
</t>
        </r>
      </text>
    </comment>
    <comment ref="C1483" authorId="3">
      <text>
        <r>
          <rPr>
            <b/>
            <sz val="9"/>
            <rFont val="Tahoma"/>
            <family val="2"/>
          </rPr>
          <t>AIME: Madola</t>
        </r>
        <r>
          <rPr>
            <sz val="9"/>
            <rFont val="Tahoma"/>
            <family val="2"/>
          </rPr>
          <t xml:space="preserve">
</t>
        </r>
      </text>
    </comment>
    <comment ref="C1506" authorId="3">
      <text>
        <r>
          <rPr>
            <b/>
            <sz val="9"/>
            <rFont val="Tahoma"/>
            <family val="2"/>
          </rPr>
          <t>Ania:took 2 taxis at 2500frs each for 1hr from Police station to delegation with the 4 suspects to continue PV</t>
        </r>
        <r>
          <rPr>
            <sz val="9"/>
            <rFont val="Tahoma"/>
            <family val="2"/>
          </rPr>
          <t xml:space="preserve">
</t>
        </r>
      </text>
    </comment>
    <comment ref="C1507" authorId="2">
      <text>
        <r>
          <rPr>
            <b/>
            <sz val="9"/>
            <rFont val="Tahoma"/>
            <family val="2"/>
          </rPr>
          <t>Ania:Took 2 taxis at 2500frs each for 1hour from delegation back to Police station for custody</t>
        </r>
        <r>
          <rPr>
            <sz val="9"/>
            <rFont val="Tahoma"/>
            <family val="2"/>
          </rPr>
          <t xml:space="preserve">
</t>
        </r>
      </text>
    </comment>
    <comment ref="C1509" authorId="2">
      <text>
        <r>
          <rPr>
            <b/>
            <sz val="9"/>
            <rFont val="Tahoma"/>
            <family val="2"/>
          </rPr>
          <t>Ania:Took two taxis at 2500frs each for 1hour  to escort 4dealers from police station to court</t>
        </r>
        <r>
          <rPr>
            <sz val="9"/>
            <rFont val="Tahoma"/>
            <family val="2"/>
          </rPr>
          <t xml:space="preserve">
</t>
        </r>
      </text>
    </comment>
    <comment ref="C1515" authorId="2">
      <text>
        <r>
          <rPr>
            <b/>
            <sz val="9"/>
            <rFont val="Tahoma"/>
            <family val="2"/>
          </rPr>
          <t xml:space="preserve">Ania:jail visit at PG YDE </t>
        </r>
        <r>
          <rPr>
            <sz val="9"/>
            <rFont val="Tahoma"/>
            <family val="2"/>
          </rPr>
          <t xml:space="preserve">
</t>
        </r>
      </text>
    </comment>
    <comment ref="C1576" authorId="3">
      <text>
        <r>
          <rPr>
            <b/>
            <sz val="9"/>
            <rFont val="Tahoma"/>
            <family val="2"/>
          </rPr>
          <t>AIME: Madola</t>
        </r>
        <r>
          <rPr>
            <sz val="9"/>
            <rFont val="Tahoma"/>
            <family val="2"/>
          </rPr>
          <t xml:space="preserve">
</t>
        </r>
      </text>
    </comment>
    <comment ref="C1683" authorId="3">
      <text>
        <r>
          <rPr>
            <b/>
            <sz val="9"/>
            <rFont val="Tahoma"/>
            <family val="2"/>
          </rPr>
          <t>AIME: Photocopy of 1994 law and 1995 decree to give to the judge in Yokadouma</t>
        </r>
        <r>
          <rPr>
            <sz val="9"/>
            <rFont val="Tahoma"/>
            <family val="2"/>
          </rPr>
          <t xml:space="preserve">
</t>
        </r>
      </text>
    </comment>
    <comment ref="C1684" authorId="3">
      <text>
        <r>
          <rPr>
            <b/>
            <sz val="9"/>
            <rFont val="Tahoma"/>
            <family val="2"/>
          </rPr>
          <t>AIME: binding the 1994 law and 1995 decree to give to the judge in Yokadouma</t>
        </r>
        <r>
          <rPr>
            <sz val="9"/>
            <rFont val="Tahoma"/>
            <family val="2"/>
          </rPr>
          <t xml:space="preserve">
</t>
        </r>
      </text>
    </comment>
    <comment ref="C1685" authorId="3">
      <text>
        <r>
          <rPr>
            <b/>
            <sz val="9"/>
            <rFont val="Tahoma"/>
            <family val="0"/>
          </rPr>
          <t>AIME: corruption law of some Africa countries</t>
        </r>
        <r>
          <rPr>
            <sz val="9"/>
            <rFont val="Tahoma"/>
            <family val="0"/>
          </rPr>
          <t xml:space="preserve">
</t>
        </r>
      </text>
    </comment>
    <comment ref="C1686" authorId="3">
      <text>
        <r>
          <rPr>
            <b/>
            <sz val="9"/>
            <rFont val="Tahoma"/>
            <family val="0"/>
          </rPr>
          <t>AIME: Binding of the some Africa corruption law</t>
        </r>
        <r>
          <rPr>
            <sz val="9"/>
            <rFont val="Tahoma"/>
            <family val="0"/>
          </rPr>
          <t xml:space="preserve">
</t>
        </r>
      </text>
    </comment>
    <comment ref="C1687" authorId="3">
      <text>
        <r>
          <rPr>
            <b/>
            <sz val="9"/>
            <rFont val="Tahoma"/>
            <family val="0"/>
          </rPr>
          <t>AIME: 20 copies of the legal kit</t>
        </r>
        <r>
          <rPr>
            <sz val="9"/>
            <rFont val="Tahoma"/>
            <family val="0"/>
          </rPr>
          <t xml:space="preserve">
</t>
        </r>
      </text>
    </comment>
    <comment ref="C1688" authorId="3">
      <text>
        <r>
          <rPr>
            <b/>
            <sz val="9"/>
            <rFont val="Tahoma"/>
            <family val="0"/>
          </rPr>
          <t xml:space="preserve">AIME:case file of Konebe and Mengue in Djoum </t>
        </r>
        <r>
          <rPr>
            <sz val="9"/>
            <rFont val="Tahoma"/>
            <family val="0"/>
          </rPr>
          <t xml:space="preserve">
</t>
        </r>
      </text>
    </comment>
    <comment ref="C1689" authorId="2">
      <text>
        <r>
          <rPr>
            <b/>
            <sz val="9"/>
            <rFont val="Tahoma"/>
            <family val="2"/>
          </rPr>
          <t>Ania: photocopied the PV for human parts case in Djoum.</t>
        </r>
        <r>
          <rPr>
            <sz val="9"/>
            <rFont val="Tahoma"/>
            <family val="2"/>
          </rPr>
          <t xml:space="preserve">
</t>
        </r>
      </text>
    </comment>
    <comment ref="C1690" authorId="2">
      <text>
        <r>
          <rPr>
            <b/>
            <sz val="9"/>
            <rFont val="Tahoma"/>
            <family val="2"/>
          </rPr>
          <t>Ania: sent the lawyer's letter to kribi</t>
        </r>
        <r>
          <rPr>
            <sz val="9"/>
            <rFont val="Tahoma"/>
            <family val="2"/>
          </rPr>
          <t xml:space="preserve">
</t>
        </r>
      </text>
    </comment>
    <comment ref="C1691" authorId="2">
      <text>
        <r>
          <rPr>
            <b/>
            <sz val="9"/>
            <rFont val="Tahoma"/>
            <family val="2"/>
          </rPr>
          <t>Ania:photocopied 6copies of PV for the 4 ivory dealers in Douala at 25frs per page</t>
        </r>
        <r>
          <rPr>
            <sz val="9"/>
            <rFont val="Tahoma"/>
            <family val="2"/>
          </rPr>
          <t xml:space="preserve">
</t>
        </r>
      </text>
    </comment>
    <comment ref="C1695" authorId="2">
      <text>
        <r>
          <rPr>
            <b/>
            <sz val="9"/>
            <rFont val="Tahoma"/>
            <family val="0"/>
          </rPr>
          <t>EKANE:filed the civil claim in court for the case of Wei Tao and 2 other.</t>
        </r>
        <r>
          <rPr>
            <sz val="9"/>
            <rFont val="Tahoma"/>
            <family val="0"/>
          </rPr>
          <t xml:space="preserve">
</t>
        </r>
      </text>
    </comment>
    <comment ref="F1704" authorId="3">
      <text>
        <r>
          <rPr>
            <b/>
            <sz val="9"/>
            <rFont val="Tahoma"/>
            <family val="2"/>
          </rPr>
          <t xml:space="preserve">AIME:transport and logistics from kumba to limbe for the case of Wei Tao and others in Limbe
</t>
        </r>
        <r>
          <rPr>
            <sz val="9"/>
            <rFont val="Tahoma"/>
            <family val="2"/>
          </rPr>
          <t xml:space="preserve">
</t>
        </r>
      </text>
    </comment>
    <comment ref="F1705" authorId="3">
      <text>
        <r>
          <rPr>
            <b/>
            <sz val="9"/>
            <rFont val="Tahoma"/>
            <family val="2"/>
          </rPr>
          <t xml:space="preserve">AIME:transport and logistics from kumba to limbe for the case of Wei Tao and others in Limbe
</t>
        </r>
        <r>
          <rPr>
            <sz val="9"/>
            <rFont val="Tahoma"/>
            <family val="2"/>
          </rPr>
          <t xml:space="preserve">
</t>
        </r>
      </text>
    </comment>
    <comment ref="F1706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707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708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09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10" authorId="5">
      <text>
        <r>
          <rPr>
            <b/>
            <sz val="9"/>
            <rFont val="Tahoma"/>
            <family val="2"/>
          </rPr>
          <t>Aime: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11" authorId="5">
      <text>
        <r>
          <rPr>
            <b/>
            <sz val="9"/>
            <rFont val="Tahoma"/>
            <family val="2"/>
          </rPr>
          <t>Aimé: Transport and logistics from Yaounde to Limbe for the case of chines and parrot dealer</t>
        </r>
      </text>
    </comment>
    <comment ref="F1715" authorId="5">
      <text>
        <r>
          <rPr>
            <b/>
            <sz val="9"/>
            <rFont val="Tahoma"/>
            <family val="2"/>
          </rPr>
          <t>Aimé: Transport and logistics from Yaounde to Sangmelima for the case of Kamadjou charlotte.</t>
        </r>
      </text>
    </comment>
    <comment ref="F1716" authorId="5">
      <text>
        <r>
          <rPr>
            <b/>
            <sz val="9"/>
            <rFont val="Tahoma"/>
            <family val="2"/>
          </rPr>
          <t>Aimé: Transport and logistics from Yaounde to Sangmelima for the case of Kamadjou charlotte.</t>
        </r>
      </text>
    </comment>
    <comment ref="F1717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718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719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720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721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722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723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724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725" authorId="5">
      <text>
        <r>
          <rPr>
            <b/>
            <sz val="9"/>
            <rFont val="Tahoma"/>
            <family val="2"/>
          </rPr>
          <t>Aimé: Transport and logistics from Yaounde to Abong-Mbang for the case of Aladji Issa and Aboubaka.</t>
        </r>
      </text>
    </comment>
    <comment ref="F1726" authorId="5">
      <text>
        <r>
          <rPr>
            <b/>
            <sz val="9"/>
            <rFont val="Tahoma"/>
            <family val="2"/>
          </rPr>
          <t>Aimé: Transport and logistics from Yaounde to Abong-Mbang for the case of Aladji Issa and Aboubaka.</t>
        </r>
      </text>
    </comment>
    <comment ref="F1727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28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29" authorId="2">
      <text>
        <r>
          <rPr>
            <b/>
            <sz val="9"/>
            <rFont val="Tahoma"/>
            <family val="2"/>
          </rPr>
          <t>EKANE:transport and logistics from kumba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30" authorId="2">
      <text>
        <r>
          <rPr>
            <b/>
            <sz val="9"/>
            <rFont val="Tahoma"/>
            <family val="2"/>
          </rPr>
          <t>EKANE:transport and logistics from kumba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31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732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733" authorId="2">
      <text>
        <r>
          <rPr>
            <b/>
            <sz val="9"/>
            <rFont val="Tahoma"/>
            <family val="2"/>
          </rPr>
          <t>EKANE:transport and logistics from kumba to limbe for the case of MINFOF Vs Parrot dealer in Limbe</t>
        </r>
        <r>
          <rPr>
            <sz val="9"/>
            <rFont val="Tahoma"/>
            <family val="2"/>
          </rPr>
          <t xml:space="preserve">
</t>
        </r>
      </text>
    </comment>
    <comment ref="F1734" authorId="2">
      <text>
        <r>
          <rPr>
            <b/>
            <sz val="9"/>
            <rFont val="Tahoma"/>
            <family val="2"/>
          </rPr>
          <t>EKANE:transport and logistics from kumba to limbe for the case of MINFOF Vs parrot in Limbe</t>
        </r>
        <r>
          <rPr>
            <sz val="9"/>
            <rFont val="Tahoma"/>
            <family val="2"/>
          </rPr>
          <t xml:space="preserve">
</t>
        </r>
      </text>
    </comment>
    <comment ref="F1738" authorId="3">
      <text>
        <r>
          <rPr>
            <b/>
            <sz val="9"/>
            <rFont val="Tahoma"/>
            <family val="2"/>
          </rPr>
          <t xml:space="preserve">AIME:transport and logistics from kumba to limbe for the case of Wei Tao and others in Limbe
</t>
        </r>
        <r>
          <rPr>
            <sz val="9"/>
            <rFont val="Tahoma"/>
            <family val="2"/>
          </rPr>
          <t xml:space="preserve">
</t>
        </r>
      </text>
    </comment>
    <comment ref="F1739" authorId="3">
      <text>
        <r>
          <rPr>
            <b/>
            <sz val="9"/>
            <rFont val="Tahoma"/>
            <family val="2"/>
          </rPr>
          <t xml:space="preserve">AIME:transport and logistics from kumba to limbe for the case of Wei Tao and others in Limbe
</t>
        </r>
        <r>
          <rPr>
            <sz val="9"/>
            <rFont val="Tahoma"/>
            <family val="2"/>
          </rPr>
          <t xml:space="preserve">
</t>
        </r>
      </text>
    </comment>
    <comment ref="F1740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741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742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43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44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45" authorId="5">
      <text>
        <r>
          <rPr>
            <b/>
            <sz val="9"/>
            <rFont val="Tahoma"/>
            <family val="2"/>
          </rPr>
          <t>Aime: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46" authorId="5">
      <text>
        <r>
          <rPr>
            <b/>
            <sz val="9"/>
            <rFont val="Tahoma"/>
            <family val="2"/>
          </rPr>
          <t>Aime: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47" authorId="5">
      <text>
        <r>
          <rPr>
            <b/>
            <sz val="9"/>
            <rFont val="Tahoma"/>
            <family val="2"/>
          </rPr>
          <t>Aimé: Transport and logistics from Yaounde to Limbe for the case of chines and parrot dealer</t>
        </r>
      </text>
    </comment>
    <comment ref="F1749" authorId="5">
      <text>
        <r>
          <rPr>
            <b/>
            <sz val="9"/>
            <rFont val="Tahoma"/>
            <family val="2"/>
          </rPr>
          <t>Aimé: Transport and logistics from Yaounde to Sangmelima for the case of Kamadjou charlotte.</t>
        </r>
      </text>
    </comment>
    <comment ref="F1750" authorId="5">
      <text>
        <r>
          <rPr>
            <b/>
            <sz val="9"/>
            <rFont val="Tahoma"/>
            <family val="2"/>
          </rPr>
          <t>Aimé: Transport and logistics from Yaounde to Sangmelima for the case of Kamadjou charlotte.</t>
        </r>
      </text>
    </comment>
    <comment ref="F1751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752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753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754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755" authorId="5">
      <text>
        <r>
          <rPr>
            <b/>
            <sz val="9"/>
            <rFont val="Tahoma"/>
            <family val="2"/>
          </rPr>
          <t>Aimé: Transport and logistics from Yaounde to Abong-Mbang for the case of Aladji Issa and Aboubaka.</t>
        </r>
      </text>
    </comment>
    <comment ref="F1756" authorId="5">
      <text>
        <r>
          <rPr>
            <b/>
            <sz val="9"/>
            <rFont val="Tahoma"/>
            <family val="2"/>
          </rPr>
          <t>Aimé: Transport and logistics from Yaounde to Abong-Mbang for the case of Aladji Issa and Aboubaka.</t>
        </r>
      </text>
    </comment>
    <comment ref="F1757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58" authorId="2">
      <text>
        <r>
          <rPr>
            <b/>
            <sz val="9"/>
            <rFont val="Tahoma"/>
            <family val="2"/>
          </rPr>
          <t>EKANE:transport and logistics from kumba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59" authorId="2">
      <text>
        <r>
          <rPr>
            <b/>
            <sz val="9"/>
            <rFont val="Tahoma"/>
            <family val="2"/>
          </rPr>
          <t>EKANE:transport and logistics from kumba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60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761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762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763" authorId="2">
      <text>
        <r>
          <rPr>
            <b/>
            <sz val="9"/>
            <rFont val="Tahoma"/>
            <family val="2"/>
          </rPr>
          <t>EKANE:transport and logistics from kumba to limbe for the case of MINFOF Vs Parrot dealer in Limbe</t>
        </r>
        <r>
          <rPr>
            <sz val="9"/>
            <rFont val="Tahoma"/>
            <family val="2"/>
          </rPr>
          <t xml:space="preserve">
</t>
        </r>
      </text>
    </comment>
    <comment ref="F1764" authorId="2">
      <text>
        <r>
          <rPr>
            <b/>
            <sz val="9"/>
            <rFont val="Tahoma"/>
            <family val="2"/>
          </rPr>
          <t>EKANE:transport and logistics from kumba to limbe for the case of MINFOF Vs Parrot dealer in Limbe</t>
        </r>
        <r>
          <rPr>
            <sz val="9"/>
            <rFont val="Tahoma"/>
            <family val="2"/>
          </rPr>
          <t xml:space="preserve">
</t>
        </r>
      </text>
    </comment>
    <comment ref="F1768" authorId="3">
      <text>
        <r>
          <rPr>
            <b/>
            <sz val="9"/>
            <rFont val="Tahoma"/>
            <family val="2"/>
          </rPr>
          <t xml:space="preserve">AIME:transport and logistics from kumba to limbe for the case of Wei Tao and others in Limbe
</t>
        </r>
        <r>
          <rPr>
            <sz val="9"/>
            <rFont val="Tahoma"/>
            <family val="2"/>
          </rPr>
          <t xml:space="preserve">
</t>
        </r>
      </text>
    </comment>
    <comment ref="F1769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770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71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72" authorId="5">
      <text>
        <r>
          <rPr>
            <b/>
            <sz val="9"/>
            <rFont val="Tahoma"/>
            <family val="2"/>
          </rPr>
          <t>Aime: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73" authorId="5">
      <text>
        <r>
          <rPr>
            <b/>
            <sz val="9"/>
            <rFont val="Tahoma"/>
            <family val="2"/>
          </rPr>
          <t>Aime: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74" authorId="5">
      <text>
        <r>
          <rPr>
            <b/>
            <sz val="9"/>
            <rFont val="Tahoma"/>
            <family val="2"/>
          </rPr>
          <t>Aimé: Transport and logistics from Yaounde to Limbe for the case of chines and parrot dealer</t>
        </r>
      </text>
    </comment>
    <comment ref="F1775" authorId="5">
      <text>
        <r>
          <rPr>
            <b/>
            <sz val="9"/>
            <rFont val="Tahoma"/>
            <family val="2"/>
          </rPr>
          <t>Aimé: Transport and logistics from Yaounde to Sangmelima for the case of Kamadjou charlotte.</t>
        </r>
      </text>
    </comment>
    <comment ref="F1776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777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778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779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780" authorId="5">
      <text>
        <r>
          <rPr>
            <b/>
            <sz val="9"/>
            <rFont val="Tahoma"/>
            <family val="2"/>
          </rPr>
          <t>Aimé: Transport and logistics from Yaounde to Abong-Mbang for the case of Aladji Issa and Aboubaka.</t>
        </r>
      </text>
    </comment>
    <comment ref="F1781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782" authorId="2">
      <text>
        <r>
          <rPr>
            <b/>
            <sz val="9"/>
            <rFont val="Tahoma"/>
            <family val="2"/>
          </rPr>
          <t>EKANE:transport and logistics from kumba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783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784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785" authorId="2">
      <text>
        <r>
          <rPr>
            <b/>
            <sz val="9"/>
            <rFont val="Tahoma"/>
            <family val="2"/>
          </rPr>
          <t>EKANE:transport and logistics from kumba to limbe for the case of MINFOF Vs parrot dealer in Limbe</t>
        </r>
        <r>
          <rPr>
            <sz val="9"/>
            <rFont val="Tahoma"/>
            <family val="2"/>
          </rPr>
          <t xml:space="preserve">
</t>
        </r>
      </text>
    </comment>
    <comment ref="F1789" authorId="3">
      <text>
        <r>
          <rPr>
            <b/>
            <sz val="9"/>
            <rFont val="Tahoma"/>
            <family val="2"/>
          </rPr>
          <t xml:space="preserve">AIME:transport and logistics from kumba to limbe for the case of Wei Tao and others in Limbe
</t>
        </r>
        <r>
          <rPr>
            <sz val="9"/>
            <rFont val="Tahoma"/>
            <family val="2"/>
          </rPr>
          <t xml:space="preserve">
</t>
        </r>
      </text>
    </comment>
    <comment ref="F1790" authorId="3">
      <text>
        <r>
          <rPr>
            <b/>
            <sz val="9"/>
            <rFont val="Tahoma"/>
            <family val="2"/>
          </rPr>
          <t xml:space="preserve">AIME:transport and logistics from kumba to limbe for the case of Wei Tao and others in Limbe
</t>
        </r>
        <r>
          <rPr>
            <sz val="9"/>
            <rFont val="Tahoma"/>
            <family val="2"/>
          </rPr>
          <t xml:space="preserve">
</t>
        </r>
      </text>
    </comment>
    <comment ref="F1791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792" authorId="3">
      <text>
        <r>
          <rPr>
            <b/>
            <sz val="9"/>
            <rFont val="Tahoma"/>
            <family val="2"/>
          </rPr>
          <t xml:space="preserve">Carine:Transport and logistics from Douala to Yaounde for the seized ivory tusks of Douala case followed up at the PJ
</t>
        </r>
      </text>
    </comment>
    <comment ref="F1793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94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95" authorId="3">
      <text>
        <r>
          <rPr>
            <b/>
            <sz val="9"/>
            <rFont val="Tahoma"/>
            <family val="2"/>
          </rPr>
          <t>Ania: transport and logistics from Garoua to Tcholliré for the case of Yaya and Hamidou</t>
        </r>
        <r>
          <rPr>
            <sz val="9"/>
            <rFont val="Tahoma"/>
            <family val="2"/>
          </rPr>
          <t xml:space="preserve">
</t>
        </r>
      </text>
    </comment>
    <comment ref="F1796" authorId="5">
      <text>
        <r>
          <rPr>
            <b/>
            <sz val="9"/>
            <rFont val="Tahoma"/>
            <family val="2"/>
          </rPr>
          <t>Aime: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97" authorId="5">
      <text>
        <r>
          <rPr>
            <b/>
            <sz val="9"/>
            <rFont val="Tahoma"/>
            <family val="2"/>
          </rPr>
          <t>Aime: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98" authorId="5">
      <text>
        <r>
          <rPr>
            <b/>
            <sz val="9"/>
            <rFont val="Tahoma"/>
            <family val="2"/>
          </rPr>
          <t>Aime:</t>
        </r>
        <r>
          <rPr>
            <b/>
            <sz val="9"/>
            <rFont val="Tahoma"/>
            <family val="2"/>
          </rPr>
          <t xml:space="preserve">
transport and and logistics from Bertoua to Yokadouma for the case of Sangha Simphorien</t>
        </r>
      </text>
    </comment>
    <comment ref="F1799" authorId="5">
      <text>
        <r>
          <rPr>
            <b/>
            <sz val="9"/>
            <rFont val="Tahoma"/>
            <family val="2"/>
          </rPr>
          <t>Aimé: Transport and logistics from Yaounde to Limbe for the case of chines and parrot dealer</t>
        </r>
      </text>
    </comment>
    <comment ref="F1801" authorId="5">
      <text>
        <r>
          <rPr>
            <b/>
            <sz val="9"/>
            <rFont val="Tahoma"/>
            <family val="2"/>
          </rPr>
          <t>Aimé: Transport and logistics from Yaounde to Sangmelima for the case of Kamadjou charlotte.</t>
        </r>
      </text>
    </comment>
    <comment ref="F1802" authorId="5">
      <text>
        <r>
          <rPr>
            <b/>
            <sz val="9"/>
            <rFont val="Tahoma"/>
            <family val="2"/>
          </rPr>
          <t>Aimé: Transport and logistics from Yaounde to Sangmelima for the case of Kamadjou charlotte.</t>
        </r>
      </text>
    </comment>
    <comment ref="F1803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804" authorId="5">
      <text>
        <r>
          <rPr>
            <b/>
            <sz val="9"/>
            <rFont val="Tahoma"/>
            <family val="2"/>
          </rPr>
          <t>Ania: Transport and logistics from Yaounde to Djoum for the case of Essono Ebio.</t>
        </r>
      </text>
    </comment>
    <comment ref="F1805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806" authorId="5">
      <text>
        <r>
          <rPr>
            <b/>
            <sz val="9"/>
            <rFont val="Tahoma"/>
            <family val="2"/>
          </rPr>
          <t>Aimé: Transport and logistics from Yaounde to Djoum for the case of Moubarack.</t>
        </r>
      </text>
    </comment>
    <comment ref="F1807" authorId="5">
      <text>
        <r>
          <rPr>
            <b/>
            <sz val="9"/>
            <rFont val="Tahoma"/>
            <family val="2"/>
          </rPr>
          <t>Aimé: Transport and logistics from Yaounde to Abong-Mbang for the case of Aladji Issa and Aboubaka.</t>
        </r>
      </text>
    </comment>
    <comment ref="F1808" authorId="5">
      <text>
        <r>
          <rPr>
            <b/>
            <sz val="9"/>
            <rFont val="Tahoma"/>
            <family val="2"/>
          </rPr>
          <t>Aimé: Transport and logistics from Yaounde to Abong-Mbang for the case of Aladji Issa and Aboubaka.</t>
        </r>
      </text>
    </comment>
    <comment ref="F1809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810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811" authorId="5">
      <text>
        <r>
          <rPr>
            <b/>
            <sz val="9"/>
            <rFont val="Tahoma"/>
            <family val="2"/>
          </rPr>
          <t>Aimé: Transport and logistics from Yaounde to Douala for the case of parrot dealer</t>
        </r>
      </text>
    </comment>
    <comment ref="F1812" authorId="2">
      <text>
        <r>
          <rPr>
            <b/>
            <sz val="9"/>
            <rFont val="Tahoma"/>
            <family val="2"/>
          </rPr>
          <t>EKANE:transport and logistics from kumba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13" authorId="2">
      <text>
        <r>
          <rPr>
            <b/>
            <sz val="9"/>
            <rFont val="Tahoma"/>
            <family val="2"/>
          </rPr>
          <t>EKANE:transport and logistics from kumba to limbe for the case of Wei Tao and others in Limbe</t>
        </r>
        <r>
          <rPr>
            <sz val="9"/>
            <rFont val="Tahoma"/>
            <family val="2"/>
          </rPr>
          <t xml:space="preserve">
</t>
        </r>
      </text>
    </comment>
    <comment ref="F1814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815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816" authorId="2">
      <text>
        <r>
          <rPr>
            <b/>
            <sz val="9"/>
            <rFont val="Tahoma"/>
            <family val="2"/>
          </rPr>
          <t>EKANE:transport and logistics from kumba to mamfe for the case of Mohamadou in Mamfe</t>
        </r>
        <r>
          <rPr>
            <sz val="9"/>
            <rFont val="Tahoma"/>
            <family val="2"/>
          </rPr>
          <t xml:space="preserve">
</t>
        </r>
      </text>
    </comment>
    <comment ref="F1817" authorId="2">
      <text>
        <r>
          <rPr>
            <b/>
            <sz val="9"/>
            <rFont val="Tahoma"/>
            <family val="2"/>
          </rPr>
          <t>EKANE:transport and logistics from kumba to limbe for the case of MINFOF Vs parrot dealer in Limbe</t>
        </r>
        <r>
          <rPr>
            <sz val="9"/>
            <rFont val="Tahoma"/>
            <family val="2"/>
          </rPr>
          <t xml:space="preserve">
</t>
        </r>
      </text>
    </comment>
    <comment ref="F1818" authorId="2">
      <text>
        <r>
          <rPr>
            <b/>
            <sz val="9"/>
            <rFont val="Tahoma"/>
            <family val="2"/>
          </rPr>
          <t>EKANE:transport and logistics from kumba to limbe for the case of MINFOF Vs parrot dealer in Limbe</t>
        </r>
        <r>
          <rPr>
            <sz val="9"/>
            <rFont val="Tahoma"/>
            <family val="2"/>
          </rPr>
          <t xml:space="preserve">
</t>
        </r>
      </text>
    </comment>
    <comment ref="C1822" authorId="3">
      <text>
        <r>
          <rPr>
            <b/>
            <sz val="9"/>
            <rFont val="Tahoma"/>
            <family val="2"/>
          </rPr>
          <t>Djimi:professional fees for the case of Kamadjou Charlotte in Sangmelima</t>
        </r>
      </text>
    </comment>
    <comment ref="C1823" authorId="3">
      <text>
        <r>
          <rPr>
            <b/>
            <sz val="9"/>
            <rFont val="Tahoma"/>
            <family val="2"/>
          </rPr>
          <t>Djimi:professional fees for the case of Konebe Angom and Aba Gaston in Djoum</t>
        </r>
      </text>
    </comment>
    <comment ref="C1824" authorId="3">
      <text>
        <r>
          <rPr>
            <b/>
            <sz val="9"/>
            <rFont val="Tahoma"/>
            <family val="2"/>
          </rPr>
          <t>Djimi:professional fees for the case of Pola Makaba in Djoum</t>
        </r>
      </text>
    </comment>
    <comment ref="C1828" authorId="2">
      <text>
        <r>
          <rPr>
            <b/>
            <sz val="9"/>
            <rFont val="Tahoma"/>
            <family val="2"/>
          </rPr>
          <t>AIME:Bonus for M.Tcheugeue for good legal follow up in court thereby maintaining all the 3 dealers spending more than a month behind bars.</t>
        </r>
      </text>
    </comment>
    <comment ref="C1829" authorId="5">
      <text>
        <r>
          <rPr>
            <b/>
            <sz val="9"/>
            <rFont val="Tahoma"/>
            <family val="2"/>
          </rPr>
          <t>Djimi: Bonus for maintaining Essono Ebio spending more than 1month behind bars</t>
        </r>
      </text>
    </comment>
    <comment ref="C1830" authorId="5">
      <text>
        <r>
          <rPr>
            <b/>
            <sz val="9"/>
            <rFont val="Tahoma"/>
            <family val="2"/>
          </rPr>
          <t>Djimi: Bonus for good court decision in Djoum for the case of Essono Ebio. 3months imprisonment. The dealer is closed</t>
        </r>
      </text>
    </comment>
    <comment ref="C1831" authorId="2">
      <text>
        <r>
          <rPr>
            <b/>
            <sz val="9"/>
            <rFont val="Tahoma"/>
            <family val="2"/>
          </rPr>
          <t>EKANE:Bonus for M.Tambe for good legal follow up in court thereby maintaining all the 3 dealers spending more than a month behind bars.</t>
        </r>
      </text>
    </comment>
    <comment ref="C1862" authorId="1">
      <text>
        <r>
          <rPr>
            <b/>
            <sz val="8"/>
            <rFont val="Tahoma"/>
            <family val="0"/>
          </rPr>
          <t>Eric: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872" authorId="1">
      <text>
        <r>
          <rPr>
            <b/>
            <sz val="8"/>
            <rFont val="Tahoma"/>
            <family val="0"/>
          </rPr>
          <t>Eric: credit to journalist Douala to cover Douala operation</t>
        </r>
        <r>
          <rPr>
            <sz val="8"/>
            <rFont val="Tahoma"/>
            <family val="0"/>
          </rPr>
          <t xml:space="preserve">
</t>
        </r>
      </text>
    </comment>
    <comment ref="C1892" authorId="1">
      <text>
        <r>
          <rPr>
            <b/>
            <sz val="8"/>
            <rFont val="Tahoma"/>
            <family val="0"/>
          </rPr>
          <t>Anna: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893" authorId="1">
      <text>
        <r>
          <rPr>
            <b/>
            <sz val="8"/>
            <rFont val="Tahoma"/>
            <family val="0"/>
          </rPr>
          <t>Anna: making more calls for traveling arrangement.</t>
        </r>
        <r>
          <rPr>
            <sz val="8"/>
            <rFont val="Tahoma"/>
            <family val="0"/>
          </rPr>
          <t xml:space="preserve">
</t>
        </r>
      </text>
    </comment>
    <comment ref="C1903" authorId="6">
      <text>
        <r>
          <rPr>
            <b/>
            <sz val="9"/>
            <rFont val="Tahoma"/>
            <family val="2"/>
          </rPr>
          <t>Anna: update of website and checking of mail due to no internet connection in the office.</t>
        </r>
        <r>
          <rPr>
            <sz val="9"/>
            <rFont val="Tahoma"/>
            <family val="2"/>
          </rPr>
          <t xml:space="preserve">
</t>
        </r>
      </text>
    </comment>
    <comment ref="C2016" authorId="6">
      <text>
        <r>
          <rPr>
            <b/>
            <sz val="9"/>
            <rFont val="Tahoma"/>
            <family val="2"/>
          </rPr>
          <t>anna: photocopy of newspapers for media archive.</t>
        </r>
        <r>
          <rPr>
            <sz val="9"/>
            <rFont val="Tahoma"/>
            <family val="2"/>
          </rPr>
          <t xml:space="preserve">
</t>
        </r>
      </text>
    </comment>
    <comment ref="C2017" authorId="6">
      <text>
        <r>
          <rPr>
            <b/>
            <sz val="9"/>
            <rFont val="Tahoma"/>
            <family val="2"/>
          </rPr>
          <t>Anna: printing of complementary card.</t>
        </r>
        <r>
          <rPr>
            <sz val="9"/>
            <rFont val="Tahoma"/>
            <family val="2"/>
          </rPr>
          <t xml:space="preserve">
</t>
        </r>
      </text>
    </comment>
    <comment ref="C2018" authorId="6">
      <text>
        <r>
          <rPr>
            <b/>
            <sz val="9"/>
            <rFont val="Tahoma"/>
            <family val="2"/>
          </rPr>
          <t>anna: purchase of card board paper to print card.</t>
        </r>
        <r>
          <rPr>
            <sz val="9"/>
            <rFont val="Tahoma"/>
            <family val="2"/>
          </rPr>
          <t xml:space="preserve">
</t>
        </r>
      </text>
    </comment>
    <comment ref="C2019" authorId="6">
      <text>
        <r>
          <rPr>
            <b/>
            <sz val="9"/>
            <rFont val="Tahoma"/>
            <family val="2"/>
          </rPr>
          <t>Anna: 5 card board purchase and printing of complementary cards (Anna) for trip to Israel.</t>
        </r>
        <r>
          <rPr>
            <sz val="9"/>
            <rFont val="Tahoma"/>
            <family val="2"/>
          </rPr>
          <t xml:space="preserve">
</t>
        </r>
      </text>
    </comment>
    <comment ref="C2020" authorId="6">
      <text>
        <r>
          <rPr>
            <b/>
            <sz val="9"/>
            <rFont val="Tahoma"/>
            <family val="2"/>
          </rPr>
          <t>anna: production of 300 cards recto verso for Ofir and Jean Brice.</t>
        </r>
        <r>
          <rPr>
            <sz val="9"/>
            <rFont val="Tahoma"/>
            <family val="2"/>
          </rPr>
          <t xml:space="preserve">
</t>
        </r>
      </text>
    </comment>
    <comment ref="C2021" authorId="6">
      <text>
        <r>
          <rPr>
            <b/>
            <sz val="9"/>
            <rFont val="Tahoma"/>
            <family val="2"/>
          </rPr>
          <t>anna: purchase and printing of 3 pages complementary card.</t>
        </r>
        <r>
          <rPr>
            <sz val="9"/>
            <rFont val="Tahoma"/>
            <family val="2"/>
          </rPr>
          <t xml:space="preserve">
</t>
        </r>
      </text>
    </comment>
    <comment ref="C2022" authorId="6">
      <text>
        <r>
          <rPr>
            <b/>
            <sz val="9"/>
            <rFont val="Tahoma"/>
            <family val="2"/>
          </rPr>
          <t>anna: photocopy of newspaper for media archive.</t>
        </r>
        <r>
          <rPr>
            <sz val="9"/>
            <rFont val="Tahoma"/>
            <family val="2"/>
          </rPr>
          <t xml:space="preserve">
</t>
        </r>
      </text>
    </comment>
    <comment ref="C2023" authorId="6">
      <text>
        <r>
          <rPr>
            <b/>
            <sz val="9"/>
            <rFont val="Tahoma"/>
            <family val="2"/>
          </rPr>
          <t>anna: photocopy of extra newspaper for media archive.</t>
        </r>
        <r>
          <rPr>
            <sz val="9"/>
            <rFont val="Tahoma"/>
            <family val="2"/>
          </rPr>
          <t xml:space="preserve">
</t>
        </r>
      </text>
    </comment>
    <comment ref="C2024" authorId="6">
      <text>
        <r>
          <rPr>
            <b/>
            <sz val="9"/>
            <rFont val="Tahoma"/>
            <family val="2"/>
          </rPr>
          <t>Eric: purchase of cd for office use (to burn and store).</t>
        </r>
        <r>
          <rPr>
            <sz val="9"/>
            <rFont val="Tahoma"/>
            <family val="2"/>
          </rPr>
          <t xml:space="preserve">
</t>
        </r>
      </text>
    </comment>
    <comment ref="C2025" authorId="6">
      <text>
        <r>
          <rPr>
            <b/>
            <sz val="9"/>
            <rFont val="Tahoma"/>
            <family val="2"/>
          </rPr>
          <t>Eric: printing of 150 regional brochures in English.</t>
        </r>
        <r>
          <rPr>
            <sz val="9"/>
            <rFont val="Tahoma"/>
            <family val="2"/>
          </rPr>
          <t xml:space="preserve">
</t>
        </r>
      </text>
    </comment>
    <comment ref="C2026" authorId="6">
      <text>
        <r>
          <rPr>
            <b/>
            <sz val="9"/>
            <rFont val="Tahoma"/>
            <family val="2"/>
          </rPr>
          <t>Eric: photocopy of fact sheet for distribution and archive.</t>
        </r>
        <r>
          <rPr>
            <sz val="9"/>
            <rFont val="Tahoma"/>
            <family val="2"/>
          </rPr>
          <t xml:space="preserve">
</t>
        </r>
      </text>
    </comment>
    <comment ref="C2027" authorId="6">
      <text>
        <r>
          <rPr>
            <b/>
            <sz val="9"/>
            <rFont val="Tahoma"/>
            <family val="2"/>
          </rPr>
          <t>Eric: printing of fact sheet.</t>
        </r>
        <r>
          <rPr>
            <sz val="9"/>
            <rFont val="Tahoma"/>
            <family val="2"/>
          </rPr>
          <t xml:space="preserve">
</t>
        </r>
      </text>
    </comment>
    <comment ref="C2028" authorId="6">
      <text>
        <r>
          <rPr>
            <b/>
            <sz val="9"/>
            <rFont val="Tahoma"/>
            <family val="2"/>
          </rPr>
          <t>Eric: binding of 10 copies of fact sheet.</t>
        </r>
        <r>
          <rPr>
            <sz val="9"/>
            <rFont val="Tahoma"/>
            <family val="2"/>
          </rPr>
          <t xml:space="preserve">
</t>
        </r>
      </text>
    </comment>
    <comment ref="C2029" authorId="7">
      <text>
        <r>
          <rPr>
            <b/>
            <sz val="9"/>
            <rFont val="Tahoma"/>
            <family val="2"/>
          </rPr>
          <t>Eric: Fact sheets for distribution</t>
        </r>
        <r>
          <rPr>
            <sz val="9"/>
            <rFont val="Tahoma"/>
            <family val="2"/>
          </rPr>
          <t xml:space="preserve">
</t>
        </r>
      </text>
    </comment>
    <comment ref="C2030" authorId="7">
      <text>
        <r>
          <rPr>
            <b/>
            <sz val="9"/>
            <rFont val="Tahoma"/>
            <family val="2"/>
          </rPr>
          <t>Eric: fact sheet for distribution</t>
        </r>
        <r>
          <rPr>
            <sz val="9"/>
            <rFont val="Tahoma"/>
            <family val="2"/>
          </rPr>
          <t xml:space="preserve">
</t>
        </r>
      </text>
    </comment>
    <comment ref="C2031" authorId="7">
      <text>
        <r>
          <rPr>
            <b/>
            <sz val="9"/>
            <rFont val="Tahoma"/>
            <family val="2"/>
          </rPr>
          <t>Eric: fact sheet for distribution</t>
        </r>
        <r>
          <rPr>
            <sz val="9"/>
            <rFont val="Tahoma"/>
            <family val="2"/>
          </rPr>
          <t xml:space="preserve">
</t>
        </r>
      </text>
    </comment>
    <comment ref="C2037" authorId="6">
      <text>
        <r>
          <rPr>
            <b/>
            <sz val="9"/>
            <rFont val="Tahoma"/>
            <family val="2"/>
          </rPr>
          <t>anna: weekly review of newspaper in the office:
x5 Cameroon tribune= 5x400
x5 le jour =5x400
x5 mutation = 5x400
x2 the post =2x400
Total = 17newspaper x 400 =6800</t>
        </r>
        <r>
          <rPr>
            <sz val="9"/>
            <rFont val="Tahoma"/>
            <family val="2"/>
          </rPr>
          <t xml:space="preserve">
</t>
        </r>
      </text>
    </comment>
    <comment ref="C2038" authorId="6">
      <text>
        <r>
          <rPr>
            <b/>
            <sz val="9"/>
            <rFont val="Tahoma"/>
            <family val="2"/>
          </rPr>
          <t>anna: weekly review of newspaper in the office:
x5 Cameroon tribune= 5x400
x5 le jour =5x400
x5 mutation = 5x400
x2 the post =2x400
Total = 17newspaper x 400 =6800</t>
        </r>
        <r>
          <rPr>
            <sz val="9"/>
            <rFont val="Tahoma"/>
            <family val="2"/>
          </rPr>
          <t xml:space="preserve">
</t>
        </r>
      </text>
    </comment>
    <comment ref="C2039" authorId="6">
      <text>
        <r>
          <rPr>
            <b/>
            <sz val="9"/>
            <rFont val="Tahoma"/>
            <family val="2"/>
          </rPr>
          <t>anna: weekly review of newspaper in the office:
x5 Cameroon tribune= 5x400
x5 le jour =5x400
x5 mutation = 5x400
x2 the post =2x400
Total = 17newspaper x 400 =6800</t>
        </r>
        <r>
          <rPr>
            <sz val="9"/>
            <rFont val="Tahoma"/>
            <family val="2"/>
          </rPr>
          <t xml:space="preserve">
</t>
        </r>
      </text>
    </comment>
    <comment ref="C2040" authorId="6">
      <text>
        <r>
          <rPr>
            <b/>
            <sz val="9"/>
            <rFont val="Tahoma"/>
            <family val="2"/>
          </rPr>
          <t>anna: weekly review of newspaper in the office:
x5 Cameroon tribune= 5x400
x5 le jour =5x400
x5 mutation = 5x400
x2 the post =2x400
Total = 17newspaper x 400 =6800</t>
        </r>
        <r>
          <rPr>
            <sz val="9"/>
            <rFont val="Tahoma"/>
            <family val="2"/>
          </rPr>
          <t xml:space="preserve">
</t>
        </r>
      </text>
    </comment>
    <comment ref="C1843" authorId="1">
      <text>
        <r>
          <rPr>
            <b/>
            <sz val="8"/>
            <rFont val="Tahoma"/>
            <family val="0"/>
          </rPr>
          <t>Ania: Douala ivory operation bonus</t>
        </r>
        <r>
          <rPr>
            <sz val="8"/>
            <rFont val="Tahoma"/>
            <family val="0"/>
          </rPr>
          <t xml:space="preserve">
</t>
        </r>
      </text>
    </comment>
    <comment ref="C1845" authorId="1">
      <text>
        <r>
          <rPr>
            <b/>
            <sz val="8"/>
            <rFont val="Tahoma"/>
            <family val="0"/>
          </rPr>
          <t>Carine: Douala ivory operation bonus</t>
        </r>
        <r>
          <rPr>
            <sz val="8"/>
            <rFont val="Tahoma"/>
            <family val="0"/>
          </rPr>
          <t xml:space="preserve">
</t>
        </r>
      </text>
    </comment>
    <comment ref="C1329" authorId="1">
      <text>
        <r>
          <rPr>
            <b/>
            <sz val="8"/>
            <rFont val="Tahoma"/>
            <family val="0"/>
          </rPr>
          <t>aime: op nanga</t>
        </r>
        <r>
          <rPr>
            <sz val="8"/>
            <rFont val="Tahoma"/>
            <family val="0"/>
          </rPr>
          <t xml:space="preserve">
</t>
        </r>
      </text>
    </comment>
    <comment ref="C1349" authorId="1">
      <text>
        <r>
          <rPr>
            <b/>
            <sz val="8"/>
            <rFont val="Tahoma"/>
            <family val="0"/>
          </rPr>
          <t>ekane: follow up limbe operations</t>
        </r>
        <r>
          <rPr>
            <sz val="8"/>
            <rFont val="Tahoma"/>
            <family val="0"/>
          </rPr>
          <t xml:space="preserve">
</t>
        </r>
      </text>
    </comment>
    <comment ref="C1371" authorId="1">
      <text>
        <r>
          <rPr>
            <b/>
            <sz val="8"/>
            <rFont val="Tahoma"/>
            <family val="0"/>
          </rPr>
          <t>ania: Douala operations</t>
        </r>
        <r>
          <rPr>
            <sz val="8"/>
            <rFont val="Tahoma"/>
            <family val="0"/>
          </rPr>
          <t xml:space="preserve">
</t>
        </r>
      </text>
    </comment>
    <comment ref="C1401" authorId="1">
      <text>
        <r>
          <rPr>
            <b/>
            <sz val="8"/>
            <rFont val="Tahoma"/>
            <family val="0"/>
          </rPr>
          <t>Djimi: follow up limbe case.</t>
        </r>
        <r>
          <rPr>
            <sz val="8"/>
            <rFont val="Tahoma"/>
            <family val="0"/>
          </rPr>
          <t xml:space="preserve">
</t>
        </r>
      </text>
    </comment>
    <comment ref="C1402" authorId="1">
      <text>
        <r>
          <rPr>
            <b/>
            <sz val="8"/>
            <rFont val="Tahoma"/>
            <family val="0"/>
          </rPr>
          <t>Djimi: follow up Douala case.</t>
        </r>
        <r>
          <rPr>
            <sz val="8"/>
            <rFont val="Tahoma"/>
            <family val="0"/>
          </rPr>
          <t xml:space="preserve">
</t>
        </r>
      </text>
    </comment>
    <comment ref="C140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follow up Douala case</t>
        </r>
      </text>
    </comment>
    <comment ref="C1404" authorId="1">
      <text>
        <r>
          <rPr>
            <b/>
            <sz val="8"/>
            <rFont val="Tahoma"/>
            <family val="0"/>
          </rPr>
          <t>Djimi: follow up limbe case</t>
        </r>
        <r>
          <rPr>
            <sz val="8"/>
            <rFont val="Tahoma"/>
            <family val="0"/>
          </rPr>
          <t xml:space="preserve">
</t>
        </r>
      </text>
    </comment>
    <comment ref="C140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follow up Douala case</t>
        </r>
      </text>
    </comment>
    <comment ref="C140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follow up Douala case</t>
        </r>
      </text>
    </comment>
    <comment ref="C1298" authorId="1">
      <text>
        <r>
          <rPr>
            <b/>
            <sz val="8"/>
            <rFont val="Tahoma"/>
            <family val="0"/>
          </rPr>
          <t>i25: Douala ivory operation bonus</t>
        </r>
        <r>
          <rPr>
            <sz val="8"/>
            <rFont val="Tahoma"/>
            <family val="0"/>
          </rPr>
          <t xml:space="preserve">
</t>
        </r>
      </text>
    </comment>
    <comment ref="C2061" authorId="1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062" authorId="1">
      <text>
        <r>
          <rPr>
            <b/>
            <sz val="8"/>
            <rFont val="Tahoma"/>
            <family val="0"/>
          </rPr>
          <t>ofir: Called Congo.</t>
        </r>
        <r>
          <rPr>
            <sz val="8"/>
            <rFont val="Tahoma"/>
            <family val="0"/>
          </rPr>
          <t xml:space="preserve">
</t>
        </r>
      </text>
    </comment>
    <comment ref="C2063" authorId="1">
      <text>
        <r>
          <rPr>
            <b/>
            <sz val="8"/>
            <rFont val="Tahoma"/>
            <family val="0"/>
          </rPr>
          <t>Alain: called Chad</t>
        </r>
        <r>
          <rPr>
            <sz val="8"/>
            <rFont val="Tahoma"/>
            <family val="0"/>
          </rPr>
          <t xml:space="preserve">
</t>
        </r>
      </text>
    </comment>
    <comment ref="C2064" authorId="1">
      <text>
        <r>
          <rPr>
            <b/>
            <sz val="8"/>
            <rFont val="Tahoma"/>
            <family val="0"/>
          </rPr>
          <t>Ofir: called Togo</t>
        </r>
        <r>
          <rPr>
            <sz val="8"/>
            <rFont val="Tahoma"/>
            <family val="0"/>
          </rPr>
          <t xml:space="preserve">
</t>
        </r>
      </text>
    </comment>
    <comment ref="C2065" authorId="1">
      <text>
        <r>
          <rPr>
            <b/>
            <sz val="8"/>
            <rFont val="Tahoma"/>
            <family val="0"/>
          </rPr>
          <t>ofir: called Togo</t>
        </r>
        <r>
          <rPr>
            <sz val="8"/>
            <rFont val="Tahoma"/>
            <family val="0"/>
          </rPr>
          <t xml:space="preserve">
</t>
        </r>
      </text>
    </comment>
    <comment ref="C2066" authorId="1">
      <text>
        <r>
          <rPr>
            <b/>
            <sz val="8"/>
            <rFont val="Tahoma"/>
            <family val="0"/>
          </rPr>
          <t>ofir: called UK</t>
        </r>
        <r>
          <rPr>
            <sz val="8"/>
            <rFont val="Tahoma"/>
            <family val="0"/>
          </rPr>
          <t xml:space="preserve">
</t>
        </r>
      </text>
    </comment>
    <comment ref="C2075" authorId="1">
      <text>
        <r>
          <rPr>
            <b/>
            <sz val="8"/>
            <rFont val="Tahoma"/>
            <family val="0"/>
          </rPr>
          <t>ofir: called guinea</t>
        </r>
        <r>
          <rPr>
            <sz val="8"/>
            <rFont val="Tahoma"/>
            <family val="0"/>
          </rPr>
          <t xml:space="preserve">
</t>
        </r>
      </text>
    </comment>
    <comment ref="C2076" authorId="1">
      <text>
        <r>
          <rPr>
            <b/>
            <sz val="8"/>
            <rFont val="Tahoma"/>
            <family val="0"/>
          </rPr>
          <t>ofir: called guinea</t>
        </r>
        <r>
          <rPr>
            <sz val="8"/>
            <rFont val="Tahoma"/>
            <family val="0"/>
          </rPr>
          <t xml:space="preserve">
</t>
        </r>
      </text>
    </comment>
    <comment ref="C2077" authorId="1">
      <text>
        <r>
          <rPr>
            <b/>
            <sz val="8"/>
            <rFont val="Tahoma"/>
            <family val="0"/>
          </rPr>
          <t>i49: Guinea</t>
        </r>
        <r>
          <rPr>
            <sz val="8"/>
            <rFont val="Tahoma"/>
            <family val="0"/>
          </rPr>
          <t xml:space="preserve">
</t>
        </r>
      </text>
    </comment>
    <comment ref="C2078" authorId="1">
      <text>
        <r>
          <rPr>
            <b/>
            <sz val="8"/>
            <rFont val="Tahoma"/>
            <family val="0"/>
          </rPr>
          <t>i49: Guinea</t>
        </r>
        <r>
          <rPr>
            <sz val="8"/>
            <rFont val="Tahoma"/>
            <family val="0"/>
          </rPr>
          <t xml:space="preserve">
</t>
        </r>
      </text>
    </comment>
    <comment ref="C2079" authorId="1">
      <text>
        <r>
          <rPr>
            <b/>
            <sz val="8"/>
            <rFont val="Tahoma"/>
            <family val="0"/>
          </rPr>
          <t>i49: Guinea</t>
        </r>
        <r>
          <rPr>
            <sz val="8"/>
            <rFont val="Tahoma"/>
            <family val="0"/>
          </rPr>
          <t xml:space="preserve">
</t>
        </r>
      </text>
    </comment>
    <comment ref="C2080" authorId="1">
      <text>
        <r>
          <rPr>
            <b/>
            <sz val="8"/>
            <rFont val="Tahoma"/>
            <family val="0"/>
          </rPr>
          <t>i49: Guinea</t>
        </r>
        <r>
          <rPr>
            <sz val="8"/>
            <rFont val="Tahoma"/>
            <family val="0"/>
          </rPr>
          <t xml:space="preserve">
</t>
        </r>
      </text>
    </comment>
    <comment ref="C2081" authorId="1">
      <text>
        <r>
          <rPr>
            <b/>
            <sz val="8"/>
            <rFont val="Tahoma"/>
            <family val="0"/>
          </rPr>
          <t>i49: Guinea</t>
        </r>
        <r>
          <rPr>
            <sz val="8"/>
            <rFont val="Tahoma"/>
            <family val="0"/>
          </rPr>
          <t xml:space="preserve">
</t>
        </r>
      </text>
    </comment>
    <comment ref="C2082" authorId="1">
      <text>
        <r>
          <rPr>
            <b/>
            <sz val="8"/>
            <rFont val="Tahoma"/>
            <family val="0"/>
          </rPr>
          <t>i49: Guinea</t>
        </r>
        <r>
          <rPr>
            <sz val="8"/>
            <rFont val="Tahoma"/>
            <family val="0"/>
          </rPr>
          <t xml:space="preserve">
</t>
        </r>
      </text>
    </comment>
    <comment ref="F208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 due to net work recharge problems</t>
        </r>
      </text>
    </comment>
    <comment ref="C2083" authorId="1">
      <text>
        <r>
          <rPr>
            <b/>
            <sz val="8"/>
            <rFont val="Tahoma"/>
            <family val="0"/>
          </rPr>
          <t>i49:  guinea</t>
        </r>
      </text>
    </comment>
    <comment ref="C2084" authorId="1">
      <text>
        <r>
          <rPr>
            <b/>
            <sz val="8"/>
            <rFont val="Tahoma"/>
            <family val="0"/>
          </rPr>
          <t>i49:  guinea</t>
        </r>
      </text>
    </comment>
    <comment ref="C2085" authorId="1">
      <text>
        <r>
          <rPr>
            <b/>
            <sz val="8"/>
            <rFont val="Tahoma"/>
            <family val="0"/>
          </rPr>
          <t>i49:  guinea</t>
        </r>
      </text>
    </comment>
    <comment ref="C2086" authorId="1">
      <text>
        <r>
          <rPr>
            <b/>
            <sz val="8"/>
            <rFont val="Tahoma"/>
            <family val="0"/>
          </rPr>
          <t>i49:  guinea</t>
        </r>
      </text>
    </comment>
    <comment ref="C2087" authorId="1">
      <text>
        <r>
          <rPr>
            <b/>
            <sz val="8"/>
            <rFont val="Tahoma"/>
            <family val="0"/>
          </rPr>
          <t>i49:  guinea</t>
        </r>
      </text>
    </comment>
    <comment ref="C2088" authorId="1">
      <text>
        <r>
          <rPr>
            <b/>
            <sz val="8"/>
            <rFont val="Tahoma"/>
            <family val="0"/>
          </rPr>
          <t>i49:  guinea</t>
        </r>
      </text>
    </comment>
    <comment ref="C2089" authorId="1">
      <text>
        <r>
          <rPr>
            <b/>
            <sz val="8"/>
            <rFont val="Tahoma"/>
            <family val="0"/>
          </rPr>
          <t>i49: guinea</t>
        </r>
        <r>
          <rPr>
            <sz val="8"/>
            <rFont val="Tahoma"/>
            <family val="0"/>
          </rPr>
          <t xml:space="preserve">
</t>
        </r>
      </text>
    </comment>
    <comment ref="F208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box.</t>
        </r>
      </text>
    </comment>
    <comment ref="C2090" authorId="1">
      <text>
        <r>
          <rPr>
            <b/>
            <sz val="8"/>
            <rFont val="Tahoma"/>
            <family val="0"/>
          </rPr>
          <t>i49: guinea</t>
        </r>
        <r>
          <rPr>
            <sz val="8"/>
            <rFont val="Tahoma"/>
            <family val="0"/>
          </rPr>
          <t xml:space="preserve">
</t>
        </r>
      </text>
    </comment>
    <comment ref="C209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Air ticket for I49 from Conakry-Yaounde-Conakry</t>
        </r>
      </text>
    </comment>
    <comment ref="C2095" authorId="1">
      <text>
        <r>
          <rPr>
            <b/>
            <sz val="8"/>
            <rFont val="Tahoma"/>
            <family val="0"/>
          </rPr>
          <t>Arrey: Penalty for flight change for i49 for extension.</t>
        </r>
        <r>
          <rPr>
            <sz val="8"/>
            <rFont val="Tahoma"/>
            <family val="0"/>
          </rPr>
          <t xml:space="preserve">
</t>
        </r>
      </text>
    </comment>
    <comment ref="C2099" authorId="1">
      <text>
        <r>
          <rPr>
            <b/>
            <sz val="8"/>
            <rFont val="Tahoma"/>
            <family val="0"/>
          </rPr>
          <t>Arrey: Invitation letter for i49 from Guinea to Cameroon for training.</t>
        </r>
        <r>
          <rPr>
            <sz val="8"/>
            <rFont val="Tahoma"/>
            <family val="0"/>
          </rPr>
          <t xml:space="preserve">
</t>
        </r>
      </text>
    </comment>
    <comment ref="C2100" authorId="1">
      <text>
        <r>
          <rPr>
            <b/>
            <sz val="8"/>
            <rFont val="Tahoma"/>
            <family val="0"/>
          </rPr>
          <t>Arrey:  Request for Visa upon entry in to Cameroon for I49</t>
        </r>
        <r>
          <rPr>
            <sz val="8"/>
            <rFont val="Tahoma"/>
            <family val="0"/>
          </rPr>
          <t xml:space="preserve">
</t>
        </r>
      </text>
    </comment>
    <comment ref="C2101" authorId="1">
      <text>
        <r>
          <rPr>
            <b/>
            <sz val="8"/>
            <rFont val="Tahoma"/>
            <family val="0"/>
          </rPr>
          <t>Arrey: letter for taking of complete responsibility for i49</t>
        </r>
        <r>
          <rPr>
            <sz val="8"/>
            <rFont val="Tahoma"/>
            <family val="0"/>
          </rPr>
          <t xml:space="preserve">
</t>
        </r>
      </text>
    </comment>
    <comment ref="C2102" authorId="1">
      <text>
        <r>
          <rPr>
            <b/>
            <sz val="8"/>
            <rFont val="Tahoma"/>
            <family val="0"/>
          </rPr>
          <t>Arrey: LAGA legalization paper</t>
        </r>
        <r>
          <rPr>
            <sz val="8"/>
            <rFont val="Tahoma"/>
            <family val="0"/>
          </rPr>
          <t xml:space="preserve">
</t>
        </r>
      </text>
    </comment>
    <comment ref="C211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ofir called Botswana</t>
        </r>
      </text>
    </comment>
    <comment ref="B211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500 kshx / 81 X518= 3196fcfa</t>
        </r>
      </text>
    </comment>
    <comment ref="B211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600 kshx / 81 X 518= 3837 fcfa</t>
        </r>
      </text>
    </comment>
    <comment ref="B211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20 Botswana P / 7.42X518= 3196.2 fcfa</t>
        </r>
      </text>
    </comment>
    <comment ref="C2119" authorId="1">
      <text>
        <r>
          <rPr>
            <b/>
            <sz val="8"/>
            <rFont val="Tahoma"/>
            <family val="0"/>
          </rPr>
          <t>Arrey: Air ticket for the Director from yaounde-Botswana-Yaounde for training in the international wildlife law academy</t>
        </r>
        <r>
          <rPr>
            <sz val="8"/>
            <rFont val="Tahoma"/>
            <family val="0"/>
          </rPr>
          <t xml:space="preserve">
</t>
        </r>
      </text>
    </comment>
    <comment ref="C2125" authorId="1">
      <text>
        <r>
          <rPr>
            <b/>
            <sz val="8"/>
            <rFont val="Tahoma"/>
            <family val="0"/>
          </rPr>
          <t>ofir: hired taxi to nsimalen airport</t>
        </r>
        <r>
          <rPr>
            <sz val="8"/>
            <rFont val="Tahoma"/>
            <family val="0"/>
          </rPr>
          <t xml:space="preserve">
</t>
        </r>
      </text>
    </comment>
    <comment ref="B212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27USDx518 fcfa = 13,986 fcfa</t>
        </r>
      </text>
    </comment>
    <comment ref="C212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hired taxi from airport to hotel</t>
        </r>
      </text>
    </comment>
    <comment ref="B213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527 Botswana p /7.42X518 fcfa = 36,790fcfa</t>
        </r>
      </text>
    </comment>
    <comment ref="B214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10.27 Botswana Px 57.235 fcfa = 588 fcfa</t>
        </r>
      </text>
    </comment>
    <comment ref="B215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1500 KSH /81  = 18.52 USDx 518= 9593 fcfa</t>
        </r>
      </text>
    </comment>
    <comment ref="C215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From airport in Kenya</t>
        </r>
      </text>
    </comment>
    <comment ref="C216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to airport in Kenya</t>
        </r>
      </text>
    </comment>
    <comment ref="C216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from airport to office</t>
        </r>
      </text>
    </comment>
    <comment ref="B217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1750 KSH /81 Fcfa x518 = 11,191 fcfa</t>
        </r>
      </text>
    </comment>
    <comment ref="B217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20 UDS X 518 Fcfa = 10360 fcfa</t>
        </r>
      </text>
    </comment>
    <comment ref="F220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credit was transferred from a call box due to net work recharge problems</t>
        </r>
      </text>
    </comment>
    <comment ref="C2201" authorId="1">
      <text>
        <r>
          <rPr>
            <b/>
            <sz val="8"/>
            <rFont val="Tahoma"/>
            <family val="0"/>
          </rPr>
          <t>ofir: follow up  Douala ivory operation</t>
        </r>
        <r>
          <rPr>
            <sz val="8"/>
            <rFont val="Tahoma"/>
            <family val="0"/>
          </rPr>
          <t xml:space="preserve">
</t>
        </r>
      </text>
    </comment>
    <comment ref="C2207" authorId="1">
      <text>
        <r>
          <rPr>
            <b/>
            <sz val="8"/>
            <rFont val="Tahoma"/>
            <family val="0"/>
          </rPr>
          <t>ofir: internet</t>
        </r>
        <r>
          <rPr>
            <sz val="8"/>
            <rFont val="Tahoma"/>
            <family val="0"/>
          </rPr>
          <t xml:space="preserve">
</t>
        </r>
      </text>
    </comment>
    <comment ref="C2208" authorId="1">
      <text>
        <r>
          <rPr>
            <b/>
            <sz val="8"/>
            <rFont val="Tahoma"/>
            <family val="0"/>
          </rPr>
          <t>ofir: planning nanga operation.</t>
        </r>
        <r>
          <rPr>
            <sz val="8"/>
            <rFont val="Tahoma"/>
            <family val="0"/>
          </rPr>
          <t xml:space="preserve">
</t>
        </r>
      </text>
    </comment>
    <comment ref="C2209" authorId="1">
      <text>
        <r>
          <rPr>
            <b/>
            <sz val="8"/>
            <rFont val="Tahoma"/>
            <family val="0"/>
          </rPr>
          <t>ofir: follow up nanga attempted operation</t>
        </r>
        <r>
          <rPr>
            <sz val="8"/>
            <rFont val="Tahoma"/>
            <family val="0"/>
          </rPr>
          <t xml:space="preserve">
</t>
        </r>
      </text>
    </comment>
    <comment ref="C2271" authorId="1">
      <text>
        <r>
          <rPr>
            <b/>
            <sz val="8"/>
            <rFont val="Tahoma"/>
            <family val="0"/>
          </rPr>
          <t>Arrey: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37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Day watch on the Sunday the 9th June in the absence of the Director to Botswana</t>
        </r>
      </text>
    </comment>
    <comment ref="C237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1000 frs was paid to clear and arrange the flowers.</t>
        </r>
      </text>
    </comment>
    <comment ref="C2381" authorId="1">
      <text>
        <r>
          <rPr>
            <b/>
            <sz val="9"/>
            <rFont val="Tahoma"/>
            <family val="0"/>
          </rPr>
          <t xml:space="preserve">Unice: photo copied LAGA annual report for 2010, 2011 and 2012 for CNPS control.
 </t>
        </r>
        <r>
          <rPr>
            <sz val="9"/>
            <rFont val="Tahoma"/>
            <family val="0"/>
          </rPr>
          <t xml:space="preserve">
</t>
        </r>
      </text>
    </comment>
    <comment ref="C2382" authorId="1">
      <text>
        <r>
          <rPr>
            <b/>
            <sz val="9"/>
            <rFont val="Tahoma"/>
            <family val="0"/>
          </rPr>
          <t>Unice: binding LAGA annual reports for CNPS control.</t>
        </r>
        <r>
          <rPr>
            <sz val="9"/>
            <rFont val="Tahoma"/>
            <family val="0"/>
          </rPr>
          <t xml:space="preserve">
</t>
        </r>
      </text>
    </comment>
    <comment ref="C2383" authorId="1">
      <text>
        <r>
          <rPr>
            <b/>
            <sz val="9"/>
            <rFont val="Tahoma"/>
            <family val="0"/>
          </rPr>
          <t>unice: fax a letter to MINFOF</t>
        </r>
        <r>
          <rPr>
            <sz val="9"/>
            <rFont val="Tahoma"/>
            <family val="0"/>
          </rPr>
          <t xml:space="preserve">
</t>
        </r>
      </text>
    </comment>
    <comment ref="C2385" authorId="1">
      <text>
        <r>
          <rPr>
            <b/>
            <sz val="9"/>
            <rFont val="Tahoma"/>
            <family val="0"/>
          </rPr>
          <t>unice: fax a letter to MINFOF</t>
        </r>
        <r>
          <rPr>
            <sz val="9"/>
            <rFont val="Tahoma"/>
            <family val="0"/>
          </rPr>
          <t xml:space="preserve">
</t>
        </r>
      </text>
    </comment>
    <comment ref="C2444" authorId="1">
      <text>
        <r>
          <rPr>
            <b/>
            <sz val="8"/>
            <rFont val="Tahoma"/>
            <family val="0"/>
          </rPr>
          <t>Arrey: Botswana and Kenya bonus for taking care and coordination of office including managing the Director's phone</t>
        </r>
        <r>
          <rPr>
            <sz val="8"/>
            <rFont val="Tahoma"/>
            <family val="0"/>
          </rPr>
          <t xml:space="preserve">
</t>
        </r>
      </text>
    </comment>
    <comment ref="C2376" authorId="1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Night watch from the 9th to 14th  June in the absence of the Director to Botswana 6 nights x5000= 30000</t>
        </r>
      </text>
    </comment>
    <comment ref="F1800" authorId="5">
      <text>
        <r>
          <rPr>
            <b/>
            <sz val="9"/>
            <rFont val="Tahoma"/>
            <family val="2"/>
          </rPr>
          <t>Aimé: Transport and logistics from Yaounde to Limbe for the case of chines and parrot dealer</t>
        </r>
      </text>
    </comment>
    <comment ref="F1712" authorId="5">
      <text>
        <r>
          <rPr>
            <b/>
            <sz val="9"/>
            <rFont val="Tahoma"/>
            <family val="2"/>
          </rPr>
          <t>Aimé: Transport and logistics from Yaounde to Limbe for the case of chines and parrot dealer</t>
        </r>
      </text>
    </comment>
    <comment ref="F1713" authorId="5">
      <text>
        <r>
          <rPr>
            <b/>
            <sz val="9"/>
            <rFont val="Tahoma"/>
            <family val="2"/>
          </rPr>
          <t>Aimé: Transport and logistics from Yaounde to Limbe for the case of chines and parrot dealer</t>
        </r>
      </text>
    </comment>
    <comment ref="F1714" authorId="5">
      <text>
        <r>
          <rPr>
            <b/>
            <sz val="9"/>
            <rFont val="Tahoma"/>
            <family val="2"/>
          </rPr>
          <t>Aimé: Transport and logistics from Yaounde to Limbe for the case of chines and parrot dealer</t>
        </r>
      </text>
    </comment>
    <comment ref="F1748" authorId="5">
      <text>
        <r>
          <rPr>
            <b/>
            <sz val="9"/>
            <rFont val="Tahoma"/>
            <family val="2"/>
          </rPr>
          <t>Aimé: Transport and logistics from Yaounde to Limbe for the case of chines and parrot dealer</t>
        </r>
      </text>
    </comment>
    <comment ref="C237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volunteer sleeping in office</t>
        </r>
      </text>
    </comment>
    <comment ref="B216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1500 KSH /81  = 18.52 USDx 518= 9593 fcfa</t>
        </r>
      </text>
    </comment>
    <comment ref="B217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1750 KSH /81 Fcfa x518 = 11,191 fcfa</t>
        </r>
      </text>
    </comment>
    <comment ref="B214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527 Botswana p /7.42X518 fcfa = 36,790fcfa</t>
        </r>
      </text>
    </comment>
    <comment ref="C236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repairs of  the Director's office door</t>
        </r>
      </text>
    </comment>
  </commentList>
</comments>
</file>

<file path=xl/sharedStrings.xml><?xml version="1.0" encoding="utf-8"?>
<sst xmlns="http://schemas.openxmlformats.org/spreadsheetml/2006/main" count="10657" uniqueCount="1199">
  <si>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</si>
  <si>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</si>
  <si>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</si>
  <si>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</si>
  <si>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</si>
  <si>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</si>
  <si>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</si>
  <si>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</si>
  <si>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</si>
  <si>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</si>
  <si>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</si>
  <si>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Investigations</t>
  </si>
  <si>
    <t>1/6/2013</t>
  </si>
  <si>
    <t>Center</t>
  </si>
  <si>
    <t>Okola</t>
  </si>
  <si>
    <t>1-i43-r</t>
  </si>
  <si>
    <t>1/6</t>
  </si>
  <si>
    <t>i43</t>
  </si>
  <si>
    <t>Transport</t>
  </si>
  <si>
    <t>Local Transport</t>
  </si>
  <si>
    <t>Feeding</t>
  </si>
  <si>
    <t>Drinks with Informant</t>
  </si>
  <si>
    <t>Trust Building</t>
  </si>
  <si>
    <t>Mission 2</t>
  </si>
  <si>
    <t>Centre</t>
  </si>
  <si>
    <t>Ndikinimeki</t>
  </si>
  <si>
    <t>Phone</t>
  </si>
  <si>
    <t>1-Phone-8</t>
  </si>
  <si>
    <t>i45</t>
  </si>
  <si>
    <t>2-Phone-9</t>
  </si>
  <si>
    <t>i8</t>
  </si>
  <si>
    <t>2-Phone-10</t>
  </si>
  <si>
    <t>2-Phone-21</t>
  </si>
  <si>
    <t>3/6</t>
  </si>
  <si>
    <t>2-Phone-29</t>
  </si>
  <si>
    <t>2-Phone-39</t>
  </si>
  <si>
    <t>4/6</t>
  </si>
  <si>
    <t>2-Phone-44</t>
  </si>
  <si>
    <t>2-Phone-49</t>
  </si>
  <si>
    <t>5/6</t>
  </si>
  <si>
    <t>2-Phone-70</t>
  </si>
  <si>
    <t>6/6</t>
  </si>
  <si>
    <t>2-Phone-86</t>
  </si>
  <si>
    <t>7/6</t>
  </si>
  <si>
    <t>2-Phone-99</t>
  </si>
  <si>
    <t>8/6</t>
  </si>
  <si>
    <t>investigations</t>
  </si>
  <si>
    <t>2-i8-1</t>
  </si>
  <si>
    <t>Ndiki-Campement</t>
  </si>
  <si>
    <t>2-i8-r</t>
  </si>
  <si>
    <t>Campement-Ndiki</t>
  </si>
  <si>
    <t>Ndiki-Soumene</t>
  </si>
  <si>
    <t>Soumene-Ndiki</t>
  </si>
  <si>
    <t>Investigation</t>
  </si>
  <si>
    <t>Lodging</t>
  </si>
  <si>
    <t>2-i8-2</t>
  </si>
  <si>
    <t>photocopy</t>
  </si>
  <si>
    <t>Office</t>
  </si>
  <si>
    <t>11/6</t>
  </si>
  <si>
    <t>Mission 3</t>
  </si>
  <si>
    <t>East</t>
  </si>
  <si>
    <t>Messamena/Essienbot/Dipam/Nkonzu</t>
  </si>
  <si>
    <t>i35</t>
  </si>
  <si>
    <t>3-Phone-22</t>
  </si>
  <si>
    <t>3-Phone-41</t>
  </si>
  <si>
    <t>3-Phone-50</t>
  </si>
  <si>
    <t>3-Phone-54</t>
  </si>
  <si>
    <t>3-Phone-56</t>
  </si>
  <si>
    <t>3-Phone-71</t>
  </si>
  <si>
    <t>3-Phone-87</t>
  </si>
  <si>
    <t>3-i35-1</t>
  </si>
  <si>
    <t>Messamena-Essienbot</t>
  </si>
  <si>
    <t>3-i35-r</t>
  </si>
  <si>
    <t>Essienbot-Messana</t>
  </si>
  <si>
    <t>Messamena-Dipam</t>
  </si>
  <si>
    <t>Dipam-Messamena</t>
  </si>
  <si>
    <t>Messamena-Nkonzu</t>
  </si>
  <si>
    <t>Nkonzu-Messamena</t>
  </si>
  <si>
    <t>3-i35-2</t>
  </si>
  <si>
    <t>2/6</t>
  </si>
  <si>
    <t>3-i35-3</t>
  </si>
  <si>
    <t>Mission 4</t>
  </si>
  <si>
    <t xml:space="preserve">North </t>
  </si>
  <si>
    <t>Ivory</t>
  </si>
  <si>
    <t>4-Phone-11</t>
  </si>
  <si>
    <t>4-Phone-20</t>
  </si>
  <si>
    <t>4-Phone-43</t>
  </si>
  <si>
    <t>4-Phone-63</t>
  </si>
  <si>
    <t>4-Phone-80</t>
  </si>
  <si>
    <t>4-Phone-101</t>
  </si>
  <si>
    <t>4-Phone-110</t>
  </si>
  <si>
    <t>10/6</t>
  </si>
  <si>
    <t>4-Phone-190</t>
  </si>
  <si>
    <t>17/6</t>
  </si>
  <si>
    <t>4-Phone-203</t>
  </si>
  <si>
    <t>18/6</t>
  </si>
  <si>
    <t>4-Phone-208a</t>
  </si>
  <si>
    <t>19/6</t>
  </si>
  <si>
    <t>4-Phone-225</t>
  </si>
  <si>
    <t>20/6</t>
  </si>
  <si>
    <t>Garoua-Maroua</t>
  </si>
  <si>
    <t>Mroua-Koussceri</t>
  </si>
  <si>
    <t>14/6</t>
  </si>
  <si>
    <t>12/6</t>
  </si>
  <si>
    <t>13/6</t>
  </si>
  <si>
    <t>15/6</t>
  </si>
  <si>
    <t>16/6</t>
  </si>
  <si>
    <t>Drinks with informants</t>
  </si>
  <si>
    <t>Yaounde</t>
  </si>
  <si>
    <t>5-Phone-88</t>
  </si>
  <si>
    <t>5-Phone-102</t>
  </si>
  <si>
    <t>5-Phone-103</t>
  </si>
  <si>
    <t>5-i43-r</t>
  </si>
  <si>
    <t>Drinks With Informant</t>
  </si>
  <si>
    <t>Mission 6</t>
  </si>
  <si>
    <t>West</t>
  </si>
  <si>
    <t>Galim</t>
  </si>
  <si>
    <t>i77</t>
  </si>
  <si>
    <t>6-Phone-30</t>
  </si>
  <si>
    <t>6-Phone-73-73a</t>
  </si>
  <si>
    <t>6-Phone-100</t>
  </si>
  <si>
    <t>6-i77-r</t>
  </si>
  <si>
    <t>Mboda -Galim</t>
  </si>
  <si>
    <t>Galim-Banendjida</t>
  </si>
  <si>
    <t>Bamendjida-Galim</t>
  </si>
  <si>
    <t>Galim-Mboda</t>
  </si>
  <si>
    <t>Mission 7</t>
  </si>
  <si>
    <t>Nsimalen</t>
  </si>
  <si>
    <t>7-Phone-96</t>
  </si>
  <si>
    <t>7-Phone-118</t>
  </si>
  <si>
    <t>7-Phone-122</t>
  </si>
  <si>
    <t>Superette-Nsimalen</t>
  </si>
  <si>
    <t>7-i35-r</t>
  </si>
  <si>
    <t>Nsimalen-Superette</t>
  </si>
  <si>
    <t>Mission 8</t>
  </si>
  <si>
    <t>8-Phone-131</t>
  </si>
  <si>
    <t>8-Phone-132</t>
  </si>
  <si>
    <t>8-Phone-134</t>
  </si>
  <si>
    <t>8-i77-r</t>
  </si>
  <si>
    <t>Mission  9</t>
  </si>
  <si>
    <t>South West</t>
  </si>
  <si>
    <t>Buea/Limbe/Tole</t>
  </si>
  <si>
    <t>i26</t>
  </si>
  <si>
    <t>9-Phone-137-137a</t>
  </si>
  <si>
    <t>9-Phone-153-153a</t>
  </si>
  <si>
    <t>9-Phone-157-157a</t>
  </si>
  <si>
    <t>x5 Hrs Internet</t>
  </si>
  <si>
    <t>Communication</t>
  </si>
  <si>
    <t>9-i26-r</t>
  </si>
  <si>
    <t>x8 Hrs Internet</t>
  </si>
  <si>
    <t>9-i26-1</t>
  </si>
  <si>
    <t>x4 Hrs Internet</t>
  </si>
  <si>
    <t>x6 Hrs Internet</t>
  </si>
  <si>
    <t>Yaounde-Buea</t>
  </si>
  <si>
    <t>9-i26-2</t>
  </si>
  <si>
    <t>Buea-Limbe</t>
  </si>
  <si>
    <t>Limbe-Idenau</t>
  </si>
  <si>
    <t>Idenau-Limbe</t>
  </si>
  <si>
    <t>Limbe-Buea</t>
  </si>
  <si>
    <t>Buea-Tole</t>
  </si>
  <si>
    <t>Tole-Buea</t>
  </si>
  <si>
    <t>Buea-Yaounde</t>
  </si>
  <si>
    <t>9-i26-3</t>
  </si>
  <si>
    <t>9-i26-4</t>
  </si>
  <si>
    <t>9-i26-5</t>
  </si>
  <si>
    <t>Mission  10</t>
  </si>
  <si>
    <t>Nkondjock</t>
  </si>
  <si>
    <t>10-Phone-111</t>
  </si>
  <si>
    <t>10-Phone-123</t>
  </si>
  <si>
    <t>10-Phone-138</t>
  </si>
  <si>
    <t>10-Phone-156</t>
  </si>
  <si>
    <t>10-Phone-159</t>
  </si>
  <si>
    <t>10-Phone-168</t>
  </si>
  <si>
    <t>10-Phone-175</t>
  </si>
  <si>
    <t>10-i8-3</t>
  </si>
  <si>
    <t>10-i8-r</t>
  </si>
  <si>
    <t>Nkondjock-Ntam</t>
  </si>
  <si>
    <t>Ntam-Nkonjock</t>
  </si>
  <si>
    <t>Nkondjock-Ndocksiba</t>
  </si>
  <si>
    <t>Ndocksiba-Nkond.</t>
  </si>
  <si>
    <t>Nkondj-Bobing</t>
  </si>
  <si>
    <t>Bobing-Nkondj</t>
  </si>
  <si>
    <t>Nkondj-Kuedjou</t>
  </si>
  <si>
    <t>Kuedjou-Nkondj</t>
  </si>
  <si>
    <t>10-i8-4</t>
  </si>
  <si>
    <t>10-i8-5</t>
  </si>
  <si>
    <t>11-Phone-136</t>
  </si>
  <si>
    <t>11-Phone-145-145a</t>
  </si>
  <si>
    <t>11-Phone-155</t>
  </si>
  <si>
    <t>11-Phone-158</t>
  </si>
  <si>
    <t>11-Phone-171</t>
  </si>
  <si>
    <t>11-Phone-184</t>
  </si>
  <si>
    <t>Mission 11</t>
  </si>
  <si>
    <t>11-14/6/2013</t>
  </si>
  <si>
    <t>Littoral</t>
  </si>
  <si>
    <t>Douala</t>
  </si>
  <si>
    <t>Primates</t>
  </si>
  <si>
    <t>11-i35-4</t>
  </si>
  <si>
    <t>11-i35-r</t>
  </si>
  <si>
    <t>11-i35-5</t>
  </si>
  <si>
    <t>11-i35-6</t>
  </si>
  <si>
    <t>Mission 12</t>
  </si>
  <si>
    <t>i49</t>
  </si>
  <si>
    <t>12-Phone-133</t>
  </si>
  <si>
    <t>12-Phone-134</t>
  </si>
  <si>
    <t>9/6</t>
  </si>
  <si>
    <t>Mission 13</t>
  </si>
  <si>
    <t>18-20/6/13</t>
  </si>
  <si>
    <t>North West</t>
  </si>
  <si>
    <t>Bamenda</t>
  </si>
  <si>
    <t>Internet</t>
  </si>
  <si>
    <t>13-Phone-193</t>
  </si>
  <si>
    <t>13-Phone-206</t>
  </si>
  <si>
    <t>13-Phone-223</t>
  </si>
  <si>
    <t>13-i26-r</t>
  </si>
  <si>
    <t>13-i26-6</t>
  </si>
  <si>
    <t>21/6</t>
  </si>
  <si>
    <t>22/6</t>
  </si>
  <si>
    <t>13-i26-7</t>
  </si>
  <si>
    <t>Mission 14</t>
  </si>
  <si>
    <t>17-21/6/2013</t>
  </si>
  <si>
    <t>14-Phone-200</t>
  </si>
  <si>
    <t>14-Phone-211</t>
  </si>
  <si>
    <t>14-Phone-218</t>
  </si>
  <si>
    <t>14-Phone-241</t>
  </si>
  <si>
    <t>14-Phone-252</t>
  </si>
  <si>
    <t>14-i35-7</t>
  </si>
  <si>
    <t>14-i35-r</t>
  </si>
  <si>
    <t>14-i35-8</t>
  </si>
  <si>
    <t>14-i35-9</t>
  </si>
  <si>
    <t>Mission 15</t>
  </si>
  <si>
    <t>15-Phone-188-188a</t>
  </si>
  <si>
    <t>Mission 16</t>
  </si>
  <si>
    <t>10-Phone-183</t>
  </si>
  <si>
    <t>16-Phone-199</t>
  </si>
  <si>
    <t>16-Phone-208</t>
  </si>
  <si>
    <t>16-Phone-224</t>
  </si>
  <si>
    <t>16-Phone-240</t>
  </si>
  <si>
    <t>16-Phone-257</t>
  </si>
  <si>
    <t>16-i8-6</t>
  </si>
  <si>
    <t>16-i8-r</t>
  </si>
  <si>
    <t>Bandja-Foutouni</t>
  </si>
  <si>
    <t>Foutouni-Bandja</t>
  </si>
  <si>
    <t>16-i8-7</t>
  </si>
  <si>
    <t>Mission 17</t>
  </si>
  <si>
    <t>20-21/6/2013</t>
  </si>
  <si>
    <t>17-i25-r</t>
  </si>
  <si>
    <t>i25</t>
  </si>
  <si>
    <t>Mission 24</t>
  </si>
  <si>
    <t>22-24/6/2013</t>
  </si>
  <si>
    <t>South</t>
  </si>
  <si>
    <t>Kribi</t>
  </si>
  <si>
    <t>i32</t>
  </si>
  <si>
    <t>18-Phone-260</t>
  </si>
  <si>
    <t>18-Phone-262a</t>
  </si>
  <si>
    <t>23/6</t>
  </si>
  <si>
    <t>Mission 18</t>
  </si>
  <si>
    <t>18-i32-1</t>
  </si>
  <si>
    <t>18-i32-2</t>
  </si>
  <si>
    <t>24/6</t>
  </si>
  <si>
    <t>i33</t>
  </si>
  <si>
    <t>18-i32-r</t>
  </si>
  <si>
    <t>Drinks With informant</t>
  </si>
  <si>
    <t>Mission 19</t>
  </si>
  <si>
    <t>Airport</t>
  </si>
  <si>
    <t>19-Phone-242-242a</t>
  </si>
  <si>
    <t>19-Phone-258</t>
  </si>
  <si>
    <t>Yaounde-Nsimalen</t>
  </si>
  <si>
    <t>19-i26-r</t>
  </si>
  <si>
    <t>Nsimalen-Yaounde</t>
  </si>
  <si>
    <t>Mission 20</t>
  </si>
  <si>
    <t>23-25/6/2013</t>
  </si>
  <si>
    <t>20-Phone-261</t>
  </si>
  <si>
    <t>20-Phone-262</t>
  </si>
  <si>
    <t>20-Phone-266</t>
  </si>
  <si>
    <t>20-Phone-272</t>
  </si>
  <si>
    <t>20-Phone-280</t>
  </si>
  <si>
    <t>20-Phone-282</t>
  </si>
  <si>
    <t>20-Phone-289-298a</t>
  </si>
  <si>
    <t>25/6</t>
  </si>
  <si>
    <t>20-i8-8</t>
  </si>
  <si>
    <t>B'ssam-Bandja</t>
  </si>
  <si>
    <t>20-i8-r</t>
  </si>
  <si>
    <t>Bandja-B'ssam</t>
  </si>
  <si>
    <t>B'ssam-Ndiki</t>
  </si>
  <si>
    <t>20-i8-10</t>
  </si>
  <si>
    <t>Mission 21</t>
  </si>
  <si>
    <t>24-29/6/2013</t>
  </si>
  <si>
    <t>Djoum</t>
  </si>
  <si>
    <t>21-Phone-273</t>
  </si>
  <si>
    <t>21-Phone-288</t>
  </si>
  <si>
    <t>21-Phone-303</t>
  </si>
  <si>
    <t>26/6</t>
  </si>
  <si>
    <t>21-Phone-318</t>
  </si>
  <si>
    <t>27/6</t>
  </si>
  <si>
    <t>21-Phone-335</t>
  </si>
  <si>
    <t>28/6</t>
  </si>
  <si>
    <t>21-Phone-345</t>
  </si>
  <si>
    <t>29/6</t>
  </si>
  <si>
    <t>21-i35-10</t>
  </si>
  <si>
    <t>Sgma-Djoum</t>
  </si>
  <si>
    <t>21-i35-11</t>
  </si>
  <si>
    <t>Djoum-Nko</t>
  </si>
  <si>
    <t>21-i35-r</t>
  </si>
  <si>
    <t>Nko-Djoum</t>
  </si>
  <si>
    <t>Djoum-Essongdong</t>
  </si>
  <si>
    <t>Essongdong-Djoum</t>
  </si>
  <si>
    <t>Djoum-Mekon2</t>
  </si>
  <si>
    <t>Mekon2-Djoum</t>
  </si>
  <si>
    <t>Djoum-Akok</t>
  </si>
  <si>
    <t>Akok-Djoum</t>
  </si>
  <si>
    <t>Djoum-Mveng</t>
  </si>
  <si>
    <t>Mveng-Djoum</t>
  </si>
  <si>
    <t>Djoum-Sgma</t>
  </si>
  <si>
    <t>21-i35-12</t>
  </si>
  <si>
    <t>21-i35-13</t>
  </si>
  <si>
    <t>21-i35-14</t>
  </si>
  <si>
    <t>27/7</t>
  </si>
  <si>
    <t>28/7</t>
  </si>
  <si>
    <t>30/6</t>
  </si>
  <si>
    <t>Others</t>
  </si>
  <si>
    <t>Mission-23</t>
  </si>
  <si>
    <t>25-28/6/2013</t>
  </si>
  <si>
    <t>23-Phone-283</t>
  </si>
  <si>
    <t>23-Phone-300</t>
  </si>
  <si>
    <t>23-Phone-323</t>
  </si>
  <si>
    <t>23-Phone-337</t>
  </si>
  <si>
    <t>23-Phone-338</t>
  </si>
  <si>
    <t>23-i43-5</t>
  </si>
  <si>
    <t>Kribi-Lelabe</t>
  </si>
  <si>
    <t>23-i43-r</t>
  </si>
  <si>
    <t>Lelabe-Kribe</t>
  </si>
  <si>
    <t>23-i43-6</t>
  </si>
  <si>
    <t>23-i43-7</t>
  </si>
  <si>
    <t>External Assistance</t>
  </si>
  <si>
    <t>23-i43-8</t>
  </si>
  <si>
    <t>26-29/6/2013</t>
  </si>
  <si>
    <t>Nanga E</t>
  </si>
  <si>
    <t>24-Phone-302</t>
  </si>
  <si>
    <t>24-Phone-322-322a</t>
  </si>
  <si>
    <t>24-Phone-334</t>
  </si>
  <si>
    <t>24-Phone-344</t>
  </si>
  <si>
    <t>24-i8-11</t>
  </si>
  <si>
    <t>Nanga-Ouassa</t>
  </si>
  <si>
    <t>24-i8-r</t>
  </si>
  <si>
    <t>Ouassa-Nanga</t>
  </si>
  <si>
    <t>Nanga-Ekomba</t>
  </si>
  <si>
    <t>Ekomba-Nanga</t>
  </si>
  <si>
    <t>24-i8-12</t>
  </si>
  <si>
    <t>24-i8-13</t>
  </si>
  <si>
    <t>Mission 25</t>
  </si>
  <si>
    <t>Naga-Eboko</t>
  </si>
  <si>
    <t>25-Phone-296</t>
  </si>
  <si>
    <t>25-Phone-312</t>
  </si>
  <si>
    <t>25-Phone-339</t>
  </si>
  <si>
    <t>25-Phone-355</t>
  </si>
  <si>
    <t>25-i77-r</t>
  </si>
  <si>
    <t>26-Phone-1</t>
  </si>
  <si>
    <t>26-Phone-23</t>
  </si>
  <si>
    <t>26-Phone-33</t>
  </si>
  <si>
    <t>26-Phone-51</t>
  </si>
  <si>
    <t>26-Phone-59</t>
  </si>
  <si>
    <t>26-Phone-72</t>
  </si>
  <si>
    <t>26-Phone-76</t>
  </si>
  <si>
    <t>26-Phone-90</t>
  </si>
  <si>
    <t>26-Phone-117</t>
  </si>
  <si>
    <t>26-Phone-127</t>
  </si>
  <si>
    <t>26-Phone-185</t>
  </si>
  <si>
    <t>26-Phone-274</t>
  </si>
  <si>
    <t>26-Phone-291</t>
  </si>
  <si>
    <t>26-Phone-297-297a</t>
  </si>
  <si>
    <t>26-Phone-314314-314a</t>
  </si>
  <si>
    <t>26-Phone-326</t>
  </si>
  <si>
    <t>26-Phone-336</t>
  </si>
  <si>
    <t>26-Phone-343</t>
  </si>
  <si>
    <t>Mission 26</t>
  </si>
  <si>
    <t>26-i26-r</t>
  </si>
  <si>
    <t>x240 Photocopy</t>
  </si>
  <si>
    <t>26-i26-8</t>
  </si>
  <si>
    <t>Operations</t>
  </si>
  <si>
    <t>15-Phone-191-191a</t>
  </si>
  <si>
    <t>15-Phone-204</t>
  </si>
  <si>
    <t>15-Phone-214</t>
  </si>
  <si>
    <t>Ofir</t>
  </si>
  <si>
    <t>15-Phone-226</t>
  </si>
  <si>
    <t>15-Phone-228</t>
  </si>
  <si>
    <t>15-Phone-233</t>
  </si>
  <si>
    <t>15-Phone-243</t>
  </si>
  <si>
    <t>15-Phone-245</t>
  </si>
  <si>
    <t>15-Phone-246</t>
  </si>
  <si>
    <t>15-Phone-248-248b</t>
  </si>
  <si>
    <t>15-i77-r</t>
  </si>
  <si>
    <t>15-i77-2</t>
  </si>
  <si>
    <t>15-i77-3</t>
  </si>
  <si>
    <t>15-i77-4</t>
  </si>
  <si>
    <t>15-i77-5</t>
  </si>
  <si>
    <t>15-i77-8</t>
  </si>
  <si>
    <t>15-i77-9</t>
  </si>
  <si>
    <t>15-i77-10</t>
  </si>
  <si>
    <t>15-i77-11</t>
  </si>
  <si>
    <t>Bonus</t>
  </si>
  <si>
    <t>15-i77-12</t>
  </si>
  <si>
    <t>15-i77-13</t>
  </si>
  <si>
    <t>15-i77-14</t>
  </si>
  <si>
    <t>15-i77-15</t>
  </si>
  <si>
    <t>15-i77-16</t>
  </si>
  <si>
    <t>15-i77-17</t>
  </si>
  <si>
    <t>15-i77-18</t>
  </si>
  <si>
    <t>15-i77-19</t>
  </si>
  <si>
    <t>20-Phone-290</t>
  </si>
  <si>
    <t>20-Phone-295</t>
  </si>
  <si>
    <t>20-i77-r</t>
  </si>
  <si>
    <t>20-i77-20</t>
  </si>
  <si>
    <t>20-i77-21</t>
  </si>
  <si>
    <t>20-i77-22</t>
  </si>
  <si>
    <t>20-i77-23</t>
  </si>
  <si>
    <t>20-i77-24</t>
  </si>
  <si>
    <t>20-i77-25</t>
  </si>
  <si>
    <t>phone</t>
  </si>
  <si>
    <t>Mission 22</t>
  </si>
  <si>
    <t>ania-19</t>
  </si>
  <si>
    <t>ania</t>
  </si>
  <si>
    <t>ania-20</t>
  </si>
  <si>
    <t>ania-21</t>
  </si>
  <si>
    <t>ania-22</t>
  </si>
  <si>
    <t>ania-23</t>
  </si>
  <si>
    <t>ania-24</t>
  </si>
  <si>
    <t>ania-25</t>
  </si>
  <si>
    <t>ania-26</t>
  </si>
  <si>
    <t>ania-27</t>
  </si>
  <si>
    <t>ania-28</t>
  </si>
  <si>
    <t>ania-29</t>
  </si>
  <si>
    <t>ania-30</t>
  </si>
  <si>
    <t>ania-31</t>
  </si>
  <si>
    <t>ania-32</t>
  </si>
  <si>
    <t>Nsimalen Airport</t>
  </si>
  <si>
    <t>x4 bikes Naga-Ouassa</t>
  </si>
  <si>
    <t>Legal</t>
  </si>
  <si>
    <t>Media</t>
  </si>
  <si>
    <t>Policy &amp; External Relations</t>
  </si>
  <si>
    <t>Management</t>
  </si>
  <si>
    <t>Coordination</t>
  </si>
  <si>
    <t xml:space="preserve">     </t>
  </si>
  <si>
    <t>total exp</t>
  </si>
  <si>
    <t>Yaounde-Okola</t>
  </si>
  <si>
    <t>Okola-Yaounde</t>
  </si>
  <si>
    <t>Yaounde-Ndiki</t>
  </si>
  <si>
    <t>Ndiki-Yaounde</t>
  </si>
  <si>
    <t>Yaounde-Messamena</t>
  </si>
  <si>
    <t>Messamena-Yaounde</t>
  </si>
  <si>
    <t>Yaounde-Ngaoundere</t>
  </si>
  <si>
    <t>Yaounde-B'ssam</t>
  </si>
  <si>
    <t>B'ssam-Yaounde</t>
  </si>
  <si>
    <t>Yaounde-Sgma</t>
  </si>
  <si>
    <t>Sgma-Yaounde</t>
  </si>
  <si>
    <t>Yaounde- Kribi</t>
  </si>
  <si>
    <t>Kribi-Yaounde</t>
  </si>
  <si>
    <t>Yaounde-Nanga</t>
  </si>
  <si>
    <t>Nanga-Yaounde</t>
  </si>
  <si>
    <t>Yaounde-Naga</t>
  </si>
  <si>
    <t>Naga-Yaounde</t>
  </si>
  <si>
    <t>Traveling Expenses</t>
  </si>
  <si>
    <t>Drinks with informer</t>
  </si>
  <si>
    <t>Parrot</t>
  </si>
  <si>
    <t>3-8/6/2013</t>
  </si>
  <si>
    <t>8-11/6/2013</t>
  </si>
  <si>
    <t>12-16/6/13</t>
  </si>
  <si>
    <t>Protected Species</t>
  </si>
  <si>
    <t>7-8/6/2013</t>
  </si>
  <si>
    <t>10-16/6/2013</t>
  </si>
  <si>
    <t>11-17/6/2013</t>
  </si>
  <si>
    <t>17-22/6/2013</t>
  </si>
  <si>
    <t>21-23/6/13</t>
  </si>
  <si>
    <t>18-22/6/2013</t>
  </si>
  <si>
    <t>bank file</t>
  </si>
  <si>
    <t>CNPS</t>
  </si>
  <si>
    <t>Tax</t>
  </si>
  <si>
    <t>Personnel</t>
  </si>
  <si>
    <t>i59</t>
  </si>
  <si>
    <t>4-i59-1</t>
  </si>
  <si>
    <t>4-i59-2</t>
  </si>
  <si>
    <t>4-i59-r</t>
  </si>
  <si>
    <t>Yaounde-Douala</t>
  </si>
  <si>
    <t>Douala-Bonapupa</t>
  </si>
  <si>
    <t>Bonapupa-Douala</t>
  </si>
  <si>
    <t>Douala-Souza</t>
  </si>
  <si>
    <t>Souza-Douala</t>
  </si>
  <si>
    <t>Douala-Yaounde</t>
  </si>
  <si>
    <t>12-i49-1</t>
  </si>
  <si>
    <t>12-i49-r</t>
  </si>
  <si>
    <t>12-i49-2</t>
  </si>
  <si>
    <t>12-i49-3</t>
  </si>
  <si>
    <t>15-i49-4</t>
  </si>
  <si>
    <t>15-i49-r</t>
  </si>
  <si>
    <t>15-i49-6</t>
  </si>
  <si>
    <t>22-i49-7</t>
  </si>
  <si>
    <t>22-i49-8</t>
  </si>
  <si>
    <t>22-i49-r</t>
  </si>
  <si>
    <t>22-i49-9</t>
  </si>
  <si>
    <t>22-i49-10</t>
  </si>
  <si>
    <t>22-i49-11</t>
  </si>
  <si>
    <t>Douala - Kribi</t>
  </si>
  <si>
    <t>Kribi - Douala</t>
  </si>
  <si>
    <t>Bafoussam-Douala</t>
  </si>
  <si>
    <t>Police</t>
  </si>
  <si>
    <t>MINFOF</t>
  </si>
  <si>
    <t>Undercover</t>
  </si>
  <si>
    <t>External assistance</t>
  </si>
  <si>
    <t>18-i32</t>
  </si>
  <si>
    <t>15-i49-2</t>
  </si>
  <si>
    <t>Leopard Skins</t>
  </si>
  <si>
    <t>25-i77-27</t>
  </si>
  <si>
    <t>25-i77-28</t>
  </si>
  <si>
    <t>25-i77-30</t>
  </si>
  <si>
    <t>24-25/6/2013</t>
  </si>
  <si>
    <t>Inter-City Transport</t>
  </si>
  <si>
    <t>Ekane</t>
  </si>
  <si>
    <t>Phone-3</t>
  </si>
  <si>
    <t>Ania</t>
  </si>
  <si>
    <t>Phone-4</t>
  </si>
  <si>
    <t>Aime</t>
  </si>
  <si>
    <t>Phone-5</t>
  </si>
  <si>
    <t>Phone-16</t>
  </si>
  <si>
    <t>Carine</t>
  </si>
  <si>
    <t>Phone-17</t>
  </si>
  <si>
    <t>Phone-18</t>
  </si>
  <si>
    <t>Phone-19</t>
  </si>
  <si>
    <t>Me. Djimi</t>
  </si>
  <si>
    <t>Phone-28</t>
  </si>
  <si>
    <t>Phone-35</t>
  </si>
  <si>
    <t>Phone-36</t>
  </si>
  <si>
    <t>Phone-37</t>
  </si>
  <si>
    <t>Phone-42</t>
  </si>
  <si>
    <t>Phone-46</t>
  </si>
  <si>
    <t>Phone-47</t>
  </si>
  <si>
    <t>Phone-48</t>
  </si>
  <si>
    <t>Phone-64</t>
  </si>
  <si>
    <t>Phone-65</t>
  </si>
  <si>
    <t>Phone-66</t>
  </si>
  <si>
    <t>Phone-67</t>
  </si>
  <si>
    <t>Phone-81</t>
  </si>
  <si>
    <t>Phone-82</t>
  </si>
  <si>
    <t>Phone-83</t>
  </si>
  <si>
    <t>Phone-84</t>
  </si>
  <si>
    <t>Phone-91</t>
  </si>
  <si>
    <t>Phone-92</t>
  </si>
  <si>
    <t>Phone-93</t>
  </si>
  <si>
    <t>Phone-94</t>
  </si>
  <si>
    <t>Phone-104</t>
  </si>
  <si>
    <t>Phone-106</t>
  </si>
  <si>
    <t>Phone-112</t>
  </si>
  <si>
    <t>Phone-113</t>
  </si>
  <si>
    <t>Phone-114</t>
  </si>
  <si>
    <t>Phone-116</t>
  </si>
  <si>
    <t>Phone-125</t>
  </si>
  <si>
    <t>Phone-126</t>
  </si>
  <si>
    <t>Phone-128</t>
  </si>
  <si>
    <t>Phone-129</t>
  </si>
  <si>
    <t>Phone-139</t>
  </si>
  <si>
    <t>Phone-140</t>
  </si>
  <si>
    <t>Phone-141</t>
  </si>
  <si>
    <t>Phone-142</t>
  </si>
  <si>
    <t>Phone-147</t>
  </si>
  <si>
    <t>Phone-148</t>
  </si>
  <si>
    <t>Phone-149</t>
  </si>
  <si>
    <t>Phone-150</t>
  </si>
  <si>
    <t>Phone-161</t>
  </si>
  <si>
    <t>Phone-162</t>
  </si>
  <si>
    <t>Phone-167</t>
  </si>
  <si>
    <t>Phone-169</t>
  </si>
  <si>
    <t>Phone-179</t>
  </si>
  <si>
    <t>Phone-180</t>
  </si>
  <si>
    <t>Phone-181</t>
  </si>
  <si>
    <t>Phone-182</t>
  </si>
  <si>
    <t>Phone-195</t>
  </si>
  <si>
    <t>Phone-197</t>
  </si>
  <si>
    <t>Phone-201</t>
  </si>
  <si>
    <t>Phone-202</t>
  </si>
  <si>
    <t>Phone-209</t>
  </si>
  <si>
    <t>Phone-210</t>
  </si>
  <si>
    <t>Phone-212</t>
  </si>
  <si>
    <t>Phone-213</t>
  </si>
  <si>
    <t>Phone-219</t>
  </si>
  <si>
    <t>Phone-220</t>
  </si>
  <si>
    <t>Phone-221</t>
  </si>
  <si>
    <t>Phone-222</t>
  </si>
  <si>
    <t>Phone-234</t>
  </si>
  <si>
    <t>Phone-235</t>
  </si>
  <si>
    <t>Phone-236</t>
  </si>
  <si>
    <t>Phone-237</t>
  </si>
  <si>
    <t>Phone-238</t>
  </si>
  <si>
    <t>Phone-253</t>
  </si>
  <si>
    <t>Phone-254</t>
  </si>
  <si>
    <t>Phone-255</t>
  </si>
  <si>
    <t>Phone-263</t>
  </si>
  <si>
    <t>Phone-264</t>
  </si>
  <si>
    <t>Phone-268</t>
  </si>
  <si>
    <t>Phone-269</t>
  </si>
  <si>
    <t>Phone-270-270a</t>
  </si>
  <si>
    <t>Phone-271</t>
  </si>
  <si>
    <t>Phone-277</t>
  </si>
  <si>
    <t>me. Tambe</t>
  </si>
  <si>
    <t>Phone-278</t>
  </si>
  <si>
    <t>me. Tchague</t>
  </si>
  <si>
    <t>Phone-279</t>
  </si>
  <si>
    <t>Phone-284-284a</t>
  </si>
  <si>
    <t>Phone-285-285a</t>
  </si>
  <si>
    <t>Phone-286</t>
  </si>
  <si>
    <t>Phone-287</t>
  </si>
  <si>
    <t>Phone-298</t>
  </si>
  <si>
    <t>Phone-299</t>
  </si>
  <si>
    <t>Phone-301</t>
  </si>
  <si>
    <t>Phone-304</t>
  </si>
  <si>
    <t>Phone-315</t>
  </si>
  <si>
    <t>Phone-324-324b</t>
  </si>
  <si>
    <t>Phone-325</t>
  </si>
  <si>
    <t>Phone-327</t>
  </si>
  <si>
    <t>Phone-328</t>
  </si>
  <si>
    <t>Phone-329</t>
  </si>
  <si>
    <t>Phone-331</t>
  </si>
  <si>
    <t>Phone-332</t>
  </si>
  <si>
    <t>Phone-349</t>
  </si>
  <si>
    <t>Phone-350</t>
  </si>
  <si>
    <t>Phone-351</t>
  </si>
  <si>
    <t>aim-3</t>
  </si>
  <si>
    <t>aimé</t>
  </si>
  <si>
    <t>aim-5</t>
  </si>
  <si>
    <t>Yokadouma-Bertoua</t>
  </si>
  <si>
    <t>aim-12</t>
  </si>
  <si>
    <t>aim-14</t>
  </si>
  <si>
    <t>aim-17</t>
  </si>
  <si>
    <t>Sangmelima-Djoum</t>
  </si>
  <si>
    <t>aim-18</t>
  </si>
  <si>
    <t>Djoum-Sangmelima</t>
  </si>
  <si>
    <t>aim-21</t>
  </si>
  <si>
    <t>aim-23</t>
  </si>
  <si>
    <t>aim-26</t>
  </si>
  <si>
    <t>aim-28</t>
  </si>
  <si>
    <t>aim-30</t>
  </si>
  <si>
    <t>aim-31</t>
  </si>
  <si>
    <t>aim-32</t>
  </si>
  <si>
    <t>aim-r</t>
  </si>
  <si>
    <t>ania-1</t>
  </si>
  <si>
    <t>ania-2</t>
  </si>
  <si>
    <t>ania-4</t>
  </si>
  <si>
    <t>sangmelima-djoum</t>
  </si>
  <si>
    <t>ania-5</t>
  </si>
  <si>
    <t>djoum-sangmelima</t>
  </si>
  <si>
    <t>ania-8</t>
  </si>
  <si>
    <t>ania-10</t>
  </si>
  <si>
    <t>ania-12</t>
  </si>
  <si>
    <t>ania-14</t>
  </si>
  <si>
    <t>ania-15</t>
  </si>
  <si>
    <t>ania-33</t>
  </si>
  <si>
    <t>Yaounde-Abong-Mbang</t>
  </si>
  <si>
    <t>car-1</t>
  </si>
  <si>
    <t>carine</t>
  </si>
  <si>
    <t>Abong-Mbang- Bertoua</t>
  </si>
  <si>
    <t>car-3</t>
  </si>
  <si>
    <t>Bertoua-Yaounde</t>
  </si>
  <si>
    <t>car-5</t>
  </si>
  <si>
    <t>Yaounde-Bertoua</t>
  </si>
  <si>
    <t>car-6</t>
  </si>
  <si>
    <t>car-8</t>
  </si>
  <si>
    <t>car-9</t>
  </si>
  <si>
    <t>car-11</t>
  </si>
  <si>
    <t>car-12</t>
  </si>
  <si>
    <t>abong-Mbang- Yaounde</t>
  </si>
  <si>
    <t>car-14</t>
  </si>
  <si>
    <t>Lomie-Abong-Mbang-Lomie</t>
  </si>
  <si>
    <t>car-15</t>
  </si>
  <si>
    <t>eka-2</t>
  </si>
  <si>
    <t>ekane</t>
  </si>
  <si>
    <t>Douala-Limbe</t>
  </si>
  <si>
    <t>eka-r</t>
  </si>
  <si>
    <t>Limbe -Douala</t>
  </si>
  <si>
    <t>eka-8</t>
  </si>
  <si>
    <t>Yaounde-Kumba</t>
  </si>
  <si>
    <t>eka-9</t>
  </si>
  <si>
    <t>Kumba-Mamfe</t>
  </si>
  <si>
    <t>eka-12</t>
  </si>
  <si>
    <t>Mamfe-Kumba</t>
  </si>
  <si>
    <t>eka-15</t>
  </si>
  <si>
    <t>Kumba-Yaounde</t>
  </si>
  <si>
    <t>eka-18</t>
  </si>
  <si>
    <t>Yaounde-Kribi</t>
  </si>
  <si>
    <t>eka-19</t>
  </si>
  <si>
    <t>Kribi-Douala</t>
  </si>
  <si>
    <t>eka-21</t>
  </si>
  <si>
    <t>Limbe-Douala</t>
  </si>
  <si>
    <t>eka-23</t>
  </si>
  <si>
    <t>ania-r</t>
  </si>
  <si>
    <t>ania-</t>
  </si>
  <si>
    <t>car-r</t>
  </si>
  <si>
    <t>aim-4</t>
  </si>
  <si>
    <t>aim-10</t>
  </si>
  <si>
    <t>aim-11</t>
  </si>
  <si>
    <t>aim-13</t>
  </si>
  <si>
    <t>aim-19</t>
  </si>
  <si>
    <t>aim-22</t>
  </si>
  <si>
    <t>aim-27</t>
  </si>
  <si>
    <t>aim-29</t>
  </si>
  <si>
    <t>aim-33</t>
  </si>
  <si>
    <t>ania-6</t>
  </si>
  <si>
    <t>ania-9</t>
  </si>
  <si>
    <t>ania-13</t>
  </si>
  <si>
    <t>ania-16</t>
  </si>
  <si>
    <t>car-2</t>
  </si>
  <si>
    <t>car-4</t>
  </si>
  <si>
    <t>car-7</t>
  </si>
  <si>
    <t>car-10</t>
  </si>
  <si>
    <t>car-13</t>
  </si>
  <si>
    <t>eka-3</t>
  </si>
  <si>
    <t>eka-6</t>
  </si>
  <si>
    <t>eka-10</t>
  </si>
  <si>
    <t>eka-13</t>
  </si>
  <si>
    <t>eka-14</t>
  </si>
  <si>
    <t>eka-16</t>
  </si>
  <si>
    <t>eka-20</t>
  </si>
  <si>
    <t>eka-22</t>
  </si>
  <si>
    <t>X 84 photocopies</t>
  </si>
  <si>
    <t>aim-6</t>
  </si>
  <si>
    <t>25/3</t>
  </si>
  <si>
    <t>X 1 binding</t>
  </si>
  <si>
    <t>X 1380 photocopies</t>
  </si>
  <si>
    <t>aim-8</t>
  </si>
  <si>
    <t>X 31 binding</t>
  </si>
  <si>
    <t>X 460 photocopies</t>
  </si>
  <si>
    <t>aim-15</t>
  </si>
  <si>
    <t>X 20 photocopies</t>
  </si>
  <si>
    <t>aim-20</t>
  </si>
  <si>
    <t>X 34photocopy</t>
  </si>
  <si>
    <t>ania-7</t>
  </si>
  <si>
    <t>ania-17</t>
  </si>
  <si>
    <t>X 48photocopy</t>
  </si>
  <si>
    <t>ania-18</t>
  </si>
  <si>
    <t>Court fees</t>
  </si>
  <si>
    <t>Civil Claims</t>
  </si>
  <si>
    <t>eka-7</t>
  </si>
  <si>
    <t xml:space="preserve">Lawyers Transport and logistics </t>
  </si>
  <si>
    <t>tcheu-2</t>
  </si>
  <si>
    <t>tcheu-3</t>
  </si>
  <si>
    <t>Garoua-Tcholliré</t>
  </si>
  <si>
    <t>nyam-1</t>
  </si>
  <si>
    <t>Tcholliré-Garoua</t>
  </si>
  <si>
    <t>teb-1</t>
  </si>
  <si>
    <t>dji-1</t>
  </si>
  <si>
    <t>Yaounde-Sangmelima</t>
  </si>
  <si>
    <t>dji-2</t>
  </si>
  <si>
    <t>Sangmelima-Yaounde</t>
  </si>
  <si>
    <t>dji-5</t>
  </si>
  <si>
    <t>dji-6</t>
  </si>
  <si>
    <t>dji-10</t>
  </si>
  <si>
    <t>Abong-Mbang-Yaounde</t>
  </si>
  <si>
    <t>dji-11</t>
  </si>
  <si>
    <t>Kumba-Limbe</t>
  </si>
  <si>
    <t>tam-2</t>
  </si>
  <si>
    <t>Limbe-Kumba</t>
  </si>
  <si>
    <t>tam-3</t>
  </si>
  <si>
    <t>tam-4</t>
  </si>
  <si>
    <t>lawyer fees</t>
  </si>
  <si>
    <t>M.Djimi</t>
  </si>
  <si>
    <t>dji-4</t>
  </si>
  <si>
    <t>djimi</t>
  </si>
  <si>
    <t>dji-8</t>
  </si>
  <si>
    <t>dji-9</t>
  </si>
  <si>
    <t>tcheu-1</t>
  </si>
  <si>
    <t>dji-3</t>
  </si>
  <si>
    <t>dji-7</t>
  </si>
  <si>
    <t xml:space="preserve">Bonus </t>
  </si>
  <si>
    <t>tam-1</t>
  </si>
  <si>
    <t>Lawyer bonus</t>
  </si>
  <si>
    <t>Eric</t>
  </si>
  <si>
    <t>Phone-7</t>
  </si>
  <si>
    <t>Phone-26</t>
  </si>
  <si>
    <t>Phone-34</t>
  </si>
  <si>
    <t>Phone-55</t>
  </si>
  <si>
    <t>Phone-62</t>
  </si>
  <si>
    <t>Phone-79</t>
  </si>
  <si>
    <t>Phone-97</t>
  </si>
  <si>
    <t>Phone-120</t>
  </si>
  <si>
    <t>Phone-130</t>
  </si>
  <si>
    <t>Phone-143</t>
  </si>
  <si>
    <t>Phone-154</t>
  </si>
  <si>
    <t>Phone-164</t>
  </si>
  <si>
    <t>Phone-186</t>
  </si>
  <si>
    <t>Phone-192-192a</t>
  </si>
  <si>
    <t>Phone-205</t>
  </si>
  <si>
    <t>Phone-216</t>
  </si>
  <si>
    <t>Phone-232</t>
  </si>
  <si>
    <t>Phone-244</t>
  </si>
  <si>
    <t>Phone-256</t>
  </si>
  <si>
    <t>Phone-275</t>
  </si>
  <si>
    <t>Phone-294</t>
  </si>
  <si>
    <t>Phone-307-307d</t>
  </si>
  <si>
    <t>Phone-313</t>
  </si>
  <si>
    <t>Phone-346</t>
  </si>
  <si>
    <t>Anna</t>
  </si>
  <si>
    <t>Phone-6</t>
  </si>
  <si>
    <t>Phone-25</t>
  </si>
  <si>
    <t>Phone-40</t>
  </si>
  <si>
    <t>Phone-69</t>
  </si>
  <si>
    <t>Phone-85</t>
  </si>
  <si>
    <t>Phone-98</t>
  </si>
  <si>
    <t>Phone-115</t>
  </si>
  <si>
    <t>Phone-124</t>
  </si>
  <si>
    <t>Phone-152</t>
  </si>
  <si>
    <t>Phone-163</t>
  </si>
  <si>
    <t>Phone-177</t>
  </si>
  <si>
    <t>Phone-196</t>
  </si>
  <si>
    <t>Phone-215</t>
  </si>
  <si>
    <t>Phone-229</t>
  </si>
  <si>
    <t>Phone-230-230a</t>
  </si>
  <si>
    <t>Phone-250</t>
  </si>
  <si>
    <t>Phone-276</t>
  </si>
  <si>
    <t>Phone-292</t>
  </si>
  <si>
    <t>Phone-308</t>
  </si>
  <si>
    <t>Phone-317</t>
  </si>
  <si>
    <t>Phone-330</t>
  </si>
  <si>
    <t xml:space="preserve"> </t>
  </si>
  <si>
    <t xml:space="preserve"> 1hour internet</t>
  </si>
  <si>
    <t>internet</t>
  </si>
  <si>
    <t>ann-r</t>
  </si>
  <si>
    <t>eri-4</t>
  </si>
  <si>
    <t>eri-6</t>
  </si>
  <si>
    <t>eri-r</t>
  </si>
  <si>
    <t>eri-5</t>
  </si>
  <si>
    <t>Bonuses scaled to results</t>
  </si>
  <si>
    <t>radio talk show E</t>
  </si>
  <si>
    <t>Djoum-Sangmelima arrest of bushmeat dealer</t>
  </si>
  <si>
    <t>radio news feature F</t>
  </si>
  <si>
    <t>reperes newspaper F</t>
  </si>
  <si>
    <t>radio news flash E</t>
  </si>
  <si>
    <t xml:space="preserve">Douala succession arrest of ivory dealers </t>
  </si>
  <si>
    <t>the horizon newspaper E</t>
  </si>
  <si>
    <t>mutation newspaper F</t>
  </si>
  <si>
    <t>la nouvelle expression F</t>
  </si>
  <si>
    <t>the timescape newspaper E</t>
  </si>
  <si>
    <t>radio news flash F</t>
  </si>
  <si>
    <t>Extinction of some big mammals</t>
  </si>
  <si>
    <t>June recording</t>
  </si>
  <si>
    <t>radio news flashes, features and talk shows</t>
  </si>
  <si>
    <t>ann-1</t>
  </si>
  <si>
    <t>cardboard paper</t>
  </si>
  <si>
    <t>ann-2</t>
  </si>
  <si>
    <t>ann-4</t>
  </si>
  <si>
    <t>ann-5</t>
  </si>
  <si>
    <t>ann-8</t>
  </si>
  <si>
    <t>ann-9</t>
  </si>
  <si>
    <t>eri-1</t>
  </si>
  <si>
    <t>eri-2</t>
  </si>
  <si>
    <t>x 450 photocopy at 15 francs</t>
  </si>
  <si>
    <t>eri-3</t>
  </si>
  <si>
    <t>x 10 printing colour page</t>
  </si>
  <si>
    <t xml:space="preserve">x 10 binding </t>
  </si>
  <si>
    <t>x 415 photocopies at 15 francs each</t>
  </si>
  <si>
    <t>eri-7</t>
  </si>
  <si>
    <t>x 20 printing colour pages at 150 per page</t>
  </si>
  <si>
    <t>x 20 binding of fact sheet documents</t>
  </si>
  <si>
    <t>x17 newspaper</t>
  </si>
  <si>
    <t>professional literature</t>
  </si>
  <si>
    <t>ann-3</t>
  </si>
  <si>
    <t>ann-6</t>
  </si>
  <si>
    <t>ann-7</t>
  </si>
  <si>
    <t>ann-10</t>
  </si>
  <si>
    <t>Salary of Media Officer is supplemented by Bonuses scaled to the results he provides</t>
  </si>
  <si>
    <t>6/5</t>
  </si>
  <si>
    <t>personnel</t>
  </si>
  <si>
    <t>the Median newspaper E</t>
  </si>
  <si>
    <t>Nya Aime</t>
  </si>
  <si>
    <t>Ania Serge</t>
  </si>
  <si>
    <t>Inter-city Transport</t>
  </si>
  <si>
    <t xml:space="preserve"> Transport</t>
  </si>
  <si>
    <t>Mission 1</t>
  </si>
  <si>
    <t>1-7/6/2013</t>
  </si>
  <si>
    <t>Mission 5</t>
  </si>
  <si>
    <t>11-12/6/2013</t>
  </si>
  <si>
    <t>Yaounde-Nanga Eboko</t>
  </si>
  <si>
    <t>Nanga Eboko-Yaounde</t>
  </si>
  <si>
    <t xml:space="preserve">Yaounde - Nanga </t>
  </si>
  <si>
    <t>Nanga - Yaounde</t>
  </si>
  <si>
    <t>eri-8</t>
  </si>
  <si>
    <t>Postage</t>
  </si>
  <si>
    <t>Douala Yaoundé</t>
  </si>
  <si>
    <t>Cameroon tribune E</t>
  </si>
  <si>
    <t>colour print</t>
  </si>
  <si>
    <t>Traveling expenses</t>
  </si>
  <si>
    <t>Drinks with informant</t>
  </si>
  <si>
    <t>Yaoundé Douala</t>
  </si>
  <si>
    <t>Informer fees</t>
  </si>
  <si>
    <t>Operation</t>
  </si>
  <si>
    <t>arrey</t>
  </si>
  <si>
    <t>15-uni-21</t>
  </si>
  <si>
    <t>Medication</t>
  </si>
  <si>
    <t>Policy and External Relations</t>
  </si>
  <si>
    <t xml:space="preserve"> LAGA Replication</t>
  </si>
  <si>
    <t>Coordination/Support</t>
  </si>
  <si>
    <t>Phone international</t>
  </si>
  <si>
    <t>Policy and external relations</t>
  </si>
  <si>
    <t>Congo</t>
  </si>
  <si>
    <t>Phone-57</t>
  </si>
  <si>
    <t>Phone-310</t>
  </si>
  <si>
    <t>CONGO</t>
  </si>
  <si>
    <t>Chad</t>
  </si>
  <si>
    <t>Phone-309</t>
  </si>
  <si>
    <t>Togo</t>
  </si>
  <si>
    <t>Phone-341</t>
  </si>
  <si>
    <t>Phone-353</t>
  </si>
  <si>
    <t>UK</t>
  </si>
  <si>
    <t>Phone-75</t>
  </si>
  <si>
    <t>Guinea</t>
  </si>
  <si>
    <t>Phone-58</t>
  </si>
  <si>
    <t>Phone-74</t>
  </si>
  <si>
    <t>Phone-146-146a</t>
  </si>
  <si>
    <t>Phone-166</t>
  </si>
  <si>
    <t>Phone-189</t>
  </si>
  <si>
    <t>Phone-191</t>
  </si>
  <si>
    <t>Phone-204</t>
  </si>
  <si>
    <t>Phone-r</t>
  </si>
  <si>
    <t>Phone-249-249a</t>
  </si>
  <si>
    <t>Phone-261</t>
  </si>
  <si>
    <t>Phone-282</t>
  </si>
  <si>
    <t>Phone-290</t>
  </si>
  <si>
    <t>Phone-296</t>
  </si>
  <si>
    <t>Phone-312</t>
  </si>
  <si>
    <t>Phone-356</t>
  </si>
  <si>
    <t>Air ticket Conakry-Yaounde-Conakry</t>
  </si>
  <si>
    <t>Arrey-1</t>
  </si>
  <si>
    <t>Arrey</t>
  </si>
  <si>
    <t>air ticket Yaounde-Botswana-Yaounde</t>
  </si>
  <si>
    <t>Botswana</t>
  </si>
  <si>
    <t>Arrey-2</t>
  </si>
  <si>
    <t>Penalty Flight change</t>
  </si>
  <si>
    <t>Arrey-16</t>
  </si>
  <si>
    <t>Arrey-13</t>
  </si>
  <si>
    <t>21/5</t>
  </si>
  <si>
    <t>Arrey-14</t>
  </si>
  <si>
    <t>Arrey-15</t>
  </si>
  <si>
    <t>International Travel</t>
  </si>
  <si>
    <t>Phone-108</t>
  </si>
  <si>
    <t>Ofir-r</t>
  </si>
  <si>
    <t>Ofir-3</t>
  </si>
  <si>
    <t>Ofir-4</t>
  </si>
  <si>
    <t>Ofir-5</t>
  </si>
  <si>
    <t>Airport tax</t>
  </si>
  <si>
    <t>Ofir-1</t>
  </si>
  <si>
    <t>Ofir-2</t>
  </si>
  <si>
    <t>Exchange commission</t>
  </si>
  <si>
    <t>Ofir-6</t>
  </si>
  <si>
    <t>Kenya</t>
  </si>
  <si>
    <t>Meeting</t>
  </si>
  <si>
    <t>Ofir-9</t>
  </si>
  <si>
    <t>Ofir-7</t>
  </si>
  <si>
    <t>travel arrangement</t>
  </si>
  <si>
    <t>Phone-13</t>
  </si>
  <si>
    <t>Phone-14</t>
  </si>
  <si>
    <t>Phone-27</t>
  </si>
  <si>
    <t>Phone-31</t>
  </si>
  <si>
    <t>Phone-52</t>
  </si>
  <si>
    <t>Phone-60</t>
  </si>
  <si>
    <t>Phone-78</t>
  </si>
  <si>
    <t>Phone-89</t>
  </si>
  <si>
    <t>Phone-107</t>
  </si>
  <si>
    <t>Phone-172</t>
  </si>
  <si>
    <t>Phone-174</t>
  </si>
  <si>
    <t>Phone-187</t>
  </si>
  <si>
    <t>Phone-231-231b</t>
  </si>
  <si>
    <t>Phone-259-259b</t>
  </si>
  <si>
    <t>Phone-281</t>
  </si>
  <si>
    <t>Phone-311-311a</t>
  </si>
  <si>
    <t>Phone-312-312a</t>
  </si>
  <si>
    <t>Phone-340</t>
  </si>
  <si>
    <t>Phone-352</t>
  </si>
  <si>
    <t>Bank file</t>
  </si>
  <si>
    <t>Phone-12</t>
  </si>
  <si>
    <t>Phone-15</t>
  </si>
  <si>
    <t>Phone-32</t>
  </si>
  <si>
    <t>Phone-53</t>
  </si>
  <si>
    <t>Phone-61-61a</t>
  </si>
  <si>
    <t>Phone-77</t>
  </si>
  <si>
    <t>Phone-105</t>
  </si>
  <si>
    <t>Phone-119</t>
  </si>
  <si>
    <t>Phone-165</t>
  </si>
  <si>
    <t>Phone-173</t>
  </si>
  <si>
    <t>Phone-176</t>
  </si>
  <si>
    <t>Phone-194</t>
  </si>
  <si>
    <t>Phone-247-2b47</t>
  </si>
  <si>
    <t>Phone-254a</t>
  </si>
  <si>
    <t>Phone-265-265a</t>
  </si>
  <si>
    <t>Phone-306-306d</t>
  </si>
  <si>
    <t>Phone-333a</t>
  </si>
  <si>
    <t>Phone-354-354d</t>
  </si>
  <si>
    <t>Unice</t>
  </si>
  <si>
    <t>Phone-2</t>
  </si>
  <si>
    <t>Phone-24</t>
  </si>
  <si>
    <t>Phone-38</t>
  </si>
  <si>
    <t>Phone-45</t>
  </si>
  <si>
    <t>Phone-68</t>
  </si>
  <si>
    <t>Phone-95</t>
  </si>
  <si>
    <t>Phone-109</t>
  </si>
  <si>
    <t>Phone-121</t>
  </si>
  <si>
    <t>Phone-135</t>
  </si>
  <si>
    <t>Phone-151</t>
  </si>
  <si>
    <t>Phone-160</t>
  </si>
  <si>
    <t>Phone-178</t>
  </si>
  <si>
    <t>Phone-198</t>
  </si>
  <si>
    <t>Phone-207</t>
  </si>
  <si>
    <t>Phone-217</t>
  </si>
  <si>
    <t>Phone-239</t>
  </si>
  <si>
    <t>Phone-251</t>
  </si>
  <si>
    <t>Phone-267</t>
  </si>
  <si>
    <t>Phone-293</t>
  </si>
  <si>
    <t>Phone-305</t>
  </si>
  <si>
    <t>Phone-316</t>
  </si>
  <si>
    <t>Phone-333</t>
  </si>
  <si>
    <t>Phone-348</t>
  </si>
  <si>
    <t>emeline</t>
  </si>
  <si>
    <t>Phone-144</t>
  </si>
  <si>
    <t>Phone-227</t>
  </si>
  <si>
    <t>Local transport</t>
  </si>
  <si>
    <t>Arrey-r</t>
  </si>
  <si>
    <t>X1 hour taxi</t>
  </si>
  <si>
    <t>Uni-r</t>
  </si>
  <si>
    <t>Arrey-3</t>
  </si>
  <si>
    <t>lock</t>
  </si>
  <si>
    <t>Arrey-4</t>
  </si>
  <si>
    <t>Arrey-5</t>
  </si>
  <si>
    <t>Transfer fees</t>
  </si>
  <si>
    <t>Arrey-6</t>
  </si>
  <si>
    <t>x11 toilet tissues</t>
  </si>
  <si>
    <t>Arrey-7</t>
  </si>
  <si>
    <t>Day watch</t>
  </si>
  <si>
    <t>Arrey-8</t>
  </si>
  <si>
    <t>Blind repairs</t>
  </si>
  <si>
    <t>Pax</t>
  </si>
  <si>
    <t>Arrey-9</t>
  </si>
  <si>
    <t>Javel</t>
  </si>
  <si>
    <t>Arrey-10</t>
  </si>
  <si>
    <t>Night watch</t>
  </si>
  <si>
    <t>Arrey-11</t>
  </si>
  <si>
    <t>Arrey-12</t>
  </si>
  <si>
    <t>Uni-1</t>
  </si>
  <si>
    <t>x4 key duplication</t>
  </si>
  <si>
    <t>Uni-5</t>
  </si>
  <si>
    <t>Uni-24</t>
  </si>
  <si>
    <t>Uni-30</t>
  </si>
  <si>
    <t>x11 toilet tissue</t>
  </si>
  <si>
    <t>Uni-35</t>
  </si>
  <si>
    <t>Uni-37</t>
  </si>
  <si>
    <t>Express union</t>
  </si>
  <si>
    <t>Uni-2</t>
  </si>
  <si>
    <t>Uni-3</t>
  </si>
  <si>
    <t>Uni-4</t>
  </si>
  <si>
    <t>Uni-6</t>
  </si>
  <si>
    <t>Uni-7</t>
  </si>
  <si>
    <t>Uni-8</t>
  </si>
  <si>
    <t>Uni-9</t>
  </si>
  <si>
    <t>Uni-10</t>
  </si>
  <si>
    <t>Uni-11</t>
  </si>
  <si>
    <t>Uni-12</t>
  </si>
  <si>
    <t>Uni-12a</t>
  </si>
  <si>
    <t>Uni-13</t>
  </si>
  <si>
    <t>Uni-14</t>
  </si>
  <si>
    <t>Uni-15</t>
  </si>
  <si>
    <t>Uni-16</t>
  </si>
  <si>
    <t>Uni-17</t>
  </si>
  <si>
    <t>Uni-18</t>
  </si>
  <si>
    <t>Uni-19</t>
  </si>
  <si>
    <t>Uni-20</t>
  </si>
  <si>
    <t>Uni-21</t>
  </si>
  <si>
    <t>Uni-22</t>
  </si>
  <si>
    <t>Uni-23</t>
  </si>
  <si>
    <t>Uni-25</t>
  </si>
  <si>
    <t>Uni-26</t>
  </si>
  <si>
    <t>Uni-27</t>
  </si>
  <si>
    <t>Uni-28</t>
  </si>
  <si>
    <t>Uni-29</t>
  </si>
  <si>
    <t>Uni-31</t>
  </si>
  <si>
    <t>Uni-32</t>
  </si>
  <si>
    <t>Uni-33</t>
  </si>
  <si>
    <t>Uni-34</t>
  </si>
  <si>
    <t>Uni-36</t>
  </si>
  <si>
    <t>Uni-38</t>
  </si>
  <si>
    <t>Bank charges</t>
  </si>
  <si>
    <t>UNICS</t>
  </si>
  <si>
    <t>Afriland</t>
  </si>
  <si>
    <t>SNEC-Water</t>
  </si>
  <si>
    <t>Rent + Bills</t>
  </si>
  <si>
    <t>Hr-snec 2013 .6</t>
  </si>
  <si>
    <t>Emeline</t>
  </si>
  <si>
    <t xml:space="preserve">      TOTAL EXPENDITURE JUNE</t>
  </si>
  <si>
    <t>Botswana/Kenya Mission/Togo/Chad/Guinea/UK</t>
  </si>
  <si>
    <t>i47</t>
  </si>
  <si>
    <t>23-i47-8</t>
  </si>
  <si>
    <t>Office bell</t>
  </si>
  <si>
    <t>Repairs fees Office bell</t>
  </si>
  <si>
    <t>Office cleaner</t>
  </si>
  <si>
    <t>Certification</t>
  </si>
  <si>
    <t>Training</t>
  </si>
  <si>
    <t>Editing fees</t>
  </si>
  <si>
    <t>Entry visa Botswana</t>
  </si>
  <si>
    <t>x140 photocopies</t>
  </si>
  <si>
    <t>Fax</t>
  </si>
  <si>
    <t xml:space="preserve">LAGA - FINANCIAL REPORT      -   JUNE -    2013    </t>
  </si>
  <si>
    <t>2-i8-2a</t>
  </si>
  <si>
    <t>X120 Photocopies</t>
  </si>
  <si>
    <t>2 Operations against 5 subjects</t>
  </si>
  <si>
    <t>1-8/6/2013</t>
  </si>
  <si>
    <t xml:space="preserve">16 Media pieces </t>
  </si>
  <si>
    <t>follow up 44 cases 43 locked subjects</t>
  </si>
  <si>
    <t>26 inv, 7 Regions</t>
  </si>
  <si>
    <t>4-Phone-r</t>
  </si>
  <si>
    <t>1-20/6/2013</t>
  </si>
  <si>
    <t>21-22/6/2013</t>
  </si>
  <si>
    <t xml:space="preserve">Douala 2 operations arresting ivory dealers </t>
  </si>
  <si>
    <t>biz card</t>
  </si>
  <si>
    <t>x300 biz cards</t>
  </si>
  <si>
    <t xml:space="preserve">150xprinting </t>
  </si>
  <si>
    <t>Investigator exchange</t>
  </si>
  <si>
    <t>International Law Enforcement Academy</t>
  </si>
  <si>
    <t>Visa Kenya</t>
  </si>
  <si>
    <t>x 3 binding of report</t>
  </si>
  <si>
    <t>Sonel-ElectriCity</t>
  </si>
  <si>
    <t>Hr-sonel 2013 .6</t>
  </si>
  <si>
    <t>x50 packet CD</t>
  </si>
  <si>
    <t>Mattress</t>
  </si>
  <si>
    <t>22-i49-1</t>
  </si>
  <si>
    <t>24-30/6/2013</t>
  </si>
  <si>
    <t>1-29/6/13</t>
  </si>
  <si>
    <t>Douala-Bafoussam</t>
  </si>
  <si>
    <t>Yaounde-ebolowa</t>
  </si>
  <si>
    <t>ebolowa-Yaounde</t>
  </si>
  <si>
    <t>Yaounde-sangmelima</t>
  </si>
  <si>
    <t>sangmelima-Yaounde</t>
  </si>
  <si>
    <t>Bafoussam-Mboda</t>
  </si>
  <si>
    <t>Mboda-Bafoussamo</t>
  </si>
  <si>
    <t>B'ssam-Bafoussamang</t>
  </si>
  <si>
    <t>Bafoussamang-Nkondjock</t>
  </si>
  <si>
    <t>Nkondj-Bafoussamang</t>
  </si>
  <si>
    <t>Bafoussamang-B'ssam</t>
  </si>
  <si>
    <t>Bafoussamang</t>
  </si>
  <si>
    <t>Bafoussamang-Bandja</t>
  </si>
  <si>
    <t>Bandja-Bafoussamang</t>
  </si>
  <si>
    <t>Bafoussamang-Bafoussamou</t>
  </si>
  <si>
    <t>Bafoussamou-Bafoussamang</t>
  </si>
  <si>
    <t>Bafoussamoussam</t>
  </si>
  <si>
    <t>Bafoussam-Yaounde</t>
  </si>
  <si>
    <t>Bafoussamang-Bafoussam</t>
  </si>
  <si>
    <t>Bafoussam-Bafoussamang</t>
  </si>
  <si>
    <t>Yaounde-Bafoussam</t>
  </si>
  <si>
    <t>Ngaoundere</t>
  </si>
  <si>
    <t>Ngaoundere-Garoua</t>
  </si>
  <si>
    <t>AmountCFA</t>
  </si>
  <si>
    <t>Donor</t>
  </si>
  <si>
    <t>Amount USD</t>
  </si>
  <si>
    <t>FWS</t>
  </si>
  <si>
    <t>Used</t>
  </si>
  <si>
    <t>FWS-Replication</t>
  </si>
  <si>
    <t>BornFree UK</t>
  </si>
  <si>
    <t>Rufford</t>
  </si>
  <si>
    <t>IFAW</t>
  </si>
  <si>
    <t>EIA</t>
  </si>
  <si>
    <t>ProWildlife</t>
  </si>
  <si>
    <t>ARCUS Foundation</t>
  </si>
  <si>
    <t>Conde Nast Award</t>
  </si>
  <si>
    <t>TOTAL</t>
  </si>
  <si>
    <t>US FWS</t>
  </si>
  <si>
    <t>bf 2012</t>
  </si>
  <si>
    <t xml:space="preserve">Used January </t>
  </si>
  <si>
    <t>Used February</t>
  </si>
  <si>
    <t>Used March</t>
  </si>
  <si>
    <t>Used April</t>
  </si>
  <si>
    <t>Used May</t>
  </si>
  <si>
    <t>US FWS-Replication</t>
  </si>
  <si>
    <t>Used January</t>
  </si>
  <si>
    <t xml:space="preserve">Donated January </t>
  </si>
  <si>
    <t>used February</t>
  </si>
  <si>
    <t>BornFree Foundation</t>
  </si>
  <si>
    <t>BF 2012</t>
  </si>
  <si>
    <t>Donated January</t>
  </si>
  <si>
    <t>Us4d May</t>
  </si>
  <si>
    <t>Used march</t>
  </si>
  <si>
    <t>Conde Nast</t>
  </si>
  <si>
    <t>Rufford Foundation</t>
  </si>
  <si>
    <t xml:space="preserve">             </t>
  </si>
  <si>
    <t>Real Ex Rate =785</t>
  </si>
  <si>
    <t>Money Transferred to the Bank</t>
  </si>
  <si>
    <t>Bank commission+tax</t>
  </si>
  <si>
    <t>Transaction to the account</t>
  </si>
  <si>
    <t>June</t>
  </si>
  <si>
    <t xml:space="preserve">      TOTAL EXPENDITURE </t>
  </si>
  <si>
    <t>Used June</t>
  </si>
  <si>
    <t>Passing to July 2013</t>
  </si>
  <si>
    <t>Us4d June</t>
  </si>
  <si>
    <t>Passing to July  2013</t>
  </si>
  <si>
    <t>Bank Ex Rate=496.19</t>
  </si>
  <si>
    <t>Donated June</t>
  </si>
  <si>
    <t>NEU Foundation</t>
  </si>
  <si>
    <t xml:space="preserve">LAGA - FINANCIAL REPORT      -   JUNE -    2013  SUMMARY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</si>
</sst>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\t&quot;£&quot;#,##0_);\(\t&quot;£&quot;#,##0\)"/>
    <numFmt numFmtId="177" formatCode="\t&quot;£&quot;#,##0_);[Red]\(\t&quot;£&quot;#,##0\)"/>
    <numFmt numFmtId="178" formatCode="\t&quot;£&quot;#,##0.00_);\(\t&quot;£&quot;#,##0.00\)"/>
    <numFmt numFmtId="179" formatCode="\t&quot;£&quot;#,##0.00_);[Red]\(\t&quot;£&quot;#,##0.00\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  <numFmt numFmtId="202" formatCode="[$£-809]#,##0"/>
    <numFmt numFmtId="203" formatCode="#,##0.00;[Red]#,##0.00"/>
    <numFmt numFmtId="204" formatCode="#,##0.000"/>
    <numFmt numFmtId="205" formatCode="[$€-2]\ #,##0"/>
    <numFmt numFmtId="206" formatCode="&quot;$&quot;#,##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49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0"/>
    </font>
    <font>
      <sz val="10"/>
      <color indexed="11"/>
      <name val="Arial"/>
      <family val="2"/>
    </font>
    <font>
      <sz val="9"/>
      <color indexed="60"/>
      <name val="Arial"/>
      <family val="0"/>
    </font>
    <font>
      <sz val="8"/>
      <color indexed="60"/>
      <name val="Arial"/>
      <family val="0"/>
    </font>
    <font>
      <sz val="8"/>
      <color indexed="20"/>
      <name val="Arial"/>
      <family val="2"/>
    </font>
    <font>
      <sz val="10"/>
      <color indexed="46"/>
      <name val="Arial"/>
      <family val="0"/>
    </font>
    <font>
      <sz val="9"/>
      <color indexed="46"/>
      <name val="Arial"/>
      <family val="0"/>
    </font>
    <font>
      <b/>
      <sz val="10"/>
      <color indexed="46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5"/>
      <name val="Arial"/>
      <family val="0"/>
    </font>
    <font>
      <b/>
      <sz val="10"/>
      <color indexed="15"/>
      <name val="Arial"/>
      <family val="0"/>
    </font>
    <font>
      <sz val="9"/>
      <color indexed="1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7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8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200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49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20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20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20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49" fontId="1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20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00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201" fontId="0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200" fontId="0" fillId="0" borderId="2" xfId="0" applyNumberFormat="1" applyBorder="1" applyAlignment="1">
      <alignment/>
    </xf>
    <xf numFmtId="0" fontId="0" fillId="0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49" fontId="0" fillId="0" borderId="1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00" fontId="0" fillId="2" borderId="0" xfId="0" applyNumberFormat="1" applyFont="1" applyFill="1" applyAlignment="1">
      <alignment/>
    </xf>
    <xf numFmtId="49" fontId="0" fillId="0" borderId="0" xfId="0" applyNumberFormat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200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 quotePrefix="1">
      <alignment/>
    </xf>
    <xf numFmtId="0" fontId="0" fillId="0" borderId="0" xfId="0" applyFont="1" applyBorder="1" applyAlignment="1">
      <alignment/>
    </xf>
    <xf numFmtId="20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49" fontId="0" fillId="0" borderId="0" xfId="19" applyNumberFormat="1" applyFont="1" applyFill="1">
      <alignment/>
      <protection/>
    </xf>
    <xf numFmtId="49" fontId="1" fillId="2" borderId="0" xfId="19" applyNumberFormat="1" applyFont="1" applyFill="1">
      <alignment/>
      <protection/>
    </xf>
    <xf numFmtId="0" fontId="0" fillId="3" borderId="0" xfId="0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20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20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left"/>
    </xf>
    <xf numFmtId="200" fontId="16" fillId="0" borderId="2" xfId="0" applyNumberFormat="1" applyFont="1" applyBorder="1" applyAlignment="1">
      <alignment/>
    </xf>
    <xf numFmtId="0" fontId="17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200" fontId="0" fillId="0" borderId="3" xfId="0" applyNumberFormat="1" applyBorder="1" applyAlignment="1">
      <alignment/>
    </xf>
    <xf numFmtId="200" fontId="0" fillId="0" borderId="0" xfId="0" applyNumberFormat="1" applyBorder="1" applyAlignment="1">
      <alignment/>
    </xf>
    <xf numFmtId="49" fontId="18" fillId="0" borderId="0" xfId="0" applyNumberFormat="1" applyFont="1" applyFill="1" applyAlignment="1">
      <alignment/>
    </xf>
    <xf numFmtId="3" fontId="19" fillId="0" borderId="3" xfId="0" applyNumberFormat="1" applyFont="1" applyFill="1" applyBorder="1" applyAlignment="1">
      <alignment/>
    </xf>
    <xf numFmtId="49" fontId="19" fillId="0" borderId="3" xfId="0" applyNumberFormat="1" applyFont="1" applyFill="1" applyBorder="1" applyAlignment="1">
      <alignment/>
    </xf>
    <xf numFmtId="49" fontId="18" fillId="0" borderId="3" xfId="0" applyNumberFormat="1" applyFont="1" applyBorder="1" applyAlignment="1">
      <alignment horizontal="left"/>
    </xf>
    <xf numFmtId="49" fontId="17" fillId="0" borderId="0" xfId="0" applyNumberFormat="1" applyFont="1" applyFill="1" applyAlignment="1">
      <alignment/>
    </xf>
    <xf numFmtId="3" fontId="17" fillId="0" borderId="3" xfId="0" applyNumberFormat="1" applyFont="1" applyFill="1" applyBorder="1" applyAlignment="1">
      <alignment/>
    </xf>
    <xf numFmtId="49" fontId="17" fillId="0" borderId="3" xfId="0" applyNumberFormat="1" applyFont="1" applyFill="1" applyBorder="1" applyAlignment="1">
      <alignment/>
    </xf>
    <xf numFmtId="49" fontId="17" fillId="0" borderId="3" xfId="0" applyNumberFormat="1" applyFont="1" applyBorder="1" applyAlignment="1">
      <alignment horizontal="left"/>
    </xf>
    <xf numFmtId="3" fontId="17" fillId="0" borderId="3" xfId="0" applyNumberFormat="1" applyFont="1" applyBorder="1" applyAlignment="1">
      <alignment/>
    </xf>
    <xf numFmtId="200" fontId="17" fillId="0" borderId="3" xfId="0" applyNumberFormat="1" applyFont="1" applyBorder="1" applyAlignment="1">
      <alignment/>
    </xf>
    <xf numFmtId="200" fontId="1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20" fillId="0" borderId="3" xfId="0" applyNumberFormat="1" applyFont="1" applyFill="1" applyBorder="1" applyAlignment="1">
      <alignment/>
    </xf>
    <xf numFmtId="49" fontId="20" fillId="0" borderId="3" xfId="0" applyNumberFormat="1" applyFont="1" applyFill="1" applyBorder="1" applyAlignment="1">
      <alignment/>
    </xf>
    <xf numFmtId="49" fontId="20" fillId="0" borderId="3" xfId="0" applyNumberFormat="1" applyFont="1" applyFill="1" applyBorder="1" applyAlignment="1">
      <alignment horizontal="left"/>
    </xf>
    <xf numFmtId="3" fontId="20" fillId="0" borderId="3" xfId="0" applyNumberFormat="1" applyFont="1" applyBorder="1" applyAlignment="1">
      <alignment/>
    </xf>
    <xf numFmtId="200" fontId="20" fillId="0" borderId="3" xfId="0" applyNumberFormat="1" applyFont="1" applyBorder="1" applyAlignment="1">
      <alignment/>
    </xf>
    <xf numFmtId="200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Fill="1" applyAlignment="1">
      <alignment/>
    </xf>
    <xf numFmtId="3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/>
    </xf>
    <xf numFmtId="49" fontId="21" fillId="0" borderId="3" xfId="0" applyNumberFormat="1" applyFont="1" applyFill="1" applyBorder="1" applyAlignment="1">
      <alignment horizontal="left"/>
    </xf>
    <xf numFmtId="3" fontId="21" fillId="0" borderId="3" xfId="0" applyNumberFormat="1" applyFont="1" applyBorder="1" applyAlignment="1">
      <alignment/>
    </xf>
    <xf numFmtId="200" fontId="21" fillId="0" borderId="3" xfId="0" applyNumberFormat="1" applyFont="1" applyBorder="1" applyAlignment="1">
      <alignment/>
    </xf>
    <xf numFmtId="200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/>
    </xf>
    <xf numFmtId="49" fontId="22" fillId="0" borderId="3" xfId="0" applyNumberFormat="1" applyFont="1" applyFill="1" applyBorder="1" applyAlignment="1">
      <alignment horizontal="left"/>
    </xf>
    <xf numFmtId="200" fontId="22" fillId="0" borderId="3" xfId="0" applyNumberFormat="1" applyFont="1" applyBorder="1" applyAlignment="1">
      <alignment/>
    </xf>
    <xf numFmtId="200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Fill="1" applyAlignment="1">
      <alignment/>
    </xf>
    <xf numFmtId="3" fontId="23" fillId="0" borderId="3" xfId="0" applyNumberFormat="1" applyFont="1" applyFill="1" applyBorder="1" applyAlignment="1">
      <alignment/>
    </xf>
    <xf numFmtId="49" fontId="23" fillId="0" borderId="3" xfId="0" applyNumberFormat="1" applyFont="1" applyFill="1" applyBorder="1" applyAlignment="1">
      <alignment/>
    </xf>
    <xf numFmtId="49" fontId="23" fillId="0" borderId="3" xfId="0" applyNumberFormat="1" applyFont="1" applyFill="1" applyBorder="1" applyAlignment="1">
      <alignment horizontal="left"/>
    </xf>
    <xf numFmtId="3" fontId="23" fillId="0" borderId="3" xfId="0" applyNumberFormat="1" applyFont="1" applyBorder="1" applyAlignment="1">
      <alignment/>
    </xf>
    <xf numFmtId="200" fontId="23" fillId="0" borderId="3" xfId="0" applyNumberFormat="1" applyFont="1" applyBorder="1" applyAlignment="1">
      <alignment/>
    </xf>
    <xf numFmtId="200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15" fillId="0" borderId="0" xfId="0" applyNumberFormat="1" applyFont="1" applyFill="1" applyAlignment="1">
      <alignment/>
    </xf>
    <xf numFmtId="3" fontId="15" fillId="0" borderId="3" xfId="0" applyNumberFormat="1" applyFont="1" applyFill="1" applyBorder="1" applyAlignment="1">
      <alignment/>
    </xf>
    <xf numFmtId="49" fontId="15" fillId="0" borderId="3" xfId="0" applyNumberFormat="1" applyFont="1" applyFill="1" applyBorder="1" applyAlignment="1">
      <alignment/>
    </xf>
    <xf numFmtId="49" fontId="15" fillId="0" borderId="3" xfId="0" applyNumberFormat="1" applyFont="1" applyFill="1" applyBorder="1" applyAlignment="1">
      <alignment horizontal="left"/>
    </xf>
    <xf numFmtId="3" fontId="15" fillId="0" borderId="3" xfId="0" applyNumberFormat="1" applyFont="1" applyBorder="1" applyAlignment="1">
      <alignment/>
    </xf>
    <xf numFmtId="200" fontId="15" fillId="0" borderId="3" xfId="0" applyNumberFormat="1" applyFont="1" applyBorder="1" applyAlignment="1">
      <alignment/>
    </xf>
    <xf numFmtId="200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3" xfId="0" applyNumberFormat="1" applyFont="1" applyFill="1" applyBorder="1" applyAlignment="1">
      <alignment/>
    </xf>
    <xf numFmtId="49" fontId="24" fillId="0" borderId="3" xfId="0" applyNumberFormat="1" applyFont="1" applyFill="1" applyBorder="1" applyAlignment="1">
      <alignment/>
    </xf>
    <xf numFmtId="49" fontId="24" fillId="0" borderId="3" xfId="0" applyNumberFormat="1" applyFont="1" applyFill="1" applyBorder="1" applyAlignment="1">
      <alignment horizontal="left"/>
    </xf>
    <xf numFmtId="3" fontId="24" fillId="0" borderId="3" xfId="0" applyNumberFormat="1" applyFont="1" applyBorder="1" applyAlignment="1">
      <alignment/>
    </xf>
    <xf numFmtId="200" fontId="24" fillId="0" borderId="3" xfId="0" applyNumberFormat="1" applyFont="1" applyBorder="1" applyAlignment="1">
      <alignment/>
    </xf>
    <xf numFmtId="200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Fill="1" applyAlignment="1">
      <alignment/>
    </xf>
    <xf numFmtId="49" fontId="25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49" fontId="24" fillId="0" borderId="3" xfId="0" applyNumberFormat="1" applyFont="1" applyBorder="1" applyAlignment="1">
      <alignment/>
    </xf>
    <xf numFmtId="49" fontId="24" fillId="0" borderId="3" xfId="0" applyNumberFormat="1" applyFont="1" applyBorder="1" applyAlignment="1">
      <alignment horizontal="left"/>
    </xf>
    <xf numFmtId="3" fontId="26" fillId="0" borderId="3" xfId="0" applyNumberFormat="1" applyFont="1" applyBorder="1" applyAlignment="1">
      <alignment/>
    </xf>
    <xf numFmtId="200" fontId="1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 horizontal="left"/>
    </xf>
    <xf numFmtId="200" fontId="28" fillId="0" borderId="0" xfId="0" applyNumberFormat="1" applyFont="1" applyFill="1" applyAlignment="1">
      <alignment/>
    </xf>
    <xf numFmtId="20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left"/>
    </xf>
    <xf numFmtId="3" fontId="2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 horizontal="left"/>
    </xf>
    <xf numFmtId="3" fontId="27" fillId="2" borderId="0" xfId="0" applyNumberFormat="1" applyFont="1" applyFill="1" applyAlignment="1">
      <alignment/>
    </xf>
    <xf numFmtId="200" fontId="28" fillId="2" borderId="0" xfId="0" applyNumberFormat="1" applyFont="1" applyFill="1" applyAlignment="1">
      <alignment/>
    </xf>
    <xf numFmtId="200" fontId="16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20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/>
    </xf>
    <xf numFmtId="3" fontId="24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Alignment="1">
      <alignment horizontal="left"/>
    </xf>
    <xf numFmtId="19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left"/>
    </xf>
    <xf numFmtId="198" fontId="23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49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19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left"/>
    </xf>
    <xf numFmtId="49" fontId="20" fillId="2" borderId="0" xfId="0" applyNumberFormat="1" applyFont="1" applyFill="1" applyAlignment="1">
      <alignment horizontal="center"/>
    </xf>
    <xf numFmtId="198" fontId="20" fillId="2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198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 horizontal="left"/>
    </xf>
    <xf numFmtId="49" fontId="24" fillId="2" borderId="0" xfId="0" applyNumberFormat="1" applyFont="1" applyFill="1" applyAlignment="1">
      <alignment horizontal="center"/>
    </xf>
    <xf numFmtId="198" fontId="24" fillId="2" borderId="0" xfId="0" applyNumberFormat="1" applyFont="1" applyFill="1" applyAlignment="1">
      <alignment/>
    </xf>
    <xf numFmtId="0" fontId="24" fillId="2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3" fontId="30" fillId="0" borderId="0" xfId="0" applyNumberFormat="1" applyFont="1" applyFill="1" applyAlignment="1">
      <alignment/>
    </xf>
    <xf numFmtId="202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198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left"/>
    </xf>
    <xf numFmtId="49" fontId="22" fillId="2" borderId="0" xfId="0" applyNumberFormat="1" applyFont="1" applyFill="1" applyAlignment="1">
      <alignment horizontal="center"/>
    </xf>
    <xf numFmtId="198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9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198" fontId="21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9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49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198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49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19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198" fontId="25" fillId="0" borderId="0" xfId="0" applyNumberFormat="1" applyFont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left"/>
    </xf>
    <xf numFmtId="49" fontId="25" fillId="2" borderId="0" xfId="0" applyNumberFormat="1" applyFont="1" applyFill="1" applyAlignment="1">
      <alignment horizontal="center"/>
    </xf>
    <xf numFmtId="198" fontId="25" fillId="2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198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3" fontId="33" fillId="0" borderId="2" xfId="0" applyNumberFormat="1" applyFont="1" applyBorder="1" applyAlignment="1">
      <alignment/>
    </xf>
    <xf numFmtId="3" fontId="34" fillId="2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 quotePrefix="1">
      <alignment/>
    </xf>
    <xf numFmtId="3" fontId="24" fillId="2" borderId="0" xfId="0" applyNumberFormat="1" applyFont="1" applyFill="1" applyAlignment="1">
      <alignment/>
    </xf>
    <xf numFmtId="3" fontId="24" fillId="0" borderId="0" xfId="0" applyNumberFormat="1" applyFont="1" applyAlignment="1" quotePrefix="1">
      <alignment/>
    </xf>
    <xf numFmtId="3" fontId="34" fillId="0" borderId="2" xfId="0" applyNumberFormat="1" applyFont="1" applyBorder="1" applyAlignment="1">
      <alignment/>
    </xf>
    <xf numFmtId="3" fontId="34" fillId="2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4" fillId="2" borderId="0" xfId="0" applyNumberFormat="1" applyFont="1" applyFill="1" applyAlignment="1" quotePrefix="1">
      <alignment/>
    </xf>
    <xf numFmtId="3" fontId="24" fillId="0" borderId="0" xfId="0" applyNumberFormat="1" applyFont="1" applyAlignment="1" quotePrefix="1">
      <alignment/>
    </xf>
    <xf numFmtId="1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98" fontId="24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4" fillId="0" borderId="0" xfId="0" applyNumberFormat="1" applyFont="1" applyAlignment="1" quotePrefix="1">
      <alignment/>
    </xf>
    <xf numFmtId="1" fontId="24" fillId="0" borderId="0" xfId="0" applyNumberFormat="1" applyFont="1" applyAlignment="1">
      <alignment/>
    </xf>
    <xf numFmtId="3" fontId="36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5" fillId="2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37" fillId="2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37" fillId="0" borderId="0" xfId="0" applyNumberFormat="1" applyFont="1" applyFill="1" applyAlignment="1">
      <alignment/>
    </xf>
    <xf numFmtId="3" fontId="15" fillId="2" borderId="0" xfId="0" applyNumberFormat="1" applyFont="1" applyFill="1" applyAlignment="1" quotePrefix="1">
      <alignment/>
    </xf>
    <xf numFmtId="3" fontId="38" fillId="0" borderId="0" xfId="0" applyNumberFormat="1" applyFont="1" applyAlignment="1">
      <alignment/>
    </xf>
    <xf numFmtId="3" fontId="21" fillId="2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21" fillId="2" borderId="0" xfId="0" applyNumberFormat="1" applyFont="1" applyFill="1" applyAlignment="1">
      <alignment/>
    </xf>
    <xf numFmtId="3" fontId="21" fillId="0" borderId="0" xfId="0" applyNumberFormat="1" applyFont="1" applyAlignment="1" quotePrefix="1">
      <alignment/>
    </xf>
    <xf numFmtId="3" fontId="21" fillId="0" borderId="0" xfId="0" applyNumberFormat="1" applyFont="1" applyFill="1" applyBorder="1" applyAlignment="1" quotePrefix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39" fillId="0" borderId="2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39" fillId="2" borderId="0" xfId="0" applyNumberFormat="1" applyFont="1" applyFill="1" applyAlignment="1">
      <alignment/>
    </xf>
    <xf numFmtId="3" fontId="17" fillId="2" borderId="0" xfId="0" applyNumberFormat="1" applyFont="1" applyFill="1" applyAlignment="1" quotePrefix="1">
      <alignment/>
    </xf>
    <xf numFmtId="3" fontId="17" fillId="0" borderId="0" xfId="0" applyNumberFormat="1" applyFont="1" applyAlignment="1" quotePrefix="1">
      <alignment/>
    </xf>
    <xf numFmtId="3" fontId="17" fillId="2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" fontId="17" fillId="0" borderId="0" xfId="0" applyNumberFormat="1" applyFont="1" applyAlignment="1">
      <alignment/>
    </xf>
    <xf numFmtId="3" fontId="39" fillId="0" borderId="0" xfId="0" applyNumberFormat="1" applyFont="1" applyFill="1" applyAlignment="1">
      <alignment/>
    </xf>
    <xf numFmtId="49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left"/>
    </xf>
    <xf numFmtId="198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49" fontId="40" fillId="2" borderId="0" xfId="0" applyNumberFormat="1" applyFont="1" applyFill="1" applyAlignment="1">
      <alignment/>
    </xf>
    <xf numFmtId="3" fontId="40" fillId="2" borderId="0" xfId="0" applyNumberFormat="1" applyFont="1" applyFill="1" applyAlignment="1">
      <alignment/>
    </xf>
    <xf numFmtId="49" fontId="40" fillId="2" borderId="0" xfId="0" applyNumberFormat="1" applyFont="1" applyFill="1" applyAlignment="1">
      <alignment horizontal="left"/>
    </xf>
    <xf numFmtId="49" fontId="40" fillId="2" borderId="0" xfId="0" applyNumberFormat="1" applyFont="1" applyFill="1" applyAlignment="1">
      <alignment horizontal="center"/>
    </xf>
    <xf numFmtId="198" fontId="40" fillId="2" borderId="0" xfId="0" applyNumberFormat="1" applyFont="1" applyFill="1" applyAlignment="1">
      <alignment/>
    </xf>
    <xf numFmtId="0" fontId="40" fillId="2" borderId="0" xfId="0" applyFont="1" applyFill="1" applyAlignment="1">
      <alignment/>
    </xf>
    <xf numFmtId="0" fontId="40" fillId="2" borderId="0" xfId="0" applyFont="1" applyFill="1" applyBorder="1" applyAlignment="1">
      <alignment/>
    </xf>
    <xf numFmtId="49" fontId="40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49" fontId="40" fillId="0" borderId="0" xfId="0" applyNumberFormat="1" applyFont="1" applyFill="1" applyAlignment="1">
      <alignment horizontal="left"/>
    </xf>
    <xf numFmtId="49" fontId="40" fillId="0" borderId="0" xfId="0" applyNumberFormat="1" applyFont="1" applyFill="1" applyAlignment="1">
      <alignment horizontal="center"/>
    </xf>
    <xf numFmtId="198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49" fontId="40" fillId="0" borderId="0" xfId="0" applyNumberFormat="1" applyFont="1" applyAlignment="1">
      <alignment horizontal="center"/>
    </xf>
    <xf numFmtId="200" fontId="40" fillId="0" borderId="0" xfId="0" applyNumberFormat="1" applyFont="1" applyAlignment="1">
      <alignment/>
    </xf>
    <xf numFmtId="3" fontId="40" fillId="0" borderId="0" xfId="0" applyNumberFormat="1" applyFont="1" applyFill="1" applyAlignment="1" quotePrefix="1">
      <alignment/>
    </xf>
    <xf numFmtId="200" fontId="40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206" fontId="40" fillId="0" borderId="0" xfId="0" applyNumberFormat="1" applyFont="1" applyFill="1" applyAlignment="1">
      <alignment/>
    </xf>
    <xf numFmtId="203" fontId="40" fillId="0" borderId="0" xfId="0" applyNumberFormat="1" applyFont="1" applyFill="1" applyBorder="1" applyAlignment="1">
      <alignment/>
    </xf>
    <xf numFmtId="204" fontId="40" fillId="0" borderId="0" xfId="0" applyNumberFormat="1" applyFont="1" applyFill="1" applyAlignment="1">
      <alignment/>
    </xf>
    <xf numFmtId="202" fontId="40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3" fontId="40" fillId="0" borderId="0" xfId="0" applyNumberFormat="1" applyFont="1" applyAlignment="1">
      <alignment/>
    </xf>
    <xf numFmtId="3" fontId="40" fillId="2" borderId="0" xfId="0" applyNumberFormat="1" applyFont="1" applyFill="1" applyAlignment="1">
      <alignment/>
    </xf>
    <xf numFmtId="3" fontId="40" fillId="0" borderId="0" xfId="0" applyNumberFormat="1" applyFont="1" applyAlignment="1" quotePrefix="1">
      <alignment/>
    </xf>
    <xf numFmtId="3" fontId="40" fillId="0" borderId="3" xfId="0" applyNumberFormat="1" applyFont="1" applyFill="1" applyBorder="1" applyAlignment="1">
      <alignment/>
    </xf>
    <xf numFmtId="49" fontId="40" fillId="0" borderId="0" xfId="0" applyNumberFormat="1" applyFont="1" applyFill="1" applyAlignment="1">
      <alignment/>
    </xf>
    <xf numFmtId="49" fontId="40" fillId="0" borderId="3" xfId="0" applyNumberFormat="1" applyFont="1" applyFill="1" applyBorder="1" applyAlignment="1">
      <alignment/>
    </xf>
    <xf numFmtId="49" fontId="40" fillId="0" borderId="3" xfId="0" applyNumberFormat="1" applyFont="1" applyFill="1" applyBorder="1" applyAlignment="1">
      <alignment horizontal="left"/>
    </xf>
    <xf numFmtId="3" fontId="40" fillId="0" borderId="3" xfId="0" applyNumberFormat="1" applyFont="1" applyBorder="1" applyAlignment="1">
      <alignment/>
    </xf>
    <xf numFmtId="200" fontId="40" fillId="0" borderId="3" xfId="0" applyNumberFormat="1" applyFont="1" applyBorder="1" applyAlignment="1">
      <alignment/>
    </xf>
    <xf numFmtId="200" fontId="40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 quotePrefix="1">
      <alignment/>
    </xf>
    <xf numFmtId="3" fontId="40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8"/>
  <sheetViews>
    <sheetView workbookViewId="0" topLeftCell="A1">
      <pane ySplit="5" topLeftCell="BM205" activePane="bottomLeft" state="frozen"/>
      <selection pane="topLeft" activeCell="A1" sqref="A1"/>
      <selection pane="bottomLeft" activeCell="L268" sqref="L268"/>
    </sheetView>
  </sheetViews>
  <sheetFormatPr defaultColWidth="9.140625" defaultRowHeight="12.75" zeroHeight="1"/>
  <cols>
    <col min="1" max="1" width="5.140625" style="1" customWidth="1"/>
    <col min="2" max="2" width="12.00390625" style="8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1.140625" style="6" customWidth="1"/>
    <col min="9" max="9" width="9.42187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488" t="s">
        <v>1198</v>
      </c>
      <c r="C2" s="488"/>
      <c r="D2" s="488"/>
      <c r="E2" s="488"/>
      <c r="F2" s="488"/>
      <c r="G2" s="488"/>
      <c r="H2" s="488"/>
      <c r="I2" s="21"/>
    </row>
    <row r="3" spans="1:9" s="15" customFormat="1" ht="18" customHeight="1">
      <c r="A3" s="12"/>
      <c r="B3" s="127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28" t="s">
        <v>0</v>
      </c>
      <c r="C4" s="18" t="s">
        <v>6</v>
      </c>
      <c r="D4" s="18" t="s">
        <v>1</v>
      </c>
      <c r="E4" s="18" t="s">
        <v>7</v>
      </c>
      <c r="F4" s="18" t="s">
        <v>2</v>
      </c>
      <c r="G4" s="16" t="s">
        <v>4</v>
      </c>
      <c r="H4" s="19" t="s">
        <v>3</v>
      </c>
      <c r="I4" s="20" t="s">
        <v>5</v>
      </c>
    </row>
    <row r="5" spans="1:13" ht="18.75" customHeight="1">
      <c r="A5" s="23"/>
      <c r="B5" s="129" t="s">
        <v>8</v>
      </c>
      <c r="C5" s="23"/>
      <c r="D5" s="23"/>
      <c r="E5" s="23"/>
      <c r="F5" s="28"/>
      <c r="G5" s="26"/>
      <c r="H5" s="24">
        <v>0</v>
      </c>
      <c r="I5" s="25">
        <v>500</v>
      </c>
      <c r="K5" t="s">
        <v>9</v>
      </c>
      <c r="L5" t="s">
        <v>10</v>
      </c>
      <c r="M5" s="2">
        <v>500</v>
      </c>
    </row>
    <row r="6" spans="2:13" ht="12.75">
      <c r="B6" s="32"/>
      <c r="C6" s="12"/>
      <c r="D6" s="12"/>
      <c r="E6" s="12"/>
      <c r="F6" s="30"/>
      <c r="H6" s="6">
        <v>0</v>
      </c>
      <c r="I6" s="22">
        <v>0</v>
      </c>
      <c r="M6" s="2">
        <v>500</v>
      </c>
    </row>
    <row r="7" spans="4:13" ht="12.75">
      <c r="D7" s="12"/>
      <c r="H7" s="6">
        <v>0</v>
      </c>
      <c r="I7" s="22">
        <v>0</v>
      </c>
      <c r="M7" s="2">
        <v>500</v>
      </c>
    </row>
    <row r="8" spans="1:13" s="15" customFormat="1" ht="12.75">
      <c r="A8" s="103"/>
      <c r="B8" s="104">
        <v>2565022.5</v>
      </c>
      <c r="C8" s="105"/>
      <c r="D8" s="106" t="s">
        <v>11</v>
      </c>
      <c r="E8" s="107" t="s">
        <v>1110</v>
      </c>
      <c r="F8" s="108"/>
      <c r="G8" s="109"/>
      <c r="H8" s="110">
        <v>2565022.5</v>
      </c>
      <c r="I8" s="111">
        <v>5029.455882352941</v>
      </c>
      <c r="J8" s="39"/>
      <c r="K8" s="112"/>
      <c r="L8" s="39"/>
      <c r="M8" s="2">
        <v>500</v>
      </c>
    </row>
    <row r="9" spans="1:13" s="15" customFormat="1" ht="12.75">
      <c r="A9" s="103"/>
      <c r="B9" s="104">
        <v>911500</v>
      </c>
      <c r="C9" s="105"/>
      <c r="D9" s="106" t="s">
        <v>379</v>
      </c>
      <c r="E9" s="107" t="s">
        <v>1106</v>
      </c>
      <c r="F9" s="108"/>
      <c r="G9" s="109"/>
      <c r="H9" s="110">
        <v>911500</v>
      </c>
      <c r="I9" s="111">
        <v>1787.2549019607843</v>
      </c>
      <c r="J9" s="39"/>
      <c r="K9" s="112"/>
      <c r="L9" s="39"/>
      <c r="M9" s="2">
        <v>500</v>
      </c>
    </row>
    <row r="10" spans="1:13" s="15" customFormat="1" ht="12.75">
      <c r="A10" s="103"/>
      <c r="B10" s="104">
        <v>2990103</v>
      </c>
      <c r="C10" s="105"/>
      <c r="D10" s="106" t="s">
        <v>437</v>
      </c>
      <c r="E10" s="107" t="s">
        <v>1109</v>
      </c>
      <c r="F10" s="108"/>
      <c r="G10" s="109"/>
      <c r="H10" s="110">
        <v>2990103</v>
      </c>
      <c r="I10" s="111">
        <v>5862.947058823529</v>
      </c>
      <c r="J10" s="39"/>
      <c r="K10" s="112"/>
      <c r="L10" s="39"/>
      <c r="M10" s="2">
        <v>500</v>
      </c>
    </row>
    <row r="11" spans="1:13" s="15" customFormat="1" ht="12.75">
      <c r="A11" s="103"/>
      <c r="B11" s="104">
        <v>1272435</v>
      </c>
      <c r="C11" s="105"/>
      <c r="D11" s="106" t="s">
        <v>438</v>
      </c>
      <c r="E11" s="107" t="s">
        <v>1108</v>
      </c>
      <c r="F11" s="108"/>
      <c r="G11" s="109"/>
      <c r="H11" s="110">
        <v>1272435</v>
      </c>
      <c r="I11" s="111">
        <v>2494.970588235294</v>
      </c>
      <c r="J11" s="39"/>
      <c r="K11" s="113"/>
      <c r="L11" s="39"/>
      <c r="M11" s="2">
        <v>500</v>
      </c>
    </row>
    <row r="12" spans="1:13" s="15" customFormat="1" ht="12.75">
      <c r="A12" s="103"/>
      <c r="B12" s="104">
        <v>1584811.2</v>
      </c>
      <c r="C12" s="105"/>
      <c r="D12" s="114" t="s">
        <v>439</v>
      </c>
      <c r="E12" s="107" t="s">
        <v>1091</v>
      </c>
      <c r="F12" s="108"/>
      <c r="G12" s="109"/>
      <c r="H12" s="110">
        <v>1584811.2</v>
      </c>
      <c r="I12" s="111">
        <v>3107.4729411764706</v>
      </c>
      <c r="J12" s="39"/>
      <c r="K12" s="112"/>
      <c r="L12" s="39"/>
      <c r="M12" s="2">
        <v>500</v>
      </c>
    </row>
    <row r="13" spans="1:13" s="15" customFormat="1" ht="12.75">
      <c r="A13" s="103"/>
      <c r="B13" s="104">
        <v>975450</v>
      </c>
      <c r="C13" s="105"/>
      <c r="D13" s="106" t="s">
        <v>440</v>
      </c>
      <c r="E13" s="105" t="s">
        <v>441</v>
      </c>
      <c r="F13" s="108"/>
      <c r="G13" s="109" t="s">
        <v>442</v>
      </c>
      <c r="H13" s="110">
        <v>975450</v>
      </c>
      <c r="I13" s="111">
        <v>1912.6470588235295</v>
      </c>
      <c r="J13" s="39"/>
      <c r="K13" s="112"/>
      <c r="L13" s="39"/>
      <c r="M13" s="2">
        <v>500</v>
      </c>
    </row>
    <row r="14" spans="1:13" s="15" customFormat="1" ht="12.75">
      <c r="A14" s="103"/>
      <c r="B14" s="104">
        <v>1478782</v>
      </c>
      <c r="C14" s="105"/>
      <c r="D14" s="106" t="s">
        <v>57</v>
      </c>
      <c r="E14" s="105"/>
      <c r="F14" s="108"/>
      <c r="G14" s="109"/>
      <c r="H14" s="110">
        <v>1478782</v>
      </c>
      <c r="I14" s="111">
        <v>2899.572549019608</v>
      </c>
      <c r="J14" s="39"/>
      <c r="K14" s="112"/>
      <c r="L14" s="39"/>
      <c r="M14" s="2">
        <v>500</v>
      </c>
    </row>
    <row r="15" spans="1:13" s="15" customFormat="1" ht="12.75">
      <c r="A15" s="103"/>
      <c r="B15" s="104">
        <v>11778103.7</v>
      </c>
      <c r="C15" s="115" t="s">
        <v>1090</v>
      </c>
      <c r="D15" s="116"/>
      <c r="E15" s="105"/>
      <c r="F15" s="108"/>
      <c r="G15" s="109"/>
      <c r="H15" s="110">
        <v>0</v>
      </c>
      <c r="I15" s="111">
        <v>23094.320980392156</v>
      </c>
      <c r="J15" s="39"/>
      <c r="K15" s="112"/>
      <c r="L15" s="39"/>
      <c r="M15" s="2">
        <v>500</v>
      </c>
    </row>
    <row r="16" spans="1:13" s="15" customFormat="1" ht="12.75">
      <c r="A16" s="12"/>
      <c r="B16" s="32"/>
      <c r="C16" s="12"/>
      <c r="D16" s="30"/>
      <c r="E16" s="12"/>
      <c r="F16" s="117"/>
      <c r="G16" s="118"/>
      <c r="H16" s="29"/>
      <c r="I16" s="78"/>
      <c r="K16" s="119"/>
      <c r="M16" s="2">
        <v>500</v>
      </c>
    </row>
    <row r="17" spans="1:13" s="52" customFormat="1" ht="13.5" thickBot="1">
      <c r="A17" s="43"/>
      <c r="B17" s="120">
        <v>11778103.7</v>
      </c>
      <c r="C17" s="121" t="s">
        <v>443</v>
      </c>
      <c r="D17" s="122"/>
      <c r="E17" s="123"/>
      <c r="F17" s="48"/>
      <c r="G17" s="124"/>
      <c r="H17" s="125"/>
      <c r="I17" s="126"/>
      <c r="K17" s="53"/>
      <c r="M17" s="2">
        <v>500</v>
      </c>
    </row>
    <row r="18" spans="2:13" ht="12.75">
      <c r="B18" s="32"/>
      <c r="D18" s="12"/>
      <c r="G18" s="31"/>
      <c r="H18" s="6">
        <v>0</v>
      </c>
      <c r="I18" s="22">
        <v>0</v>
      </c>
      <c r="M18" s="2">
        <v>500</v>
      </c>
    </row>
    <row r="19" spans="2:13" ht="12.75">
      <c r="B19" s="32"/>
      <c r="C19" s="33"/>
      <c r="D19" s="12"/>
      <c r="E19" s="33"/>
      <c r="G19" s="31"/>
      <c r="H19" s="6">
        <v>0</v>
      </c>
      <c r="I19" s="22">
        <v>0</v>
      </c>
      <c r="M19" s="2">
        <v>500</v>
      </c>
    </row>
    <row r="20" spans="1:13" s="52" customFormat="1" ht="13.5" thickBot="1">
      <c r="A20" s="43"/>
      <c r="B20" s="403">
        <v>2565022.5</v>
      </c>
      <c r="C20" s="45"/>
      <c r="D20" s="46" t="s">
        <v>11</v>
      </c>
      <c r="E20" s="47"/>
      <c r="F20" s="48"/>
      <c r="G20" s="49"/>
      <c r="H20" s="50"/>
      <c r="I20" s="51">
        <v>5130.045</v>
      </c>
      <c r="K20" s="53"/>
      <c r="M20" s="2">
        <v>500</v>
      </c>
    </row>
    <row r="21" spans="2:13" ht="12.75">
      <c r="B21" s="246"/>
      <c r="C21" s="33"/>
      <c r="D21" s="12"/>
      <c r="E21" s="12"/>
      <c r="G21" s="30"/>
      <c r="H21" s="6">
        <v>0</v>
      </c>
      <c r="I21" s="22">
        <v>0</v>
      </c>
      <c r="M21" s="2">
        <v>500</v>
      </c>
    </row>
    <row r="22" spans="2:13" ht="12.75">
      <c r="B22" s="297"/>
      <c r="D22" s="12"/>
      <c r="H22" s="6">
        <v>0</v>
      </c>
      <c r="I22" s="22">
        <v>0</v>
      </c>
      <c r="M22" s="2">
        <v>500</v>
      </c>
    </row>
    <row r="23" spans="1:13" s="58" customFormat="1" ht="12.75">
      <c r="A23" s="54"/>
      <c r="B23" s="397">
        <v>7600</v>
      </c>
      <c r="C23" s="54" t="s">
        <v>873</v>
      </c>
      <c r="D23" s="54" t="s">
        <v>12</v>
      </c>
      <c r="E23" s="54" t="s">
        <v>13</v>
      </c>
      <c r="F23" s="56" t="s">
        <v>14</v>
      </c>
      <c r="G23" s="56" t="s">
        <v>83</v>
      </c>
      <c r="H23" s="65"/>
      <c r="I23" s="57">
        <v>15.2</v>
      </c>
      <c r="M23" s="2">
        <v>500</v>
      </c>
    </row>
    <row r="24" spans="2:13" ht="12.75">
      <c r="B24" s="297"/>
      <c r="D24" s="12"/>
      <c r="H24" s="6">
        <v>0</v>
      </c>
      <c r="I24" s="22">
        <v>0</v>
      </c>
      <c r="M24" s="2">
        <v>500</v>
      </c>
    </row>
    <row r="25" spans="1:256" s="69" customFormat="1" ht="12.75">
      <c r="A25" s="64"/>
      <c r="B25" s="404">
        <v>72700</v>
      </c>
      <c r="C25" s="64" t="s">
        <v>23</v>
      </c>
      <c r="D25" s="64" t="s">
        <v>1107</v>
      </c>
      <c r="E25" s="64" t="s">
        <v>24</v>
      </c>
      <c r="F25" s="67" t="s">
        <v>25</v>
      </c>
      <c r="G25" s="67" t="s">
        <v>467</v>
      </c>
      <c r="H25" s="55"/>
      <c r="I25" s="68">
        <v>145.4</v>
      </c>
      <c r="M25" s="2">
        <v>500</v>
      </c>
      <c r="IV25" s="64">
        <v>73345.4</v>
      </c>
    </row>
    <row r="26" spans="2:13" ht="12.75">
      <c r="B26" s="297"/>
      <c r="D26" s="12"/>
      <c r="H26" s="6">
        <v>0</v>
      </c>
      <c r="I26" s="22">
        <v>0</v>
      </c>
      <c r="M26" s="2">
        <v>500</v>
      </c>
    </row>
    <row r="27" spans="1:13" s="58" customFormat="1" ht="12.75">
      <c r="A27" s="54"/>
      <c r="B27" s="397">
        <v>68400</v>
      </c>
      <c r="C27" s="54" t="s">
        <v>59</v>
      </c>
      <c r="D27" s="54" t="s">
        <v>874</v>
      </c>
      <c r="E27" s="54" t="s">
        <v>60</v>
      </c>
      <c r="F27" s="102" t="s">
        <v>61</v>
      </c>
      <c r="G27" s="56" t="s">
        <v>83</v>
      </c>
      <c r="H27" s="55"/>
      <c r="I27" s="57">
        <v>136.8</v>
      </c>
      <c r="M27" s="2">
        <v>500</v>
      </c>
    </row>
    <row r="28" spans="2:13" ht="12.75">
      <c r="B28" s="297"/>
      <c r="H28" s="6">
        <v>0</v>
      </c>
      <c r="I28" s="22">
        <v>0</v>
      </c>
      <c r="M28" s="2">
        <v>500</v>
      </c>
    </row>
    <row r="29" spans="1:256" s="69" customFormat="1" ht="12.75">
      <c r="A29" s="64"/>
      <c r="B29" s="404">
        <v>80000</v>
      </c>
      <c r="C29" s="64" t="s">
        <v>81</v>
      </c>
      <c r="D29" s="64" t="s">
        <v>1112</v>
      </c>
      <c r="E29" s="64" t="s">
        <v>82</v>
      </c>
      <c r="F29" s="67" t="s">
        <v>1150</v>
      </c>
      <c r="G29" s="67" t="s">
        <v>83</v>
      </c>
      <c r="H29" s="55"/>
      <c r="I29" s="68">
        <v>160</v>
      </c>
      <c r="M29" s="2">
        <v>500</v>
      </c>
      <c r="IV29" s="64">
        <v>80660</v>
      </c>
    </row>
    <row r="30" spans="2:13" ht="12.75">
      <c r="B30" s="297"/>
      <c r="H30" s="6">
        <v>0</v>
      </c>
      <c r="I30" s="22">
        <v>0</v>
      </c>
      <c r="M30" s="2">
        <v>500</v>
      </c>
    </row>
    <row r="31" spans="1:13" s="58" customFormat="1" ht="12.75">
      <c r="A31" s="54"/>
      <c r="B31" s="397">
        <v>16900</v>
      </c>
      <c r="C31" s="54" t="s">
        <v>875</v>
      </c>
      <c r="D31" s="54" t="s">
        <v>468</v>
      </c>
      <c r="E31" s="54" t="s">
        <v>13</v>
      </c>
      <c r="F31" s="56" t="s">
        <v>108</v>
      </c>
      <c r="G31" s="56" t="s">
        <v>463</v>
      </c>
      <c r="H31" s="55"/>
      <c r="I31" s="57">
        <v>33.8</v>
      </c>
      <c r="M31" s="2">
        <v>500</v>
      </c>
    </row>
    <row r="32" spans="2:13" ht="12.75">
      <c r="B32" s="407"/>
      <c r="H32" s="6">
        <v>0</v>
      </c>
      <c r="I32" s="22">
        <v>0</v>
      </c>
      <c r="M32" s="2">
        <v>500</v>
      </c>
    </row>
    <row r="33" spans="1:13" s="58" customFormat="1" ht="12.75">
      <c r="A33" s="54"/>
      <c r="B33" s="397">
        <v>35600</v>
      </c>
      <c r="C33" s="54" t="s">
        <v>114</v>
      </c>
      <c r="D33" s="54" t="s">
        <v>464</v>
      </c>
      <c r="E33" s="54" t="s">
        <v>115</v>
      </c>
      <c r="F33" s="56" t="s">
        <v>116</v>
      </c>
      <c r="G33" s="56" t="s">
        <v>83</v>
      </c>
      <c r="H33" s="55"/>
      <c r="I33" s="57">
        <v>71.2</v>
      </c>
      <c r="M33" s="2">
        <v>500</v>
      </c>
    </row>
    <row r="34" spans="2:13" ht="12.75">
      <c r="B34" s="297"/>
      <c r="H34" s="6">
        <v>0</v>
      </c>
      <c r="I34" s="22">
        <v>0</v>
      </c>
      <c r="M34" s="2">
        <v>500</v>
      </c>
    </row>
    <row r="35" spans="1:13" s="58" customFormat="1" ht="12.75">
      <c r="A35" s="54"/>
      <c r="B35" s="397">
        <v>16000</v>
      </c>
      <c r="C35" s="54" t="s">
        <v>126</v>
      </c>
      <c r="D35" s="54" t="s">
        <v>465</v>
      </c>
      <c r="E35" s="54" t="s">
        <v>24</v>
      </c>
      <c r="F35" s="102" t="s">
        <v>435</v>
      </c>
      <c r="G35" s="102"/>
      <c r="H35" s="55"/>
      <c r="I35" s="57">
        <v>32</v>
      </c>
      <c r="M35" s="2">
        <v>500</v>
      </c>
    </row>
    <row r="36" spans="2:13" ht="12.75">
      <c r="B36" s="297"/>
      <c r="H36" s="6">
        <v>0</v>
      </c>
      <c r="I36" s="22">
        <v>0</v>
      </c>
      <c r="M36" s="2">
        <v>500</v>
      </c>
    </row>
    <row r="37" spans="1:13" s="58" customFormat="1" ht="12.75">
      <c r="A37" s="54"/>
      <c r="B37" s="397">
        <v>35900</v>
      </c>
      <c r="C37" s="54" t="s">
        <v>134</v>
      </c>
      <c r="D37" s="54" t="s">
        <v>876</v>
      </c>
      <c r="E37" s="54" t="s">
        <v>115</v>
      </c>
      <c r="F37" s="56" t="s">
        <v>116</v>
      </c>
      <c r="G37" s="56" t="s">
        <v>83</v>
      </c>
      <c r="H37" s="55"/>
      <c r="I37" s="57">
        <v>71.8</v>
      </c>
      <c r="M37" s="2">
        <v>500</v>
      </c>
    </row>
    <row r="38" spans="2:13" ht="12.75">
      <c r="B38" s="297"/>
      <c r="H38" s="6">
        <v>0</v>
      </c>
      <c r="I38" s="22">
        <v>0</v>
      </c>
      <c r="M38" s="2">
        <v>500</v>
      </c>
    </row>
    <row r="39" spans="1:13" s="58" customFormat="1" ht="12.75">
      <c r="A39" s="54"/>
      <c r="B39" s="397">
        <v>83450</v>
      </c>
      <c r="C39" s="54" t="s">
        <v>139</v>
      </c>
      <c r="D39" s="54" t="s">
        <v>466</v>
      </c>
      <c r="E39" s="54" t="s">
        <v>140</v>
      </c>
      <c r="F39" s="102" t="s">
        <v>141</v>
      </c>
      <c r="G39" s="102" t="s">
        <v>83</v>
      </c>
      <c r="H39" s="55"/>
      <c r="I39" s="57">
        <v>166.9</v>
      </c>
      <c r="M39" s="2">
        <v>500</v>
      </c>
    </row>
    <row r="40" spans="2:13" ht="12.75">
      <c r="B40" s="297"/>
      <c r="H40" s="6">
        <v>0</v>
      </c>
      <c r="I40" s="22">
        <v>0</v>
      </c>
      <c r="M40" s="2">
        <v>500</v>
      </c>
    </row>
    <row r="41" spans="1:256" s="69" customFormat="1" ht="12.75">
      <c r="A41" s="64"/>
      <c r="B41" s="404">
        <v>84500</v>
      </c>
      <c r="C41" s="64" t="s">
        <v>165</v>
      </c>
      <c r="D41" s="64" t="s">
        <v>469</v>
      </c>
      <c r="E41" s="64" t="s">
        <v>194</v>
      </c>
      <c r="F41" s="66" t="s">
        <v>166</v>
      </c>
      <c r="G41" s="132" t="s">
        <v>467</v>
      </c>
      <c r="H41" s="55"/>
      <c r="I41" s="68">
        <v>169</v>
      </c>
      <c r="M41" s="2">
        <v>500</v>
      </c>
      <c r="IV41" s="64">
        <v>85169</v>
      </c>
    </row>
    <row r="42" spans="2:13" ht="12.75">
      <c r="B42" s="297"/>
      <c r="H42" s="6">
        <v>0</v>
      </c>
      <c r="I42" s="22">
        <v>0</v>
      </c>
      <c r="M42" s="2">
        <v>500</v>
      </c>
    </row>
    <row r="43" spans="1:13" s="58" customFormat="1" ht="12.75">
      <c r="A43" s="54"/>
      <c r="B43" s="397">
        <v>54900</v>
      </c>
      <c r="C43" s="54" t="s">
        <v>192</v>
      </c>
      <c r="D43" s="54" t="s">
        <v>470</v>
      </c>
      <c r="E43" s="54" t="s">
        <v>194</v>
      </c>
      <c r="F43" s="56" t="s">
        <v>195</v>
      </c>
      <c r="G43" s="102" t="s">
        <v>196</v>
      </c>
      <c r="H43" s="55"/>
      <c r="I43" s="57">
        <v>109.8</v>
      </c>
      <c r="M43" s="2">
        <v>500</v>
      </c>
    </row>
    <row r="44" spans="2:13" ht="12.75">
      <c r="B44" s="297"/>
      <c r="H44" s="6">
        <v>0</v>
      </c>
      <c r="I44" s="22">
        <v>0</v>
      </c>
      <c r="M44" s="2">
        <v>500</v>
      </c>
    </row>
    <row r="45" spans="1:13" s="58" customFormat="1" ht="12.75">
      <c r="A45" s="54"/>
      <c r="B45" s="397">
        <v>55600</v>
      </c>
      <c r="C45" s="54" t="s">
        <v>201</v>
      </c>
      <c r="D45" s="54" t="s">
        <v>193</v>
      </c>
      <c r="E45" s="54" t="s">
        <v>194</v>
      </c>
      <c r="F45" s="56" t="s">
        <v>195</v>
      </c>
      <c r="G45" s="102" t="s">
        <v>196</v>
      </c>
      <c r="H45" s="59"/>
      <c r="I45" s="57">
        <v>111.2</v>
      </c>
      <c r="M45" s="2">
        <v>500</v>
      </c>
    </row>
    <row r="46" spans="2:13" ht="12.75">
      <c r="B46" s="246"/>
      <c r="C46" s="33"/>
      <c r="D46" s="12"/>
      <c r="E46" s="33"/>
      <c r="G46" s="31"/>
      <c r="H46" s="6">
        <v>0</v>
      </c>
      <c r="I46" s="22">
        <v>0</v>
      </c>
      <c r="M46" s="2">
        <v>500</v>
      </c>
    </row>
    <row r="47" spans="1:13" s="58" customFormat="1" ht="12.75">
      <c r="A47" s="54"/>
      <c r="B47" s="397">
        <v>26900</v>
      </c>
      <c r="C47" s="54" t="s">
        <v>206</v>
      </c>
      <c r="D47" s="54" t="s">
        <v>207</v>
      </c>
      <c r="E47" s="54" t="s">
        <v>208</v>
      </c>
      <c r="F47" s="56" t="s">
        <v>209</v>
      </c>
      <c r="G47" s="56" t="s">
        <v>210</v>
      </c>
      <c r="H47" s="55"/>
      <c r="I47" s="57">
        <v>53.8</v>
      </c>
      <c r="M47" s="2">
        <v>500</v>
      </c>
    </row>
    <row r="48" spans="2:13" ht="12.75">
      <c r="B48" s="297"/>
      <c r="D48" s="12"/>
      <c r="H48" s="6">
        <v>0</v>
      </c>
      <c r="I48" s="22">
        <v>0</v>
      </c>
      <c r="M48" s="2">
        <v>500</v>
      </c>
    </row>
    <row r="49" spans="1:13" s="58" customFormat="1" ht="12.75">
      <c r="A49" s="54"/>
      <c r="B49" s="397">
        <v>64100</v>
      </c>
      <c r="C49" s="54" t="s">
        <v>219</v>
      </c>
      <c r="D49" s="54" t="s">
        <v>471</v>
      </c>
      <c r="E49" s="54" t="s">
        <v>194</v>
      </c>
      <c r="F49" s="56" t="s">
        <v>195</v>
      </c>
      <c r="G49" s="102" t="s">
        <v>196</v>
      </c>
      <c r="H49" s="55"/>
      <c r="I49" s="57">
        <v>128.2</v>
      </c>
      <c r="M49" s="2">
        <v>500</v>
      </c>
    </row>
    <row r="50" spans="2:13" ht="12.75">
      <c r="B50" s="297"/>
      <c r="H50" s="6">
        <v>0</v>
      </c>
      <c r="I50" s="22">
        <v>0</v>
      </c>
      <c r="M50" s="2">
        <v>500</v>
      </c>
    </row>
    <row r="51" spans="1:13" s="58" customFormat="1" ht="12.75">
      <c r="A51" s="54"/>
      <c r="B51" s="397">
        <v>106900</v>
      </c>
      <c r="C51" s="54" t="s">
        <v>230</v>
      </c>
      <c r="D51" s="54" t="s">
        <v>220</v>
      </c>
      <c r="E51" s="54" t="s">
        <v>194</v>
      </c>
      <c r="F51" s="56" t="s">
        <v>195</v>
      </c>
      <c r="G51" s="102" t="s">
        <v>196</v>
      </c>
      <c r="H51" s="55"/>
      <c r="I51" s="57">
        <v>213.8</v>
      </c>
      <c r="M51" s="2">
        <v>500</v>
      </c>
    </row>
    <row r="52" spans="2:13" ht="12.75">
      <c r="B52" s="297"/>
      <c r="H52" s="6">
        <v>0</v>
      </c>
      <c r="I52" s="22">
        <v>0</v>
      </c>
      <c r="M52" s="2">
        <v>500</v>
      </c>
    </row>
    <row r="53" spans="1:256" s="69" customFormat="1" ht="12.75">
      <c r="A53" s="64"/>
      <c r="B53" s="404">
        <v>51000</v>
      </c>
      <c r="C53" s="64" t="s">
        <v>232</v>
      </c>
      <c r="D53" s="64" t="s">
        <v>471</v>
      </c>
      <c r="E53" s="64" t="s">
        <v>115</v>
      </c>
      <c r="F53" s="66" t="s">
        <v>1140</v>
      </c>
      <c r="G53" s="67" t="s">
        <v>467</v>
      </c>
      <c r="H53" s="65"/>
      <c r="I53" s="68">
        <v>102</v>
      </c>
      <c r="M53" s="2">
        <v>500</v>
      </c>
      <c r="IV53" s="64">
        <v>51602</v>
      </c>
    </row>
    <row r="54" spans="2:13" ht="12.75">
      <c r="B54" s="246"/>
      <c r="C54" s="12"/>
      <c r="D54" s="12"/>
      <c r="E54" s="12"/>
      <c r="F54" s="30"/>
      <c r="H54" s="6">
        <v>0</v>
      </c>
      <c r="I54" s="22">
        <v>0</v>
      </c>
      <c r="M54" s="2">
        <v>500</v>
      </c>
    </row>
    <row r="55" spans="1:256" s="69" customFormat="1" ht="12.75">
      <c r="A55" s="64"/>
      <c r="B55" s="404">
        <v>40000</v>
      </c>
      <c r="C55" s="64" t="s">
        <v>244</v>
      </c>
      <c r="D55" s="64" t="s">
        <v>245</v>
      </c>
      <c r="E55" s="64" t="s">
        <v>194</v>
      </c>
      <c r="F55" s="66" t="s">
        <v>195</v>
      </c>
      <c r="G55" s="67" t="s">
        <v>83</v>
      </c>
      <c r="H55" s="59"/>
      <c r="I55" s="68">
        <v>80</v>
      </c>
      <c r="M55" s="2">
        <v>500</v>
      </c>
      <c r="IV55" s="64">
        <v>40580</v>
      </c>
    </row>
    <row r="56" spans="2:13" ht="12.75">
      <c r="B56" s="246"/>
      <c r="C56" s="33"/>
      <c r="D56" s="12"/>
      <c r="E56" s="12"/>
      <c r="G56" s="30"/>
      <c r="H56" s="6">
        <v>0</v>
      </c>
      <c r="I56" s="22">
        <v>0</v>
      </c>
      <c r="M56" s="2">
        <v>500</v>
      </c>
    </row>
    <row r="57" spans="1:256" s="69" customFormat="1" ht="12.75">
      <c r="A57" s="64"/>
      <c r="B57" s="404">
        <v>54700</v>
      </c>
      <c r="C57" s="64" t="s">
        <v>256</v>
      </c>
      <c r="D57" s="64" t="s">
        <v>249</v>
      </c>
      <c r="E57" s="64" t="s">
        <v>250</v>
      </c>
      <c r="F57" s="66" t="s">
        <v>251</v>
      </c>
      <c r="G57" s="67" t="s">
        <v>83</v>
      </c>
      <c r="H57" s="65"/>
      <c r="I57" s="68">
        <v>109.4</v>
      </c>
      <c r="M57" s="2">
        <v>500</v>
      </c>
      <c r="IV57" s="64">
        <v>55309.4</v>
      </c>
    </row>
    <row r="58" spans="2:13" ht="12.75">
      <c r="B58" s="297"/>
      <c r="D58" s="12"/>
      <c r="H58" s="6">
        <v>0</v>
      </c>
      <c r="I58" s="22">
        <v>0</v>
      </c>
      <c r="M58" s="2">
        <v>500</v>
      </c>
    </row>
    <row r="59" spans="1:13" s="58" customFormat="1" ht="12.75">
      <c r="A59" s="54"/>
      <c r="B59" s="397">
        <v>16400</v>
      </c>
      <c r="C59" s="54" t="s">
        <v>263</v>
      </c>
      <c r="D59" s="54" t="s">
        <v>472</v>
      </c>
      <c r="E59" s="54" t="s">
        <v>13</v>
      </c>
      <c r="F59" s="56" t="s">
        <v>127</v>
      </c>
      <c r="G59" s="56" t="s">
        <v>264</v>
      </c>
      <c r="H59" s="55"/>
      <c r="I59" s="57">
        <v>32.8</v>
      </c>
      <c r="M59" s="2">
        <v>500</v>
      </c>
    </row>
    <row r="60" spans="2:13" ht="12.75">
      <c r="B60" s="297"/>
      <c r="H60" s="6">
        <v>0</v>
      </c>
      <c r="I60" s="22">
        <v>0</v>
      </c>
      <c r="M60" s="2">
        <v>500</v>
      </c>
    </row>
    <row r="61" spans="1:256" s="69" customFormat="1" ht="12.75">
      <c r="A61" s="64"/>
      <c r="B61" s="404">
        <v>87900</v>
      </c>
      <c r="C61" s="64" t="s">
        <v>270</v>
      </c>
      <c r="D61" s="64" t="s">
        <v>271</v>
      </c>
      <c r="E61" s="64" t="s">
        <v>115</v>
      </c>
      <c r="F61" s="67" t="s">
        <v>1145</v>
      </c>
      <c r="G61" s="67" t="s">
        <v>467</v>
      </c>
      <c r="H61" s="59"/>
      <c r="I61" s="68">
        <v>175.8</v>
      </c>
      <c r="M61" s="2">
        <v>500</v>
      </c>
      <c r="IV61" s="64">
        <v>88575.8</v>
      </c>
    </row>
    <row r="62" spans="2:13" ht="12.75">
      <c r="B62" s="297"/>
      <c r="H62" s="6">
        <v>0</v>
      </c>
      <c r="I62" s="22">
        <v>0</v>
      </c>
      <c r="M62" s="2">
        <v>500</v>
      </c>
    </row>
    <row r="63" spans="1:13" s="58" customFormat="1" ht="12.75">
      <c r="A63" s="54"/>
      <c r="B63" s="397">
        <v>145700</v>
      </c>
      <c r="C63" s="54" t="s">
        <v>286</v>
      </c>
      <c r="D63" s="54" t="s">
        <v>287</v>
      </c>
      <c r="E63" s="54" t="s">
        <v>250</v>
      </c>
      <c r="F63" s="56" t="s">
        <v>288</v>
      </c>
      <c r="G63" s="56" t="s">
        <v>83</v>
      </c>
      <c r="H63" s="55"/>
      <c r="I63" s="57">
        <v>291.4</v>
      </c>
      <c r="M63" s="2">
        <v>500</v>
      </c>
    </row>
    <row r="64" spans="2:13" ht="12.75">
      <c r="B64" s="297"/>
      <c r="H64" s="6">
        <v>0</v>
      </c>
      <c r="I64" s="22">
        <v>0</v>
      </c>
      <c r="M64" s="2">
        <v>500</v>
      </c>
    </row>
    <row r="65" spans="1:13" s="58" customFormat="1" ht="12.75">
      <c r="A65" s="54"/>
      <c r="B65" s="397">
        <v>80775</v>
      </c>
      <c r="C65" s="54" t="s">
        <v>419</v>
      </c>
      <c r="D65" s="54" t="s">
        <v>1127</v>
      </c>
      <c r="E65" s="54" t="s">
        <v>250</v>
      </c>
      <c r="F65" s="56" t="s">
        <v>288</v>
      </c>
      <c r="G65" s="56" t="s">
        <v>83</v>
      </c>
      <c r="H65" s="55"/>
      <c r="I65" s="57">
        <v>161.55</v>
      </c>
      <c r="M65" s="2">
        <v>500</v>
      </c>
    </row>
    <row r="66" spans="2:13" ht="12.75">
      <c r="B66" s="297"/>
      <c r="D66" s="12"/>
      <c r="H66" s="6">
        <v>0</v>
      </c>
      <c r="I66" s="22">
        <v>0</v>
      </c>
      <c r="M66" s="2">
        <v>500</v>
      </c>
    </row>
    <row r="67" spans="1:13" s="58" customFormat="1" ht="12.75">
      <c r="A67" s="54"/>
      <c r="B67" s="397">
        <v>105800</v>
      </c>
      <c r="C67" s="54" t="s">
        <v>321</v>
      </c>
      <c r="D67" s="54" t="s">
        <v>322</v>
      </c>
      <c r="E67" s="54" t="s">
        <v>250</v>
      </c>
      <c r="F67" s="56" t="s">
        <v>251</v>
      </c>
      <c r="G67" s="56" t="s">
        <v>83</v>
      </c>
      <c r="H67" s="55"/>
      <c r="I67" s="57">
        <v>211.6</v>
      </c>
      <c r="M67" s="2">
        <v>500</v>
      </c>
    </row>
    <row r="68" spans="2:13" ht="12.75">
      <c r="B68" s="407"/>
      <c r="H68" s="6">
        <v>0</v>
      </c>
      <c r="I68" s="22">
        <v>0</v>
      </c>
      <c r="M68" s="2">
        <v>500</v>
      </c>
    </row>
    <row r="69" spans="1:256" s="69" customFormat="1" ht="12.75">
      <c r="A69" s="64"/>
      <c r="B69" s="404">
        <v>72600</v>
      </c>
      <c r="C69" s="64" t="s">
        <v>248</v>
      </c>
      <c r="D69" s="64" t="s">
        <v>336</v>
      </c>
      <c r="E69" s="64" t="s">
        <v>24</v>
      </c>
      <c r="F69" s="66" t="s">
        <v>337</v>
      </c>
      <c r="G69" s="67" t="s">
        <v>467</v>
      </c>
      <c r="H69" s="65"/>
      <c r="I69" s="68">
        <v>145.2</v>
      </c>
      <c r="M69" s="2">
        <v>500</v>
      </c>
      <c r="IV69" s="64">
        <v>73245.2</v>
      </c>
    </row>
    <row r="70" spans="2:13" ht="12.75">
      <c r="B70" s="297"/>
      <c r="H70" s="6">
        <v>0</v>
      </c>
      <c r="I70" s="22">
        <v>0</v>
      </c>
      <c r="M70" s="2">
        <v>500</v>
      </c>
    </row>
    <row r="71" spans="1:13" s="58" customFormat="1" ht="12.75">
      <c r="A71" s="54"/>
      <c r="B71" s="397">
        <v>151500</v>
      </c>
      <c r="C71" s="54" t="s">
        <v>350</v>
      </c>
      <c r="D71" s="54" t="s">
        <v>336</v>
      </c>
      <c r="E71" s="54" t="s">
        <v>13</v>
      </c>
      <c r="F71" s="102" t="s">
        <v>351</v>
      </c>
      <c r="G71" s="56" t="s">
        <v>83</v>
      </c>
      <c r="H71" s="55"/>
      <c r="I71" s="57">
        <v>303</v>
      </c>
      <c r="M71" s="2">
        <v>500</v>
      </c>
    </row>
    <row r="72" spans="2:13" ht="12.75">
      <c r="B72" s="297"/>
      <c r="D72" s="12"/>
      <c r="H72" s="6">
        <v>0</v>
      </c>
      <c r="I72" s="22">
        <v>0</v>
      </c>
      <c r="M72" s="2">
        <v>500</v>
      </c>
    </row>
    <row r="73" spans="1:13" s="58" customFormat="1" ht="12.75">
      <c r="A73" s="54"/>
      <c r="B73" s="397">
        <v>98600</v>
      </c>
      <c r="C73" s="54" t="s">
        <v>375</v>
      </c>
      <c r="D73" s="54" t="s">
        <v>1128</v>
      </c>
      <c r="E73" s="54" t="s">
        <v>13</v>
      </c>
      <c r="F73" s="56" t="s">
        <v>108</v>
      </c>
      <c r="G73" s="56" t="s">
        <v>57</v>
      </c>
      <c r="H73" s="55"/>
      <c r="I73" s="57">
        <v>197.2</v>
      </c>
      <c r="M73" s="2">
        <v>500</v>
      </c>
    </row>
    <row r="74" spans="2:13" ht="12.75">
      <c r="B74" s="297"/>
      <c r="H74" s="6">
        <v>0</v>
      </c>
      <c r="I74" s="22">
        <v>0</v>
      </c>
      <c r="M74" s="2">
        <v>500</v>
      </c>
    </row>
    <row r="75" spans="1:13" ht="12.75">
      <c r="A75" s="60"/>
      <c r="B75" s="401">
        <v>905297.5</v>
      </c>
      <c r="C75" s="60" t="s">
        <v>477</v>
      </c>
      <c r="D75" s="133"/>
      <c r="E75" s="60"/>
      <c r="F75" s="134"/>
      <c r="G75" s="135"/>
      <c r="H75" s="59">
        <v>0</v>
      </c>
      <c r="I75" s="61">
        <v>1810.595</v>
      </c>
      <c r="J75" s="136"/>
      <c r="K75" s="136"/>
      <c r="L75" s="136"/>
      <c r="M75" s="2">
        <v>500</v>
      </c>
    </row>
    <row r="76" spans="8:13" ht="12.75">
      <c r="H76" s="6">
        <v>0</v>
      </c>
      <c r="I76" s="22">
        <v>0</v>
      </c>
      <c r="M76" s="2">
        <v>500</v>
      </c>
    </row>
    <row r="77" spans="8:13" ht="12.75">
      <c r="H77" s="6">
        <v>0</v>
      </c>
      <c r="I77" s="22">
        <v>0</v>
      </c>
      <c r="M77" s="2">
        <v>500</v>
      </c>
    </row>
    <row r="78" spans="8:13" ht="12.75">
      <c r="H78" s="6">
        <v>0</v>
      </c>
      <c r="I78" s="22">
        <v>0</v>
      </c>
      <c r="M78" s="2">
        <v>500</v>
      </c>
    </row>
    <row r="79" spans="8:13" ht="12.75">
      <c r="H79" s="6">
        <v>0</v>
      </c>
      <c r="I79" s="22">
        <v>0</v>
      </c>
      <c r="M79" s="2">
        <v>500</v>
      </c>
    </row>
    <row r="80" spans="1:13" s="52" customFormat="1" ht="13.5" thickBot="1">
      <c r="A80" s="43"/>
      <c r="B80" s="44">
        <v>911500</v>
      </c>
      <c r="C80" s="45"/>
      <c r="D80" s="46" t="s">
        <v>379</v>
      </c>
      <c r="E80" s="47"/>
      <c r="F80" s="48"/>
      <c r="G80" s="49"/>
      <c r="H80" s="50"/>
      <c r="I80" s="51">
        <v>1823</v>
      </c>
      <c r="K80" s="53"/>
      <c r="M80" s="2">
        <v>500</v>
      </c>
    </row>
    <row r="81" spans="8:13" ht="12.75">
      <c r="H81" s="6">
        <v>0</v>
      </c>
      <c r="I81" s="22">
        <v>0</v>
      </c>
      <c r="M81" s="2">
        <v>500</v>
      </c>
    </row>
    <row r="82" spans="8:13" ht="12.75">
      <c r="H82" s="6">
        <v>0</v>
      </c>
      <c r="I82" s="22">
        <v>0</v>
      </c>
      <c r="M82" s="2">
        <v>500</v>
      </c>
    </row>
    <row r="83" spans="1:13" s="58" customFormat="1" ht="12.75">
      <c r="A83" s="54"/>
      <c r="B83" s="416">
        <v>244000</v>
      </c>
      <c r="C83" s="54" t="s">
        <v>230</v>
      </c>
      <c r="D83" s="54" t="s">
        <v>473</v>
      </c>
      <c r="E83" s="54" t="s">
        <v>194</v>
      </c>
      <c r="F83" s="56" t="s">
        <v>195</v>
      </c>
      <c r="G83" s="102" t="s">
        <v>83</v>
      </c>
      <c r="H83" s="55"/>
      <c r="I83" s="57">
        <v>488</v>
      </c>
      <c r="M83" s="2">
        <v>500</v>
      </c>
    </row>
    <row r="84" spans="2:13" ht="12.75">
      <c r="B84" s="417"/>
      <c r="H84" s="6">
        <v>0</v>
      </c>
      <c r="I84" s="22">
        <v>0</v>
      </c>
      <c r="M84" s="2">
        <v>500</v>
      </c>
    </row>
    <row r="85" spans="1:13" s="58" customFormat="1" ht="12.75">
      <c r="A85" s="54"/>
      <c r="B85" s="420">
        <v>190500</v>
      </c>
      <c r="C85" s="54" t="s">
        <v>230</v>
      </c>
      <c r="D85" s="54" t="s">
        <v>1113</v>
      </c>
      <c r="E85" s="54" t="s">
        <v>194</v>
      </c>
      <c r="F85" s="56" t="s">
        <v>195</v>
      </c>
      <c r="G85" s="102" t="s">
        <v>83</v>
      </c>
      <c r="H85" s="55"/>
      <c r="I85" s="57">
        <v>381</v>
      </c>
      <c r="M85" s="2">
        <v>500</v>
      </c>
    </row>
    <row r="86" spans="2:13" ht="12.75">
      <c r="B86" s="421"/>
      <c r="D86" s="12"/>
      <c r="H86" s="6">
        <v>0</v>
      </c>
      <c r="I86" s="22">
        <v>0</v>
      </c>
      <c r="M86" s="2">
        <v>500</v>
      </c>
    </row>
    <row r="87" spans="1:13" s="58" customFormat="1" ht="12.75">
      <c r="A87" s="54"/>
      <c r="B87" s="420">
        <v>87000</v>
      </c>
      <c r="C87" s="54" t="s">
        <v>270</v>
      </c>
      <c r="D87" s="54" t="s">
        <v>514</v>
      </c>
      <c r="E87" s="54" t="s">
        <v>115</v>
      </c>
      <c r="F87" s="102" t="s">
        <v>1145</v>
      </c>
      <c r="G87" s="102" t="s">
        <v>510</v>
      </c>
      <c r="H87" s="55"/>
      <c r="I87" s="57">
        <v>174</v>
      </c>
      <c r="M87" s="2">
        <v>500</v>
      </c>
    </row>
    <row r="88" spans="2:13" ht="12.75">
      <c r="B88" s="421"/>
      <c r="D88" s="12"/>
      <c r="H88" s="6">
        <v>0</v>
      </c>
      <c r="I88" s="22">
        <v>0</v>
      </c>
      <c r="M88" s="2">
        <v>500</v>
      </c>
    </row>
    <row r="89" spans="1:13" ht="12.75">
      <c r="A89" s="60"/>
      <c r="B89" s="422">
        <v>390000</v>
      </c>
      <c r="C89" s="60" t="s">
        <v>477</v>
      </c>
      <c r="D89" s="133"/>
      <c r="E89" s="60"/>
      <c r="F89" s="134"/>
      <c r="G89" s="135"/>
      <c r="H89" s="130">
        <v>0</v>
      </c>
      <c r="I89" s="137">
        <v>780</v>
      </c>
      <c r="J89" s="136"/>
      <c r="K89" s="136"/>
      <c r="L89" s="136"/>
      <c r="M89" s="2">
        <v>500</v>
      </c>
    </row>
    <row r="90" spans="3:13" ht="12.75">
      <c r="C90" s="3"/>
      <c r="H90" s="6">
        <v>0</v>
      </c>
      <c r="I90" s="22">
        <v>0</v>
      </c>
      <c r="M90" s="2">
        <v>500</v>
      </c>
    </row>
    <row r="91" spans="8:13" ht="12.75">
      <c r="H91" s="6">
        <v>0</v>
      </c>
      <c r="I91" s="22">
        <v>0</v>
      </c>
      <c r="M91" s="2">
        <v>500</v>
      </c>
    </row>
    <row r="92" spans="2:13" ht="12.75">
      <c r="B92" s="7"/>
      <c r="H92" s="6">
        <v>0</v>
      </c>
      <c r="I92" s="22">
        <v>0</v>
      </c>
      <c r="M92" s="2">
        <v>500</v>
      </c>
    </row>
    <row r="93" spans="8:13" ht="12.75">
      <c r="H93" s="6">
        <v>0</v>
      </c>
      <c r="I93" s="22">
        <v>0</v>
      </c>
      <c r="M93" s="2">
        <v>500</v>
      </c>
    </row>
    <row r="94" spans="1:13" ht="13.5" thickBot="1">
      <c r="A94" s="47"/>
      <c r="B94" s="44">
        <v>2990103</v>
      </c>
      <c r="C94" s="47"/>
      <c r="D94" s="139" t="s">
        <v>437</v>
      </c>
      <c r="E94" s="140"/>
      <c r="F94" s="140"/>
      <c r="G94" s="49"/>
      <c r="H94" s="141"/>
      <c r="I94" s="142">
        <v>5980.206</v>
      </c>
      <c r="J94" s="143"/>
      <c r="K94" s="143"/>
      <c r="L94" s="143"/>
      <c r="M94" s="2">
        <v>500</v>
      </c>
    </row>
    <row r="95" spans="2:13" ht="12.75">
      <c r="B95" s="144"/>
      <c r="C95" s="33"/>
      <c r="D95" s="12"/>
      <c r="E95" s="34"/>
      <c r="G95" s="35"/>
      <c r="H95" s="6">
        <v>0</v>
      </c>
      <c r="I95" s="22">
        <v>0</v>
      </c>
      <c r="M95" s="2">
        <v>500</v>
      </c>
    </row>
    <row r="96" spans="1:13" s="62" customFormat="1" ht="12.75">
      <c r="A96" s="11"/>
      <c r="B96" s="329">
        <v>267500</v>
      </c>
      <c r="C96" s="11" t="s">
        <v>26</v>
      </c>
      <c r="D96" s="11"/>
      <c r="E96" s="11"/>
      <c r="F96" s="18"/>
      <c r="G96" s="18"/>
      <c r="H96" s="59">
        <v>0</v>
      </c>
      <c r="I96" s="61">
        <v>535</v>
      </c>
      <c r="M96" s="2">
        <v>500</v>
      </c>
    </row>
    <row r="97" spans="2:13" ht="12.75">
      <c r="B97" s="6"/>
      <c r="H97" s="6">
        <v>0</v>
      </c>
      <c r="I97" s="22">
        <v>0</v>
      </c>
      <c r="M97" s="2">
        <v>500</v>
      </c>
    </row>
    <row r="98" spans="1:13" s="76" customFormat="1" ht="12.75">
      <c r="A98" s="73"/>
      <c r="B98" s="487">
        <v>200100</v>
      </c>
      <c r="C98" s="73" t="s">
        <v>871</v>
      </c>
      <c r="D98" s="73"/>
      <c r="E98" s="73"/>
      <c r="F98" s="96"/>
      <c r="G98" s="96"/>
      <c r="H98" s="101">
        <v>0</v>
      </c>
      <c r="I98" s="147">
        <v>400.2</v>
      </c>
      <c r="J98" s="148"/>
      <c r="K98" s="148"/>
      <c r="L98" s="148"/>
      <c r="M98" s="2">
        <v>500</v>
      </c>
    </row>
    <row r="99" spans="2:13" ht="12.75">
      <c r="B99" s="474"/>
      <c r="H99" s="6">
        <v>0</v>
      </c>
      <c r="I99" s="22">
        <v>0</v>
      </c>
      <c r="M99" s="2">
        <v>500</v>
      </c>
    </row>
    <row r="100" spans="1:13" s="76" customFormat="1" ht="12.75">
      <c r="A100" s="71"/>
      <c r="B100" s="487">
        <v>151400</v>
      </c>
      <c r="C100" s="73" t="s">
        <v>18</v>
      </c>
      <c r="D100" s="73"/>
      <c r="E100" s="73"/>
      <c r="F100" s="96"/>
      <c r="G100" s="96"/>
      <c r="H100" s="101">
        <v>0</v>
      </c>
      <c r="I100" s="147">
        <v>302.8</v>
      </c>
      <c r="J100" s="72"/>
      <c r="K100" s="148"/>
      <c r="M100" s="2">
        <v>500</v>
      </c>
    </row>
    <row r="101" spans="1:13" s="89" customFormat="1" ht="12.75">
      <c r="A101" s="12"/>
      <c r="B101" s="474"/>
      <c r="C101" s="83"/>
      <c r="D101" s="83"/>
      <c r="E101" s="83"/>
      <c r="F101" s="70"/>
      <c r="G101" s="70"/>
      <c r="H101" s="85">
        <v>0</v>
      </c>
      <c r="I101" s="98">
        <v>0</v>
      </c>
      <c r="J101" s="29"/>
      <c r="L101" s="15"/>
      <c r="M101" s="2">
        <v>500</v>
      </c>
    </row>
    <row r="102" spans="1:13" s="76" customFormat="1" ht="12.75">
      <c r="A102" s="73"/>
      <c r="B102" s="487">
        <v>216000</v>
      </c>
      <c r="C102" s="73" t="s">
        <v>54</v>
      </c>
      <c r="D102" s="73"/>
      <c r="E102" s="73"/>
      <c r="F102" s="96"/>
      <c r="G102" s="96"/>
      <c r="H102" s="101">
        <v>0</v>
      </c>
      <c r="I102" s="147">
        <v>432</v>
      </c>
      <c r="J102" s="148"/>
      <c r="L102" s="148"/>
      <c r="M102" s="2">
        <v>500</v>
      </c>
    </row>
    <row r="103" spans="1:13" s="15" customFormat="1" ht="12.75">
      <c r="A103" s="83"/>
      <c r="B103" s="474"/>
      <c r="C103" s="33"/>
      <c r="D103" s="33"/>
      <c r="E103" s="83"/>
      <c r="F103" s="31"/>
      <c r="G103" s="70"/>
      <c r="H103" s="85">
        <v>0</v>
      </c>
      <c r="I103" s="98">
        <v>0</v>
      </c>
      <c r="J103" s="84"/>
      <c r="K103"/>
      <c r="L103" s="84"/>
      <c r="M103" s="2">
        <v>500</v>
      </c>
    </row>
    <row r="104" spans="1:13" s="148" customFormat="1" ht="12.75">
      <c r="A104" s="73"/>
      <c r="B104" s="487">
        <v>116500</v>
      </c>
      <c r="C104" s="73" t="s">
        <v>20</v>
      </c>
      <c r="D104" s="73"/>
      <c r="E104" s="73"/>
      <c r="F104" s="96"/>
      <c r="G104" s="96"/>
      <c r="H104" s="130">
        <v>0</v>
      </c>
      <c r="I104" s="147">
        <v>233</v>
      </c>
      <c r="M104" s="2">
        <v>500</v>
      </c>
    </row>
    <row r="105" spans="1:13" s="89" customFormat="1" ht="12.75">
      <c r="A105" s="33"/>
      <c r="B105" s="473"/>
      <c r="C105" s="33"/>
      <c r="D105" s="33"/>
      <c r="E105" s="33"/>
      <c r="F105" s="31"/>
      <c r="G105" s="31"/>
      <c r="H105" s="85">
        <v>0</v>
      </c>
      <c r="I105" s="98">
        <v>0</v>
      </c>
      <c r="M105" s="2">
        <v>500</v>
      </c>
    </row>
    <row r="106" spans="1:13" s="148" customFormat="1" ht="13.5" customHeight="1">
      <c r="A106" s="71"/>
      <c r="B106" s="487">
        <v>64750</v>
      </c>
      <c r="C106" s="153"/>
      <c r="D106" s="71"/>
      <c r="E106" s="153" t="s">
        <v>57</v>
      </c>
      <c r="F106" s="96"/>
      <c r="G106" s="96"/>
      <c r="H106" s="101">
        <v>0</v>
      </c>
      <c r="I106" s="147">
        <v>129.5</v>
      </c>
      <c r="J106" s="153"/>
      <c r="L106" s="153"/>
      <c r="M106" s="2">
        <v>500</v>
      </c>
    </row>
    <row r="107" spans="1:13" s="89" customFormat="1" ht="13.5" customHeight="1">
      <c r="A107" s="12"/>
      <c r="B107" s="29"/>
      <c r="C107" s="12"/>
      <c r="D107" s="12"/>
      <c r="E107" s="33"/>
      <c r="F107" s="31"/>
      <c r="G107" s="31"/>
      <c r="H107" s="85">
        <v>0</v>
      </c>
      <c r="I107" s="98">
        <v>0</v>
      </c>
      <c r="J107" s="15"/>
      <c r="L107" s="15"/>
      <c r="M107" s="2">
        <v>500</v>
      </c>
    </row>
    <row r="108" spans="1:13" s="76" customFormat="1" ht="13.5" customHeight="1">
      <c r="A108" s="71"/>
      <c r="B108" s="427">
        <v>24000</v>
      </c>
      <c r="C108" s="71" t="s">
        <v>736</v>
      </c>
      <c r="D108" s="71"/>
      <c r="E108" s="71"/>
      <c r="F108" s="96"/>
      <c r="G108" s="96"/>
      <c r="H108" s="101">
        <v>0</v>
      </c>
      <c r="I108" s="147">
        <v>48</v>
      </c>
      <c r="K108" s="148"/>
      <c r="M108" s="2">
        <v>500</v>
      </c>
    </row>
    <row r="109" spans="1:13" s="15" customFormat="1" ht="13.5" customHeight="1">
      <c r="A109" s="33"/>
      <c r="B109" s="29"/>
      <c r="C109" s="154"/>
      <c r="D109" s="154"/>
      <c r="E109" s="154"/>
      <c r="F109" s="31"/>
      <c r="G109" s="31"/>
      <c r="H109" s="85">
        <v>0</v>
      </c>
      <c r="I109" s="98">
        <v>0</v>
      </c>
      <c r="J109" s="89"/>
      <c r="K109" s="89"/>
      <c r="L109" s="89"/>
      <c r="M109" s="2">
        <v>500</v>
      </c>
    </row>
    <row r="110" spans="1:13" s="15" customFormat="1" ht="13.5" customHeight="1">
      <c r="A110" s="33"/>
      <c r="B110" s="29"/>
      <c r="C110" s="154"/>
      <c r="D110" s="154"/>
      <c r="E110" s="154"/>
      <c r="F110" s="31"/>
      <c r="G110" s="31"/>
      <c r="H110" s="85">
        <v>0</v>
      </c>
      <c r="I110" s="98">
        <v>0</v>
      </c>
      <c r="J110" s="89"/>
      <c r="K110" s="89"/>
      <c r="L110" s="89"/>
      <c r="M110" s="2">
        <v>500</v>
      </c>
    </row>
    <row r="111" spans="1:13" s="15" customFormat="1" ht="13.5" customHeight="1">
      <c r="A111" s="33"/>
      <c r="B111" s="29"/>
      <c r="C111" s="154"/>
      <c r="D111" s="154"/>
      <c r="E111" s="154"/>
      <c r="F111" s="31"/>
      <c r="G111" s="31"/>
      <c r="H111" s="85">
        <v>0</v>
      </c>
      <c r="I111" s="98">
        <v>0</v>
      </c>
      <c r="J111" s="89"/>
      <c r="K111" s="89"/>
      <c r="L111" s="89"/>
      <c r="M111" s="2">
        <v>500</v>
      </c>
    </row>
    <row r="112" spans="1:13" s="15" customFormat="1" ht="13.5" customHeight="1">
      <c r="A112" s="33"/>
      <c r="B112" s="29"/>
      <c r="C112" s="154"/>
      <c r="D112" s="154"/>
      <c r="E112" s="154"/>
      <c r="F112" s="31"/>
      <c r="G112" s="31"/>
      <c r="H112" s="85">
        <v>0</v>
      </c>
      <c r="I112" s="98">
        <v>0</v>
      </c>
      <c r="J112" s="89"/>
      <c r="K112" s="89"/>
      <c r="L112" s="89"/>
      <c r="M112" s="2">
        <v>500</v>
      </c>
    </row>
    <row r="113" spans="1:13" s="58" customFormat="1" ht="13.5" customHeight="1">
      <c r="A113" s="54"/>
      <c r="B113" s="397">
        <v>446000</v>
      </c>
      <c r="C113" s="55" t="s">
        <v>739</v>
      </c>
      <c r="D113" s="155"/>
      <c r="E113" s="155"/>
      <c r="F113" s="56"/>
      <c r="G113" s="56"/>
      <c r="H113" s="55"/>
      <c r="I113" s="57">
        <v>892</v>
      </c>
      <c r="M113" s="2">
        <v>500</v>
      </c>
    </row>
    <row r="114" spans="1:13" s="15" customFormat="1" ht="12.75">
      <c r="A114" s="33"/>
      <c r="B114" s="246"/>
      <c r="C114" s="154"/>
      <c r="D114" s="154"/>
      <c r="E114" s="154"/>
      <c r="F114" s="31"/>
      <c r="G114" s="31"/>
      <c r="H114" s="85">
        <v>0</v>
      </c>
      <c r="I114" s="98">
        <v>0</v>
      </c>
      <c r="J114" s="89"/>
      <c r="K114" s="89"/>
      <c r="L114" s="89"/>
      <c r="M114" s="2">
        <v>500</v>
      </c>
    </row>
    <row r="115" spans="1:13" s="89" customFormat="1" ht="12.75">
      <c r="A115" s="33"/>
      <c r="B115" s="246"/>
      <c r="C115" s="33"/>
      <c r="D115" s="33"/>
      <c r="E115" s="33"/>
      <c r="F115" s="31"/>
      <c r="G115" s="31"/>
      <c r="H115" s="85">
        <v>0</v>
      </c>
      <c r="I115" s="98">
        <v>0</v>
      </c>
      <c r="M115" s="2">
        <v>500</v>
      </c>
    </row>
    <row r="116" spans="1:13" s="148" customFormat="1" ht="12.75">
      <c r="A116" s="73"/>
      <c r="B116" s="399">
        <v>163000</v>
      </c>
      <c r="C116" s="73" t="s">
        <v>871</v>
      </c>
      <c r="D116" s="73"/>
      <c r="E116" s="73"/>
      <c r="F116" s="96"/>
      <c r="G116" s="96"/>
      <c r="H116" s="101">
        <v>0</v>
      </c>
      <c r="I116" s="147">
        <v>326</v>
      </c>
      <c r="M116" s="2">
        <v>500</v>
      </c>
    </row>
    <row r="117" spans="1:13" s="15" customFormat="1" ht="12.75">
      <c r="A117" s="33"/>
      <c r="B117" s="246"/>
      <c r="C117" s="33"/>
      <c r="D117" s="33"/>
      <c r="E117" s="33"/>
      <c r="F117" s="31"/>
      <c r="G117" s="31"/>
      <c r="H117" s="85">
        <v>0</v>
      </c>
      <c r="I117" s="98">
        <v>0</v>
      </c>
      <c r="J117" s="89"/>
      <c r="K117" s="89"/>
      <c r="L117" s="89"/>
      <c r="M117" s="2">
        <v>500</v>
      </c>
    </row>
    <row r="118" spans="1:13" s="76" customFormat="1" ht="12.75">
      <c r="A118" s="71"/>
      <c r="B118" s="399">
        <v>43000</v>
      </c>
      <c r="C118" s="71" t="s">
        <v>18</v>
      </c>
      <c r="D118" s="73"/>
      <c r="E118" s="71"/>
      <c r="F118" s="74"/>
      <c r="G118" s="74"/>
      <c r="H118" s="101">
        <v>0</v>
      </c>
      <c r="I118" s="147">
        <v>86</v>
      </c>
      <c r="J118" s="72"/>
      <c r="K118" s="148"/>
      <c r="M118" s="2">
        <v>500</v>
      </c>
    </row>
    <row r="119" spans="1:13" s="15" customFormat="1" ht="12.75">
      <c r="A119" s="12"/>
      <c r="B119" s="246"/>
      <c r="C119" s="12"/>
      <c r="D119" s="33"/>
      <c r="E119" s="12"/>
      <c r="F119" s="30"/>
      <c r="G119" s="30"/>
      <c r="H119" s="85">
        <v>0</v>
      </c>
      <c r="I119" s="98">
        <v>0</v>
      </c>
      <c r="J119" s="29"/>
      <c r="K119" s="89"/>
      <c r="M119" s="2">
        <v>500</v>
      </c>
    </row>
    <row r="120" spans="1:13" s="148" customFormat="1" ht="12.75">
      <c r="A120" s="73"/>
      <c r="B120" s="399">
        <v>180000</v>
      </c>
      <c r="C120" s="73" t="s">
        <v>54</v>
      </c>
      <c r="D120" s="73"/>
      <c r="E120" s="73"/>
      <c r="F120" s="96"/>
      <c r="G120" s="96"/>
      <c r="H120" s="101">
        <v>0</v>
      </c>
      <c r="I120" s="147">
        <v>360</v>
      </c>
      <c r="M120" s="2">
        <v>500</v>
      </c>
    </row>
    <row r="121" spans="1:13" s="89" customFormat="1" ht="12.75">
      <c r="A121" s="12"/>
      <c r="B121" s="246"/>
      <c r="C121" s="12"/>
      <c r="D121" s="33"/>
      <c r="E121" s="12"/>
      <c r="F121" s="30"/>
      <c r="G121" s="30"/>
      <c r="H121" s="85">
        <v>0</v>
      </c>
      <c r="I121" s="98">
        <v>0</v>
      </c>
      <c r="J121" s="15"/>
      <c r="K121" s="15"/>
      <c r="L121" s="15"/>
      <c r="M121" s="2">
        <v>500</v>
      </c>
    </row>
    <row r="122" spans="1:13" s="148" customFormat="1" ht="12.75">
      <c r="A122" s="71"/>
      <c r="B122" s="399">
        <v>60000</v>
      </c>
      <c r="C122" s="73" t="s">
        <v>20</v>
      </c>
      <c r="D122" s="73"/>
      <c r="E122" s="71"/>
      <c r="F122" s="74"/>
      <c r="G122" s="74"/>
      <c r="H122" s="101">
        <v>0</v>
      </c>
      <c r="I122" s="147">
        <v>120</v>
      </c>
      <c r="J122" s="76"/>
      <c r="K122" s="76"/>
      <c r="L122" s="76"/>
      <c r="M122" s="2">
        <v>500</v>
      </c>
    </row>
    <row r="123" spans="1:13" s="89" customFormat="1" ht="12.75">
      <c r="A123" s="12"/>
      <c r="B123" s="246"/>
      <c r="C123" s="33"/>
      <c r="D123" s="33"/>
      <c r="E123" s="12"/>
      <c r="F123" s="30"/>
      <c r="G123" s="30"/>
      <c r="H123" s="85">
        <v>0</v>
      </c>
      <c r="I123" s="98">
        <v>0</v>
      </c>
      <c r="J123" s="15"/>
      <c r="K123" s="15"/>
      <c r="L123" s="15"/>
      <c r="M123" s="2">
        <v>500</v>
      </c>
    </row>
    <row r="124" spans="1:13" s="89" customFormat="1" ht="12.75">
      <c r="A124" s="12"/>
      <c r="B124" s="246"/>
      <c r="C124" s="33"/>
      <c r="D124" s="33"/>
      <c r="E124" s="12"/>
      <c r="F124" s="30"/>
      <c r="G124" s="30"/>
      <c r="H124" s="85">
        <v>0</v>
      </c>
      <c r="I124" s="98">
        <v>0</v>
      </c>
      <c r="J124" s="15"/>
      <c r="K124" s="15"/>
      <c r="L124" s="15"/>
      <c r="M124" s="2">
        <v>500</v>
      </c>
    </row>
    <row r="125" spans="1:13" s="148" customFormat="1" ht="12.75">
      <c r="A125" s="71"/>
      <c r="B125" s="399">
        <v>375000</v>
      </c>
      <c r="C125" s="73" t="s">
        <v>760</v>
      </c>
      <c r="D125" s="73"/>
      <c r="E125" s="71"/>
      <c r="F125" s="74"/>
      <c r="G125" s="74"/>
      <c r="H125" s="101">
        <v>0</v>
      </c>
      <c r="I125" s="147">
        <v>750</v>
      </c>
      <c r="J125" s="76"/>
      <c r="K125" s="76"/>
      <c r="L125" s="76"/>
      <c r="M125" s="2">
        <v>500</v>
      </c>
    </row>
    <row r="126" spans="1:13" s="89" customFormat="1" ht="12.75">
      <c r="A126" s="12"/>
      <c r="B126" s="246"/>
      <c r="C126" s="33"/>
      <c r="D126" s="33"/>
      <c r="E126" s="12"/>
      <c r="F126" s="30"/>
      <c r="G126" s="30"/>
      <c r="H126" s="85">
        <v>0</v>
      </c>
      <c r="I126" s="98">
        <v>0</v>
      </c>
      <c r="J126" s="15"/>
      <c r="K126" s="15"/>
      <c r="L126" s="15"/>
      <c r="M126" s="2">
        <v>500</v>
      </c>
    </row>
    <row r="127" spans="1:13" s="62" customFormat="1" ht="12.75">
      <c r="A127" s="11"/>
      <c r="B127" s="401">
        <v>275000</v>
      </c>
      <c r="C127" s="11" t="s">
        <v>771</v>
      </c>
      <c r="D127" s="11"/>
      <c r="E127" s="11"/>
      <c r="F127" s="18"/>
      <c r="G127" s="133"/>
      <c r="H127" s="59">
        <v>0</v>
      </c>
      <c r="I127" s="61">
        <v>550</v>
      </c>
      <c r="M127" s="2">
        <v>500</v>
      </c>
    </row>
    <row r="128" spans="2:13" ht="12.75">
      <c r="B128" s="32"/>
      <c r="C128" s="33"/>
      <c r="D128" s="12"/>
      <c r="E128" s="33"/>
      <c r="G128" s="31"/>
      <c r="H128" s="6">
        <v>0</v>
      </c>
      <c r="I128" s="22">
        <v>0</v>
      </c>
      <c r="M128" s="2">
        <v>500</v>
      </c>
    </row>
    <row r="129" spans="1:13" ht="12.75">
      <c r="A129" s="60"/>
      <c r="B129" s="429">
        <v>853853</v>
      </c>
      <c r="C129" s="60" t="s">
        <v>867</v>
      </c>
      <c r="D129" s="133"/>
      <c r="E129" s="134"/>
      <c r="F129" s="134"/>
      <c r="G129" s="134"/>
      <c r="H129" s="130">
        <v>0</v>
      </c>
      <c r="I129" s="137">
        <v>1694.1527777777778</v>
      </c>
      <c r="J129" s="136"/>
      <c r="K129" s="136"/>
      <c r="L129" s="136"/>
      <c r="M129" s="2">
        <v>500</v>
      </c>
    </row>
    <row r="130" spans="2:13" ht="12.75">
      <c r="B130" s="32"/>
      <c r="C130" s="33"/>
      <c r="D130" s="12"/>
      <c r="E130" s="33"/>
      <c r="G130" s="31"/>
      <c r="H130" s="6">
        <v>0</v>
      </c>
      <c r="I130" s="22">
        <v>0</v>
      </c>
      <c r="M130" s="2">
        <v>500</v>
      </c>
    </row>
    <row r="131" spans="2:13" ht="12.75">
      <c r="B131" s="32"/>
      <c r="C131" s="33"/>
      <c r="D131" s="12"/>
      <c r="E131" s="33"/>
      <c r="G131" s="31"/>
      <c r="H131" s="6">
        <v>0</v>
      </c>
      <c r="I131" s="22">
        <v>0</v>
      </c>
      <c r="M131" s="2">
        <v>500</v>
      </c>
    </row>
    <row r="132" spans="2:13" ht="12.75">
      <c r="B132" s="144"/>
      <c r="C132" s="33"/>
      <c r="D132" s="12"/>
      <c r="E132" s="34"/>
      <c r="G132" s="35"/>
      <c r="H132" s="6">
        <v>0</v>
      </c>
      <c r="I132" s="22">
        <v>0</v>
      </c>
      <c r="M132" s="2">
        <v>500</v>
      </c>
    </row>
    <row r="133" spans="2:13" ht="12.75">
      <c r="B133" s="29"/>
      <c r="C133" s="33"/>
      <c r="D133" s="12"/>
      <c r="E133" s="12"/>
      <c r="G133" s="30"/>
      <c r="H133" s="6">
        <v>0</v>
      </c>
      <c r="I133" s="22">
        <v>0</v>
      </c>
      <c r="M133" s="2">
        <v>500</v>
      </c>
    </row>
    <row r="134" spans="1:13" s="15" customFormat="1" ht="12.75">
      <c r="A134" s="12"/>
      <c r="B134" s="29"/>
      <c r="C134" s="33"/>
      <c r="D134" s="12"/>
      <c r="E134" s="12"/>
      <c r="F134" s="27"/>
      <c r="G134" s="30"/>
      <c r="H134" s="6">
        <v>0</v>
      </c>
      <c r="I134" s="22">
        <v>0</v>
      </c>
      <c r="K134"/>
      <c r="M134" s="2">
        <v>500</v>
      </c>
    </row>
    <row r="135" spans="1:13" ht="13.5" thickBot="1">
      <c r="A135" s="47"/>
      <c r="B135" s="44">
        <v>1272435</v>
      </c>
      <c r="C135" s="47"/>
      <c r="D135" s="46" t="s">
        <v>438</v>
      </c>
      <c r="E135" s="140"/>
      <c r="F135" s="140"/>
      <c r="G135" s="49"/>
      <c r="H135" s="141"/>
      <c r="I135" s="142">
        <v>2544.87</v>
      </c>
      <c r="J135" s="143"/>
      <c r="K135" s="143"/>
      <c r="L135" s="143"/>
      <c r="M135" s="2">
        <v>500</v>
      </c>
    </row>
    <row r="136" spans="2:13" ht="12.75">
      <c r="B136" s="32"/>
      <c r="C136" s="33"/>
      <c r="D136" s="12"/>
      <c r="E136" s="33"/>
      <c r="G136" s="31"/>
      <c r="H136" s="6">
        <v>0</v>
      </c>
      <c r="I136" s="22">
        <v>0</v>
      </c>
      <c r="M136" s="2">
        <v>500</v>
      </c>
    </row>
    <row r="137" spans="2:13" ht="12.75">
      <c r="B137" s="144"/>
      <c r="C137" s="33"/>
      <c r="D137" s="12"/>
      <c r="E137" s="34"/>
      <c r="G137" s="35"/>
      <c r="H137" s="6">
        <v>0</v>
      </c>
      <c r="I137" s="22">
        <v>0</v>
      </c>
      <c r="M137" s="2">
        <v>500</v>
      </c>
    </row>
    <row r="138" spans="1:13" s="62" customFormat="1" ht="12.75">
      <c r="A138" s="11"/>
      <c r="B138" s="451">
        <v>175500</v>
      </c>
      <c r="C138" s="11" t="s">
        <v>26</v>
      </c>
      <c r="D138" s="11"/>
      <c r="E138" s="11"/>
      <c r="F138" s="18"/>
      <c r="G138" s="18"/>
      <c r="H138" s="59">
        <v>0</v>
      </c>
      <c r="I138" s="61">
        <v>351</v>
      </c>
      <c r="M138" s="2">
        <v>500</v>
      </c>
    </row>
    <row r="139" spans="2:13" ht="12.75">
      <c r="B139" s="6"/>
      <c r="D139" s="12"/>
      <c r="H139" s="6">
        <v>0</v>
      </c>
      <c r="I139" s="22">
        <v>0</v>
      </c>
      <c r="M139" s="2">
        <v>500</v>
      </c>
    </row>
    <row r="140" spans="1:13" s="76" customFormat="1" ht="12.75">
      <c r="A140" s="71"/>
      <c r="B140" s="427">
        <v>1500</v>
      </c>
      <c r="C140" s="73" t="s">
        <v>821</v>
      </c>
      <c r="D140" s="71"/>
      <c r="E140" s="71"/>
      <c r="F140" s="74"/>
      <c r="G140" s="74"/>
      <c r="H140" s="72">
        <v>0</v>
      </c>
      <c r="I140" s="75">
        <v>3</v>
      </c>
      <c r="M140" s="2">
        <v>500</v>
      </c>
    </row>
    <row r="141" spans="2:13" ht="12.75">
      <c r="B141" s="354"/>
      <c r="H141" s="6">
        <v>0</v>
      </c>
      <c r="I141" s="22">
        <v>0</v>
      </c>
      <c r="M141" s="2">
        <v>500</v>
      </c>
    </row>
    <row r="142" spans="1:13" s="62" customFormat="1" ht="12.75">
      <c r="A142" s="71"/>
      <c r="B142" s="427">
        <v>4600</v>
      </c>
      <c r="C142" s="73" t="s">
        <v>515</v>
      </c>
      <c r="D142" s="71"/>
      <c r="E142" s="71"/>
      <c r="F142" s="74"/>
      <c r="G142" s="74"/>
      <c r="H142" s="72">
        <v>0</v>
      </c>
      <c r="I142" s="75">
        <v>9.2</v>
      </c>
      <c r="J142" s="76"/>
      <c r="K142" s="76"/>
      <c r="L142" s="76"/>
      <c r="M142" s="2">
        <v>500</v>
      </c>
    </row>
    <row r="143" spans="2:14" ht="12.75">
      <c r="B143" s="354"/>
      <c r="D143" s="12"/>
      <c r="H143" s="6">
        <v>0</v>
      </c>
      <c r="I143" s="22">
        <v>0</v>
      </c>
      <c r="M143" s="2">
        <v>500</v>
      </c>
      <c r="N143" s="38">
        <v>500</v>
      </c>
    </row>
    <row r="144" spans="1:13" s="62" customFormat="1" ht="12.75">
      <c r="A144" s="71"/>
      <c r="B144" s="427">
        <v>4000</v>
      </c>
      <c r="C144" s="73" t="s">
        <v>20</v>
      </c>
      <c r="D144" s="71"/>
      <c r="E144" s="71"/>
      <c r="F144" s="74"/>
      <c r="G144" s="74"/>
      <c r="H144" s="72">
        <v>0</v>
      </c>
      <c r="I144" s="75">
        <v>8</v>
      </c>
      <c r="J144" s="76"/>
      <c r="K144" s="76"/>
      <c r="L144" s="76"/>
      <c r="M144" s="2">
        <v>500</v>
      </c>
    </row>
    <row r="145" spans="2:13" ht="12.75">
      <c r="B145" s="354"/>
      <c r="D145" s="12"/>
      <c r="H145" s="6">
        <v>0</v>
      </c>
      <c r="I145" s="22">
        <v>0</v>
      </c>
      <c r="M145" s="2">
        <v>500</v>
      </c>
    </row>
    <row r="146" spans="1:13" s="62" customFormat="1" ht="12.75">
      <c r="A146" s="71"/>
      <c r="B146" s="427">
        <v>5000</v>
      </c>
      <c r="C146" s="73" t="s">
        <v>54</v>
      </c>
      <c r="D146" s="71"/>
      <c r="E146" s="71"/>
      <c r="F146" s="74"/>
      <c r="G146" s="74"/>
      <c r="H146" s="72">
        <v>0</v>
      </c>
      <c r="I146" s="75">
        <v>10</v>
      </c>
      <c r="J146" s="76"/>
      <c r="K146" s="76"/>
      <c r="L146" s="76"/>
      <c r="M146" s="2">
        <v>500</v>
      </c>
    </row>
    <row r="147" spans="2:13" ht="12.75">
      <c r="B147" s="354"/>
      <c r="H147" s="6">
        <v>0</v>
      </c>
      <c r="I147" s="22">
        <v>0</v>
      </c>
      <c r="M147" s="2">
        <v>500</v>
      </c>
    </row>
    <row r="148" spans="2:13" ht="12.75">
      <c r="B148" s="354"/>
      <c r="H148" s="6">
        <v>0</v>
      </c>
      <c r="I148" s="22">
        <v>0</v>
      </c>
      <c r="M148" s="2">
        <v>500</v>
      </c>
    </row>
    <row r="149" spans="1:13" s="76" customFormat="1" ht="12.75">
      <c r="A149" s="71"/>
      <c r="B149" s="427">
        <v>70450</v>
      </c>
      <c r="C149" s="71"/>
      <c r="D149" s="71"/>
      <c r="E149" s="71" t="s">
        <v>19</v>
      </c>
      <c r="F149" s="74"/>
      <c r="G149" s="74"/>
      <c r="H149" s="72">
        <v>0</v>
      </c>
      <c r="I149" s="75">
        <v>140.9</v>
      </c>
      <c r="M149" s="2">
        <v>500</v>
      </c>
    </row>
    <row r="150" spans="2:13" ht="12.75">
      <c r="B150" s="6"/>
      <c r="H150" s="6">
        <v>0</v>
      </c>
      <c r="I150" s="22">
        <v>0</v>
      </c>
      <c r="M150" s="2">
        <v>500</v>
      </c>
    </row>
    <row r="151" spans="2:13" ht="12.75">
      <c r="B151" s="6"/>
      <c r="H151" s="6">
        <v>0</v>
      </c>
      <c r="I151" s="22">
        <v>0</v>
      </c>
      <c r="M151" s="2">
        <v>500</v>
      </c>
    </row>
    <row r="152" spans="2:13" ht="12.75">
      <c r="B152" s="6"/>
      <c r="H152" s="6">
        <v>0</v>
      </c>
      <c r="I152" s="22">
        <v>0</v>
      </c>
      <c r="M152" s="2">
        <v>500</v>
      </c>
    </row>
    <row r="153" spans="2:13" ht="12.75">
      <c r="B153" s="6"/>
      <c r="H153" s="6">
        <v>0</v>
      </c>
      <c r="I153" s="22">
        <v>0</v>
      </c>
      <c r="M153" s="2">
        <v>500</v>
      </c>
    </row>
    <row r="154" spans="1:13" s="76" customFormat="1" ht="12.75">
      <c r="A154" s="71"/>
      <c r="B154" s="397">
        <v>250000</v>
      </c>
      <c r="C154" s="54" t="s">
        <v>827</v>
      </c>
      <c r="D154" s="71"/>
      <c r="E154" s="71"/>
      <c r="F154" s="74"/>
      <c r="G154" s="74"/>
      <c r="H154" s="72"/>
      <c r="I154" s="75">
        <v>500</v>
      </c>
      <c r="M154" s="2">
        <v>500</v>
      </c>
    </row>
    <row r="155" spans="1:13" s="84" customFormat="1" ht="12.75">
      <c r="A155" s="161"/>
      <c r="B155" s="398" t="s">
        <v>865</v>
      </c>
      <c r="C155" s="161"/>
      <c r="D155" s="161"/>
      <c r="E155" s="161"/>
      <c r="F155" s="162"/>
      <c r="G155" s="163"/>
      <c r="H155" s="131"/>
      <c r="I155" s="164"/>
      <c r="J155" s="165"/>
      <c r="K155" s="165"/>
      <c r="L155" s="165"/>
      <c r="M155" s="2">
        <v>500</v>
      </c>
    </row>
    <row r="156" spans="2:13" ht="12.75">
      <c r="B156" s="297"/>
      <c r="H156" s="6">
        <v>0</v>
      </c>
      <c r="I156" s="22">
        <v>0</v>
      </c>
      <c r="M156" s="2">
        <v>500</v>
      </c>
    </row>
    <row r="157" spans="1:13" s="76" customFormat="1" ht="12.75">
      <c r="A157" s="71"/>
      <c r="B157" s="399">
        <v>90000</v>
      </c>
      <c r="C157" s="71"/>
      <c r="D157" s="71"/>
      <c r="E157" s="160" t="s">
        <v>829</v>
      </c>
      <c r="F157" s="74"/>
      <c r="G157" s="74"/>
      <c r="H157" s="72"/>
      <c r="I157" s="75">
        <v>180</v>
      </c>
      <c r="M157" s="2">
        <v>500</v>
      </c>
    </row>
    <row r="158" spans="2:13" ht="12.75">
      <c r="B158" s="297"/>
      <c r="H158" s="6">
        <v>0</v>
      </c>
      <c r="I158" s="22">
        <v>0</v>
      </c>
      <c r="M158" s="2">
        <v>500</v>
      </c>
    </row>
    <row r="159" spans="1:13" s="181" customFormat="1" ht="12.75">
      <c r="A159" s="176"/>
      <c r="B159" s="400">
        <v>130000</v>
      </c>
      <c r="C159" s="176"/>
      <c r="D159" s="176"/>
      <c r="E159" s="177" t="s">
        <v>1114</v>
      </c>
      <c r="F159" s="178"/>
      <c r="G159" s="178"/>
      <c r="H159" s="179"/>
      <c r="I159" s="180">
        <v>260</v>
      </c>
      <c r="M159" s="2">
        <v>500</v>
      </c>
    </row>
    <row r="160" spans="2:13" ht="12.75">
      <c r="B160" s="297"/>
      <c r="C160" s="12"/>
      <c r="H160" s="6">
        <v>0</v>
      </c>
      <c r="I160" s="22">
        <v>0</v>
      </c>
      <c r="M160" s="2">
        <v>500</v>
      </c>
    </row>
    <row r="161" spans="1:13" s="76" customFormat="1" ht="12.75">
      <c r="A161" s="71"/>
      <c r="B161" s="399">
        <v>30000</v>
      </c>
      <c r="C161" s="71"/>
      <c r="D161" s="71"/>
      <c r="E161" s="160" t="s">
        <v>839</v>
      </c>
      <c r="F161" s="74"/>
      <c r="G161" s="74"/>
      <c r="H161" s="72"/>
      <c r="I161" s="75">
        <v>60</v>
      </c>
      <c r="M161" s="2">
        <v>500</v>
      </c>
    </row>
    <row r="162" spans="2:13" ht="12.75">
      <c r="B162" s="6"/>
      <c r="H162" s="6">
        <v>0</v>
      </c>
      <c r="I162" s="22">
        <v>0</v>
      </c>
      <c r="M162" s="2">
        <v>500</v>
      </c>
    </row>
    <row r="163" spans="2:13" ht="12.75">
      <c r="B163" s="6"/>
      <c r="H163" s="6">
        <v>0</v>
      </c>
      <c r="I163" s="22">
        <v>0</v>
      </c>
      <c r="M163" s="2">
        <v>500</v>
      </c>
    </row>
    <row r="164" spans="2:13" ht="12.75">
      <c r="B164" s="6"/>
      <c r="H164" s="6">
        <v>0</v>
      </c>
      <c r="I164" s="22">
        <v>0</v>
      </c>
      <c r="M164" s="2">
        <v>500</v>
      </c>
    </row>
    <row r="165" spans="2:13" ht="12.75">
      <c r="B165" s="6"/>
      <c r="H165" s="6">
        <v>0</v>
      </c>
      <c r="I165" s="22">
        <v>0</v>
      </c>
      <c r="M165" s="2">
        <v>500</v>
      </c>
    </row>
    <row r="166" spans="1:13" s="76" customFormat="1" ht="12.75">
      <c r="A166" s="71"/>
      <c r="B166" s="55">
        <v>5000</v>
      </c>
      <c r="C166" s="54" t="s">
        <v>1099</v>
      </c>
      <c r="D166" s="71"/>
      <c r="E166" s="71"/>
      <c r="F166" s="74"/>
      <c r="G166" s="74"/>
      <c r="H166" s="72">
        <v>0</v>
      </c>
      <c r="I166" s="75">
        <v>10</v>
      </c>
      <c r="M166" s="2">
        <v>500</v>
      </c>
    </row>
    <row r="167" spans="2:13" ht="12.75">
      <c r="B167" s="6"/>
      <c r="H167" s="6">
        <v>0</v>
      </c>
      <c r="I167" s="22">
        <v>0</v>
      </c>
      <c r="M167" s="2">
        <v>500</v>
      </c>
    </row>
    <row r="168" spans="1:13" s="76" customFormat="1" ht="12.75">
      <c r="A168" s="71"/>
      <c r="B168" s="427">
        <v>5000</v>
      </c>
      <c r="C168" s="71"/>
      <c r="D168" s="71"/>
      <c r="E168" s="73" t="s">
        <v>841</v>
      </c>
      <c r="F168" s="74"/>
      <c r="G168" s="74"/>
      <c r="H168" s="72">
        <v>0</v>
      </c>
      <c r="I168" s="75">
        <v>10</v>
      </c>
      <c r="M168" s="2">
        <v>500</v>
      </c>
    </row>
    <row r="169" spans="2:13" ht="12.75">
      <c r="B169" s="354"/>
      <c r="H169" s="6">
        <v>0</v>
      </c>
      <c r="I169" s="22">
        <v>0</v>
      </c>
      <c r="M169" s="2">
        <v>500</v>
      </c>
    </row>
    <row r="170" spans="2:13" ht="12.75">
      <c r="B170" s="354"/>
      <c r="H170" s="6">
        <v>0</v>
      </c>
      <c r="I170" s="22">
        <v>0</v>
      </c>
      <c r="M170" s="2">
        <v>500</v>
      </c>
    </row>
    <row r="171" spans="1:13" s="76" customFormat="1" ht="12.75">
      <c r="A171" s="71"/>
      <c r="B171" s="427">
        <v>49325</v>
      </c>
      <c r="C171" s="71"/>
      <c r="D171" s="71"/>
      <c r="E171" s="71" t="s">
        <v>57</v>
      </c>
      <c r="F171" s="74"/>
      <c r="G171" s="74"/>
      <c r="H171" s="72">
        <v>0</v>
      </c>
      <c r="I171" s="75">
        <v>98.65</v>
      </c>
      <c r="M171" s="2">
        <v>500</v>
      </c>
    </row>
    <row r="172" spans="2:13" ht="12.75">
      <c r="B172" s="354"/>
      <c r="H172" s="6">
        <v>0</v>
      </c>
      <c r="I172" s="22">
        <v>0</v>
      </c>
      <c r="M172" s="2">
        <v>500</v>
      </c>
    </row>
    <row r="173" spans="1:13" s="76" customFormat="1" ht="12.75">
      <c r="A173" s="71"/>
      <c r="B173" s="427">
        <v>27200</v>
      </c>
      <c r="C173" s="71"/>
      <c r="D173" s="71"/>
      <c r="E173" s="71" t="s">
        <v>860</v>
      </c>
      <c r="F173" s="74"/>
      <c r="G173" s="74"/>
      <c r="H173" s="72">
        <v>0</v>
      </c>
      <c r="I173" s="75">
        <v>54.4</v>
      </c>
      <c r="M173" s="2">
        <v>500</v>
      </c>
    </row>
    <row r="174" spans="2:13" ht="12.75">
      <c r="B174" s="430"/>
      <c r="H174" s="6">
        <v>0</v>
      </c>
      <c r="I174" s="22">
        <v>0</v>
      </c>
      <c r="M174" s="2">
        <v>500</v>
      </c>
    </row>
    <row r="175" spans="1:13" s="62" customFormat="1" ht="12.75">
      <c r="A175" s="11"/>
      <c r="B175" s="359">
        <v>679860</v>
      </c>
      <c r="C175" s="11" t="s">
        <v>867</v>
      </c>
      <c r="D175" s="11"/>
      <c r="E175" s="11"/>
      <c r="F175" s="18"/>
      <c r="G175" s="18"/>
      <c r="H175" s="59">
        <v>0</v>
      </c>
      <c r="I175" s="61">
        <v>1333.0588235294117</v>
      </c>
      <c r="M175" s="2">
        <v>500</v>
      </c>
    </row>
    <row r="176" spans="8:13" ht="12.75">
      <c r="H176" s="6">
        <v>0</v>
      </c>
      <c r="I176" s="22">
        <v>0</v>
      </c>
      <c r="M176" s="2">
        <v>500</v>
      </c>
    </row>
    <row r="177" spans="8:13" ht="12.75">
      <c r="H177" s="6">
        <v>0</v>
      </c>
      <c r="I177" s="22">
        <v>0</v>
      </c>
      <c r="M177" s="2">
        <v>500</v>
      </c>
    </row>
    <row r="178" spans="8:13" ht="12.75">
      <c r="H178" s="6">
        <v>0</v>
      </c>
      <c r="I178" s="22">
        <v>0</v>
      </c>
      <c r="M178" s="2">
        <v>500</v>
      </c>
    </row>
    <row r="179" spans="8:13" ht="12.75">
      <c r="H179" s="6">
        <v>0</v>
      </c>
      <c r="I179" s="22">
        <v>0</v>
      </c>
      <c r="M179" s="2">
        <v>500</v>
      </c>
    </row>
    <row r="180" spans="1:13" ht="13.5" thickBot="1">
      <c r="A180" s="47"/>
      <c r="B180" s="434">
        <v>1584811.2</v>
      </c>
      <c r="C180" s="47"/>
      <c r="D180" s="139" t="s">
        <v>894</v>
      </c>
      <c r="E180" s="140"/>
      <c r="F180" s="140"/>
      <c r="G180" s="172"/>
      <c r="H180" s="141"/>
      <c r="I180" s="142">
        <v>3144.4666666666667</v>
      </c>
      <c r="J180" s="143"/>
      <c r="K180" s="143"/>
      <c r="L180" s="143"/>
      <c r="M180" s="2">
        <v>500</v>
      </c>
    </row>
    <row r="181" spans="2:13" ht="12.75">
      <c r="B181" s="435"/>
      <c r="H181" s="6">
        <v>0</v>
      </c>
      <c r="I181" s="22">
        <v>0</v>
      </c>
      <c r="M181" s="2">
        <v>500</v>
      </c>
    </row>
    <row r="182" spans="2:13" ht="12.75">
      <c r="B182" s="435"/>
      <c r="H182" s="6">
        <v>0</v>
      </c>
      <c r="I182" s="22">
        <v>0</v>
      </c>
      <c r="M182" s="2">
        <v>500</v>
      </c>
    </row>
    <row r="183" spans="1:13" s="69" customFormat="1" ht="12.75">
      <c r="A183" s="64"/>
      <c r="B183" s="436">
        <v>21500</v>
      </c>
      <c r="C183" s="64" t="s">
        <v>895</v>
      </c>
      <c r="D183" s="64"/>
      <c r="E183" s="64" t="s">
        <v>902</v>
      </c>
      <c r="F183" s="132"/>
      <c r="G183" s="66" t="s">
        <v>896</v>
      </c>
      <c r="H183" s="59"/>
      <c r="I183" s="61">
        <v>42.65873015873016</v>
      </c>
      <c r="M183" s="2">
        <v>500</v>
      </c>
    </row>
    <row r="184" spans="2:13" ht="12.75">
      <c r="B184" s="435"/>
      <c r="H184" s="6">
        <v>0</v>
      </c>
      <c r="I184" s="22">
        <v>0</v>
      </c>
      <c r="M184" s="2">
        <v>500</v>
      </c>
    </row>
    <row r="185" spans="2:13" ht="12.75">
      <c r="B185" s="435"/>
      <c r="H185" s="6">
        <v>0</v>
      </c>
      <c r="I185" s="22">
        <v>0</v>
      </c>
      <c r="M185" s="2">
        <v>500</v>
      </c>
    </row>
    <row r="186" spans="1:13" s="69" customFormat="1" ht="12.75">
      <c r="A186" s="64"/>
      <c r="B186" s="436">
        <v>662100</v>
      </c>
      <c r="C186" s="64" t="s">
        <v>895</v>
      </c>
      <c r="D186" s="64"/>
      <c r="E186" s="64" t="s">
        <v>910</v>
      </c>
      <c r="G186" s="69" t="s">
        <v>1118</v>
      </c>
      <c r="H186" s="65"/>
      <c r="I186" s="61">
        <v>1313.6904761904761</v>
      </c>
      <c r="M186" s="2">
        <v>500</v>
      </c>
    </row>
    <row r="187" spans="2:13" ht="12.75">
      <c r="B187" s="435"/>
      <c r="H187" s="6">
        <v>0</v>
      </c>
      <c r="I187" s="22">
        <v>0</v>
      </c>
      <c r="M187" s="2">
        <v>500</v>
      </c>
    </row>
    <row r="188" spans="1:13" s="62" customFormat="1" ht="12.75">
      <c r="A188" s="11"/>
      <c r="B188" s="439">
        <v>36000</v>
      </c>
      <c r="C188" s="11" t="s">
        <v>897</v>
      </c>
      <c r="D188" s="11"/>
      <c r="E188" s="11" t="s">
        <v>910</v>
      </c>
      <c r="F188" s="18"/>
      <c r="G188" s="18"/>
      <c r="H188" s="59">
        <v>0</v>
      </c>
      <c r="I188" s="61">
        <v>72</v>
      </c>
      <c r="M188" s="2">
        <v>500</v>
      </c>
    </row>
    <row r="189" spans="2:13" ht="12.75">
      <c r="B189" s="435"/>
      <c r="H189" s="6">
        <v>0</v>
      </c>
      <c r="I189" s="22">
        <v>0</v>
      </c>
      <c r="M189" s="2">
        <v>500</v>
      </c>
    </row>
    <row r="190" spans="1:13" s="62" customFormat="1" ht="12.75">
      <c r="A190" s="11"/>
      <c r="B190" s="439">
        <v>621300</v>
      </c>
      <c r="C190" s="11" t="s">
        <v>938</v>
      </c>
      <c r="D190" s="11"/>
      <c r="E190" s="11"/>
      <c r="F190" s="18"/>
      <c r="G190" s="18"/>
      <c r="H190" s="59">
        <v>0</v>
      </c>
      <c r="I190" s="61">
        <v>1242.6</v>
      </c>
      <c r="M190" s="2">
        <v>500</v>
      </c>
    </row>
    <row r="191" spans="2:13" ht="12.75">
      <c r="B191" s="435"/>
      <c r="H191" s="6">
        <v>0</v>
      </c>
      <c r="I191" s="22">
        <v>0</v>
      </c>
      <c r="M191" s="2">
        <v>500</v>
      </c>
    </row>
    <row r="192" spans="1:13" s="62" customFormat="1" ht="12.75">
      <c r="A192" s="11"/>
      <c r="B192" s="439">
        <v>4800</v>
      </c>
      <c r="C192" s="11" t="s">
        <v>953</v>
      </c>
      <c r="D192" s="11"/>
      <c r="E192" s="11"/>
      <c r="F192" s="18"/>
      <c r="G192" s="18"/>
      <c r="H192" s="59">
        <v>0</v>
      </c>
      <c r="I192" s="61">
        <v>9.6</v>
      </c>
      <c r="M192" s="2">
        <v>500</v>
      </c>
    </row>
    <row r="193" spans="2:13" ht="12.75">
      <c r="B193" s="435"/>
      <c r="C193" s="33"/>
      <c r="D193" s="12"/>
      <c r="H193" s="6">
        <v>0</v>
      </c>
      <c r="I193" s="22">
        <v>0</v>
      </c>
      <c r="M193" s="2">
        <v>500</v>
      </c>
    </row>
    <row r="194" spans="2:13" ht="12.75">
      <c r="B194" s="435"/>
      <c r="C194" s="33"/>
      <c r="D194" s="12"/>
      <c r="H194" s="6">
        <v>0</v>
      </c>
      <c r="I194" s="22">
        <v>0</v>
      </c>
      <c r="M194" s="2">
        <v>500</v>
      </c>
    </row>
    <row r="195" spans="2:14" ht="12.75">
      <c r="B195" s="441"/>
      <c r="C195" s="33"/>
      <c r="D195" s="12"/>
      <c r="E195" s="37"/>
      <c r="H195" s="6">
        <v>0</v>
      </c>
      <c r="I195" s="22">
        <v>0</v>
      </c>
      <c r="J195" s="36"/>
      <c r="L195" s="36"/>
      <c r="M195" s="2">
        <v>500</v>
      </c>
      <c r="N195" s="38"/>
    </row>
    <row r="196" spans="2:13" ht="12.75">
      <c r="B196" s="435"/>
      <c r="C196" s="33"/>
      <c r="D196" s="12"/>
      <c r="H196" s="6">
        <v>0</v>
      </c>
      <c r="I196" s="22">
        <v>0</v>
      </c>
      <c r="M196" s="2">
        <v>500</v>
      </c>
    </row>
    <row r="197" spans="1:13" s="69" customFormat="1" ht="12.75">
      <c r="A197" s="64"/>
      <c r="B197" s="436">
        <v>802283.2</v>
      </c>
      <c r="C197" s="64" t="s">
        <v>1098</v>
      </c>
      <c r="D197" s="64"/>
      <c r="E197" s="64" t="s">
        <v>930</v>
      </c>
      <c r="F197" s="132"/>
      <c r="G197" s="67" t="s">
        <v>1119</v>
      </c>
      <c r="H197" s="65"/>
      <c r="I197" s="68"/>
      <c r="M197" s="2">
        <v>500</v>
      </c>
    </row>
    <row r="198" spans="2:13" ht="12.75">
      <c r="B198" s="435"/>
      <c r="C198" s="33"/>
      <c r="D198" s="12"/>
      <c r="H198" s="6">
        <v>0</v>
      </c>
      <c r="I198" s="22">
        <v>0</v>
      </c>
      <c r="M198" s="2">
        <v>500</v>
      </c>
    </row>
    <row r="199" spans="1:13" s="62" customFormat="1" ht="12.75">
      <c r="A199" s="11"/>
      <c r="B199" s="439">
        <v>20229.2</v>
      </c>
      <c r="C199" s="11" t="s">
        <v>897</v>
      </c>
      <c r="D199" s="11"/>
      <c r="E199" s="11" t="s">
        <v>930</v>
      </c>
      <c r="F199" s="18"/>
      <c r="G199" s="18"/>
      <c r="H199" s="59">
        <v>0</v>
      </c>
      <c r="I199" s="61">
        <v>40.458400000000005</v>
      </c>
      <c r="M199" s="2">
        <v>500</v>
      </c>
    </row>
    <row r="200" spans="2:13" ht="12.75">
      <c r="B200" s="435"/>
      <c r="D200" s="12"/>
      <c r="H200" s="6">
        <v>0</v>
      </c>
      <c r="I200" s="22">
        <v>0</v>
      </c>
      <c r="M200" s="2">
        <v>500</v>
      </c>
    </row>
    <row r="201" spans="1:13" ht="12.75">
      <c r="A201" s="11"/>
      <c r="B201" s="439">
        <v>656700</v>
      </c>
      <c r="C201" s="11" t="s">
        <v>938</v>
      </c>
      <c r="D201" s="11"/>
      <c r="E201" s="11" t="s">
        <v>930</v>
      </c>
      <c r="F201" s="18"/>
      <c r="G201" s="18"/>
      <c r="H201" s="59">
        <v>0</v>
      </c>
      <c r="I201" s="61">
        <v>1313.4</v>
      </c>
      <c r="J201" s="62"/>
      <c r="K201" s="62"/>
      <c r="L201" s="62"/>
      <c r="M201" s="2">
        <v>500</v>
      </c>
    </row>
    <row r="202" spans="2:13" ht="12.75">
      <c r="B202" s="435"/>
      <c r="D202" s="12"/>
      <c r="H202" s="6">
        <v>0</v>
      </c>
      <c r="I202" s="22">
        <v>0</v>
      </c>
      <c r="M202" s="2">
        <v>500</v>
      </c>
    </row>
    <row r="203" spans="1:13" s="62" customFormat="1" ht="12.75">
      <c r="A203" s="11"/>
      <c r="B203" s="439">
        <v>35986</v>
      </c>
      <c r="C203" s="11" t="s">
        <v>18</v>
      </c>
      <c r="D203" s="11"/>
      <c r="E203" s="11" t="s">
        <v>930</v>
      </c>
      <c r="F203" s="18"/>
      <c r="G203" s="18"/>
      <c r="H203" s="59">
        <v>0</v>
      </c>
      <c r="I203" s="61">
        <v>71.972</v>
      </c>
      <c r="M203" s="2">
        <v>500</v>
      </c>
    </row>
    <row r="204" spans="2:13" ht="12.75">
      <c r="B204" s="435"/>
      <c r="D204" s="12"/>
      <c r="H204" s="6">
        <v>0</v>
      </c>
      <c r="I204" s="22">
        <v>0</v>
      </c>
      <c r="M204" s="2">
        <v>500</v>
      </c>
    </row>
    <row r="205" spans="1:13" s="62" customFormat="1" ht="12.75">
      <c r="A205" s="11"/>
      <c r="B205" s="439">
        <v>15000</v>
      </c>
      <c r="C205" s="11" t="s">
        <v>20</v>
      </c>
      <c r="D205" s="11"/>
      <c r="E205" s="11"/>
      <c r="F205" s="18"/>
      <c r="G205" s="18"/>
      <c r="H205" s="59">
        <v>0</v>
      </c>
      <c r="I205" s="61">
        <v>30</v>
      </c>
      <c r="M205" s="2">
        <v>500</v>
      </c>
    </row>
    <row r="206" spans="2:13" ht="12.75">
      <c r="B206" s="435"/>
      <c r="D206" s="12"/>
      <c r="H206" s="6">
        <v>0</v>
      </c>
      <c r="I206" s="22">
        <v>0</v>
      </c>
      <c r="M206" s="2">
        <v>500</v>
      </c>
    </row>
    <row r="207" spans="1:13" s="62" customFormat="1" ht="12.75">
      <c r="A207" s="11"/>
      <c r="B207" s="439">
        <v>73780</v>
      </c>
      <c r="C207" s="11" t="s">
        <v>54</v>
      </c>
      <c r="D207" s="11"/>
      <c r="E207" s="11" t="s">
        <v>930</v>
      </c>
      <c r="F207" s="18"/>
      <c r="G207" s="18"/>
      <c r="H207" s="59">
        <v>0</v>
      </c>
      <c r="I207" s="61">
        <v>147.56</v>
      </c>
      <c r="M207" s="2">
        <v>500</v>
      </c>
    </row>
    <row r="208" spans="2:13" ht="12.75">
      <c r="B208" s="435"/>
      <c r="D208" s="12"/>
      <c r="H208" s="6">
        <v>0</v>
      </c>
      <c r="I208" s="22">
        <v>0</v>
      </c>
      <c r="M208" s="2">
        <v>500</v>
      </c>
    </row>
    <row r="209" spans="1:13" s="62" customFormat="1" ht="12.75">
      <c r="A209" s="11"/>
      <c r="B209" s="439">
        <v>588</v>
      </c>
      <c r="C209" s="11" t="s">
        <v>947</v>
      </c>
      <c r="D209" s="11"/>
      <c r="E209" s="11"/>
      <c r="F209" s="18"/>
      <c r="G209" s="18"/>
      <c r="H209" s="59">
        <v>0</v>
      </c>
      <c r="I209" s="61">
        <v>1.176</v>
      </c>
      <c r="M209" s="2">
        <v>500</v>
      </c>
    </row>
    <row r="210" spans="2:13" ht="12.75">
      <c r="B210" s="435"/>
      <c r="D210" s="12"/>
      <c r="H210" s="6">
        <v>0</v>
      </c>
      <c r="I210" s="22">
        <v>0</v>
      </c>
      <c r="M210" s="2">
        <v>500</v>
      </c>
    </row>
    <row r="211" spans="2:13" ht="12.75">
      <c r="B211" s="435"/>
      <c r="D211" s="12"/>
      <c r="H211" s="6">
        <v>0</v>
      </c>
      <c r="I211" s="22">
        <v>0</v>
      </c>
      <c r="M211" s="2">
        <v>500</v>
      </c>
    </row>
    <row r="212" spans="2:13" ht="12.75">
      <c r="B212" s="435"/>
      <c r="D212" s="12"/>
      <c r="H212" s="6">
        <v>0</v>
      </c>
      <c r="I212" s="22">
        <v>0</v>
      </c>
      <c r="M212" s="2">
        <v>500</v>
      </c>
    </row>
    <row r="213" spans="2:13" ht="12.75">
      <c r="B213" s="435"/>
      <c r="D213" s="12"/>
      <c r="H213" s="6">
        <v>0</v>
      </c>
      <c r="I213" s="22">
        <v>0</v>
      </c>
      <c r="M213" s="2">
        <v>500</v>
      </c>
    </row>
    <row r="214" spans="1:13" s="69" customFormat="1" ht="12.75">
      <c r="A214" s="64"/>
      <c r="B214" s="436">
        <v>98928</v>
      </c>
      <c r="C214" s="64" t="s">
        <v>950</v>
      </c>
      <c r="D214" s="64"/>
      <c r="E214" s="64" t="s">
        <v>949</v>
      </c>
      <c r="F214" s="132"/>
      <c r="G214" s="67"/>
      <c r="H214" s="65"/>
      <c r="I214" s="61">
        <v>196.28571428571428</v>
      </c>
      <c r="M214" s="2">
        <v>500</v>
      </c>
    </row>
    <row r="215" spans="2:13" ht="12.75">
      <c r="B215" s="435"/>
      <c r="D215" s="12"/>
      <c r="H215" s="6">
        <v>0</v>
      </c>
      <c r="I215" s="22">
        <v>0</v>
      </c>
      <c r="M215" s="2">
        <v>500</v>
      </c>
    </row>
    <row r="216" spans="1:13" s="62" customFormat="1" ht="12.75">
      <c r="A216" s="11"/>
      <c r="B216" s="439">
        <v>15000</v>
      </c>
      <c r="C216" s="11" t="s">
        <v>897</v>
      </c>
      <c r="D216" s="11"/>
      <c r="E216" s="11" t="s">
        <v>949</v>
      </c>
      <c r="F216" s="18"/>
      <c r="G216" s="18"/>
      <c r="H216" s="59">
        <v>0</v>
      </c>
      <c r="I216" s="61">
        <v>30</v>
      </c>
      <c r="M216" s="2">
        <v>500</v>
      </c>
    </row>
    <row r="217" spans="2:13" ht="12.75">
      <c r="B217" s="435"/>
      <c r="D217" s="12"/>
      <c r="H217" s="6">
        <v>0</v>
      </c>
      <c r="I217" s="22">
        <v>0</v>
      </c>
      <c r="M217" s="2">
        <v>500</v>
      </c>
    </row>
    <row r="218" spans="1:13" s="62" customFormat="1" ht="12.75">
      <c r="A218" s="11"/>
      <c r="B218" s="439">
        <v>36186</v>
      </c>
      <c r="C218" s="11" t="s">
        <v>18</v>
      </c>
      <c r="D218" s="11"/>
      <c r="E218" s="11" t="s">
        <v>949</v>
      </c>
      <c r="F218" s="18"/>
      <c r="G218" s="18"/>
      <c r="H218" s="59">
        <v>0</v>
      </c>
      <c r="I218" s="61">
        <v>72.372</v>
      </c>
      <c r="M218" s="2">
        <v>500</v>
      </c>
    </row>
    <row r="219" spans="2:13" ht="12.75">
      <c r="B219" s="435"/>
      <c r="H219" s="6">
        <v>0</v>
      </c>
      <c r="I219" s="22">
        <v>0</v>
      </c>
      <c r="M219" s="2">
        <v>500</v>
      </c>
    </row>
    <row r="220" spans="1:13" s="62" customFormat="1" ht="12.75">
      <c r="A220" s="11"/>
      <c r="B220" s="439">
        <v>15000</v>
      </c>
      <c r="C220" s="11" t="s">
        <v>20</v>
      </c>
      <c r="D220" s="11"/>
      <c r="E220" s="11" t="s">
        <v>949</v>
      </c>
      <c r="F220" s="18"/>
      <c r="G220" s="18"/>
      <c r="H220" s="59">
        <v>0</v>
      </c>
      <c r="I220" s="61">
        <v>30</v>
      </c>
      <c r="M220" s="2">
        <v>500</v>
      </c>
    </row>
    <row r="221" spans="2:13" ht="12.75">
      <c r="B221" s="435"/>
      <c r="H221" s="6">
        <v>0</v>
      </c>
      <c r="I221" s="22">
        <v>0</v>
      </c>
      <c r="M221" s="2">
        <v>500</v>
      </c>
    </row>
    <row r="222" spans="1:13" s="62" customFormat="1" ht="12.75">
      <c r="A222" s="11"/>
      <c r="B222" s="439">
        <v>22382</v>
      </c>
      <c r="C222" s="11" t="s">
        <v>54</v>
      </c>
      <c r="D222" s="11"/>
      <c r="E222" s="11" t="s">
        <v>949</v>
      </c>
      <c r="F222" s="18"/>
      <c r="G222" s="18"/>
      <c r="H222" s="59">
        <v>0</v>
      </c>
      <c r="I222" s="61">
        <v>44.764</v>
      </c>
      <c r="M222" s="2">
        <v>500</v>
      </c>
    </row>
    <row r="223" spans="2:13" ht="12.75">
      <c r="B223" s="435"/>
      <c r="H223" s="6">
        <v>0</v>
      </c>
      <c r="I223" s="22">
        <v>0</v>
      </c>
      <c r="M223" s="2">
        <v>500</v>
      </c>
    </row>
    <row r="224" spans="1:13" s="62" customFormat="1" ht="12.75">
      <c r="A224" s="11"/>
      <c r="B224" s="439">
        <v>10360</v>
      </c>
      <c r="C224" s="11" t="s">
        <v>953</v>
      </c>
      <c r="D224" s="11"/>
      <c r="E224" s="11" t="s">
        <v>949</v>
      </c>
      <c r="F224" s="18"/>
      <c r="G224" s="18"/>
      <c r="H224" s="59">
        <v>0</v>
      </c>
      <c r="I224" s="61">
        <v>20.72</v>
      </c>
      <c r="M224" s="2">
        <v>500</v>
      </c>
    </row>
    <row r="225" spans="8:13" ht="12.75">
      <c r="H225" s="6">
        <v>0</v>
      </c>
      <c r="I225" s="22">
        <v>0</v>
      </c>
      <c r="M225" s="2">
        <v>500</v>
      </c>
    </row>
    <row r="226" spans="8:13" ht="12.75">
      <c r="H226" s="6">
        <v>0</v>
      </c>
      <c r="I226" s="22">
        <v>0</v>
      </c>
      <c r="M226" s="2">
        <v>500</v>
      </c>
    </row>
    <row r="227" spans="8:13" ht="12.75">
      <c r="H227" s="6">
        <v>0</v>
      </c>
      <c r="I227" s="22">
        <v>0</v>
      </c>
      <c r="M227" s="2">
        <v>500</v>
      </c>
    </row>
    <row r="228" spans="8:13" ht="12.75">
      <c r="H228" s="6">
        <v>0</v>
      </c>
      <c r="I228" s="22">
        <v>0</v>
      </c>
      <c r="M228" s="2">
        <v>500</v>
      </c>
    </row>
    <row r="229" spans="1:13" ht="13.5" thickBot="1">
      <c r="A229" s="47"/>
      <c r="B229" s="396">
        <v>975450</v>
      </c>
      <c r="C229" s="47"/>
      <c r="D229" s="46" t="s">
        <v>440</v>
      </c>
      <c r="E229" s="140"/>
      <c r="F229" s="140"/>
      <c r="G229" s="49"/>
      <c r="H229" s="141"/>
      <c r="I229" s="142">
        <v>1935.4166666666667</v>
      </c>
      <c r="J229" s="143"/>
      <c r="K229" s="143"/>
      <c r="L229" s="143"/>
      <c r="M229" s="2">
        <v>500</v>
      </c>
    </row>
    <row r="230" spans="2:13" ht="12.75">
      <c r="B230" s="268"/>
      <c r="H230" s="6">
        <v>0</v>
      </c>
      <c r="I230" s="22">
        <v>0</v>
      </c>
      <c r="M230" s="2">
        <v>500</v>
      </c>
    </row>
    <row r="231" spans="1:13" s="62" customFormat="1" ht="12.75">
      <c r="A231" s="11"/>
      <c r="B231" s="475">
        <v>147000</v>
      </c>
      <c r="C231" s="11" t="s">
        <v>26</v>
      </c>
      <c r="D231" s="11"/>
      <c r="E231" s="11"/>
      <c r="F231" s="18"/>
      <c r="G231" s="18"/>
      <c r="H231" s="59">
        <v>0</v>
      </c>
      <c r="I231" s="61">
        <v>294</v>
      </c>
      <c r="M231" s="2">
        <v>500</v>
      </c>
    </row>
    <row r="232" spans="2:13" ht="12.75">
      <c r="B232" s="268"/>
      <c r="H232" s="6">
        <v>0</v>
      </c>
      <c r="I232" s="22">
        <v>0</v>
      </c>
      <c r="M232" s="2">
        <v>500</v>
      </c>
    </row>
    <row r="233" spans="1:13" s="62" customFormat="1" ht="12.75">
      <c r="A233" s="11"/>
      <c r="B233" s="475">
        <v>28450</v>
      </c>
      <c r="C233" s="11"/>
      <c r="D233" s="11"/>
      <c r="E233" s="11" t="s">
        <v>19</v>
      </c>
      <c r="F233" s="18"/>
      <c r="G233" s="18"/>
      <c r="H233" s="59">
        <v>0</v>
      </c>
      <c r="I233" s="61">
        <v>56.9</v>
      </c>
      <c r="M233" s="2">
        <v>500</v>
      </c>
    </row>
    <row r="234" spans="2:13" ht="12.75">
      <c r="B234" s="474"/>
      <c r="H234" s="6">
        <v>0</v>
      </c>
      <c r="I234" s="22">
        <v>0</v>
      </c>
      <c r="M234" s="2">
        <v>500</v>
      </c>
    </row>
    <row r="235" spans="1:13" ht="12.75">
      <c r="A235" s="60"/>
      <c r="B235" s="475">
        <v>800000</v>
      </c>
      <c r="C235" s="60" t="s">
        <v>867</v>
      </c>
      <c r="D235" s="133"/>
      <c r="E235" s="134"/>
      <c r="F235" s="134"/>
      <c r="G235" s="134"/>
      <c r="H235" s="59">
        <v>0</v>
      </c>
      <c r="I235" s="61">
        <v>1587.3015873015872</v>
      </c>
      <c r="J235" s="136"/>
      <c r="K235" s="136"/>
      <c r="L235" s="136"/>
      <c r="M235" s="2">
        <v>500</v>
      </c>
    </row>
    <row r="236" spans="8:13" ht="12.75">
      <c r="H236" s="6">
        <v>0</v>
      </c>
      <c r="I236" s="22">
        <v>0</v>
      </c>
      <c r="M236" s="2">
        <v>500</v>
      </c>
    </row>
    <row r="237" spans="8:13" ht="12.75">
      <c r="H237" s="6">
        <v>0</v>
      </c>
      <c r="I237" s="22">
        <v>0</v>
      </c>
      <c r="M237" s="2">
        <v>500</v>
      </c>
    </row>
    <row r="238" spans="8:13" ht="12.75">
      <c r="H238" s="6">
        <v>0</v>
      </c>
      <c r="I238" s="22">
        <v>0</v>
      </c>
      <c r="M238" s="2">
        <v>500</v>
      </c>
    </row>
    <row r="239" spans="8:13" ht="12.75">
      <c r="H239" s="6">
        <v>0</v>
      </c>
      <c r="I239" s="22">
        <v>0</v>
      </c>
      <c r="M239" s="2">
        <v>500</v>
      </c>
    </row>
    <row r="240" spans="1:13" ht="13.5" thickBot="1">
      <c r="A240" s="47"/>
      <c r="B240" s="44">
        <v>1478782</v>
      </c>
      <c r="C240" s="47"/>
      <c r="D240" s="46" t="s">
        <v>57</v>
      </c>
      <c r="E240" s="140"/>
      <c r="F240" s="140"/>
      <c r="G240" s="49"/>
      <c r="H240" s="141"/>
      <c r="I240" s="142">
        <v>2934.09126984127</v>
      </c>
      <c r="J240" s="143"/>
      <c r="K240" s="143"/>
      <c r="L240" s="143"/>
      <c r="M240" s="2">
        <v>500</v>
      </c>
    </row>
    <row r="241" spans="8:13" ht="12.75">
      <c r="H241" s="6">
        <v>0</v>
      </c>
      <c r="I241" s="22">
        <v>0</v>
      </c>
      <c r="M241" s="2">
        <v>500</v>
      </c>
    </row>
    <row r="242" spans="8:13" ht="12.75">
      <c r="H242" s="6">
        <v>0</v>
      </c>
      <c r="I242" s="22">
        <v>0</v>
      </c>
      <c r="M242" s="2">
        <v>500</v>
      </c>
    </row>
    <row r="243" spans="1:13" s="62" customFormat="1" ht="12.75">
      <c r="A243" s="11"/>
      <c r="B243" s="451">
        <v>207500</v>
      </c>
      <c r="C243" s="11" t="s">
        <v>26</v>
      </c>
      <c r="D243" s="11"/>
      <c r="E243" s="11"/>
      <c r="F243" s="18"/>
      <c r="G243" s="18"/>
      <c r="H243" s="59">
        <v>0</v>
      </c>
      <c r="I243" s="61">
        <v>415</v>
      </c>
      <c r="M243" s="2">
        <v>500</v>
      </c>
    </row>
    <row r="244" spans="2:13" ht="12.75">
      <c r="B244" s="444"/>
      <c r="D244" s="12"/>
      <c r="H244" s="6">
        <v>0</v>
      </c>
      <c r="I244" s="22">
        <v>0</v>
      </c>
      <c r="M244" s="2">
        <v>500</v>
      </c>
    </row>
    <row r="245" spans="1:13" s="62" customFormat="1" ht="12.75">
      <c r="A245" s="11"/>
      <c r="B245" s="451">
        <v>89650</v>
      </c>
      <c r="C245" s="174"/>
      <c r="D245" s="11"/>
      <c r="E245" s="11" t="s">
        <v>19</v>
      </c>
      <c r="F245" s="18"/>
      <c r="G245" s="18"/>
      <c r="H245" s="59">
        <v>0</v>
      </c>
      <c r="I245" s="61">
        <v>179.3</v>
      </c>
      <c r="M245" s="2">
        <v>500</v>
      </c>
    </row>
    <row r="246" spans="8:13" ht="12.75">
      <c r="H246" s="6">
        <v>0</v>
      </c>
      <c r="I246" s="22">
        <v>0</v>
      </c>
      <c r="M246" s="2">
        <v>500</v>
      </c>
    </row>
    <row r="247" spans="1:13" s="62" customFormat="1" ht="12.75">
      <c r="A247" s="11"/>
      <c r="B247" s="329">
        <v>103300</v>
      </c>
      <c r="C247" s="11"/>
      <c r="D247" s="11"/>
      <c r="E247" s="11" t="s">
        <v>57</v>
      </c>
      <c r="F247" s="18"/>
      <c r="G247" s="18"/>
      <c r="H247" s="59">
        <v>0</v>
      </c>
      <c r="I247" s="61">
        <v>206.6</v>
      </c>
      <c r="M247" s="2">
        <v>500</v>
      </c>
    </row>
    <row r="248" spans="2:13" ht="12.75">
      <c r="B248" s="325"/>
      <c r="H248" s="6">
        <v>0</v>
      </c>
      <c r="I248" s="22">
        <v>0</v>
      </c>
      <c r="M248" s="2">
        <v>500</v>
      </c>
    </row>
    <row r="249" spans="1:13" s="62" customFormat="1" ht="12.75">
      <c r="A249" s="11"/>
      <c r="B249" s="329">
        <v>53800</v>
      </c>
      <c r="C249" s="60"/>
      <c r="D249" s="11"/>
      <c r="E249" s="175" t="s">
        <v>1049</v>
      </c>
      <c r="F249" s="18"/>
      <c r="G249" s="18"/>
      <c r="H249" s="59">
        <v>0</v>
      </c>
      <c r="I249" s="61">
        <v>107.6</v>
      </c>
      <c r="J249" s="175"/>
      <c r="L249" s="175"/>
      <c r="M249" s="2">
        <v>500</v>
      </c>
    </row>
    <row r="250" spans="3:13" ht="12.75">
      <c r="C250" s="33"/>
      <c r="D250" s="12"/>
      <c r="H250" s="6">
        <v>0</v>
      </c>
      <c r="I250" s="22">
        <v>0</v>
      </c>
      <c r="M250" s="2">
        <v>500</v>
      </c>
    </row>
    <row r="251" spans="1:13" ht="12.75">
      <c r="A251" s="60"/>
      <c r="B251" s="429">
        <v>66322</v>
      </c>
      <c r="C251" s="60" t="s">
        <v>1083</v>
      </c>
      <c r="D251" s="60"/>
      <c r="E251" s="60"/>
      <c r="F251" s="134"/>
      <c r="G251" s="133"/>
      <c r="H251" s="59">
        <v>0</v>
      </c>
      <c r="I251" s="61">
        <v>151</v>
      </c>
      <c r="J251" s="136"/>
      <c r="K251" s="136"/>
      <c r="L251" s="136"/>
      <c r="M251" s="2">
        <v>500</v>
      </c>
    </row>
    <row r="252" spans="2:13" ht="12.75">
      <c r="B252" s="433"/>
      <c r="C252" s="33"/>
      <c r="D252" s="12"/>
      <c r="H252" s="6">
        <v>0</v>
      </c>
      <c r="I252" s="22">
        <v>0</v>
      </c>
      <c r="M252" s="2">
        <v>500</v>
      </c>
    </row>
    <row r="253" spans="1:13" s="62" customFormat="1" ht="12.75">
      <c r="A253" s="11"/>
      <c r="B253" s="429">
        <v>84305</v>
      </c>
      <c r="C253" s="11"/>
      <c r="D253" s="11"/>
      <c r="E253" s="11" t="s">
        <v>1087</v>
      </c>
      <c r="F253" s="18"/>
      <c r="G253" s="18"/>
      <c r="H253" s="59">
        <v>0</v>
      </c>
      <c r="I253" s="61">
        <v>168.61</v>
      </c>
      <c r="M253" s="2">
        <v>500</v>
      </c>
    </row>
    <row r="254" spans="4:13" ht="12.75">
      <c r="D254" s="12"/>
      <c r="H254" s="6">
        <v>0</v>
      </c>
      <c r="I254" s="22">
        <v>0</v>
      </c>
      <c r="M254" s="2">
        <v>500</v>
      </c>
    </row>
    <row r="255" spans="1:13" s="62" customFormat="1" ht="12.75">
      <c r="A255" s="60"/>
      <c r="B255" s="475">
        <v>873905</v>
      </c>
      <c r="C255" s="60" t="s">
        <v>477</v>
      </c>
      <c r="D255" s="133"/>
      <c r="E255" s="60"/>
      <c r="F255" s="134"/>
      <c r="G255" s="133"/>
      <c r="H255" s="59">
        <v>0</v>
      </c>
      <c r="I255" s="61">
        <v>1747.81</v>
      </c>
      <c r="J255" s="136"/>
      <c r="K255" s="136"/>
      <c r="L255" s="136"/>
      <c r="M255" s="2">
        <v>500</v>
      </c>
    </row>
    <row r="256" spans="4:13" ht="12.75">
      <c r="D256" s="12"/>
      <c r="H256" s="6">
        <v>0</v>
      </c>
      <c r="I256" s="22">
        <v>0</v>
      </c>
      <c r="M256" s="2">
        <v>500</v>
      </c>
    </row>
    <row r="257" spans="4:13" ht="12.75">
      <c r="D257" s="12"/>
      <c r="H257" s="6">
        <v>0</v>
      </c>
      <c r="I257" s="22">
        <v>0</v>
      </c>
      <c r="M257" s="2">
        <v>500</v>
      </c>
    </row>
    <row r="258" spans="4:13" ht="12.75">
      <c r="D258" s="12"/>
      <c r="H258" s="6">
        <v>0</v>
      </c>
      <c r="I258" s="22">
        <v>0</v>
      </c>
      <c r="M258" s="2">
        <v>500</v>
      </c>
    </row>
    <row r="259" spans="1:13" s="185" customFormat="1" ht="13.5" thickBot="1">
      <c r="A259" s="123"/>
      <c r="B259" s="120">
        <v>11778103.7</v>
      </c>
      <c r="C259" s="46" t="s">
        <v>1190</v>
      </c>
      <c r="D259" s="123"/>
      <c r="E259" s="43"/>
      <c r="F259" s="140"/>
      <c r="G259" s="183"/>
      <c r="H259" s="141"/>
      <c r="I259" s="142"/>
      <c r="J259" s="184"/>
      <c r="K259" s="52"/>
      <c r="L259" s="52"/>
      <c r="M259" s="2">
        <v>500</v>
      </c>
    </row>
    <row r="260" spans="1:13" s="185" customFormat="1" ht="12.75">
      <c r="A260" s="1"/>
      <c r="B260" s="32"/>
      <c r="C260" s="12"/>
      <c r="D260" s="12"/>
      <c r="E260" s="34"/>
      <c r="F260" s="168"/>
      <c r="G260" s="186"/>
      <c r="H260" s="6"/>
      <c r="I260" s="22"/>
      <c r="J260" s="22"/>
      <c r="K260" s="2"/>
      <c r="L260"/>
      <c r="M260" s="2">
        <v>500</v>
      </c>
    </row>
    <row r="261" spans="1:13" s="185" customFormat="1" ht="12.75">
      <c r="A261" s="12"/>
      <c r="B261" s="187" t="s">
        <v>1152</v>
      </c>
      <c r="C261" s="188" t="s">
        <v>1153</v>
      </c>
      <c r="D261" s="188"/>
      <c r="E261" s="188"/>
      <c r="F261" s="189"/>
      <c r="G261" s="190"/>
      <c r="H261" s="191"/>
      <c r="I261" s="192" t="s">
        <v>1154</v>
      </c>
      <c r="J261" s="193"/>
      <c r="K261" s="2">
        <v>510</v>
      </c>
      <c r="L261"/>
      <c r="M261" s="2">
        <v>500</v>
      </c>
    </row>
    <row r="262" spans="1:13" s="62" customFormat="1" ht="12.75">
      <c r="A262" s="194"/>
      <c r="B262" s="195">
        <v>0</v>
      </c>
      <c r="C262" s="196" t="s">
        <v>1155</v>
      </c>
      <c r="D262" s="196" t="s">
        <v>1156</v>
      </c>
      <c r="E262" s="196" t="s">
        <v>1189</v>
      </c>
      <c r="F262" s="189"/>
      <c r="G262" s="197"/>
      <c r="H262" s="191">
        <v>0</v>
      </c>
      <c r="I262" s="192">
        <v>0</v>
      </c>
      <c r="J262" s="193"/>
      <c r="K262" s="2">
        <v>510</v>
      </c>
      <c r="L262"/>
      <c r="M262" s="2">
        <v>500</v>
      </c>
    </row>
    <row r="263" spans="1:13" s="206" customFormat="1" ht="12.75">
      <c r="A263" s="198"/>
      <c r="B263" s="199">
        <v>1584811.2</v>
      </c>
      <c r="C263" s="200" t="s">
        <v>1157</v>
      </c>
      <c r="D263" s="200" t="s">
        <v>1156</v>
      </c>
      <c r="E263" s="196" t="s">
        <v>1189</v>
      </c>
      <c r="F263" s="201"/>
      <c r="G263" s="201"/>
      <c r="H263" s="202">
        <v>-1584811.2</v>
      </c>
      <c r="I263" s="203">
        <v>3144.4666666666667</v>
      </c>
      <c r="J263" s="204"/>
      <c r="K263" s="2">
        <v>510</v>
      </c>
      <c r="L263" s="205"/>
      <c r="M263" s="2">
        <v>500</v>
      </c>
    </row>
    <row r="264" spans="1:13" s="214" customFormat="1" ht="12.75">
      <c r="A264" s="207"/>
      <c r="B264" s="208"/>
      <c r="C264" s="209" t="s">
        <v>1158</v>
      </c>
      <c r="D264" s="209" t="s">
        <v>1156</v>
      </c>
      <c r="E264" s="209" t="s">
        <v>1189</v>
      </c>
      <c r="F264" s="210"/>
      <c r="G264" s="210"/>
      <c r="H264" s="211">
        <v>-1584811.2</v>
      </c>
      <c r="I264" s="212">
        <v>0</v>
      </c>
      <c r="J264" s="213"/>
      <c r="K264" s="2">
        <v>510</v>
      </c>
      <c r="M264" s="2">
        <v>500</v>
      </c>
    </row>
    <row r="265" spans="1:13" s="222" customFormat="1" ht="12.75">
      <c r="A265" s="215"/>
      <c r="B265" s="216">
        <v>1875415</v>
      </c>
      <c r="C265" s="217" t="s">
        <v>1159</v>
      </c>
      <c r="D265" s="217" t="s">
        <v>1156</v>
      </c>
      <c r="E265" s="217" t="s">
        <v>1189</v>
      </c>
      <c r="F265" s="218"/>
      <c r="G265" s="218"/>
      <c r="H265" s="219">
        <v>-3460226.2</v>
      </c>
      <c r="I265" s="220">
        <v>3721.061507936508</v>
      </c>
      <c r="J265" s="221"/>
      <c r="K265" s="2">
        <v>510</v>
      </c>
      <c r="M265" s="2">
        <v>500</v>
      </c>
    </row>
    <row r="266" spans="1:13" s="229" customFormat="1" ht="12.75">
      <c r="A266" s="223"/>
      <c r="B266" s="224"/>
      <c r="C266" s="225" t="s">
        <v>1160</v>
      </c>
      <c r="D266" s="225" t="s">
        <v>1156</v>
      </c>
      <c r="E266" s="225" t="s">
        <v>1189</v>
      </c>
      <c r="F266" s="226"/>
      <c r="G266" s="226"/>
      <c r="H266" s="211">
        <v>-3460226.2</v>
      </c>
      <c r="I266" s="227">
        <v>0</v>
      </c>
      <c r="J266" s="228"/>
      <c r="K266" s="2">
        <v>510</v>
      </c>
      <c r="M266" s="2">
        <v>500</v>
      </c>
    </row>
    <row r="267" spans="1:13" s="237" customFormat="1" ht="12.75">
      <c r="A267" s="230"/>
      <c r="B267" s="231"/>
      <c r="C267" s="232" t="s">
        <v>1161</v>
      </c>
      <c r="D267" s="232" t="s">
        <v>1156</v>
      </c>
      <c r="E267" s="232" t="s">
        <v>1189</v>
      </c>
      <c r="F267" s="233"/>
      <c r="G267" s="233"/>
      <c r="H267" s="234">
        <v>-3460226.2</v>
      </c>
      <c r="I267" s="235">
        <v>0</v>
      </c>
      <c r="J267" s="236"/>
      <c r="K267" s="2">
        <v>510</v>
      </c>
      <c r="M267" s="2">
        <v>500</v>
      </c>
    </row>
    <row r="268" spans="1:13" s="245" customFormat="1" ht="12.75">
      <c r="A268" s="238"/>
      <c r="B268" s="239">
        <v>667500</v>
      </c>
      <c r="C268" s="240" t="s">
        <v>1162</v>
      </c>
      <c r="D268" s="240" t="s">
        <v>1156</v>
      </c>
      <c r="E268" s="240" t="s">
        <v>1189</v>
      </c>
      <c r="F268" s="241"/>
      <c r="G268" s="241"/>
      <c r="H268" s="242">
        <v>-4127726.2</v>
      </c>
      <c r="I268" s="243">
        <v>1324.404761904762</v>
      </c>
      <c r="J268" s="244"/>
      <c r="K268" s="2">
        <v>510</v>
      </c>
      <c r="M268" s="2">
        <v>500</v>
      </c>
    </row>
    <row r="269" spans="1:13" s="253" customFormat="1" ht="12.75">
      <c r="A269" s="246"/>
      <c r="B269" s="247">
        <v>4335622.5</v>
      </c>
      <c r="C269" s="248" t="s">
        <v>1163</v>
      </c>
      <c r="D269" s="248" t="s">
        <v>1156</v>
      </c>
      <c r="E269" s="248" t="s">
        <v>1189</v>
      </c>
      <c r="F269" s="249"/>
      <c r="G269" s="249"/>
      <c r="H269" s="250">
        <v>-7795848.7</v>
      </c>
      <c r="I269" s="251">
        <v>8602.425595238095</v>
      </c>
      <c r="J269" s="252"/>
      <c r="K269" s="2">
        <v>510</v>
      </c>
      <c r="M269" s="2">
        <v>500</v>
      </c>
    </row>
    <row r="270" spans="1:13" s="253" customFormat="1" ht="12.75">
      <c r="A270" s="246"/>
      <c r="B270" s="247">
        <v>244000</v>
      </c>
      <c r="C270" s="254" t="s">
        <v>1164</v>
      </c>
      <c r="D270" s="255" t="s">
        <v>1156</v>
      </c>
      <c r="E270" s="255" t="s">
        <v>1189</v>
      </c>
      <c r="F270" s="249"/>
      <c r="G270" s="249"/>
      <c r="H270" s="250">
        <v>-3704226.2</v>
      </c>
      <c r="I270" s="251">
        <v>484.12698412698415</v>
      </c>
      <c r="J270" s="252"/>
      <c r="K270" s="2">
        <v>510</v>
      </c>
      <c r="M270" s="2">
        <v>500</v>
      </c>
    </row>
    <row r="271" spans="1:13" s="485" customFormat="1" ht="12.75">
      <c r="A271" s="473"/>
      <c r="B271" s="477">
        <v>3070755</v>
      </c>
      <c r="C271" s="478" t="s">
        <v>1197</v>
      </c>
      <c r="D271" s="479" t="s">
        <v>1156</v>
      </c>
      <c r="E271" s="479" t="s">
        <v>1189</v>
      </c>
      <c r="F271" s="480"/>
      <c r="G271" s="480"/>
      <c r="H271" s="481">
        <v>-7198481.2</v>
      </c>
      <c r="I271" s="482">
        <v>6092.767857142857</v>
      </c>
      <c r="J271" s="483"/>
      <c r="K271" s="484">
        <v>510</v>
      </c>
      <c r="M271" s="2">
        <v>500</v>
      </c>
    </row>
    <row r="272" spans="1:13" ht="12.75">
      <c r="A272" s="12"/>
      <c r="B272" s="110">
        <v>11778103.7</v>
      </c>
      <c r="C272" s="256" t="s">
        <v>1165</v>
      </c>
      <c r="D272" s="257"/>
      <c r="E272" s="257"/>
      <c r="F272" s="189"/>
      <c r="G272" s="258"/>
      <c r="H272" s="259"/>
      <c r="I272" s="251">
        <v>23369.253373015872</v>
      </c>
      <c r="J272" s="260"/>
      <c r="K272" s="2">
        <v>510</v>
      </c>
      <c r="M272" s="2">
        <v>500</v>
      </c>
    </row>
    <row r="273" spans="1:13" ht="12.75">
      <c r="A273" s="12"/>
      <c r="B273" s="169"/>
      <c r="C273" s="261"/>
      <c r="D273" s="262"/>
      <c r="E273" s="262"/>
      <c r="F273" s="263"/>
      <c r="G273" s="264"/>
      <c r="H273" s="265"/>
      <c r="I273" s="193"/>
      <c r="J273" s="260"/>
      <c r="K273" s="39"/>
      <c r="M273" s="2"/>
    </row>
    <row r="274" spans="1:13" ht="12.75">
      <c r="A274" s="12"/>
      <c r="B274" s="169"/>
      <c r="C274" s="261"/>
      <c r="D274" s="262"/>
      <c r="E274" s="262"/>
      <c r="F274" s="263"/>
      <c r="G274" s="264"/>
      <c r="H274" s="265"/>
      <c r="I274" s="193"/>
      <c r="J274" s="260"/>
      <c r="K274" s="2"/>
      <c r="M274" s="2"/>
    </row>
    <row r="275" spans="6:13" ht="12.75">
      <c r="F275" s="138"/>
      <c r="G275" s="138"/>
      <c r="H275" s="266"/>
      <c r="I275" s="193"/>
      <c r="K275" s="2"/>
      <c r="M275" s="2"/>
    </row>
    <row r="276" spans="2:13" ht="12.75">
      <c r="B276" s="6"/>
      <c r="I276" s="22"/>
      <c r="M276" s="2"/>
    </row>
    <row r="277" spans="1:13" s="273" customFormat="1" ht="12.75">
      <c r="A277" s="267"/>
      <c r="B277" s="268">
        <v>-14572956</v>
      </c>
      <c r="C277" s="269" t="s">
        <v>1166</v>
      </c>
      <c r="D277" s="269" t="s">
        <v>1167</v>
      </c>
      <c r="E277" s="267"/>
      <c r="F277" s="270"/>
      <c r="G277" s="270"/>
      <c r="H277" s="266">
        <v>14572956</v>
      </c>
      <c r="I277" s="271">
        <v>-29145.912</v>
      </c>
      <c r="J277" s="272"/>
      <c r="K277" s="39"/>
      <c r="M277" s="2">
        <v>500</v>
      </c>
    </row>
    <row r="278" spans="1:13" s="15" customFormat="1" ht="12.75">
      <c r="A278" s="12"/>
      <c r="B278" s="274">
        <v>4632505</v>
      </c>
      <c r="C278" s="267" t="s">
        <v>1166</v>
      </c>
      <c r="D278" s="267" t="s">
        <v>1168</v>
      </c>
      <c r="E278" s="275"/>
      <c r="F278" s="117"/>
      <c r="G278" s="276"/>
      <c r="H278" s="266">
        <v>9940451</v>
      </c>
      <c r="I278" s="271">
        <v>9454.091836734693</v>
      </c>
      <c r="J278" s="78"/>
      <c r="K278" s="39"/>
      <c r="M278" s="2">
        <v>490</v>
      </c>
    </row>
    <row r="279" spans="1:13" s="15" customFormat="1" ht="12.75">
      <c r="A279" s="12"/>
      <c r="B279" s="274">
        <v>1935325</v>
      </c>
      <c r="C279" s="267" t="s">
        <v>1166</v>
      </c>
      <c r="D279" s="267" t="s">
        <v>1169</v>
      </c>
      <c r="E279" s="275"/>
      <c r="F279" s="117"/>
      <c r="G279" s="276"/>
      <c r="H279" s="266">
        <v>8005126</v>
      </c>
      <c r="I279" s="271">
        <v>3933.587398373984</v>
      </c>
      <c r="J279" s="78"/>
      <c r="K279" s="39"/>
      <c r="M279" s="2">
        <v>492</v>
      </c>
    </row>
    <row r="280" spans="1:13" s="15" customFormat="1" ht="12.75">
      <c r="A280" s="12"/>
      <c r="B280" s="274">
        <v>2142155</v>
      </c>
      <c r="C280" s="267" t="s">
        <v>1166</v>
      </c>
      <c r="D280" s="267" t="s">
        <v>1170</v>
      </c>
      <c r="E280" s="275"/>
      <c r="F280" s="117"/>
      <c r="G280" s="276"/>
      <c r="H280" s="266">
        <v>5862971</v>
      </c>
      <c r="I280" s="271">
        <v>4250.30753968254</v>
      </c>
      <c r="J280" s="78"/>
      <c r="K280" s="39"/>
      <c r="M280" s="39">
        <v>504</v>
      </c>
    </row>
    <row r="281" spans="1:13" s="15" customFormat="1" ht="12.75">
      <c r="A281" s="12"/>
      <c r="B281" s="274">
        <v>3459012.5</v>
      </c>
      <c r="C281" s="267" t="s">
        <v>1166</v>
      </c>
      <c r="D281" s="267" t="s">
        <v>1171</v>
      </c>
      <c r="E281" s="275"/>
      <c r="F281" s="117"/>
      <c r="G281" s="276"/>
      <c r="H281" s="266">
        <v>2403958.5</v>
      </c>
      <c r="I281" s="271">
        <v>6863.12003968254</v>
      </c>
      <c r="J281" s="78"/>
      <c r="K281" s="39"/>
      <c r="M281" s="39">
        <v>504</v>
      </c>
    </row>
    <row r="282" spans="1:13" s="15" customFormat="1" ht="12.75">
      <c r="A282" s="12"/>
      <c r="B282" s="274">
        <v>2731675</v>
      </c>
      <c r="C282" s="267" t="s">
        <v>1166</v>
      </c>
      <c r="D282" s="267" t="s">
        <v>1172</v>
      </c>
      <c r="E282" s="275"/>
      <c r="F282" s="117"/>
      <c r="G282" s="276"/>
      <c r="H282" s="266">
        <v>-327716.5</v>
      </c>
      <c r="I282" s="271">
        <v>5356.225490196079</v>
      </c>
      <c r="J282" s="78"/>
      <c r="K282" s="39"/>
      <c r="M282" s="39">
        <v>510</v>
      </c>
    </row>
    <row r="283" spans="1:13" s="15" customFormat="1" ht="12.75">
      <c r="A283" s="12"/>
      <c r="B283" s="274">
        <v>0</v>
      </c>
      <c r="C283" s="267" t="s">
        <v>1166</v>
      </c>
      <c r="D283" s="267" t="s">
        <v>1191</v>
      </c>
      <c r="E283" s="275"/>
      <c r="F283" s="117"/>
      <c r="G283" s="276"/>
      <c r="H283" s="266">
        <v>-327716.5</v>
      </c>
      <c r="I283" s="271">
        <v>0</v>
      </c>
      <c r="J283" s="78"/>
      <c r="K283" s="39"/>
      <c r="M283" s="39">
        <v>500</v>
      </c>
    </row>
    <row r="284" spans="1:13" s="15" customFormat="1" ht="12.75">
      <c r="A284" s="11"/>
      <c r="B284" s="277">
        <v>327716.5</v>
      </c>
      <c r="C284" s="278" t="s">
        <v>1166</v>
      </c>
      <c r="D284" s="278" t="s">
        <v>1192</v>
      </c>
      <c r="E284" s="279"/>
      <c r="F284" s="134"/>
      <c r="G284" s="280"/>
      <c r="H284" s="281">
        <v>0</v>
      </c>
      <c r="I284" s="282">
        <v>650.2311507936508</v>
      </c>
      <c r="J284" s="283"/>
      <c r="K284" s="284"/>
      <c r="L284" s="284"/>
      <c r="M284" s="2">
        <v>500</v>
      </c>
    </row>
    <row r="285" spans="1:13" s="15" customFormat="1" ht="12.75">
      <c r="A285" s="12"/>
      <c r="B285" s="32"/>
      <c r="C285" s="285"/>
      <c r="D285" s="285"/>
      <c r="E285" s="285"/>
      <c r="F285" s="117"/>
      <c r="G285" s="286"/>
      <c r="H285" s="29"/>
      <c r="I285" s="78"/>
      <c r="J285" s="78"/>
      <c r="K285" s="39"/>
      <c r="M285" s="2"/>
    </row>
    <row r="286" spans="1:13" s="15" customFormat="1" ht="12.75">
      <c r="A286" s="12"/>
      <c r="B286" s="32"/>
      <c r="C286" s="285"/>
      <c r="D286" s="285"/>
      <c r="E286" s="285"/>
      <c r="F286" s="117"/>
      <c r="G286" s="286"/>
      <c r="H286" s="29"/>
      <c r="I286" s="78"/>
      <c r="J286" s="78"/>
      <c r="K286" s="39"/>
      <c r="M286" s="2"/>
    </row>
    <row r="287" spans="6:13" ht="12.75">
      <c r="F287" s="168"/>
      <c r="G287" s="138"/>
      <c r="M287" s="2"/>
    </row>
    <row r="288" spans="1:13" s="292" customFormat="1" ht="12.75">
      <c r="A288" s="287"/>
      <c r="B288" s="288">
        <v>1584811.2</v>
      </c>
      <c r="C288" s="287" t="s">
        <v>1173</v>
      </c>
      <c r="D288" s="287" t="s">
        <v>1191</v>
      </c>
      <c r="E288" s="287"/>
      <c r="F288" s="289"/>
      <c r="G288" s="289"/>
      <c r="H288" s="6">
        <v>-1584811.2</v>
      </c>
      <c r="I288" s="271">
        <v>3107.4729411764706</v>
      </c>
      <c r="J288" s="290"/>
      <c r="K288" s="291"/>
      <c r="M288" s="39">
        <v>500</v>
      </c>
    </row>
    <row r="289" spans="1:13" s="296" customFormat="1" ht="12.75">
      <c r="A289" s="293"/>
      <c r="B289" s="294">
        <v>1584811.2</v>
      </c>
      <c r="C289" s="293" t="s">
        <v>1173</v>
      </c>
      <c r="D289" s="293" t="s">
        <v>1194</v>
      </c>
      <c r="E289" s="293"/>
      <c r="F289" s="295"/>
      <c r="G289" s="295"/>
      <c r="H289" s="281">
        <v>0</v>
      </c>
      <c r="I289" s="282">
        <v>3144.4666666666667</v>
      </c>
      <c r="J289" s="282"/>
      <c r="M289" s="63">
        <v>500</v>
      </c>
    </row>
    <row r="290" spans="6:13" ht="12.75">
      <c r="F290" s="168"/>
      <c r="G290" s="138"/>
      <c r="M290" s="2"/>
    </row>
    <row r="291" spans="6:13" ht="12.75">
      <c r="F291" s="168"/>
      <c r="G291" s="138"/>
      <c r="M291" s="2"/>
    </row>
    <row r="292" spans="1:13" s="292" customFormat="1" ht="12.75" hidden="1">
      <c r="A292" s="287"/>
      <c r="B292" s="288"/>
      <c r="C292" s="287"/>
      <c r="D292" s="287"/>
      <c r="E292" s="287"/>
      <c r="F292" s="289"/>
      <c r="G292" s="289"/>
      <c r="H292" s="288"/>
      <c r="I292" s="271"/>
      <c r="K292" s="39"/>
      <c r="L292" s="15"/>
      <c r="M292" s="2"/>
    </row>
    <row r="293" spans="1:13" s="292" customFormat="1" ht="12.75" hidden="1">
      <c r="A293" s="287"/>
      <c r="B293" s="288"/>
      <c r="C293" s="287"/>
      <c r="D293" s="287"/>
      <c r="E293" s="287"/>
      <c r="F293" s="289"/>
      <c r="G293" s="289"/>
      <c r="H293" s="288"/>
      <c r="I293" s="271"/>
      <c r="K293" s="39"/>
      <c r="L293" s="15"/>
      <c r="M293" s="2"/>
    </row>
    <row r="294" spans="1:13" ht="12.75" hidden="1">
      <c r="A294" s="12"/>
      <c r="B294" s="297"/>
      <c r="F294" s="138"/>
      <c r="G294" s="138"/>
      <c r="H294" s="288"/>
      <c r="I294" s="22" t="e">
        <v>#DIV/0!</v>
      </c>
      <c r="M294" s="2"/>
    </row>
    <row r="295" spans="1:13" ht="12.75" hidden="1">
      <c r="A295" s="12"/>
      <c r="B295" s="297"/>
      <c r="F295" s="138"/>
      <c r="G295" s="138"/>
      <c r="H295" s="288"/>
      <c r="I295" s="22" t="e">
        <v>#DIV/0!</v>
      </c>
      <c r="M295" s="2"/>
    </row>
    <row r="296" spans="1:13" ht="12.75" hidden="1">
      <c r="A296" s="12"/>
      <c r="B296" s="297"/>
      <c r="F296" s="138"/>
      <c r="G296" s="138"/>
      <c r="H296" s="6">
        <v>0</v>
      </c>
      <c r="I296" s="22" t="e">
        <v>#DIV/0!</v>
      </c>
      <c r="M296" s="2"/>
    </row>
    <row r="297" spans="1:13" ht="12.75" hidden="1">
      <c r="A297" s="12"/>
      <c r="B297" s="297"/>
      <c r="F297" s="138"/>
      <c r="G297" s="138"/>
      <c r="H297" s="6">
        <v>0</v>
      </c>
      <c r="I297" s="22" t="e">
        <v>#DIV/0!</v>
      </c>
      <c r="M297" s="2"/>
    </row>
    <row r="298" spans="1:13" ht="12.75" hidden="1">
      <c r="A298" s="12"/>
      <c r="B298" s="297"/>
      <c r="F298" s="138"/>
      <c r="G298" s="138"/>
      <c r="H298" s="6">
        <v>0</v>
      </c>
      <c r="I298" s="22" t="e">
        <v>#DIV/0!</v>
      </c>
      <c r="M298" s="2"/>
    </row>
    <row r="299" spans="1:13" ht="12.75" hidden="1">
      <c r="A299" s="12"/>
      <c r="B299" s="297"/>
      <c r="F299" s="138"/>
      <c r="G299" s="138"/>
      <c r="H299" s="6">
        <v>0</v>
      </c>
      <c r="I299" s="22" t="e">
        <v>#DIV/0!</v>
      </c>
      <c r="M299" s="2"/>
    </row>
    <row r="300" spans="1:13" ht="12.75" hidden="1">
      <c r="A300" s="12"/>
      <c r="B300" s="297"/>
      <c r="F300" s="138"/>
      <c r="G300" s="138"/>
      <c r="H300" s="6">
        <v>0</v>
      </c>
      <c r="I300" s="22" t="e">
        <v>#DIV/0!</v>
      </c>
      <c r="M300" s="2"/>
    </row>
    <row r="301" spans="1:13" ht="12.75" hidden="1">
      <c r="A301" s="12"/>
      <c r="B301" s="297"/>
      <c r="F301" s="138"/>
      <c r="G301" s="138"/>
      <c r="H301" s="6">
        <v>0</v>
      </c>
      <c r="I301" s="22" t="e">
        <v>#DIV/0!</v>
      </c>
      <c r="M301" s="2"/>
    </row>
    <row r="302" spans="1:13" ht="12.75" hidden="1">
      <c r="A302" s="12"/>
      <c r="B302" s="297"/>
      <c r="F302" s="138"/>
      <c r="G302" s="138"/>
      <c r="H302" s="6">
        <v>0</v>
      </c>
      <c r="I302" s="22" t="e">
        <v>#DIV/0!</v>
      </c>
      <c r="M302" s="2"/>
    </row>
    <row r="303" spans="1:13" ht="12.75" hidden="1">
      <c r="A303" s="12"/>
      <c r="B303" s="297"/>
      <c r="F303" s="138"/>
      <c r="G303" s="138"/>
      <c r="H303" s="6">
        <v>0</v>
      </c>
      <c r="I303" s="22" t="e">
        <v>#DIV/0!</v>
      </c>
      <c r="M303" s="2"/>
    </row>
    <row r="304" spans="1:13" ht="12.75" hidden="1">
      <c r="A304" s="12"/>
      <c r="B304" s="297"/>
      <c r="F304" s="138"/>
      <c r="G304" s="138"/>
      <c r="H304" s="6">
        <v>0</v>
      </c>
      <c r="I304" s="22" t="e">
        <v>#DIV/0!</v>
      </c>
      <c r="M304" s="2"/>
    </row>
    <row r="305" spans="1:13" ht="12.75" hidden="1">
      <c r="A305" s="12"/>
      <c r="B305" s="297"/>
      <c r="F305" s="138"/>
      <c r="G305" s="138"/>
      <c r="H305" s="6">
        <v>0</v>
      </c>
      <c r="I305" s="22" t="e">
        <v>#DIV/0!</v>
      </c>
      <c r="M305" s="2"/>
    </row>
    <row r="306" spans="1:13" ht="12.75" hidden="1">
      <c r="A306" s="12"/>
      <c r="B306" s="297"/>
      <c r="F306" s="138"/>
      <c r="G306" s="138"/>
      <c r="H306" s="6">
        <v>0</v>
      </c>
      <c r="I306" s="22" t="e">
        <v>#DIV/0!</v>
      </c>
      <c r="M306" s="2"/>
    </row>
    <row r="307" spans="1:13" ht="12.75" hidden="1">
      <c r="A307" s="12"/>
      <c r="B307" s="297"/>
      <c r="F307" s="138"/>
      <c r="G307" s="138"/>
      <c r="H307" s="6">
        <v>0</v>
      </c>
      <c r="I307" s="22" t="e">
        <v>#DIV/0!</v>
      </c>
      <c r="M307" s="2"/>
    </row>
    <row r="308" spans="1:13" ht="12.75" hidden="1">
      <c r="A308" s="12"/>
      <c r="B308" s="6"/>
      <c r="F308" s="138"/>
      <c r="G308" s="138"/>
      <c r="H308" s="6">
        <v>0</v>
      </c>
      <c r="I308" s="22" t="e">
        <v>#DIV/0!</v>
      </c>
      <c r="M308" s="2"/>
    </row>
    <row r="309" spans="1:13" ht="12.75" hidden="1">
      <c r="A309" s="12"/>
      <c r="B309" s="145"/>
      <c r="F309" s="138"/>
      <c r="G309" s="138"/>
      <c r="H309" s="6">
        <v>0</v>
      </c>
      <c r="I309" s="22" t="e">
        <v>#DIV/0!</v>
      </c>
      <c r="M309" s="2"/>
    </row>
    <row r="310" spans="1:13" ht="12.75" hidden="1">
      <c r="A310" s="12"/>
      <c r="B310" s="6"/>
      <c r="F310" s="138"/>
      <c r="G310" s="138"/>
      <c r="H310" s="6">
        <v>0</v>
      </c>
      <c r="I310" s="22" t="e">
        <v>#DIV/0!</v>
      </c>
      <c r="M310" s="2"/>
    </row>
    <row r="311" spans="1:13" ht="12.75" hidden="1">
      <c r="A311" s="12"/>
      <c r="B311" s="6"/>
      <c r="F311" s="138"/>
      <c r="G311" s="138"/>
      <c r="H311" s="6">
        <v>0</v>
      </c>
      <c r="I311" s="22" t="e">
        <v>#DIV/0!</v>
      </c>
      <c r="M311" s="2"/>
    </row>
    <row r="312" spans="1:13" ht="12.75" hidden="1">
      <c r="A312" s="12"/>
      <c r="B312" s="6"/>
      <c r="F312" s="138"/>
      <c r="G312" s="138"/>
      <c r="H312" s="6">
        <v>0</v>
      </c>
      <c r="I312" s="22" t="e">
        <v>#DIV/0!</v>
      </c>
      <c r="M312" s="2"/>
    </row>
    <row r="313" spans="1:13" ht="12.75" hidden="1">
      <c r="A313" s="12"/>
      <c r="B313" s="6"/>
      <c r="F313" s="138"/>
      <c r="G313" s="138"/>
      <c r="H313" s="6">
        <v>0</v>
      </c>
      <c r="I313" s="22" t="e">
        <v>#DIV/0!</v>
      </c>
      <c r="M313" s="2"/>
    </row>
    <row r="314" spans="1:13" ht="12.75" hidden="1">
      <c r="A314" s="12"/>
      <c r="B314" s="6"/>
      <c r="F314" s="138"/>
      <c r="G314" s="138"/>
      <c r="H314" s="6">
        <v>0</v>
      </c>
      <c r="I314" s="22" t="e">
        <v>#DIV/0!</v>
      </c>
      <c r="M314" s="2"/>
    </row>
    <row r="315" spans="1:13" ht="12.75" hidden="1">
      <c r="A315" s="12"/>
      <c r="B315" s="6"/>
      <c r="F315" s="138"/>
      <c r="G315" s="138"/>
      <c r="H315" s="6">
        <v>0</v>
      </c>
      <c r="I315" s="22" t="e">
        <v>#DIV/0!</v>
      </c>
      <c r="M315" s="2"/>
    </row>
    <row r="316" spans="1:13" ht="12.75" hidden="1">
      <c r="A316" s="12"/>
      <c r="B316" s="6"/>
      <c r="F316" s="138"/>
      <c r="G316" s="138"/>
      <c r="H316" s="6">
        <v>0</v>
      </c>
      <c r="I316" s="22" t="e">
        <v>#DIV/0!</v>
      </c>
      <c r="M316" s="2"/>
    </row>
    <row r="317" spans="1:13" ht="12.75" hidden="1">
      <c r="A317" s="12"/>
      <c r="B317" s="6"/>
      <c r="F317" s="138"/>
      <c r="G317" s="138"/>
      <c r="H317" s="6">
        <v>0</v>
      </c>
      <c r="I317" s="22" t="e">
        <v>#DIV/0!</v>
      </c>
      <c r="M317" s="2"/>
    </row>
    <row r="318" spans="1:13" ht="12.75" hidden="1">
      <c r="A318" s="12"/>
      <c r="B318" s="6"/>
      <c r="F318" s="138"/>
      <c r="G318" s="138"/>
      <c r="H318" s="6">
        <v>0</v>
      </c>
      <c r="I318" s="22" t="e">
        <v>#DIV/0!</v>
      </c>
      <c r="M318" s="2"/>
    </row>
    <row r="319" spans="1:13" ht="12.75" hidden="1">
      <c r="A319" s="12"/>
      <c r="B319" s="6"/>
      <c r="F319" s="138"/>
      <c r="G319" s="138"/>
      <c r="H319" s="6">
        <v>0</v>
      </c>
      <c r="I319" s="22" t="e">
        <v>#DIV/0!</v>
      </c>
      <c r="M319" s="2"/>
    </row>
    <row r="320" spans="1:13" ht="12.75" hidden="1">
      <c r="A320" s="12"/>
      <c r="B320" s="6"/>
      <c r="F320" s="138"/>
      <c r="G320" s="138"/>
      <c r="H320" s="6">
        <v>0</v>
      </c>
      <c r="I320" s="22" t="e">
        <v>#DIV/0!</v>
      </c>
      <c r="M320" s="2"/>
    </row>
    <row r="321" spans="1:13" ht="12.75" hidden="1">
      <c r="A321" s="12"/>
      <c r="B321" s="6"/>
      <c r="F321" s="138"/>
      <c r="G321" s="138"/>
      <c r="H321" s="6">
        <v>0</v>
      </c>
      <c r="I321" s="22" t="e">
        <v>#DIV/0!</v>
      </c>
      <c r="M321" s="2"/>
    </row>
    <row r="322" spans="1:13" ht="12.75" hidden="1">
      <c r="A322" s="12"/>
      <c r="B322" s="6"/>
      <c r="F322" s="138"/>
      <c r="G322" s="138"/>
      <c r="H322" s="6">
        <v>0</v>
      </c>
      <c r="I322" s="22" t="e">
        <v>#DIV/0!</v>
      </c>
      <c r="M322" s="2"/>
    </row>
    <row r="323" spans="1:13" ht="12.75" hidden="1">
      <c r="A323" s="12"/>
      <c r="B323" s="6"/>
      <c r="F323" s="138"/>
      <c r="G323" s="138"/>
      <c r="H323" s="6">
        <v>0</v>
      </c>
      <c r="I323" s="22" t="e">
        <v>#DIV/0!</v>
      </c>
      <c r="M323" s="2"/>
    </row>
    <row r="324" spans="1:13" ht="12.75" hidden="1">
      <c r="A324" s="12"/>
      <c r="B324" s="6"/>
      <c r="F324" s="138"/>
      <c r="G324" s="138"/>
      <c r="H324" s="6">
        <v>0</v>
      </c>
      <c r="I324" s="22" t="e">
        <v>#DIV/0!</v>
      </c>
      <c r="M324" s="2"/>
    </row>
    <row r="325" spans="1:13" ht="12.75" hidden="1">
      <c r="A325" s="12"/>
      <c r="B325" s="6"/>
      <c r="F325" s="138"/>
      <c r="G325" s="138"/>
      <c r="H325" s="6">
        <v>0</v>
      </c>
      <c r="I325" s="22" t="e">
        <v>#DIV/0!</v>
      </c>
      <c r="M325" s="2"/>
    </row>
    <row r="326" spans="1:13" ht="12.75" hidden="1">
      <c r="A326" s="12"/>
      <c r="B326" s="6"/>
      <c r="F326" s="138"/>
      <c r="G326" s="138"/>
      <c r="H326" s="6">
        <v>0</v>
      </c>
      <c r="I326" s="22" t="e">
        <v>#DIV/0!</v>
      </c>
      <c r="M326" s="2"/>
    </row>
    <row r="327" spans="1:13" ht="12.75" hidden="1">
      <c r="A327" s="12"/>
      <c r="B327" s="6"/>
      <c r="F327" s="138"/>
      <c r="G327" s="138"/>
      <c r="H327" s="6">
        <v>0</v>
      </c>
      <c r="I327" s="22" t="e">
        <v>#DIV/0!</v>
      </c>
      <c r="M327" s="2"/>
    </row>
    <row r="328" spans="1:13" ht="12.75" hidden="1">
      <c r="A328" s="12"/>
      <c r="B328" s="6"/>
      <c r="F328" s="138"/>
      <c r="G328" s="138"/>
      <c r="H328" s="6">
        <v>0</v>
      </c>
      <c r="I328" s="22" t="e">
        <v>#DIV/0!</v>
      </c>
      <c r="M328" s="2"/>
    </row>
    <row r="329" spans="1:13" ht="12.75" hidden="1">
      <c r="A329" s="12"/>
      <c r="B329" s="6"/>
      <c r="F329" s="138"/>
      <c r="G329" s="138"/>
      <c r="H329" s="6">
        <v>0</v>
      </c>
      <c r="I329" s="22" t="e">
        <v>#DIV/0!</v>
      </c>
      <c r="M329" s="2"/>
    </row>
    <row r="330" spans="1:13" ht="12.75" hidden="1">
      <c r="A330" s="12"/>
      <c r="B330" s="6"/>
      <c r="F330" s="138"/>
      <c r="G330" s="138"/>
      <c r="H330" s="6">
        <v>0</v>
      </c>
      <c r="I330" s="22" t="e">
        <v>#DIV/0!</v>
      </c>
      <c r="M330" s="2"/>
    </row>
    <row r="331" spans="1:13" ht="12.75" hidden="1">
      <c r="A331" s="12"/>
      <c r="B331" s="6"/>
      <c r="F331" s="138"/>
      <c r="G331" s="138"/>
      <c r="H331" s="6">
        <v>0</v>
      </c>
      <c r="I331" s="22" t="e">
        <v>#DIV/0!</v>
      </c>
      <c r="M331" s="2"/>
    </row>
    <row r="332" spans="1:13" ht="12.75" hidden="1">
      <c r="A332" s="12"/>
      <c r="B332" s="6"/>
      <c r="F332" s="138"/>
      <c r="G332" s="138"/>
      <c r="H332" s="6">
        <v>0</v>
      </c>
      <c r="I332" s="22" t="e">
        <v>#DIV/0!</v>
      </c>
      <c r="M332" s="2"/>
    </row>
    <row r="333" spans="1:13" ht="12.75" hidden="1">
      <c r="A333" s="12"/>
      <c r="B333" s="6"/>
      <c r="F333" s="138"/>
      <c r="G333" s="138"/>
      <c r="H333" s="6">
        <v>0</v>
      </c>
      <c r="I333" s="22" t="e">
        <v>#DIV/0!</v>
      </c>
      <c r="M333" s="2"/>
    </row>
    <row r="334" spans="1:13" ht="12.75" hidden="1">
      <c r="A334" s="12"/>
      <c r="B334" s="6"/>
      <c r="F334" s="138"/>
      <c r="G334" s="138"/>
      <c r="H334" s="6">
        <v>0</v>
      </c>
      <c r="I334" s="22" t="e">
        <v>#DIV/0!</v>
      </c>
      <c r="M334" s="2"/>
    </row>
    <row r="335" spans="1:13" ht="12.75" hidden="1">
      <c r="A335" s="12"/>
      <c r="B335" s="6"/>
      <c r="F335" s="138"/>
      <c r="G335" s="138"/>
      <c r="H335" s="6">
        <v>0</v>
      </c>
      <c r="I335" s="22" t="e">
        <v>#DIV/0!</v>
      </c>
      <c r="M335" s="2"/>
    </row>
    <row r="336" spans="1:13" ht="12.75" hidden="1">
      <c r="A336" s="12"/>
      <c r="B336" s="6"/>
      <c r="F336" s="138"/>
      <c r="G336" s="138"/>
      <c r="H336" s="6">
        <v>0</v>
      </c>
      <c r="I336" s="22" t="e">
        <v>#DIV/0!</v>
      </c>
      <c r="M336" s="2"/>
    </row>
    <row r="337" spans="1:13" ht="12.75" hidden="1">
      <c r="A337" s="12"/>
      <c r="B337" s="6"/>
      <c r="F337" s="138"/>
      <c r="G337" s="138"/>
      <c r="H337" s="6">
        <v>0</v>
      </c>
      <c r="I337" s="22" t="e">
        <v>#DIV/0!</v>
      </c>
      <c r="M337" s="2"/>
    </row>
    <row r="338" spans="1:13" ht="12.75" hidden="1">
      <c r="A338" s="12"/>
      <c r="B338" s="6"/>
      <c r="F338" s="138"/>
      <c r="G338" s="138"/>
      <c r="H338" s="6">
        <v>0</v>
      </c>
      <c r="I338" s="22" t="e">
        <v>#DIV/0!</v>
      </c>
      <c r="M338" s="2"/>
    </row>
    <row r="339" spans="1:13" ht="12.75" hidden="1">
      <c r="A339" s="12"/>
      <c r="B339" s="6"/>
      <c r="F339" s="138"/>
      <c r="G339" s="138"/>
      <c r="H339" s="6">
        <v>0</v>
      </c>
      <c r="I339" s="22" t="e">
        <v>#DIV/0!</v>
      </c>
      <c r="M339" s="2"/>
    </row>
    <row r="340" spans="1:13" ht="12.75" hidden="1">
      <c r="A340" s="12"/>
      <c r="B340" s="6"/>
      <c r="F340" s="138"/>
      <c r="G340" s="138"/>
      <c r="H340" s="6">
        <v>0</v>
      </c>
      <c r="I340" s="22" t="e">
        <v>#DIV/0!</v>
      </c>
      <c r="M340" s="2"/>
    </row>
    <row r="341" spans="1:13" ht="12.75" hidden="1">
      <c r="A341" s="12"/>
      <c r="B341" s="6"/>
      <c r="F341" s="138"/>
      <c r="G341" s="138"/>
      <c r="H341" s="6">
        <v>0</v>
      </c>
      <c r="I341" s="22" t="e">
        <v>#DIV/0!</v>
      </c>
      <c r="M341" s="2"/>
    </row>
    <row r="342" spans="1:13" ht="12.75" hidden="1">
      <c r="A342" s="12"/>
      <c r="B342" s="6"/>
      <c r="F342" s="138"/>
      <c r="G342" s="138"/>
      <c r="H342" s="6">
        <v>0</v>
      </c>
      <c r="I342" s="22" t="e">
        <v>#DIV/0!</v>
      </c>
      <c r="M342" s="2"/>
    </row>
    <row r="343" spans="1:13" ht="12.75" hidden="1">
      <c r="A343" s="12"/>
      <c r="B343" s="6"/>
      <c r="F343" s="138"/>
      <c r="G343" s="138"/>
      <c r="H343" s="6">
        <v>0</v>
      </c>
      <c r="I343" s="22" t="e">
        <v>#DIV/0!</v>
      </c>
      <c r="M343" s="2"/>
    </row>
    <row r="344" spans="1:13" ht="12.75" hidden="1">
      <c r="A344" s="12"/>
      <c r="B344" s="6"/>
      <c r="F344" s="138"/>
      <c r="G344" s="138"/>
      <c r="H344" s="6">
        <v>0</v>
      </c>
      <c r="I344" s="22" t="e">
        <v>#DIV/0!</v>
      </c>
      <c r="M344" s="2"/>
    </row>
    <row r="345" spans="1:13" ht="12.75" hidden="1">
      <c r="A345" s="12"/>
      <c r="B345" s="6"/>
      <c r="F345" s="138"/>
      <c r="G345" s="138"/>
      <c r="H345" s="6">
        <v>0</v>
      </c>
      <c r="I345" s="22" t="e">
        <v>#DIV/0!</v>
      </c>
      <c r="M345" s="2"/>
    </row>
    <row r="346" spans="1:13" ht="12.75" hidden="1">
      <c r="A346" s="12"/>
      <c r="B346" s="6"/>
      <c r="F346" s="138"/>
      <c r="G346" s="138"/>
      <c r="H346" s="6">
        <v>0</v>
      </c>
      <c r="I346" s="22" t="e">
        <v>#DIV/0!</v>
      </c>
      <c r="M346" s="2"/>
    </row>
    <row r="347" spans="1:13" ht="12.75" hidden="1">
      <c r="A347" s="12"/>
      <c r="B347" s="6"/>
      <c r="F347" s="138"/>
      <c r="G347" s="138"/>
      <c r="H347" s="6">
        <v>0</v>
      </c>
      <c r="I347" s="22" t="e">
        <v>#DIV/0!</v>
      </c>
      <c r="M347" s="2"/>
    </row>
    <row r="348" spans="1:13" ht="12.75" hidden="1">
      <c r="A348" s="12"/>
      <c r="B348" s="6"/>
      <c r="F348" s="138"/>
      <c r="G348" s="138"/>
      <c r="H348" s="6">
        <v>0</v>
      </c>
      <c r="I348" s="22" t="e">
        <v>#DIV/0!</v>
      </c>
      <c r="M348" s="2"/>
    </row>
    <row r="349" spans="1:13" ht="12.75" hidden="1">
      <c r="A349" s="12"/>
      <c r="B349" s="6"/>
      <c r="F349" s="138"/>
      <c r="G349" s="138"/>
      <c r="H349" s="6">
        <v>0</v>
      </c>
      <c r="I349" s="22" t="e">
        <v>#DIV/0!</v>
      </c>
      <c r="M349" s="2"/>
    </row>
    <row r="350" spans="1:13" ht="12.75" hidden="1">
      <c r="A350" s="12"/>
      <c r="B350" s="6"/>
      <c r="F350" s="138"/>
      <c r="G350" s="138"/>
      <c r="H350" s="6">
        <v>0</v>
      </c>
      <c r="I350" s="22" t="e">
        <v>#DIV/0!</v>
      </c>
      <c r="M350" s="2"/>
    </row>
    <row r="351" spans="1:13" ht="12.75" hidden="1">
      <c r="A351" s="12"/>
      <c r="B351" s="6"/>
      <c r="F351" s="138"/>
      <c r="G351" s="138"/>
      <c r="H351" s="6">
        <v>0</v>
      </c>
      <c r="I351" s="22" t="e">
        <v>#DIV/0!</v>
      </c>
      <c r="M351" s="2"/>
    </row>
    <row r="352" spans="1:13" ht="12.75" hidden="1">
      <c r="A352" s="12"/>
      <c r="B352" s="6"/>
      <c r="F352" s="138"/>
      <c r="G352" s="138"/>
      <c r="H352" s="6">
        <v>0</v>
      </c>
      <c r="I352" s="22" t="e">
        <v>#DIV/0!</v>
      </c>
      <c r="M352" s="2"/>
    </row>
    <row r="353" spans="1:13" ht="12.75" hidden="1">
      <c r="A353" s="12"/>
      <c r="B353" s="6"/>
      <c r="F353" s="138"/>
      <c r="G353" s="138"/>
      <c r="H353" s="6">
        <v>0</v>
      </c>
      <c r="I353" s="22" t="e">
        <v>#DIV/0!</v>
      </c>
      <c r="M353" s="2"/>
    </row>
    <row r="354" spans="1:13" ht="12.75" hidden="1">
      <c r="A354" s="12"/>
      <c r="B354" s="6"/>
      <c r="F354" s="138"/>
      <c r="G354" s="138"/>
      <c r="H354" s="6">
        <v>0</v>
      </c>
      <c r="I354" s="22" t="e">
        <v>#DIV/0!</v>
      </c>
      <c r="M354" s="2"/>
    </row>
    <row r="355" spans="1:13" ht="12.75" hidden="1">
      <c r="A355" s="12"/>
      <c r="B355" s="6"/>
      <c r="F355" s="138"/>
      <c r="G355" s="138"/>
      <c r="H355" s="6">
        <v>0</v>
      </c>
      <c r="I355" s="22" t="e">
        <v>#DIV/0!</v>
      </c>
      <c r="M355" s="2"/>
    </row>
    <row r="356" spans="1:13" ht="12.75" hidden="1">
      <c r="A356" s="12"/>
      <c r="B356" s="6"/>
      <c r="F356" s="138"/>
      <c r="G356" s="138"/>
      <c r="H356" s="6">
        <v>0</v>
      </c>
      <c r="I356" s="22" t="e">
        <v>#DIV/0!</v>
      </c>
      <c r="M356" s="2"/>
    </row>
    <row r="357" spans="1:13" ht="12.75" hidden="1">
      <c r="A357" s="12"/>
      <c r="B357" s="6"/>
      <c r="F357" s="138"/>
      <c r="G357" s="138"/>
      <c r="H357" s="6">
        <v>0</v>
      </c>
      <c r="I357" s="22" t="e">
        <v>#DIV/0!</v>
      </c>
      <c r="M357" s="2"/>
    </row>
    <row r="358" spans="1:13" ht="12.75" hidden="1">
      <c r="A358" s="12"/>
      <c r="B358" s="6"/>
      <c r="F358" s="138"/>
      <c r="G358" s="138"/>
      <c r="H358" s="6">
        <v>0</v>
      </c>
      <c r="I358" s="22" t="e">
        <v>#DIV/0!</v>
      </c>
      <c r="M358" s="2"/>
    </row>
    <row r="359" spans="1:13" ht="12.75" hidden="1">
      <c r="A359" s="12"/>
      <c r="B359" s="6"/>
      <c r="F359" s="138"/>
      <c r="G359" s="138"/>
      <c r="H359" s="6">
        <v>0</v>
      </c>
      <c r="I359" s="22" t="e">
        <v>#DIV/0!</v>
      </c>
      <c r="M359" s="2"/>
    </row>
    <row r="360" spans="1:13" ht="12.75" hidden="1">
      <c r="A360" s="12"/>
      <c r="B360" s="6"/>
      <c r="F360" s="138"/>
      <c r="G360" s="138"/>
      <c r="H360" s="6">
        <v>0</v>
      </c>
      <c r="I360" s="22" t="e">
        <v>#DIV/0!</v>
      </c>
      <c r="M360" s="2"/>
    </row>
    <row r="361" spans="1:13" ht="12.75" hidden="1">
      <c r="A361" s="12"/>
      <c r="B361" s="6"/>
      <c r="F361" s="138"/>
      <c r="G361" s="138"/>
      <c r="H361" s="6">
        <v>0</v>
      </c>
      <c r="I361" s="22" t="e">
        <v>#DIV/0!</v>
      </c>
      <c r="M361" s="2"/>
    </row>
    <row r="362" spans="1:13" ht="12.75" hidden="1">
      <c r="A362" s="12"/>
      <c r="B362" s="6"/>
      <c r="F362" s="138"/>
      <c r="G362" s="138"/>
      <c r="H362" s="6">
        <v>0</v>
      </c>
      <c r="I362" s="22" t="e">
        <v>#DIV/0!</v>
      </c>
      <c r="M362" s="2"/>
    </row>
    <row r="363" spans="1:13" ht="12.75" hidden="1">
      <c r="A363" s="12"/>
      <c r="B363" s="6"/>
      <c r="F363" s="138"/>
      <c r="G363" s="138"/>
      <c r="H363" s="6">
        <v>0</v>
      </c>
      <c r="I363" s="22" t="e">
        <v>#DIV/0!</v>
      </c>
      <c r="M363" s="2"/>
    </row>
    <row r="364" spans="1:13" ht="12.75" hidden="1">
      <c r="A364" s="12"/>
      <c r="B364" s="6"/>
      <c r="F364" s="138"/>
      <c r="G364" s="138"/>
      <c r="H364" s="6">
        <v>0</v>
      </c>
      <c r="I364" s="22" t="e">
        <v>#DIV/0!</v>
      </c>
      <c r="M364" s="2"/>
    </row>
    <row r="365" spans="1:13" ht="12.75" hidden="1">
      <c r="A365" s="12"/>
      <c r="B365" s="6"/>
      <c r="F365" s="138"/>
      <c r="G365" s="138"/>
      <c r="H365" s="6">
        <v>0</v>
      </c>
      <c r="I365" s="22" t="e">
        <v>#DIV/0!</v>
      </c>
      <c r="M365" s="2"/>
    </row>
    <row r="366" spans="1:13" ht="12.75" hidden="1">
      <c r="A366" s="12"/>
      <c r="B366" s="6"/>
      <c r="F366" s="138"/>
      <c r="G366" s="138"/>
      <c r="H366" s="6">
        <v>0</v>
      </c>
      <c r="I366" s="22" t="e">
        <v>#DIV/0!</v>
      </c>
      <c r="M366" s="2"/>
    </row>
    <row r="367" spans="1:13" ht="12.75" hidden="1">
      <c r="A367" s="12"/>
      <c r="B367" s="6"/>
      <c r="F367" s="138"/>
      <c r="G367" s="138"/>
      <c r="H367" s="6">
        <v>0</v>
      </c>
      <c r="I367" s="22" t="e">
        <v>#DIV/0!</v>
      </c>
      <c r="M367" s="2"/>
    </row>
    <row r="368" spans="1:13" ht="12.75" hidden="1">
      <c r="A368" s="12"/>
      <c r="B368" s="6"/>
      <c r="F368" s="138"/>
      <c r="G368" s="138"/>
      <c r="H368" s="6">
        <v>0</v>
      </c>
      <c r="I368" s="22" t="e">
        <v>#DIV/0!</v>
      </c>
      <c r="M368" s="2"/>
    </row>
    <row r="369" spans="1:13" ht="12.75" hidden="1">
      <c r="A369" s="12"/>
      <c r="B369" s="6"/>
      <c r="F369" s="138"/>
      <c r="G369" s="138"/>
      <c r="H369" s="6">
        <v>0</v>
      </c>
      <c r="I369" s="22" t="e">
        <v>#DIV/0!</v>
      </c>
      <c r="M369" s="2"/>
    </row>
    <row r="370" spans="1:13" ht="12.75" hidden="1">
      <c r="A370" s="12"/>
      <c r="B370" s="6"/>
      <c r="F370" s="138"/>
      <c r="G370" s="138"/>
      <c r="H370" s="6">
        <v>0</v>
      </c>
      <c r="I370" s="22" t="e">
        <v>#DIV/0!</v>
      </c>
      <c r="M370" s="2"/>
    </row>
    <row r="371" spans="1:13" ht="12.75" hidden="1">
      <c r="A371" s="12"/>
      <c r="B371" s="6"/>
      <c r="F371" s="138"/>
      <c r="G371" s="138"/>
      <c r="H371" s="6">
        <v>0</v>
      </c>
      <c r="I371" s="22" t="e">
        <v>#DIV/0!</v>
      </c>
      <c r="M371" s="2"/>
    </row>
    <row r="372" spans="1:13" ht="12.75" hidden="1">
      <c r="A372" s="12"/>
      <c r="B372" s="6"/>
      <c r="F372" s="138"/>
      <c r="G372" s="138"/>
      <c r="H372" s="6">
        <v>0</v>
      </c>
      <c r="I372" s="22" t="e">
        <v>#DIV/0!</v>
      </c>
      <c r="M372" s="2"/>
    </row>
    <row r="373" spans="1:13" ht="12.75" hidden="1">
      <c r="A373" s="12"/>
      <c r="B373" s="6"/>
      <c r="F373" s="138"/>
      <c r="G373" s="138"/>
      <c r="H373" s="6">
        <v>0</v>
      </c>
      <c r="I373" s="22" t="e">
        <v>#DIV/0!</v>
      </c>
      <c r="M373" s="2"/>
    </row>
    <row r="374" spans="1:13" ht="12.75" hidden="1">
      <c r="A374" s="12"/>
      <c r="B374" s="6"/>
      <c r="F374" s="138"/>
      <c r="G374" s="138"/>
      <c r="H374" s="6">
        <v>0</v>
      </c>
      <c r="I374" s="22" t="e">
        <v>#DIV/0!</v>
      </c>
      <c r="M374" s="2"/>
    </row>
    <row r="375" spans="1:13" ht="12.75" hidden="1">
      <c r="A375" s="12"/>
      <c r="B375" s="6"/>
      <c r="F375" s="138"/>
      <c r="G375" s="138"/>
      <c r="H375" s="6">
        <v>0</v>
      </c>
      <c r="I375" s="22" t="e">
        <v>#DIV/0!</v>
      </c>
      <c r="M375" s="2"/>
    </row>
    <row r="376" spans="1:13" ht="12.75" hidden="1">
      <c r="A376" s="12"/>
      <c r="B376" s="6"/>
      <c r="F376" s="138"/>
      <c r="G376" s="138"/>
      <c r="H376" s="6">
        <v>0</v>
      </c>
      <c r="I376" s="22" t="e">
        <v>#DIV/0!</v>
      </c>
      <c r="M376" s="2"/>
    </row>
    <row r="377" spans="1:13" ht="12.75" hidden="1">
      <c r="A377" s="12"/>
      <c r="B377" s="6"/>
      <c r="F377" s="138"/>
      <c r="G377" s="138"/>
      <c r="H377" s="6">
        <v>0</v>
      </c>
      <c r="I377" s="22" t="e">
        <v>#DIV/0!</v>
      </c>
      <c r="M377" s="2"/>
    </row>
    <row r="378" spans="1:13" ht="12.75" hidden="1">
      <c r="A378" s="12"/>
      <c r="B378" s="6"/>
      <c r="F378" s="138"/>
      <c r="G378" s="138"/>
      <c r="H378" s="6">
        <v>0</v>
      </c>
      <c r="I378" s="22" t="e">
        <v>#DIV/0!</v>
      </c>
      <c r="M378" s="2"/>
    </row>
    <row r="379" spans="1:13" ht="12.75" hidden="1">
      <c r="A379" s="12"/>
      <c r="B379" s="6"/>
      <c r="F379" s="138"/>
      <c r="G379" s="138"/>
      <c r="H379" s="6">
        <v>0</v>
      </c>
      <c r="I379" s="22" t="e">
        <v>#DIV/0!</v>
      </c>
      <c r="M379" s="2"/>
    </row>
    <row r="380" spans="1:13" ht="12.75" hidden="1">
      <c r="A380" s="12"/>
      <c r="B380" s="6"/>
      <c r="F380" s="138"/>
      <c r="G380" s="138"/>
      <c r="H380" s="6">
        <v>0</v>
      </c>
      <c r="I380" s="22" t="e">
        <v>#DIV/0!</v>
      </c>
      <c r="M380" s="2"/>
    </row>
    <row r="381" spans="1:13" ht="12.75" hidden="1">
      <c r="A381" s="12"/>
      <c r="B381" s="6"/>
      <c r="F381" s="138"/>
      <c r="G381" s="138"/>
      <c r="H381" s="6">
        <v>0</v>
      </c>
      <c r="I381" s="22" t="e">
        <v>#DIV/0!</v>
      </c>
      <c r="M381" s="2"/>
    </row>
    <row r="382" spans="1:13" ht="12.75" hidden="1">
      <c r="A382" s="12"/>
      <c r="B382" s="6"/>
      <c r="F382" s="138"/>
      <c r="G382" s="138"/>
      <c r="H382" s="6">
        <v>0</v>
      </c>
      <c r="I382" s="22" t="e">
        <v>#DIV/0!</v>
      </c>
      <c r="M382" s="2"/>
    </row>
    <row r="383" spans="1:13" ht="12.75" hidden="1">
      <c r="A383" s="12"/>
      <c r="B383" s="6"/>
      <c r="F383" s="138"/>
      <c r="G383" s="138"/>
      <c r="H383" s="6">
        <v>0</v>
      </c>
      <c r="I383" s="22" t="e">
        <v>#DIV/0!</v>
      </c>
      <c r="M383" s="2"/>
    </row>
    <row r="384" spans="1:13" ht="12.75" hidden="1">
      <c r="A384" s="12"/>
      <c r="B384" s="6"/>
      <c r="F384" s="138"/>
      <c r="G384" s="138"/>
      <c r="H384" s="6">
        <v>0</v>
      </c>
      <c r="I384" s="22" t="e">
        <v>#DIV/0!</v>
      </c>
      <c r="M384" s="2"/>
    </row>
    <row r="385" spans="1:13" ht="12.75" hidden="1">
      <c r="A385" s="12"/>
      <c r="B385" s="6"/>
      <c r="F385" s="138"/>
      <c r="G385" s="138"/>
      <c r="H385" s="6">
        <v>0</v>
      </c>
      <c r="I385" s="22" t="e">
        <v>#DIV/0!</v>
      </c>
      <c r="M385" s="2"/>
    </row>
    <row r="386" spans="1:13" ht="12.75" hidden="1">
      <c r="A386" s="12"/>
      <c r="B386" s="6"/>
      <c r="F386" s="138"/>
      <c r="G386" s="138"/>
      <c r="H386" s="6">
        <v>0</v>
      </c>
      <c r="I386" s="22" t="e">
        <v>#DIV/0!</v>
      </c>
      <c r="M386" s="2"/>
    </row>
    <row r="387" spans="1:13" ht="12.75" hidden="1">
      <c r="A387" s="12"/>
      <c r="B387" s="6"/>
      <c r="F387" s="138"/>
      <c r="G387" s="138"/>
      <c r="H387" s="6">
        <v>0</v>
      </c>
      <c r="I387" s="22" t="e">
        <v>#DIV/0!</v>
      </c>
      <c r="M387" s="2"/>
    </row>
    <row r="388" spans="1:13" ht="12.75" hidden="1">
      <c r="A388" s="12"/>
      <c r="B388" s="6"/>
      <c r="F388" s="138"/>
      <c r="G388" s="138"/>
      <c r="H388" s="6">
        <v>0</v>
      </c>
      <c r="I388" s="22" t="e">
        <v>#DIV/0!</v>
      </c>
      <c r="M388" s="2"/>
    </row>
    <row r="389" spans="1:13" ht="12.75" hidden="1">
      <c r="A389" s="12"/>
      <c r="B389" s="6"/>
      <c r="F389" s="138"/>
      <c r="G389" s="138"/>
      <c r="H389" s="6">
        <v>0</v>
      </c>
      <c r="I389" s="22" t="e">
        <v>#DIV/0!</v>
      </c>
      <c r="M389" s="2"/>
    </row>
    <row r="390" spans="1:13" ht="12.75" hidden="1">
      <c r="A390" s="12"/>
      <c r="B390" s="6"/>
      <c r="F390" s="138"/>
      <c r="G390" s="138"/>
      <c r="H390" s="6">
        <v>0</v>
      </c>
      <c r="I390" s="22" t="e">
        <v>#DIV/0!</v>
      </c>
      <c r="M390" s="2"/>
    </row>
    <row r="391" spans="1:13" ht="12.75" hidden="1">
      <c r="A391" s="12"/>
      <c r="B391" s="6"/>
      <c r="F391" s="138"/>
      <c r="G391" s="138"/>
      <c r="H391" s="6">
        <v>0</v>
      </c>
      <c r="I391" s="22" t="e">
        <v>#DIV/0!</v>
      </c>
      <c r="M391" s="2"/>
    </row>
    <row r="392" spans="1:13" ht="12.75" hidden="1">
      <c r="A392" s="12"/>
      <c r="B392" s="6"/>
      <c r="F392" s="138"/>
      <c r="G392" s="138"/>
      <c r="H392" s="6">
        <v>0</v>
      </c>
      <c r="I392" s="22" t="e">
        <v>#DIV/0!</v>
      </c>
      <c r="M392" s="2"/>
    </row>
    <row r="393" spans="1:13" ht="12.75" hidden="1">
      <c r="A393" s="12"/>
      <c r="B393" s="6"/>
      <c r="F393" s="138"/>
      <c r="G393" s="138"/>
      <c r="H393" s="6">
        <v>0</v>
      </c>
      <c r="I393" s="22" t="e">
        <v>#DIV/0!</v>
      </c>
      <c r="M393" s="2"/>
    </row>
    <row r="394" spans="1:13" ht="12.75" hidden="1">
      <c r="A394" s="12"/>
      <c r="B394" s="6"/>
      <c r="F394" s="138"/>
      <c r="G394" s="138"/>
      <c r="H394" s="6">
        <v>0</v>
      </c>
      <c r="I394" s="22" t="e">
        <v>#DIV/0!</v>
      </c>
      <c r="M394" s="2"/>
    </row>
    <row r="395" spans="1:13" ht="12.75" hidden="1">
      <c r="A395" s="12"/>
      <c r="B395" s="6"/>
      <c r="F395" s="138"/>
      <c r="G395" s="138"/>
      <c r="H395" s="6">
        <v>0</v>
      </c>
      <c r="I395" s="22" t="e">
        <v>#DIV/0!</v>
      </c>
      <c r="M395" s="2"/>
    </row>
    <row r="396" spans="1:13" ht="12.75" hidden="1">
      <c r="A396" s="12"/>
      <c r="B396" s="6"/>
      <c r="F396" s="138"/>
      <c r="G396" s="138"/>
      <c r="H396" s="6">
        <v>0</v>
      </c>
      <c r="I396" s="22" t="e">
        <v>#DIV/0!</v>
      </c>
      <c r="M396" s="2"/>
    </row>
    <row r="397" spans="1:13" ht="12.75" hidden="1">
      <c r="A397" s="12"/>
      <c r="B397" s="6"/>
      <c r="F397" s="138"/>
      <c r="G397" s="138"/>
      <c r="H397" s="6">
        <v>0</v>
      </c>
      <c r="I397" s="22" t="e">
        <v>#DIV/0!</v>
      </c>
      <c r="M397" s="2"/>
    </row>
    <row r="398" spans="1:13" ht="12.75" hidden="1">
      <c r="A398" s="12"/>
      <c r="B398" s="6"/>
      <c r="F398" s="138"/>
      <c r="G398" s="138"/>
      <c r="H398" s="6">
        <v>0</v>
      </c>
      <c r="I398" s="22" t="e">
        <v>#DIV/0!</v>
      </c>
      <c r="M398" s="2"/>
    </row>
    <row r="399" spans="1:13" ht="12.75" hidden="1">
      <c r="A399" s="12"/>
      <c r="B399" s="6"/>
      <c r="F399" s="138"/>
      <c r="G399" s="138"/>
      <c r="H399" s="6">
        <v>0</v>
      </c>
      <c r="I399" s="22" t="e">
        <v>#DIV/0!</v>
      </c>
      <c r="M399" s="2"/>
    </row>
    <row r="400" spans="1:13" ht="12.75" hidden="1">
      <c r="A400" s="12"/>
      <c r="B400" s="6"/>
      <c r="F400" s="138"/>
      <c r="G400" s="138"/>
      <c r="H400" s="6">
        <v>0</v>
      </c>
      <c r="I400" s="22" t="e">
        <v>#DIV/0!</v>
      </c>
      <c r="M400" s="2"/>
    </row>
    <row r="401" spans="1:13" ht="12.75" hidden="1">
      <c r="A401" s="12"/>
      <c r="B401" s="6"/>
      <c r="F401" s="138"/>
      <c r="G401" s="138"/>
      <c r="H401" s="6">
        <v>0</v>
      </c>
      <c r="I401" s="22" t="e">
        <v>#DIV/0!</v>
      </c>
      <c r="M401" s="2"/>
    </row>
    <row r="402" spans="1:13" ht="12.75" hidden="1">
      <c r="A402" s="12"/>
      <c r="B402" s="6"/>
      <c r="F402" s="138"/>
      <c r="G402" s="138"/>
      <c r="H402" s="6">
        <v>0</v>
      </c>
      <c r="I402" s="22" t="e">
        <v>#DIV/0!</v>
      </c>
      <c r="M402" s="2"/>
    </row>
    <row r="403" spans="1:13" ht="12.75" hidden="1">
      <c r="A403" s="12"/>
      <c r="B403" s="6"/>
      <c r="F403" s="138"/>
      <c r="G403" s="138"/>
      <c r="H403" s="6">
        <v>0</v>
      </c>
      <c r="I403" s="22" t="e">
        <v>#DIV/0!</v>
      </c>
      <c r="M403" s="2"/>
    </row>
    <row r="404" spans="1:13" ht="12.75" hidden="1">
      <c r="A404" s="12"/>
      <c r="B404" s="6"/>
      <c r="F404" s="138"/>
      <c r="G404" s="138"/>
      <c r="H404" s="6">
        <v>0</v>
      </c>
      <c r="I404" s="22" t="e">
        <v>#DIV/0!</v>
      </c>
      <c r="M404" s="2"/>
    </row>
    <row r="405" spans="1:13" ht="12.75" hidden="1">
      <c r="A405" s="12"/>
      <c r="B405" s="6"/>
      <c r="F405" s="138"/>
      <c r="G405" s="138"/>
      <c r="H405" s="6">
        <v>0</v>
      </c>
      <c r="I405" s="22" t="e">
        <v>#DIV/0!</v>
      </c>
      <c r="M405" s="2"/>
    </row>
    <row r="406" spans="1:13" ht="12.75" hidden="1">
      <c r="A406" s="12"/>
      <c r="B406" s="6"/>
      <c r="F406" s="138"/>
      <c r="G406" s="138"/>
      <c r="H406" s="6">
        <v>0</v>
      </c>
      <c r="I406" s="22" t="e">
        <v>#DIV/0!</v>
      </c>
      <c r="M406" s="2"/>
    </row>
    <row r="407" spans="1:13" ht="12.75" hidden="1">
      <c r="A407" s="12"/>
      <c r="B407" s="6"/>
      <c r="F407" s="138"/>
      <c r="G407" s="138"/>
      <c r="H407" s="6">
        <v>0</v>
      </c>
      <c r="I407" s="22" t="e">
        <v>#DIV/0!</v>
      </c>
      <c r="M407" s="2"/>
    </row>
    <row r="408" spans="1:13" ht="12.75" hidden="1">
      <c r="A408" s="12"/>
      <c r="B408" s="6"/>
      <c r="F408" s="138"/>
      <c r="G408" s="138"/>
      <c r="H408" s="6">
        <v>0</v>
      </c>
      <c r="I408" s="22" t="e">
        <v>#DIV/0!</v>
      </c>
      <c r="M408" s="2"/>
    </row>
    <row r="409" spans="1:13" ht="12.75" hidden="1">
      <c r="A409" s="12"/>
      <c r="B409" s="6"/>
      <c r="F409" s="138"/>
      <c r="G409" s="138"/>
      <c r="H409" s="6">
        <v>0</v>
      </c>
      <c r="I409" s="22" t="e">
        <v>#DIV/0!</v>
      </c>
      <c r="M409" s="2"/>
    </row>
    <row r="410" spans="1:13" ht="12.75" hidden="1">
      <c r="A410" s="12"/>
      <c r="B410" s="6"/>
      <c r="F410" s="138"/>
      <c r="G410" s="138"/>
      <c r="H410" s="6">
        <v>0</v>
      </c>
      <c r="I410" s="22" t="e">
        <v>#DIV/0!</v>
      </c>
      <c r="M410" s="2"/>
    </row>
    <row r="411" spans="1:13" ht="12.75" hidden="1">
      <c r="A411" s="12"/>
      <c r="B411" s="6"/>
      <c r="F411" s="138"/>
      <c r="G411" s="138"/>
      <c r="H411" s="6">
        <v>0</v>
      </c>
      <c r="I411" s="22" t="e">
        <v>#DIV/0!</v>
      </c>
      <c r="M411" s="2"/>
    </row>
    <row r="412" spans="1:13" ht="12.75" hidden="1">
      <c r="A412" s="12"/>
      <c r="B412" s="6"/>
      <c r="F412" s="138"/>
      <c r="G412" s="138"/>
      <c r="H412" s="6">
        <v>0</v>
      </c>
      <c r="I412" s="22" t="e">
        <v>#DIV/0!</v>
      </c>
      <c r="M412" s="2"/>
    </row>
    <row r="413" spans="1:13" ht="12.75" hidden="1">
      <c r="A413" s="12"/>
      <c r="B413" s="6"/>
      <c r="F413" s="138"/>
      <c r="G413" s="138"/>
      <c r="H413" s="6">
        <v>0</v>
      </c>
      <c r="I413" s="22" t="e">
        <v>#DIV/0!</v>
      </c>
      <c r="M413" s="2"/>
    </row>
    <row r="414" spans="1:13" ht="12.75" hidden="1">
      <c r="A414" s="12"/>
      <c r="B414" s="6"/>
      <c r="F414" s="138"/>
      <c r="G414" s="138"/>
      <c r="H414" s="6">
        <v>0</v>
      </c>
      <c r="I414" s="22" t="e">
        <v>#DIV/0!</v>
      </c>
      <c r="M414" s="2"/>
    </row>
    <row r="415" spans="1:13" ht="12.75" hidden="1">
      <c r="A415" s="12"/>
      <c r="B415" s="6"/>
      <c r="F415" s="138"/>
      <c r="G415" s="138"/>
      <c r="H415" s="6">
        <v>0</v>
      </c>
      <c r="I415" s="22" t="e">
        <v>#DIV/0!</v>
      </c>
      <c r="M415" s="2"/>
    </row>
    <row r="416" spans="1:13" ht="12.75" hidden="1">
      <c r="A416" s="12"/>
      <c r="B416" s="6"/>
      <c r="F416" s="138"/>
      <c r="G416" s="138"/>
      <c r="H416" s="6">
        <v>0</v>
      </c>
      <c r="I416" s="22" t="e">
        <v>#DIV/0!</v>
      </c>
      <c r="M416" s="2"/>
    </row>
    <row r="417" spans="1:13" ht="12.75" hidden="1">
      <c r="A417" s="12"/>
      <c r="B417" s="6"/>
      <c r="F417" s="138"/>
      <c r="G417" s="138"/>
      <c r="H417" s="6">
        <v>0</v>
      </c>
      <c r="I417" s="22" t="e">
        <v>#DIV/0!</v>
      </c>
      <c r="M417" s="2"/>
    </row>
    <row r="418" spans="1:13" ht="12.75" hidden="1">
      <c r="A418" s="12"/>
      <c r="B418" s="6"/>
      <c r="F418" s="138"/>
      <c r="G418" s="138"/>
      <c r="H418" s="6">
        <v>0</v>
      </c>
      <c r="I418" s="22" t="e">
        <v>#DIV/0!</v>
      </c>
      <c r="M418" s="2"/>
    </row>
    <row r="419" spans="1:13" ht="12.75" hidden="1">
      <c r="A419" s="12"/>
      <c r="B419" s="6"/>
      <c r="F419" s="138"/>
      <c r="G419" s="138"/>
      <c r="H419" s="6">
        <v>0</v>
      </c>
      <c r="I419" s="22" t="e">
        <v>#DIV/0!</v>
      </c>
      <c r="M419" s="2"/>
    </row>
    <row r="420" spans="1:13" ht="12.75" hidden="1">
      <c r="A420" s="12"/>
      <c r="B420" s="6"/>
      <c r="F420" s="138"/>
      <c r="G420" s="138"/>
      <c r="H420" s="6">
        <v>0</v>
      </c>
      <c r="I420" s="22" t="e">
        <v>#DIV/0!</v>
      </c>
      <c r="M420" s="2"/>
    </row>
    <row r="421" spans="1:13" ht="12.75" hidden="1">
      <c r="A421" s="12"/>
      <c r="B421" s="6"/>
      <c r="F421" s="138"/>
      <c r="G421" s="138"/>
      <c r="H421" s="6">
        <v>0</v>
      </c>
      <c r="I421" s="22" t="e">
        <v>#DIV/0!</v>
      </c>
      <c r="M421" s="2"/>
    </row>
    <row r="422" spans="1:13" ht="12.75" hidden="1">
      <c r="A422" s="12"/>
      <c r="B422" s="6"/>
      <c r="F422" s="138"/>
      <c r="G422" s="138"/>
      <c r="H422" s="6">
        <v>0</v>
      </c>
      <c r="I422" s="22" t="e">
        <v>#DIV/0!</v>
      </c>
      <c r="M422" s="2"/>
    </row>
    <row r="423" spans="1:13" ht="12.75" hidden="1">
      <c r="A423" s="12"/>
      <c r="B423" s="6"/>
      <c r="F423" s="138"/>
      <c r="G423" s="138"/>
      <c r="H423" s="6">
        <v>0</v>
      </c>
      <c r="I423" s="22" t="e">
        <v>#DIV/0!</v>
      </c>
      <c r="M423" s="2"/>
    </row>
    <row r="424" spans="1:13" ht="12.75" hidden="1">
      <c r="A424" s="12"/>
      <c r="B424" s="6"/>
      <c r="F424" s="138"/>
      <c r="G424" s="138"/>
      <c r="H424" s="6">
        <v>0</v>
      </c>
      <c r="I424" s="22" t="e">
        <v>#DIV/0!</v>
      </c>
      <c r="M424" s="2"/>
    </row>
    <row r="425" spans="1:13" ht="12.75" hidden="1">
      <c r="A425" s="12"/>
      <c r="B425" s="6"/>
      <c r="F425" s="138"/>
      <c r="G425" s="138"/>
      <c r="H425" s="6">
        <v>0</v>
      </c>
      <c r="I425" s="22" t="e">
        <v>#DIV/0!</v>
      </c>
      <c r="M425" s="2"/>
    </row>
    <row r="426" spans="1:13" ht="12.75" hidden="1">
      <c r="A426" s="12"/>
      <c r="B426" s="6"/>
      <c r="F426" s="138"/>
      <c r="G426" s="138"/>
      <c r="H426" s="6">
        <v>0</v>
      </c>
      <c r="I426" s="22" t="e">
        <v>#DIV/0!</v>
      </c>
      <c r="M426" s="2"/>
    </row>
    <row r="427" spans="1:13" ht="12.75" hidden="1">
      <c r="A427" s="12"/>
      <c r="B427" s="6"/>
      <c r="F427" s="138"/>
      <c r="G427" s="138"/>
      <c r="H427" s="6">
        <v>0</v>
      </c>
      <c r="I427" s="22" t="e">
        <v>#DIV/0!</v>
      </c>
      <c r="M427" s="2"/>
    </row>
    <row r="428" spans="1:13" ht="12.75" hidden="1">
      <c r="A428" s="12"/>
      <c r="B428" s="6"/>
      <c r="F428" s="138"/>
      <c r="G428" s="138"/>
      <c r="H428" s="6">
        <v>0</v>
      </c>
      <c r="I428" s="22" t="e">
        <v>#DIV/0!</v>
      </c>
      <c r="M428" s="2"/>
    </row>
    <row r="429" spans="1:13" ht="12.75" hidden="1">
      <c r="A429" s="12"/>
      <c r="B429" s="6"/>
      <c r="F429" s="138"/>
      <c r="G429" s="138"/>
      <c r="H429" s="6">
        <v>0</v>
      </c>
      <c r="I429" s="22" t="e">
        <v>#DIV/0!</v>
      </c>
      <c r="M429" s="2"/>
    </row>
    <row r="430" spans="1:13" ht="12.75" hidden="1">
      <c r="A430" s="12"/>
      <c r="B430" s="6"/>
      <c r="F430" s="138"/>
      <c r="G430" s="138"/>
      <c r="H430" s="6">
        <v>0</v>
      </c>
      <c r="I430" s="22" t="e">
        <v>#DIV/0!</v>
      </c>
      <c r="M430" s="2"/>
    </row>
    <row r="431" spans="1:13" ht="12.75" hidden="1">
      <c r="A431" s="12"/>
      <c r="B431" s="6"/>
      <c r="F431" s="138"/>
      <c r="G431" s="138"/>
      <c r="H431" s="6">
        <v>0</v>
      </c>
      <c r="I431" s="22" t="e">
        <v>#DIV/0!</v>
      </c>
      <c r="M431" s="2"/>
    </row>
    <row r="432" spans="1:13" ht="12.75" hidden="1">
      <c r="A432" s="12"/>
      <c r="B432" s="6"/>
      <c r="F432" s="138"/>
      <c r="G432" s="138"/>
      <c r="H432" s="6">
        <v>0</v>
      </c>
      <c r="I432" s="22" t="e">
        <v>#DIV/0!</v>
      </c>
      <c r="M432" s="2"/>
    </row>
    <row r="433" spans="1:13" ht="12.75" hidden="1">
      <c r="A433" s="12"/>
      <c r="B433" s="6"/>
      <c r="F433" s="138"/>
      <c r="G433" s="138"/>
      <c r="H433" s="6">
        <v>0</v>
      </c>
      <c r="I433" s="22" t="e">
        <v>#DIV/0!</v>
      </c>
      <c r="M433" s="2"/>
    </row>
    <row r="434" spans="1:13" ht="12.75" hidden="1">
      <c r="A434" s="12"/>
      <c r="B434" s="6"/>
      <c r="F434" s="138"/>
      <c r="G434" s="138"/>
      <c r="H434" s="6">
        <v>0</v>
      </c>
      <c r="I434" s="22" t="e">
        <v>#DIV/0!</v>
      </c>
      <c r="M434" s="2"/>
    </row>
    <row r="435" spans="1:13" ht="12.75" hidden="1">
      <c r="A435" s="12"/>
      <c r="B435" s="6"/>
      <c r="F435" s="138"/>
      <c r="G435" s="138"/>
      <c r="H435" s="6">
        <v>0</v>
      </c>
      <c r="I435" s="22" t="e">
        <v>#DIV/0!</v>
      </c>
      <c r="M435" s="2"/>
    </row>
    <row r="436" spans="1:13" ht="12.75" hidden="1">
      <c r="A436" s="12"/>
      <c r="B436" s="6"/>
      <c r="F436" s="138"/>
      <c r="G436" s="138"/>
      <c r="H436" s="6">
        <v>0</v>
      </c>
      <c r="I436" s="22" t="e">
        <v>#DIV/0!</v>
      </c>
      <c r="M436" s="2"/>
    </row>
    <row r="437" spans="1:13" ht="12.75" hidden="1">
      <c r="A437" s="12"/>
      <c r="B437" s="6"/>
      <c r="F437" s="138"/>
      <c r="G437" s="138"/>
      <c r="H437" s="6">
        <v>0</v>
      </c>
      <c r="I437" s="22" t="e">
        <v>#DIV/0!</v>
      </c>
      <c r="M437" s="2"/>
    </row>
    <row r="438" spans="1:13" ht="12.75" hidden="1">
      <c r="A438" s="12"/>
      <c r="B438" s="6"/>
      <c r="F438" s="138"/>
      <c r="G438" s="138"/>
      <c r="H438" s="6">
        <v>0</v>
      </c>
      <c r="I438" s="22" t="e">
        <v>#DIV/0!</v>
      </c>
      <c r="M438" s="2"/>
    </row>
    <row r="439" spans="1:13" ht="12.75" hidden="1">
      <c r="A439" s="12"/>
      <c r="B439" s="6"/>
      <c r="F439" s="138"/>
      <c r="G439" s="138"/>
      <c r="H439" s="6">
        <v>0</v>
      </c>
      <c r="I439" s="22" t="e">
        <v>#DIV/0!</v>
      </c>
      <c r="M439" s="2"/>
    </row>
    <row r="440" spans="1:13" ht="12.75" hidden="1">
      <c r="A440" s="12"/>
      <c r="B440" s="6"/>
      <c r="F440" s="138"/>
      <c r="G440" s="138"/>
      <c r="H440" s="6">
        <v>0</v>
      </c>
      <c r="I440" s="22" t="e">
        <v>#DIV/0!</v>
      </c>
      <c r="M440" s="2"/>
    </row>
    <row r="441" spans="1:13" ht="12.75" hidden="1">
      <c r="A441" s="12"/>
      <c r="B441" s="6"/>
      <c r="F441" s="138"/>
      <c r="G441" s="138"/>
      <c r="H441" s="6">
        <v>0</v>
      </c>
      <c r="I441" s="22" t="e">
        <v>#DIV/0!</v>
      </c>
      <c r="M441" s="2"/>
    </row>
    <row r="442" spans="1:13" ht="12.75" hidden="1">
      <c r="A442" s="12"/>
      <c r="B442" s="6"/>
      <c r="F442" s="138"/>
      <c r="G442" s="138"/>
      <c r="H442" s="6">
        <v>0</v>
      </c>
      <c r="I442" s="22" t="e">
        <v>#DIV/0!</v>
      </c>
      <c r="M442" s="2"/>
    </row>
    <row r="443" spans="1:13" ht="12.75" hidden="1">
      <c r="A443" s="12"/>
      <c r="B443" s="6"/>
      <c r="F443" s="138"/>
      <c r="G443" s="138"/>
      <c r="H443" s="6">
        <v>0</v>
      </c>
      <c r="I443" s="22" t="e">
        <v>#DIV/0!</v>
      </c>
      <c r="M443" s="2"/>
    </row>
    <row r="444" spans="1:13" ht="12.75" hidden="1">
      <c r="A444" s="12"/>
      <c r="B444" s="6"/>
      <c r="F444" s="138"/>
      <c r="G444" s="138"/>
      <c r="H444" s="6">
        <v>0</v>
      </c>
      <c r="I444" s="22" t="e">
        <v>#DIV/0!</v>
      </c>
      <c r="M444" s="2"/>
    </row>
    <row r="445" spans="1:13" ht="12.75" hidden="1">
      <c r="A445" s="12"/>
      <c r="B445" s="6"/>
      <c r="F445" s="138"/>
      <c r="G445" s="138"/>
      <c r="H445" s="6">
        <v>0</v>
      </c>
      <c r="I445" s="22" t="e">
        <v>#DIV/0!</v>
      </c>
      <c r="M445" s="2"/>
    </row>
    <row r="446" spans="1:13" ht="12.75" hidden="1">
      <c r="A446" s="12"/>
      <c r="B446" s="6"/>
      <c r="F446" s="138"/>
      <c r="G446" s="138"/>
      <c r="H446" s="6">
        <v>0</v>
      </c>
      <c r="I446" s="22" t="e">
        <v>#DIV/0!</v>
      </c>
      <c r="M446" s="2"/>
    </row>
    <row r="447" spans="1:13" ht="12.75" hidden="1">
      <c r="A447" s="12"/>
      <c r="B447" s="6"/>
      <c r="F447" s="138"/>
      <c r="G447" s="138"/>
      <c r="H447" s="6">
        <v>0</v>
      </c>
      <c r="I447" s="22" t="e">
        <v>#DIV/0!</v>
      </c>
      <c r="M447" s="2"/>
    </row>
    <row r="448" spans="1:13" ht="12.75" hidden="1">
      <c r="A448" s="12"/>
      <c r="B448" s="6"/>
      <c r="F448" s="138"/>
      <c r="G448" s="138"/>
      <c r="H448" s="6">
        <v>0</v>
      </c>
      <c r="I448" s="22" t="e">
        <v>#DIV/0!</v>
      </c>
      <c r="M448" s="2"/>
    </row>
    <row r="449" spans="1:13" ht="12.75" hidden="1">
      <c r="A449" s="12"/>
      <c r="B449" s="6"/>
      <c r="F449" s="138"/>
      <c r="G449" s="138"/>
      <c r="H449" s="6">
        <v>0</v>
      </c>
      <c r="I449" s="22" t="e">
        <v>#DIV/0!</v>
      </c>
      <c r="M449" s="2"/>
    </row>
    <row r="450" spans="1:13" ht="12.75" hidden="1">
      <c r="A450" s="12"/>
      <c r="B450" s="6"/>
      <c r="F450" s="138"/>
      <c r="G450" s="138"/>
      <c r="H450" s="6">
        <v>0</v>
      </c>
      <c r="I450" s="22" t="e">
        <v>#DIV/0!</v>
      </c>
      <c r="M450" s="2"/>
    </row>
    <row r="451" spans="1:13" ht="12.75" hidden="1">
      <c r="A451" s="12"/>
      <c r="B451" s="6"/>
      <c r="F451" s="138"/>
      <c r="G451" s="138"/>
      <c r="H451" s="6">
        <v>0</v>
      </c>
      <c r="I451" s="22" t="e">
        <v>#DIV/0!</v>
      </c>
      <c r="M451" s="2"/>
    </row>
    <row r="452" spans="1:13" ht="12.75" hidden="1">
      <c r="A452" s="12"/>
      <c r="B452" s="6"/>
      <c r="F452" s="138"/>
      <c r="G452" s="138"/>
      <c r="H452" s="6">
        <v>0</v>
      </c>
      <c r="I452" s="22" t="e">
        <v>#DIV/0!</v>
      </c>
      <c r="M452" s="2"/>
    </row>
    <row r="453" spans="1:13" ht="12.75" hidden="1">
      <c r="A453" s="12"/>
      <c r="B453" s="6"/>
      <c r="F453" s="138"/>
      <c r="G453" s="138"/>
      <c r="H453" s="6">
        <v>0</v>
      </c>
      <c r="I453" s="22" t="e">
        <v>#DIV/0!</v>
      </c>
      <c r="M453" s="2"/>
    </row>
    <row r="454" spans="1:13" ht="12.75" hidden="1">
      <c r="A454" s="12"/>
      <c r="B454" s="6"/>
      <c r="F454" s="138"/>
      <c r="G454" s="138"/>
      <c r="H454" s="6">
        <v>0</v>
      </c>
      <c r="I454" s="22" t="e">
        <v>#DIV/0!</v>
      </c>
      <c r="M454" s="2"/>
    </row>
    <row r="455" spans="1:13" ht="12.75" hidden="1">
      <c r="A455" s="12"/>
      <c r="B455" s="6"/>
      <c r="F455" s="138"/>
      <c r="G455" s="138"/>
      <c r="H455" s="6">
        <v>0</v>
      </c>
      <c r="I455" s="22" t="e">
        <v>#DIV/0!</v>
      </c>
      <c r="M455" s="2"/>
    </row>
    <row r="456" spans="1:13" ht="12.75" hidden="1">
      <c r="A456" s="12"/>
      <c r="B456" s="6"/>
      <c r="F456" s="138"/>
      <c r="G456" s="138"/>
      <c r="H456" s="6">
        <v>0</v>
      </c>
      <c r="I456" s="22" t="e">
        <v>#DIV/0!</v>
      </c>
      <c r="M456" s="2"/>
    </row>
    <row r="457" spans="1:13" ht="12.75" hidden="1">
      <c r="A457" s="12"/>
      <c r="B457" s="6"/>
      <c r="F457" s="138"/>
      <c r="G457" s="138"/>
      <c r="H457" s="6">
        <v>0</v>
      </c>
      <c r="I457" s="22" t="e">
        <v>#DIV/0!</v>
      </c>
      <c r="M457" s="2"/>
    </row>
    <row r="458" spans="1:13" ht="12.75" hidden="1">
      <c r="A458" s="12"/>
      <c r="B458" s="6"/>
      <c r="F458" s="138"/>
      <c r="G458" s="138"/>
      <c r="H458" s="6">
        <v>0</v>
      </c>
      <c r="I458" s="22" t="e">
        <v>#DIV/0!</v>
      </c>
      <c r="M458" s="2"/>
    </row>
    <row r="459" spans="1:13" ht="12.75" hidden="1">
      <c r="A459" s="12"/>
      <c r="B459" s="6"/>
      <c r="F459" s="138"/>
      <c r="G459" s="138"/>
      <c r="H459" s="6">
        <v>0</v>
      </c>
      <c r="I459" s="22" t="e">
        <v>#DIV/0!</v>
      </c>
      <c r="M459" s="2"/>
    </row>
    <row r="460" spans="1:13" ht="12.75" hidden="1">
      <c r="A460" s="12"/>
      <c r="B460" s="6"/>
      <c r="F460" s="138"/>
      <c r="G460" s="138"/>
      <c r="H460" s="6">
        <v>0</v>
      </c>
      <c r="I460" s="22" t="e">
        <v>#DIV/0!</v>
      </c>
      <c r="M460" s="2"/>
    </row>
    <row r="461" spans="1:13" ht="12.75" hidden="1">
      <c r="A461" s="12"/>
      <c r="B461" s="6"/>
      <c r="F461" s="138"/>
      <c r="G461" s="138"/>
      <c r="H461" s="6">
        <v>0</v>
      </c>
      <c r="I461" s="22" t="e">
        <v>#DIV/0!</v>
      </c>
      <c r="M461" s="2"/>
    </row>
    <row r="462" spans="1:13" ht="12.75" hidden="1">
      <c r="A462" s="12"/>
      <c r="B462" s="6"/>
      <c r="F462" s="138"/>
      <c r="G462" s="138"/>
      <c r="H462" s="6">
        <v>0</v>
      </c>
      <c r="I462" s="22" t="e">
        <v>#DIV/0!</v>
      </c>
      <c r="M462" s="2"/>
    </row>
    <row r="463" spans="1:13" ht="12.75" hidden="1">
      <c r="A463" s="12"/>
      <c r="B463" s="6"/>
      <c r="F463" s="138"/>
      <c r="G463" s="138"/>
      <c r="H463" s="6">
        <v>0</v>
      </c>
      <c r="I463" s="22" t="e">
        <v>#DIV/0!</v>
      </c>
      <c r="M463" s="2"/>
    </row>
    <row r="464" spans="1:13" ht="12.75" hidden="1">
      <c r="A464" s="12"/>
      <c r="B464" s="6"/>
      <c r="F464" s="138"/>
      <c r="G464" s="138"/>
      <c r="H464" s="6">
        <v>0</v>
      </c>
      <c r="I464" s="22" t="e">
        <v>#DIV/0!</v>
      </c>
      <c r="M464" s="2"/>
    </row>
    <row r="465" spans="1:13" ht="12.75" hidden="1">
      <c r="A465" s="12"/>
      <c r="B465" s="6"/>
      <c r="F465" s="138"/>
      <c r="G465" s="138"/>
      <c r="H465" s="6">
        <v>0</v>
      </c>
      <c r="I465" s="22" t="e">
        <v>#DIV/0!</v>
      </c>
      <c r="M465" s="2"/>
    </row>
    <row r="466" spans="1:13" ht="12.75" hidden="1">
      <c r="A466" s="12"/>
      <c r="B466" s="6"/>
      <c r="F466" s="138"/>
      <c r="G466" s="138"/>
      <c r="H466" s="6">
        <v>0</v>
      </c>
      <c r="I466" s="22" t="e">
        <v>#DIV/0!</v>
      </c>
      <c r="M466" s="2"/>
    </row>
    <row r="467" spans="1:13" ht="12.75" hidden="1">
      <c r="A467" s="12"/>
      <c r="B467" s="6"/>
      <c r="F467" s="138"/>
      <c r="G467" s="138"/>
      <c r="H467" s="6">
        <v>0</v>
      </c>
      <c r="I467" s="22" t="e">
        <v>#DIV/0!</v>
      </c>
      <c r="M467" s="2"/>
    </row>
    <row r="468" spans="1:13" ht="12.75" hidden="1">
      <c r="A468" s="12"/>
      <c r="B468" s="6"/>
      <c r="F468" s="138"/>
      <c r="G468" s="138"/>
      <c r="H468" s="6">
        <v>0</v>
      </c>
      <c r="I468" s="22" t="e">
        <v>#DIV/0!</v>
      </c>
      <c r="M468" s="2"/>
    </row>
    <row r="469" spans="1:13" ht="12.75" hidden="1">
      <c r="A469" s="12"/>
      <c r="B469" s="6"/>
      <c r="F469" s="138"/>
      <c r="G469" s="138"/>
      <c r="H469" s="6">
        <v>0</v>
      </c>
      <c r="I469" s="22" t="e">
        <v>#DIV/0!</v>
      </c>
      <c r="M469" s="2"/>
    </row>
    <row r="470" spans="1:13" ht="12.75" hidden="1">
      <c r="A470" s="12"/>
      <c r="B470" s="6"/>
      <c r="F470" s="138"/>
      <c r="G470" s="138"/>
      <c r="H470" s="6">
        <v>0</v>
      </c>
      <c r="I470" s="22" t="e">
        <v>#DIV/0!</v>
      </c>
      <c r="M470" s="2"/>
    </row>
    <row r="471" spans="1:13" ht="12.75" hidden="1">
      <c r="A471" s="12"/>
      <c r="B471" s="6"/>
      <c r="F471" s="138"/>
      <c r="G471" s="138"/>
      <c r="H471" s="6">
        <v>0</v>
      </c>
      <c r="I471" s="22" t="e">
        <v>#DIV/0!</v>
      </c>
      <c r="M471" s="2"/>
    </row>
    <row r="472" spans="1:13" ht="12.75" hidden="1">
      <c r="A472" s="12"/>
      <c r="B472" s="6"/>
      <c r="F472" s="138"/>
      <c r="G472" s="138"/>
      <c r="H472" s="6">
        <v>0</v>
      </c>
      <c r="I472" s="22" t="e">
        <v>#DIV/0!</v>
      </c>
      <c r="M472" s="2"/>
    </row>
    <row r="473" spans="1:13" ht="12.75" hidden="1">
      <c r="A473" s="12"/>
      <c r="B473" s="6"/>
      <c r="F473" s="138"/>
      <c r="G473" s="138"/>
      <c r="H473" s="6">
        <v>0</v>
      </c>
      <c r="I473" s="22" t="e">
        <v>#DIV/0!</v>
      </c>
      <c r="M473" s="2"/>
    </row>
    <row r="474" spans="1:13" ht="12.75" hidden="1">
      <c r="A474" s="12"/>
      <c r="B474" s="6"/>
      <c r="F474" s="138"/>
      <c r="G474" s="138"/>
      <c r="H474" s="6">
        <v>0</v>
      </c>
      <c r="I474" s="22" t="e">
        <v>#DIV/0!</v>
      </c>
      <c r="M474" s="2"/>
    </row>
    <row r="475" spans="1:13" ht="12.75" hidden="1">
      <c r="A475" s="12"/>
      <c r="B475" s="6"/>
      <c r="F475" s="138"/>
      <c r="G475" s="138"/>
      <c r="H475" s="6">
        <v>0</v>
      </c>
      <c r="I475" s="22" t="e">
        <v>#DIV/0!</v>
      </c>
      <c r="M475" s="2"/>
    </row>
    <row r="476" spans="1:13" ht="12.75" hidden="1">
      <c r="A476" s="12"/>
      <c r="B476" s="6"/>
      <c r="F476" s="138"/>
      <c r="G476" s="138"/>
      <c r="H476" s="6">
        <v>0</v>
      </c>
      <c r="I476" s="22" t="e">
        <v>#DIV/0!</v>
      </c>
      <c r="M476" s="2"/>
    </row>
    <row r="477" spans="1:13" ht="12.75" hidden="1">
      <c r="A477" s="12"/>
      <c r="B477" s="6"/>
      <c r="F477" s="138"/>
      <c r="G477" s="138"/>
      <c r="M477" s="2"/>
    </row>
    <row r="478" spans="1:13" ht="12.75" hidden="1">
      <c r="A478" s="12"/>
      <c r="B478" s="6"/>
      <c r="F478" s="138"/>
      <c r="G478" s="138"/>
      <c r="M478" s="2"/>
    </row>
    <row r="479" spans="1:13" ht="12.75" hidden="1">
      <c r="A479" s="12"/>
      <c r="B479" s="6"/>
      <c r="F479" s="138"/>
      <c r="G479" s="138"/>
      <c r="M479" s="2"/>
    </row>
    <row r="480" spans="1:13" ht="12.75" hidden="1">
      <c r="A480" s="12"/>
      <c r="B480" s="6"/>
      <c r="F480" s="138"/>
      <c r="G480" s="138"/>
      <c r="M480" s="2"/>
    </row>
    <row r="481" spans="1:13" ht="12.75" hidden="1">
      <c r="A481" s="12"/>
      <c r="B481" s="6"/>
      <c r="F481" s="138"/>
      <c r="G481" s="138"/>
      <c r="M481" s="2"/>
    </row>
    <row r="482" spans="1:13" ht="12.75" hidden="1">
      <c r="A482" s="12"/>
      <c r="B482" s="6"/>
      <c r="F482" s="138"/>
      <c r="G482" s="138"/>
      <c r="M482" s="2"/>
    </row>
    <row r="483" spans="1:13" ht="12.75" hidden="1">
      <c r="A483" s="12"/>
      <c r="B483" s="6"/>
      <c r="F483" s="138"/>
      <c r="G483" s="138"/>
      <c r="M483" s="2"/>
    </row>
    <row r="484" spans="1:13" ht="12.75" hidden="1">
      <c r="A484" s="12"/>
      <c r="B484" s="6"/>
      <c r="F484" s="138"/>
      <c r="G484" s="138"/>
      <c r="M484" s="2"/>
    </row>
    <row r="485" spans="1:13" ht="12.75" hidden="1">
      <c r="A485" s="12"/>
      <c r="B485" s="6"/>
      <c r="F485" s="138"/>
      <c r="G485" s="138"/>
      <c r="M485" s="2"/>
    </row>
    <row r="486" spans="1:13" ht="12.75" hidden="1">
      <c r="A486" s="12"/>
      <c r="B486" s="6"/>
      <c r="F486" s="138"/>
      <c r="G486" s="138"/>
      <c r="M486" s="2"/>
    </row>
    <row r="487" spans="1:13" ht="12.75" hidden="1">
      <c r="A487" s="12"/>
      <c r="B487" s="6"/>
      <c r="F487" s="138"/>
      <c r="G487" s="138"/>
      <c r="M487" s="2"/>
    </row>
    <row r="488" spans="1:13" ht="12.75" hidden="1">
      <c r="A488" s="12"/>
      <c r="B488" s="6"/>
      <c r="F488" s="138"/>
      <c r="G488" s="138"/>
      <c r="M488" s="2"/>
    </row>
    <row r="489" spans="1:13" ht="12.75" hidden="1">
      <c r="A489" s="12"/>
      <c r="B489" s="6"/>
      <c r="F489" s="138"/>
      <c r="G489" s="138"/>
      <c r="M489" s="2"/>
    </row>
    <row r="490" spans="1:13" ht="12.75" hidden="1">
      <c r="A490" s="12"/>
      <c r="B490" s="6"/>
      <c r="F490" s="138"/>
      <c r="G490" s="138"/>
      <c r="M490" s="2"/>
    </row>
    <row r="491" spans="1:13" ht="12.75" hidden="1">
      <c r="A491" s="12"/>
      <c r="B491" s="6"/>
      <c r="F491" s="138"/>
      <c r="G491" s="138"/>
      <c r="M491" s="2"/>
    </row>
    <row r="492" spans="1:13" ht="12.75" hidden="1">
      <c r="A492" s="12"/>
      <c r="B492" s="6"/>
      <c r="F492" s="138"/>
      <c r="G492" s="138"/>
      <c r="M492" s="2"/>
    </row>
    <row r="493" spans="1:13" ht="12.75" hidden="1">
      <c r="A493" s="12"/>
      <c r="B493" s="6"/>
      <c r="F493" s="138"/>
      <c r="G493" s="138"/>
      <c r="M493" s="2"/>
    </row>
    <row r="494" spans="1:13" ht="12.75" hidden="1">
      <c r="A494" s="12"/>
      <c r="B494" s="6"/>
      <c r="F494" s="138"/>
      <c r="G494" s="138"/>
      <c r="M494" s="2"/>
    </row>
    <row r="495" spans="1:13" ht="12.75" hidden="1">
      <c r="A495" s="12"/>
      <c r="B495" s="6"/>
      <c r="F495" s="138"/>
      <c r="G495" s="138"/>
      <c r="M495" s="2"/>
    </row>
    <row r="496" spans="1:13" ht="12.75" hidden="1">
      <c r="A496" s="12"/>
      <c r="B496" s="6"/>
      <c r="F496" s="138"/>
      <c r="G496" s="138"/>
      <c r="M496" s="2"/>
    </row>
    <row r="497" spans="1:13" ht="12.75" hidden="1">
      <c r="A497" s="12"/>
      <c r="B497" s="6"/>
      <c r="F497" s="138"/>
      <c r="G497" s="138"/>
      <c r="M497" s="2"/>
    </row>
    <row r="498" spans="1:13" ht="12.75" hidden="1">
      <c r="A498" s="12"/>
      <c r="B498" s="6"/>
      <c r="F498" s="138"/>
      <c r="G498" s="138"/>
      <c r="M498" s="2"/>
    </row>
    <row r="499" spans="1:13" ht="12.75" hidden="1">
      <c r="A499" s="12"/>
      <c r="B499" s="6"/>
      <c r="F499" s="138"/>
      <c r="G499" s="138"/>
      <c r="M499" s="2"/>
    </row>
    <row r="500" spans="1:13" ht="12.75" hidden="1">
      <c r="A500" s="12"/>
      <c r="B500" s="6"/>
      <c r="F500" s="138"/>
      <c r="G500" s="138"/>
      <c r="M500" s="2"/>
    </row>
    <row r="501" spans="1:13" ht="12.75" hidden="1">
      <c r="A501" s="12"/>
      <c r="B501" s="6"/>
      <c r="F501" s="138"/>
      <c r="G501" s="138"/>
      <c r="M501" s="2"/>
    </row>
    <row r="502" spans="1:13" ht="12.75" hidden="1">
      <c r="A502" s="12"/>
      <c r="B502" s="6"/>
      <c r="F502" s="138"/>
      <c r="G502" s="138"/>
      <c r="M502" s="2"/>
    </row>
    <row r="503" spans="1:13" ht="12.75" hidden="1">
      <c r="A503" s="12"/>
      <c r="B503" s="6"/>
      <c r="F503" s="138"/>
      <c r="G503" s="138"/>
      <c r="M503" s="2"/>
    </row>
    <row r="504" spans="1:13" ht="12.75" hidden="1">
      <c r="A504" s="12"/>
      <c r="B504" s="6"/>
      <c r="F504" s="138"/>
      <c r="G504" s="138"/>
      <c r="M504" s="2"/>
    </row>
    <row r="505" spans="1:13" ht="12.75" hidden="1">
      <c r="A505" s="12"/>
      <c r="B505" s="6"/>
      <c r="F505" s="138"/>
      <c r="G505" s="138"/>
      <c r="M505" s="2"/>
    </row>
    <row r="506" spans="1:13" ht="12.75" hidden="1">
      <c r="A506" s="12"/>
      <c r="B506" s="6"/>
      <c r="F506" s="138"/>
      <c r="G506" s="138"/>
      <c r="M506" s="2"/>
    </row>
    <row r="507" spans="1:13" ht="12.75" hidden="1">
      <c r="A507" s="12"/>
      <c r="B507" s="6"/>
      <c r="F507" s="138"/>
      <c r="G507" s="138"/>
      <c r="M507" s="2"/>
    </row>
    <row r="508" spans="1:13" ht="12.75" hidden="1">
      <c r="A508" s="12"/>
      <c r="B508" s="6"/>
      <c r="F508" s="138"/>
      <c r="G508" s="138"/>
      <c r="M508" s="2"/>
    </row>
    <row r="509" spans="1:13" ht="12.75" hidden="1">
      <c r="A509" s="12"/>
      <c r="B509" s="6"/>
      <c r="F509" s="138"/>
      <c r="G509" s="138"/>
      <c r="M509" s="2"/>
    </row>
    <row r="510" spans="1:13" ht="12.75" hidden="1">
      <c r="A510" s="12"/>
      <c r="B510" s="6"/>
      <c r="F510" s="138"/>
      <c r="G510" s="138"/>
      <c r="M510" s="2"/>
    </row>
    <row r="511" spans="1:13" ht="12.75" hidden="1">
      <c r="A511" s="12"/>
      <c r="B511" s="6"/>
      <c r="F511" s="138"/>
      <c r="G511" s="138"/>
      <c r="M511" s="2"/>
    </row>
    <row r="512" spans="1:13" ht="12.75" hidden="1">
      <c r="A512" s="12"/>
      <c r="B512" s="6"/>
      <c r="F512" s="138"/>
      <c r="G512" s="138"/>
      <c r="M512" s="2"/>
    </row>
    <row r="513" spans="1:13" ht="12.75" hidden="1">
      <c r="A513" s="12"/>
      <c r="B513" s="6"/>
      <c r="F513" s="138"/>
      <c r="G513" s="138"/>
      <c r="M513" s="2"/>
    </row>
    <row r="514" spans="1:13" ht="12.75" hidden="1">
      <c r="A514" s="12"/>
      <c r="B514" s="6"/>
      <c r="F514" s="138"/>
      <c r="G514" s="138"/>
      <c r="M514" s="2"/>
    </row>
    <row r="515" spans="1:13" ht="12.75" hidden="1">
      <c r="A515" s="12"/>
      <c r="B515" s="6"/>
      <c r="F515" s="138"/>
      <c r="G515" s="138"/>
      <c r="M515" s="2"/>
    </row>
    <row r="516" spans="1:13" ht="12.75" hidden="1">
      <c r="A516" s="12"/>
      <c r="B516" s="6"/>
      <c r="F516" s="138"/>
      <c r="G516" s="138"/>
      <c r="M516" s="2"/>
    </row>
    <row r="517" spans="1:13" ht="12.75" hidden="1">
      <c r="A517" s="12"/>
      <c r="B517" s="6"/>
      <c r="F517" s="138"/>
      <c r="G517" s="138"/>
      <c r="M517" s="2"/>
    </row>
    <row r="518" spans="1:13" ht="12.75" hidden="1">
      <c r="A518" s="12"/>
      <c r="B518" s="6"/>
      <c r="F518" s="138"/>
      <c r="G518" s="138"/>
      <c r="M518" s="2"/>
    </row>
    <row r="519" spans="1:13" ht="12.75" hidden="1">
      <c r="A519" s="12"/>
      <c r="B519" s="6"/>
      <c r="F519" s="138"/>
      <c r="G519" s="138"/>
      <c r="M519" s="2"/>
    </row>
    <row r="520" spans="1:13" ht="12.75" hidden="1">
      <c r="A520" s="12"/>
      <c r="B520" s="6"/>
      <c r="F520" s="138"/>
      <c r="G520" s="138"/>
      <c r="M520" s="2"/>
    </row>
    <row r="521" spans="1:13" ht="12.75" hidden="1">
      <c r="A521" s="12"/>
      <c r="B521" s="6"/>
      <c r="F521" s="138"/>
      <c r="G521" s="138"/>
      <c r="M521" s="2"/>
    </row>
    <row r="522" spans="1:13" ht="12.75" hidden="1">
      <c r="A522" s="12"/>
      <c r="B522" s="6"/>
      <c r="F522" s="138"/>
      <c r="G522" s="138"/>
      <c r="M522" s="2"/>
    </row>
    <row r="523" spans="1:13" ht="12.75" hidden="1">
      <c r="A523" s="12"/>
      <c r="B523" s="6"/>
      <c r="F523" s="138"/>
      <c r="G523" s="138"/>
      <c r="M523" s="2"/>
    </row>
    <row r="524" spans="1:13" ht="12.75" hidden="1">
      <c r="A524" s="12"/>
      <c r="B524" s="6"/>
      <c r="F524" s="138"/>
      <c r="G524" s="138"/>
      <c r="M524" s="2"/>
    </row>
    <row r="525" spans="1:13" ht="12.75" hidden="1">
      <c r="A525" s="12"/>
      <c r="B525" s="6"/>
      <c r="F525" s="138"/>
      <c r="G525" s="138"/>
      <c r="M525" s="2"/>
    </row>
    <row r="526" spans="1:13" ht="12.75" hidden="1">
      <c r="A526" s="12"/>
      <c r="B526" s="6"/>
      <c r="F526" s="138"/>
      <c r="G526" s="138"/>
      <c r="M526" s="2"/>
    </row>
    <row r="527" spans="1:13" ht="12.75" hidden="1">
      <c r="A527" s="12"/>
      <c r="B527" s="6"/>
      <c r="F527" s="138"/>
      <c r="G527" s="138"/>
      <c r="M527" s="2"/>
    </row>
    <row r="528" spans="1:13" ht="12.75" hidden="1">
      <c r="A528" s="12"/>
      <c r="B528" s="6"/>
      <c r="F528" s="138"/>
      <c r="G528" s="138"/>
      <c r="M528" s="2"/>
    </row>
    <row r="529" spans="1:13" ht="12.75" hidden="1">
      <c r="A529" s="12"/>
      <c r="B529" s="6"/>
      <c r="F529" s="138"/>
      <c r="G529" s="138"/>
      <c r="M529" s="2"/>
    </row>
    <row r="530" spans="1:13" ht="12.75" hidden="1">
      <c r="A530" s="12"/>
      <c r="B530" s="6"/>
      <c r="F530" s="138"/>
      <c r="G530" s="138"/>
      <c r="M530" s="2"/>
    </row>
    <row r="531" spans="1:13" ht="12.75" hidden="1">
      <c r="A531" s="12"/>
      <c r="B531" s="6"/>
      <c r="F531" s="138"/>
      <c r="G531" s="138"/>
      <c r="M531" s="2"/>
    </row>
    <row r="532" spans="1:13" ht="12.75" hidden="1">
      <c r="A532" s="12"/>
      <c r="B532" s="6"/>
      <c r="F532" s="138"/>
      <c r="G532" s="138"/>
      <c r="M532" s="2"/>
    </row>
    <row r="533" spans="1:13" ht="12.75" hidden="1">
      <c r="A533" s="12"/>
      <c r="B533" s="6"/>
      <c r="F533" s="138"/>
      <c r="G533" s="138"/>
      <c r="M533" s="2"/>
    </row>
    <row r="534" spans="1:13" ht="12.75" hidden="1">
      <c r="A534" s="12"/>
      <c r="B534" s="6"/>
      <c r="F534" s="138"/>
      <c r="G534" s="138"/>
      <c r="M534" s="2"/>
    </row>
    <row r="535" spans="1:13" ht="12.75" hidden="1">
      <c r="A535" s="12"/>
      <c r="B535" s="6"/>
      <c r="F535" s="138"/>
      <c r="G535" s="138"/>
      <c r="M535" s="2"/>
    </row>
    <row r="536" spans="1:13" ht="12.75" hidden="1">
      <c r="A536" s="12"/>
      <c r="B536" s="6"/>
      <c r="F536" s="138"/>
      <c r="G536" s="138"/>
      <c r="M536" s="2"/>
    </row>
    <row r="537" spans="1:13" ht="12.75" hidden="1">
      <c r="A537" s="12"/>
      <c r="B537" s="6"/>
      <c r="F537" s="138"/>
      <c r="G537" s="138"/>
      <c r="M537" s="2"/>
    </row>
    <row r="538" spans="1:13" ht="12.75" hidden="1">
      <c r="A538" s="12"/>
      <c r="B538" s="6"/>
      <c r="F538" s="138"/>
      <c r="G538" s="138"/>
      <c r="M538" s="2"/>
    </row>
    <row r="539" spans="1:13" ht="12.75" hidden="1">
      <c r="A539" s="12"/>
      <c r="B539" s="6"/>
      <c r="F539" s="138"/>
      <c r="G539" s="138"/>
      <c r="M539" s="2"/>
    </row>
    <row r="540" spans="1:13" ht="12.75" hidden="1">
      <c r="A540" s="12"/>
      <c r="B540" s="6"/>
      <c r="F540" s="138"/>
      <c r="G540" s="138"/>
      <c r="M540" s="2"/>
    </row>
    <row r="541" spans="1:13" ht="12.75" hidden="1">
      <c r="A541" s="12"/>
      <c r="B541" s="6"/>
      <c r="F541" s="138"/>
      <c r="G541" s="138"/>
      <c r="M541" s="2"/>
    </row>
    <row r="542" spans="1:13" ht="12.75" hidden="1">
      <c r="A542" s="12"/>
      <c r="B542" s="6"/>
      <c r="F542" s="138"/>
      <c r="G542" s="138"/>
      <c r="M542" s="2"/>
    </row>
    <row r="543" spans="1:13" ht="12.75" hidden="1">
      <c r="A543" s="12"/>
      <c r="B543" s="6"/>
      <c r="F543" s="138"/>
      <c r="G543" s="138"/>
      <c r="M543" s="2"/>
    </row>
    <row r="544" spans="1:13" ht="12.75" hidden="1">
      <c r="A544" s="12"/>
      <c r="B544" s="6"/>
      <c r="F544" s="138"/>
      <c r="G544" s="138"/>
      <c r="M544" s="2"/>
    </row>
    <row r="545" spans="1:13" ht="12.75" hidden="1">
      <c r="A545" s="12"/>
      <c r="B545" s="6"/>
      <c r="F545" s="138"/>
      <c r="G545" s="138"/>
      <c r="M545" s="2"/>
    </row>
    <row r="546" spans="1:13" s="292" customFormat="1" ht="12.75" hidden="1">
      <c r="A546" s="287"/>
      <c r="B546" s="288"/>
      <c r="C546" s="287"/>
      <c r="D546" s="287"/>
      <c r="E546" s="287"/>
      <c r="F546" s="289"/>
      <c r="G546" s="289"/>
      <c r="H546" s="288"/>
      <c r="I546" s="271"/>
      <c r="K546" s="39"/>
      <c r="L546" s="15"/>
      <c r="M546" s="2"/>
    </row>
    <row r="547" spans="1:13" s="292" customFormat="1" ht="12.75" hidden="1">
      <c r="A547" s="287"/>
      <c r="B547" s="288"/>
      <c r="C547" s="287"/>
      <c r="D547" s="287"/>
      <c r="E547" s="287"/>
      <c r="F547" s="289"/>
      <c r="G547" s="289"/>
      <c r="H547" s="288"/>
      <c r="I547" s="271"/>
      <c r="K547" s="39"/>
      <c r="L547" s="15"/>
      <c r="M547" s="2"/>
    </row>
    <row r="548" spans="2:13" ht="12.75" hidden="1">
      <c r="B548" s="297"/>
      <c r="F548" s="138"/>
      <c r="G548" s="138"/>
      <c r="H548" s="288"/>
      <c r="I548" s="22" t="e">
        <v>#DIV/0!</v>
      </c>
      <c r="M548" s="2"/>
    </row>
    <row r="549" spans="2:13" ht="12.75" hidden="1">
      <c r="B549" s="297"/>
      <c r="F549" s="138"/>
      <c r="G549" s="138"/>
      <c r="H549" s="288"/>
      <c r="I549" s="22" t="e">
        <v>#DIV/0!</v>
      </c>
      <c r="M549" s="2"/>
    </row>
    <row r="550" spans="2:13" ht="12.75" hidden="1">
      <c r="B550" s="297"/>
      <c r="F550" s="138"/>
      <c r="G550" s="138"/>
      <c r="H550" s="6">
        <v>0</v>
      </c>
      <c r="I550" s="22" t="e">
        <v>#DIV/0!</v>
      </c>
      <c r="M550" s="2"/>
    </row>
    <row r="551" spans="2:13" ht="12.75" hidden="1">
      <c r="B551" s="297"/>
      <c r="F551" s="138"/>
      <c r="G551" s="138"/>
      <c r="H551" s="6">
        <v>0</v>
      </c>
      <c r="I551" s="22" t="e">
        <v>#DIV/0!</v>
      </c>
      <c r="M551" s="2"/>
    </row>
    <row r="552" spans="2:13" ht="12.75" hidden="1">
      <c r="B552" s="297"/>
      <c r="F552" s="138"/>
      <c r="G552" s="138"/>
      <c r="H552" s="6">
        <v>0</v>
      </c>
      <c r="I552" s="22" t="e">
        <v>#DIV/0!</v>
      </c>
      <c r="M552" s="2"/>
    </row>
    <row r="553" spans="2:13" ht="12.75" hidden="1">
      <c r="B553" s="297"/>
      <c r="F553" s="138"/>
      <c r="G553" s="138"/>
      <c r="H553" s="6">
        <v>0</v>
      </c>
      <c r="I553" s="22" t="e">
        <v>#DIV/0!</v>
      </c>
      <c r="M553" s="2"/>
    </row>
    <row r="554" spans="2:13" ht="12.75" hidden="1">
      <c r="B554" s="297"/>
      <c r="F554" s="138"/>
      <c r="G554" s="138"/>
      <c r="H554" s="6">
        <v>0</v>
      </c>
      <c r="I554" s="22" t="e">
        <v>#DIV/0!</v>
      </c>
      <c r="M554" s="2"/>
    </row>
    <row r="555" spans="2:13" ht="12.75" hidden="1">
      <c r="B555" s="297"/>
      <c r="F555" s="138"/>
      <c r="G555" s="138"/>
      <c r="H555" s="6">
        <v>0</v>
      </c>
      <c r="I555" s="22" t="e">
        <v>#DIV/0!</v>
      </c>
      <c r="M555" s="2"/>
    </row>
    <row r="556" spans="2:13" ht="12.75" hidden="1">
      <c r="B556" s="297"/>
      <c r="F556" s="138"/>
      <c r="G556" s="138"/>
      <c r="H556" s="6">
        <v>0</v>
      </c>
      <c r="I556" s="22" t="e">
        <v>#DIV/0!</v>
      </c>
      <c r="M556" s="2"/>
    </row>
    <row r="557" spans="2:13" ht="12.75" hidden="1">
      <c r="B557" s="297"/>
      <c r="F557" s="138"/>
      <c r="G557" s="138"/>
      <c r="H557" s="6">
        <v>0</v>
      </c>
      <c r="I557" s="22" t="e">
        <v>#DIV/0!</v>
      </c>
      <c r="M557" s="2"/>
    </row>
    <row r="558" spans="2:13" ht="12.75" hidden="1">
      <c r="B558" s="297"/>
      <c r="F558" s="138"/>
      <c r="G558" s="138"/>
      <c r="H558" s="6">
        <v>0</v>
      </c>
      <c r="I558" s="22" t="e">
        <v>#DIV/0!</v>
      </c>
      <c r="M558" s="2"/>
    </row>
    <row r="559" spans="2:13" ht="12.75" hidden="1">
      <c r="B559" s="297"/>
      <c r="F559" s="138"/>
      <c r="G559" s="138"/>
      <c r="H559" s="6">
        <v>0</v>
      </c>
      <c r="I559" s="22" t="e">
        <v>#DIV/0!</v>
      </c>
      <c r="M559" s="2"/>
    </row>
    <row r="560" spans="2:13" ht="12.75" hidden="1">
      <c r="B560" s="297"/>
      <c r="F560" s="138"/>
      <c r="G560" s="138"/>
      <c r="H560" s="6">
        <v>0</v>
      </c>
      <c r="I560" s="22" t="e">
        <v>#DIV/0!</v>
      </c>
      <c r="M560" s="2"/>
    </row>
    <row r="561" spans="2:13" ht="12.75" hidden="1">
      <c r="B561" s="297"/>
      <c r="F561" s="138"/>
      <c r="G561" s="138"/>
      <c r="H561" s="6">
        <v>0</v>
      </c>
      <c r="I561" s="22" t="e">
        <v>#DIV/0!</v>
      </c>
      <c r="M561" s="2"/>
    </row>
    <row r="562" spans="2:13" ht="12.75" hidden="1">
      <c r="B562" s="6"/>
      <c r="F562" s="138"/>
      <c r="G562" s="138"/>
      <c r="H562" s="6">
        <v>0</v>
      </c>
      <c r="I562" s="22" t="e">
        <v>#DIV/0!</v>
      </c>
      <c r="M562" s="2"/>
    </row>
    <row r="563" spans="2:13" ht="12.75" hidden="1">
      <c r="B563" s="145"/>
      <c r="F563" s="138"/>
      <c r="G563" s="138"/>
      <c r="H563" s="6">
        <v>0</v>
      </c>
      <c r="I563" s="22" t="e">
        <v>#DIV/0!</v>
      </c>
      <c r="M563" s="2"/>
    </row>
    <row r="564" spans="2:13" ht="12.75" hidden="1">
      <c r="B564" s="6"/>
      <c r="F564" s="138"/>
      <c r="G564" s="138"/>
      <c r="H564" s="6">
        <v>0</v>
      </c>
      <c r="I564" s="22" t="e">
        <v>#DIV/0!</v>
      </c>
      <c r="M564" s="2"/>
    </row>
    <row r="565" spans="2:13" ht="12.75" hidden="1">
      <c r="B565" s="6"/>
      <c r="F565" s="138"/>
      <c r="G565" s="138"/>
      <c r="H565" s="6">
        <v>0</v>
      </c>
      <c r="I565" s="22" t="e">
        <v>#DIV/0!</v>
      </c>
      <c r="M565" s="2"/>
    </row>
    <row r="566" spans="2:13" ht="12.75" hidden="1">
      <c r="B566" s="6"/>
      <c r="F566" s="138"/>
      <c r="G566" s="138"/>
      <c r="H566" s="6">
        <v>0</v>
      </c>
      <c r="I566" s="22" t="e">
        <v>#DIV/0!</v>
      </c>
      <c r="M566" s="2"/>
    </row>
    <row r="567" spans="2:13" ht="12.75" hidden="1">
      <c r="B567" s="6"/>
      <c r="F567" s="138"/>
      <c r="G567" s="138"/>
      <c r="H567" s="6">
        <v>0</v>
      </c>
      <c r="I567" s="22" t="e">
        <v>#DIV/0!</v>
      </c>
      <c r="M567" s="2"/>
    </row>
    <row r="568" spans="2:13" ht="12.75" hidden="1">
      <c r="B568" s="6"/>
      <c r="F568" s="138"/>
      <c r="G568" s="138"/>
      <c r="H568" s="6">
        <v>0</v>
      </c>
      <c r="I568" s="22" t="e">
        <v>#DIV/0!</v>
      </c>
      <c r="M568" s="2"/>
    </row>
    <row r="569" spans="2:13" ht="12.75" hidden="1">
      <c r="B569" s="6"/>
      <c r="F569" s="138"/>
      <c r="G569" s="138"/>
      <c r="H569" s="6">
        <v>0</v>
      </c>
      <c r="I569" s="22" t="e">
        <v>#DIV/0!</v>
      </c>
      <c r="M569" s="2"/>
    </row>
    <row r="570" spans="2:13" ht="12.75" hidden="1">
      <c r="B570" s="6"/>
      <c r="F570" s="138"/>
      <c r="G570" s="138"/>
      <c r="H570" s="6">
        <v>0</v>
      </c>
      <c r="I570" s="22" t="e">
        <v>#DIV/0!</v>
      </c>
      <c r="M570" s="2"/>
    </row>
    <row r="571" spans="2:13" ht="12.75" hidden="1">
      <c r="B571" s="6"/>
      <c r="F571" s="138"/>
      <c r="G571" s="138"/>
      <c r="H571" s="6">
        <v>0</v>
      </c>
      <c r="I571" s="22" t="e">
        <v>#DIV/0!</v>
      </c>
      <c r="M571" s="2"/>
    </row>
    <row r="572" spans="2:13" ht="12.75" hidden="1">
      <c r="B572" s="6"/>
      <c r="F572" s="138"/>
      <c r="G572" s="138"/>
      <c r="H572" s="6">
        <v>0</v>
      </c>
      <c r="I572" s="22" t="e">
        <v>#DIV/0!</v>
      </c>
      <c r="M572" s="2"/>
    </row>
    <row r="573" spans="2:13" ht="12.75" hidden="1">
      <c r="B573" s="6"/>
      <c r="F573" s="138"/>
      <c r="G573" s="138"/>
      <c r="H573" s="6">
        <v>0</v>
      </c>
      <c r="I573" s="22" t="e">
        <v>#DIV/0!</v>
      </c>
      <c r="M573" s="2"/>
    </row>
    <row r="574" spans="2:13" ht="12.75" hidden="1">
      <c r="B574" s="6"/>
      <c r="F574" s="138"/>
      <c r="G574" s="138"/>
      <c r="H574" s="6">
        <v>0</v>
      </c>
      <c r="I574" s="22" t="e">
        <v>#DIV/0!</v>
      </c>
      <c r="M574" s="2"/>
    </row>
    <row r="575" spans="2:13" ht="12.75" hidden="1">
      <c r="B575" s="6"/>
      <c r="F575" s="138"/>
      <c r="G575" s="138"/>
      <c r="H575" s="6">
        <v>0</v>
      </c>
      <c r="I575" s="22" t="e">
        <v>#DIV/0!</v>
      </c>
      <c r="M575" s="2"/>
    </row>
    <row r="576" spans="2:13" ht="12.75" hidden="1">
      <c r="B576" s="6"/>
      <c r="F576" s="138"/>
      <c r="G576" s="138"/>
      <c r="H576" s="6">
        <v>0</v>
      </c>
      <c r="I576" s="22" t="e">
        <v>#DIV/0!</v>
      </c>
      <c r="M576" s="2"/>
    </row>
    <row r="577" spans="2:13" ht="12.75" hidden="1">
      <c r="B577" s="6"/>
      <c r="F577" s="138"/>
      <c r="G577" s="138"/>
      <c r="H577" s="6">
        <v>0</v>
      </c>
      <c r="I577" s="22" t="e">
        <v>#DIV/0!</v>
      </c>
      <c r="M577" s="2"/>
    </row>
    <row r="578" spans="2:13" ht="12.75" hidden="1">
      <c r="B578" s="6"/>
      <c r="F578" s="138"/>
      <c r="G578" s="138"/>
      <c r="H578" s="6">
        <v>0</v>
      </c>
      <c r="I578" s="22" t="e">
        <v>#DIV/0!</v>
      </c>
      <c r="M578" s="2"/>
    </row>
    <row r="579" spans="2:13" ht="12.75" hidden="1">
      <c r="B579" s="6"/>
      <c r="F579" s="138"/>
      <c r="G579" s="138"/>
      <c r="H579" s="6">
        <v>0</v>
      </c>
      <c r="I579" s="22" t="e">
        <v>#DIV/0!</v>
      </c>
      <c r="M579" s="2"/>
    </row>
    <row r="580" spans="2:13" ht="12.75" hidden="1">
      <c r="B580" s="6"/>
      <c r="F580" s="138"/>
      <c r="G580" s="138"/>
      <c r="H580" s="6">
        <v>0</v>
      </c>
      <c r="I580" s="22" t="e">
        <v>#DIV/0!</v>
      </c>
      <c r="M580" s="2"/>
    </row>
    <row r="581" spans="2:13" ht="12.75" hidden="1">
      <c r="B581" s="6"/>
      <c r="F581" s="138"/>
      <c r="G581" s="138"/>
      <c r="H581" s="6">
        <v>0</v>
      </c>
      <c r="I581" s="22" t="e">
        <v>#DIV/0!</v>
      </c>
      <c r="M581" s="2"/>
    </row>
    <row r="582" spans="2:13" ht="12.75" hidden="1">
      <c r="B582" s="6"/>
      <c r="F582" s="138"/>
      <c r="G582" s="138"/>
      <c r="H582" s="6">
        <v>0</v>
      </c>
      <c r="I582" s="22" t="e">
        <v>#DIV/0!</v>
      </c>
      <c r="M582" s="2"/>
    </row>
    <row r="583" spans="2:13" ht="12.75" hidden="1">
      <c r="B583" s="6"/>
      <c r="F583" s="138"/>
      <c r="G583" s="138"/>
      <c r="H583" s="6">
        <v>0</v>
      </c>
      <c r="I583" s="22" t="e">
        <v>#DIV/0!</v>
      </c>
      <c r="M583" s="2"/>
    </row>
    <row r="584" spans="2:13" ht="12.75" hidden="1">
      <c r="B584" s="6"/>
      <c r="F584" s="138"/>
      <c r="G584" s="138"/>
      <c r="H584" s="6">
        <v>0</v>
      </c>
      <c r="I584" s="22" t="e">
        <v>#DIV/0!</v>
      </c>
      <c r="M584" s="2"/>
    </row>
    <row r="585" spans="2:13" ht="12.75" hidden="1">
      <c r="B585" s="6"/>
      <c r="F585" s="138"/>
      <c r="G585" s="138"/>
      <c r="H585" s="6">
        <v>0</v>
      </c>
      <c r="I585" s="22" t="e">
        <v>#DIV/0!</v>
      </c>
      <c r="M585" s="2"/>
    </row>
    <row r="586" spans="2:13" ht="12.75" hidden="1">
      <c r="B586" s="6"/>
      <c r="F586" s="138"/>
      <c r="G586" s="138"/>
      <c r="H586" s="6">
        <v>0</v>
      </c>
      <c r="I586" s="22" t="e">
        <v>#DIV/0!</v>
      </c>
      <c r="M586" s="2"/>
    </row>
    <row r="587" spans="2:13" ht="12.75" hidden="1">
      <c r="B587" s="6"/>
      <c r="F587" s="138"/>
      <c r="G587" s="138"/>
      <c r="H587" s="6">
        <v>0</v>
      </c>
      <c r="I587" s="22" t="e">
        <v>#DIV/0!</v>
      </c>
      <c r="M587" s="2"/>
    </row>
    <row r="588" spans="2:13" ht="12.75" hidden="1">
      <c r="B588" s="6"/>
      <c r="F588" s="138"/>
      <c r="G588" s="138"/>
      <c r="H588" s="6">
        <v>0</v>
      </c>
      <c r="I588" s="22" t="e">
        <v>#DIV/0!</v>
      </c>
      <c r="M588" s="2"/>
    </row>
    <row r="589" spans="2:13" ht="12.75" hidden="1">
      <c r="B589" s="6"/>
      <c r="F589" s="138"/>
      <c r="G589" s="138"/>
      <c r="H589" s="6">
        <v>0</v>
      </c>
      <c r="I589" s="22" t="e">
        <v>#DIV/0!</v>
      </c>
      <c r="M589" s="2"/>
    </row>
    <row r="590" spans="2:13" ht="12.75" hidden="1">
      <c r="B590" s="6"/>
      <c r="F590" s="138"/>
      <c r="G590" s="138"/>
      <c r="H590" s="6">
        <v>0</v>
      </c>
      <c r="I590" s="22" t="e">
        <v>#DIV/0!</v>
      </c>
      <c r="M590" s="2"/>
    </row>
    <row r="591" spans="2:13" ht="12.75" hidden="1">
      <c r="B591" s="6"/>
      <c r="F591" s="138"/>
      <c r="G591" s="138"/>
      <c r="H591" s="6">
        <v>0</v>
      </c>
      <c r="I591" s="22" t="e">
        <v>#DIV/0!</v>
      </c>
      <c r="M591" s="2"/>
    </row>
    <row r="592" spans="2:13" ht="12.75" hidden="1">
      <c r="B592" s="6"/>
      <c r="F592" s="138"/>
      <c r="G592" s="138"/>
      <c r="H592" s="6">
        <v>0</v>
      </c>
      <c r="I592" s="22" t="e">
        <v>#DIV/0!</v>
      </c>
      <c r="M592" s="2"/>
    </row>
    <row r="593" spans="2:13" ht="12.75" hidden="1">
      <c r="B593" s="6"/>
      <c r="F593" s="138"/>
      <c r="G593" s="138"/>
      <c r="H593" s="6">
        <v>0</v>
      </c>
      <c r="I593" s="22" t="e">
        <v>#DIV/0!</v>
      </c>
      <c r="M593" s="2"/>
    </row>
    <row r="594" spans="2:13" ht="12.75" hidden="1">
      <c r="B594" s="6"/>
      <c r="F594" s="138"/>
      <c r="G594" s="138"/>
      <c r="H594" s="6">
        <v>0</v>
      </c>
      <c r="I594" s="22" t="e">
        <v>#DIV/0!</v>
      </c>
      <c r="M594" s="2"/>
    </row>
    <row r="595" spans="2:13" ht="12.75" hidden="1">
      <c r="B595" s="6"/>
      <c r="F595" s="138"/>
      <c r="G595" s="138"/>
      <c r="H595" s="6">
        <v>0</v>
      </c>
      <c r="I595" s="22" t="e">
        <v>#DIV/0!</v>
      </c>
      <c r="M595" s="2"/>
    </row>
    <row r="596" spans="2:13" ht="12.75" hidden="1">
      <c r="B596" s="6"/>
      <c r="F596" s="138"/>
      <c r="G596" s="138"/>
      <c r="H596" s="6">
        <v>0</v>
      </c>
      <c r="I596" s="22" t="e">
        <v>#DIV/0!</v>
      </c>
      <c r="M596" s="2"/>
    </row>
    <row r="597" spans="2:13" ht="12.75" hidden="1">
      <c r="B597" s="6"/>
      <c r="F597" s="138"/>
      <c r="G597" s="138"/>
      <c r="H597" s="6">
        <v>0</v>
      </c>
      <c r="I597" s="22" t="e">
        <v>#DIV/0!</v>
      </c>
      <c r="M597" s="2"/>
    </row>
    <row r="598" spans="2:13" ht="12.75" hidden="1">
      <c r="B598" s="6"/>
      <c r="F598" s="138"/>
      <c r="G598" s="138"/>
      <c r="H598" s="6">
        <v>0</v>
      </c>
      <c r="I598" s="22" t="e">
        <v>#DIV/0!</v>
      </c>
      <c r="M598" s="2"/>
    </row>
    <row r="599" spans="2:13" ht="12.75" hidden="1">
      <c r="B599" s="6"/>
      <c r="F599" s="138"/>
      <c r="G599" s="138"/>
      <c r="H599" s="6">
        <v>0</v>
      </c>
      <c r="I599" s="22" t="e">
        <v>#DIV/0!</v>
      </c>
      <c r="M599" s="2"/>
    </row>
    <row r="600" spans="2:13" ht="12.75" hidden="1">
      <c r="B600" s="6"/>
      <c r="F600" s="138"/>
      <c r="G600" s="138"/>
      <c r="H600" s="6">
        <v>0</v>
      </c>
      <c r="I600" s="22" t="e">
        <v>#DIV/0!</v>
      </c>
      <c r="M600" s="2"/>
    </row>
    <row r="601" spans="2:13" ht="12.75" hidden="1">
      <c r="B601" s="6"/>
      <c r="F601" s="138"/>
      <c r="G601" s="138"/>
      <c r="H601" s="6">
        <v>0</v>
      </c>
      <c r="I601" s="22" t="e">
        <v>#DIV/0!</v>
      </c>
      <c r="M601" s="2"/>
    </row>
    <row r="602" spans="2:13" ht="12.75" hidden="1">
      <c r="B602" s="6"/>
      <c r="F602" s="138"/>
      <c r="G602" s="138"/>
      <c r="H602" s="6">
        <v>0</v>
      </c>
      <c r="I602" s="22" t="e">
        <v>#DIV/0!</v>
      </c>
      <c r="M602" s="2"/>
    </row>
    <row r="603" spans="2:13" ht="12.75" hidden="1">
      <c r="B603" s="6"/>
      <c r="F603" s="138"/>
      <c r="G603" s="138"/>
      <c r="H603" s="6">
        <v>0</v>
      </c>
      <c r="I603" s="22" t="e">
        <v>#DIV/0!</v>
      </c>
      <c r="M603" s="2"/>
    </row>
    <row r="604" spans="2:13" ht="12.75" hidden="1">
      <c r="B604" s="6"/>
      <c r="F604" s="138"/>
      <c r="G604" s="138"/>
      <c r="H604" s="6">
        <v>0</v>
      </c>
      <c r="I604" s="22" t="e">
        <v>#DIV/0!</v>
      </c>
      <c r="M604" s="2"/>
    </row>
    <row r="605" spans="2:13" ht="12.75" hidden="1">
      <c r="B605" s="6"/>
      <c r="F605" s="138"/>
      <c r="G605" s="138"/>
      <c r="H605" s="6">
        <v>0</v>
      </c>
      <c r="I605" s="22" t="e">
        <v>#DIV/0!</v>
      </c>
      <c r="M605" s="2"/>
    </row>
    <row r="606" spans="2:13" ht="12.75" hidden="1">
      <c r="B606" s="6"/>
      <c r="F606" s="138"/>
      <c r="G606" s="138"/>
      <c r="H606" s="6">
        <v>0</v>
      </c>
      <c r="I606" s="22" t="e">
        <v>#DIV/0!</v>
      </c>
      <c r="M606" s="2"/>
    </row>
    <row r="607" spans="2:13" ht="12.75" hidden="1">
      <c r="B607" s="6"/>
      <c r="F607" s="138"/>
      <c r="G607" s="138"/>
      <c r="H607" s="6">
        <v>0</v>
      </c>
      <c r="I607" s="22" t="e">
        <v>#DIV/0!</v>
      </c>
      <c r="M607" s="2"/>
    </row>
    <row r="608" spans="2:13" ht="12.75" hidden="1">
      <c r="B608" s="6"/>
      <c r="F608" s="138"/>
      <c r="G608" s="138"/>
      <c r="H608" s="6">
        <v>0</v>
      </c>
      <c r="I608" s="22" t="e">
        <v>#DIV/0!</v>
      </c>
      <c r="M608" s="2"/>
    </row>
    <row r="609" spans="2:13" ht="12.75" hidden="1">
      <c r="B609" s="6"/>
      <c r="F609" s="138"/>
      <c r="G609" s="138"/>
      <c r="H609" s="6">
        <v>0</v>
      </c>
      <c r="I609" s="22" t="e">
        <v>#DIV/0!</v>
      </c>
      <c r="M609" s="2"/>
    </row>
    <row r="610" spans="2:13" ht="12.75" hidden="1">
      <c r="B610" s="6"/>
      <c r="F610" s="138"/>
      <c r="G610" s="138"/>
      <c r="H610" s="6">
        <v>0</v>
      </c>
      <c r="I610" s="22" t="e">
        <v>#DIV/0!</v>
      </c>
      <c r="M610" s="2"/>
    </row>
    <row r="611" spans="2:13" ht="12.75" hidden="1">
      <c r="B611" s="6"/>
      <c r="F611" s="138"/>
      <c r="G611" s="138"/>
      <c r="H611" s="6">
        <v>0</v>
      </c>
      <c r="I611" s="22" t="e">
        <v>#DIV/0!</v>
      </c>
      <c r="M611" s="2"/>
    </row>
    <row r="612" spans="2:13" ht="12.75" hidden="1">
      <c r="B612" s="6"/>
      <c r="F612" s="138"/>
      <c r="G612" s="138"/>
      <c r="H612" s="6">
        <v>0</v>
      </c>
      <c r="I612" s="22" t="e">
        <v>#DIV/0!</v>
      </c>
      <c r="M612" s="2"/>
    </row>
    <row r="613" spans="2:13" ht="12.75" hidden="1">
      <c r="B613" s="6"/>
      <c r="F613" s="138"/>
      <c r="G613" s="138"/>
      <c r="H613" s="6">
        <v>0</v>
      </c>
      <c r="I613" s="22" t="e">
        <v>#DIV/0!</v>
      </c>
      <c r="M613" s="2"/>
    </row>
    <row r="614" spans="2:13" ht="12.75" hidden="1">
      <c r="B614" s="6"/>
      <c r="F614" s="138"/>
      <c r="G614" s="138"/>
      <c r="H614" s="6">
        <v>0</v>
      </c>
      <c r="I614" s="22" t="e">
        <v>#DIV/0!</v>
      </c>
      <c r="M614" s="2"/>
    </row>
    <row r="615" spans="2:13" ht="12.75" hidden="1">
      <c r="B615" s="6"/>
      <c r="F615" s="138"/>
      <c r="G615" s="138"/>
      <c r="H615" s="6">
        <v>0</v>
      </c>
      <c r="I615" s="22" t="e">
        <v>#DIV/0!</v>
      </c>
      <c r="M615" s="2"/>
    </row>
    <row r="616" spans="2:13" ht="12.75" hidden="1">
      <c r="B616" s="6"/>
      <c r="F616" s="138"/>
      <c r="G616" s="138"/>
      <c r="H616" s="6">
        <v>0</v>
      </c>
      <c r="I616" s="22" t="e">
        <v>#DIV/0!</v>
      </c>
      <c r="M616" s="2"/>
    </row>
    <row r="617" spans="2:13" ht="12.75" hidden="1">
      <c r="B617" s="6"/>
      <c r="F617" s="138"/>
      <c r="G617" s="138"/>
      <c r="H617" s="6">
        <v>0</v>
      </c>
      <c r="I617" s="22" t="e">
        <v>#DIV/0!</v>
      </c>
      <c r="M617" s="2"/>
    </row>
    <row r="618" spans="2:13" ht="12.75" hidden="1">
      <c r="B618" s="6"/>
      <c r="F618" s="138"/>
      <c r="G618" s="138"/>
      <c r="H618" s="6">
        <v>0</v>
      </c>
      <c r="I618" s="22" t="e">
        <v>#DIV/0!</v>
      </c>
      <c r="M618" s="2"/>
    </row>
    <row r="619" spans="2:13" ht="12.75" hidden="1">
      <c r="B619" s="6"/>
      <c r="F619" s="138"/>
      <c r="G619" s="138"/>
      <c r="H619" s="6">
        <v>0</v>
      </c>
      <c r="I619" s="22" t="e">
        <v>#DIV/0!</v>
      </c>
      <c r="M619" s="2"/>
    </row>
    <row r="620" spans="2:13" ht="12.75" hidden="1">
      <c r="B620" s="6"/>
      <c r="F620" s="138"/>
      <c r="G620" s="138"/>
      <c r="H620" s="6">
        <v>0</v>
      </c>
      <c r="I620" s="22" t="e">
        <v>#DIV/0!</v>
      </c>
      <c r="M620" s="2"/>
    </row>
    <row r="621" spans="2:13" ht="12.75" hidden="1">
      <c r="B621" s="6"/>
      <c r="F621" s="138"/>
      <c r="G621" s="138"/>
      <c r="H621" s="6">
        <v>0</v>
      </c>
      <c r="I621" s="22" t="e">
        <v>#DIV/0!</v>
      </c>
      <c r="M621" s="2"/>
    </row>
    <row r="622" spans="2:13" ht="12.75" hidden="1">
      <c r="B622" s="6"/>
      <c r="F622" s="138"/>
      <c r="G622" s="138"/>
      <c r="H622" s="6">
        <v>0</v>
      </c>
      <c r="I622" s="22" t="e">
        <v>#DIV/0!</v>
      </c>
      <c r="M622" s="2"/>
    </row>
    <row r="623" spans="2:13" ht="12.75" hidden="1">
      <c r="B623" s="6"/>
      <c r="F623" s="138"/>
      <c r="G623" s="138"/>
      <c r="H623" s="6">
        <v>0</v>
      </c>
      <c r="I623" s="22" t="e">
        <v>#DIV/0!</v>
      </c>
      <c r="M623" s="2"/>
    </row>
    <row r="624" spans="2:13" ht="12.75" hidden="1">
      <c r="B624" s="6"/>
      <c r="F624" s="138"/>
      <c r="G624" s="138"/>
      <c r="H624" s="6">
        <v>0</v>
      </c>
      <c r="I624" s="22" t="e">
        <v>#DIV/0!</v>
      </c>
      <c r="M624" s="2"/>
    </row>
    <row r="625" spans="2:13" ht="12.75" hidden="1">
      <c r="B625" s="6"/>
      <c r="F625" s="138"/>
      <c r="G625" s="138"/>
      <c r="H625" s="6">
        <v>0</v>
      </c>
      <c r="I625" s="22" t="e">
        <v>#DIV/0!</v>
      </c>
      <c r="M625" s="2"/>
    </row>
    <row r="626" spans="2:13" ht="12.75" hidden="1">
      <c r="B626" s="6"/>
      <c r="F626" s="138"/>
      <c r="G626" s="138"/>
      <c r="H626" s="6">
        <v>0</v>
      </c>
      <c r="I626" s="22" t="e">
        <v>#DIV/0!</v>
      </c>
      <c r="M626" s="2"/>
    </row>
    <row r="627" spans="2:13" ht="12.75" hidden="1">
      <c r="B627" s="6"/>
      <c r="F627" s="138"/>
      <c r="G627" s="138"/>
      <c r="H627" s="6">
        <v>0</v>
      </c>
      <c r="I627" s="22" t="e">
        <v>#DIV/0!</v>
      </c>
      <c r="M627" s="2"/>
    </row>
    <row r="628" spans="2:13" ht="12.75" hidden="1">
      <c r="B628" s="6"/>
      <c r="F628" s="138"/>
      <c r="G628" s="138"/>
      <c r="H628" s="6">
        <v>0</v>
      </c>
      <c r="I628" s="22" t="e">
        <v>#DIV/0!</v>
      </c>
      <c r="M628" s="2"/>
    </row>
    <row r="629" spans="2:13" ht="12.75" hidden="1">
      <c r="B629" s="6"/>
      <c r="F629" s="138"/>
      <c r="G629" s="138"/>
      <c r="H629" s="6">
        <v>0</v>
      </c>
      <c r="I629" s="22" t="e">
        <v>#DIV/0!</v>
      </c>
      <c r="M629" s="2"/>
    </row>
    <row r="630" spans="2:13" ht="12.75" hidden="1">
      <c r="B630" s="6"/>
      <c r="F630" s="138"/>
      <c r="G630" s="138"/>
      <c r="H630" s="6">
        <v>0</v>
      </c>
      <c r="I630" s="22" t="e">
        <v>#DIV/0!</v>
      </c>
      <c r="M630" s="2"/>
    </row>
    <row r="631" spans="2:13" ht="12.75" hidden="1">
      <c r="B631" s="6"/>
      <c r="F631" s="138"/>
      <c r="G631" s="138"/>
      <c r="H631" s="6">
        <v>0</v>
      </c>
      <c r="I631" s="22" t="e">
        <v>#DIV/0!</v>
      </c>
      <c r="M631" s="2"/>
    </row>
    <row r="632" spans="2:13" ht="12.75" hidden="1">
      <c r="B632" s="6"/>
      <c r="F632" s="138"/>
      <c r="G632" s="138"/>
      <c r="H632" s="6">
        <v>0</v>
      </c>
      <c r="I632" s="22" t="e">
        <v>#DIV/0!</v>
      </c>
      <c r="M632" s="2"/>
    </row>
    <row r="633" spans="2:13" ht="12.75" hidden="1">
      <c r="B633" s="6"/>
      <c r="F633" s="138"/>
      <c r="G633" s="138"/>
      <c r="H633" s="6">
        <v>0</v>
      </c>
      <c r="I633" s="22" t="e">
        <v>#DIV/0!</v>
      </c>
      <c r="M633" s="2"/>
    </row>
    <row r="634" spans="2:13" ht="12.75" hidden="1">
      <c r="B634" s="6"/>
      <c r="F634" s="138"/>
      <c r="G634" s="138"/>
      <c r="H634" s="6">
        <v>0</v>
      </c>
      <c r="I634" s="22" t="e">
        <v>#DIV/0!</v>
      </c>
      <c r="M634" s="2"/>
    </row>
    <row r="635" spans="2:13" ht="12.75" hidden="1">
      <c r="B635" s="6"/>
      <c r="F635" s="138"/>
      <c r="G635" s="138"/>
      <c r="H635" s="6">
        <v>0</v>
      </c>
      <c r="I635" s="22" t="e">
        <v>#DIV/0!</v>
      </c>
      <c r="M635" s="2"/>
    </row>
    <row r="636" spans="2:13" ht="12.75" hidden="1">
      <c r="B636" s="6"/>
      <c r="F636" s="138"/>
      <c r="G636" s="138"/>
      <c r="H636" s="6">
        <v>0</v>
      </c>
      <c r="I636" s="22" t="e">
        <v>#DIV/0!</v>
      </c>
      <c r="M636" s="2"/>
    </row>
    <row r="637" spans="2:13" ht="12.75" hidden="1">
      <c r="B637" s="6"/>
      <c r="F637" s="138"/>
      <c r="G637" s="138"/>
      <c r="H637" s="6">
        <v>0</v>
      </c>
      <c r="I637" s="22" t="e">
        <v>#DIV/0!</v>
      </c>
      <c r="M637" s="2"/>
    </row>
    <row r="638" spans="2:13" ht="12.75" hidden="1">
      <c r="B638" s="6"/>
      <c r="F638" s="138"/>
      <c r="G638" s="138"/>
      <c r="H638" s="6">
        <v>0</v>
      </c>
      <c r="I638" s="22" t="e">
        <v>#DIV/0!</v>
      </c>
      <c r="M638" s="2"/>
    </row>
    <row r="639" spans="2:13" ht="12.75" hidden="1">
      <c r="B639" s="6"/>
      <c r="F639" s="138"/>
      <c r="G639" s="138"/>
      <c r="H639" s="6">
        <v>0</v>
      </c>
      <c r="I639" s="22" t="e">
        <v>#DIV/0!</v>
      </c>
      <c r="M639" s="2"/>
    </row>
    <row r="640" spans="2:13" ht="12.75" hidden="1">
      <c r="B640" s="6"/>
      <c r="F640" s="138"/>
      <c r="G640" s="138"/>
      <c r="H640" s="6">
        <v>0</v>
      </c>
      <c r="I640" s="22" t="e">
        <v>#DIV/0!</v>
      </c>
      <c r="M640" s="2"/>
    </row>
    <row r="641" spans="2:13" ht="12.75" hidden="1">
      <c r="B641" s="6"/>
      <c r="F641" s="138"/>
      <c r="G641" s="138"/>
      <c r="H641" s="6">
        <v>0</v>
      </c>
      <c r="I641" s="22" t="e">
        <v>#DIV/0!</v>
      </c>
      <c r="M641" s="2"/>
    </row>
    <row r="642" spans="2:13" ht="12.75" hidden="1">
      <c r="B642" s="6"/>
      <c r="F642" s="138"/>
      <c r="G642" s="138"/>
      <c r="H642" s="6">
        <v>0</v>
      </c>
      <c r="I642" s="22" t="e">
        <v>#DIV/0!</v>
      </c>
      <c r="M642" s="2"/>
    </row>
    <row r="643" spans="2:13" ht="12.75" hidden="1">
      <c r="B643" s="6"/>
      <c r="F643" s="138"/>
      <c r="G643" s="138"/>
      <c r="H643" s="6">
        <v>0</v>
      </c>
      <c r="I643" s="22" t="e">
        <v>#DIV/0!</v>
      </c>
      <c r="M643" s="2"/>
    </row>
    <row r="644" spans="2:13" ht="12.75" hidden="1">
      <c r="B644" s="6"/>
      <c r="F644" s="138"/>
      <c r="G644" s="138"/>
      <c r="H644" s="6">
        <v>0</v>
      </c>
      <c r="I644" s="22" t="e">
        <v>#DIV/0!</v>
      </c>
      <c r="M644" s="2"/>
    </row>
    <row r="645" spans="2:13" ht="12.75" hidden="1">
      <c r="B645" s="6"/>
      <c r="F645" s="138"/>
      <c r="G645" s="138"/>
      <c r="H645" s="6">
        <v>0</v>
      </c>
      <c r="I645" s="22" t="e">
        <v>#DIV/0!</v>
      </c>
      <c r="M645" s="2"/>
    </row>
    <row r="646" spans="2:13" ht="12.75" hidden="1">
      <c r="B646" s="6"/>
      <c r="F646" s="138"/>
      <c r="G646" s="138"/>
      <c r="H646" s="6">
        <v>0</v>
      </c>
      <c r="I646" s="22" t="e">
        <v>#DIV/0!</v>
      </c>
      <c r="M646" s="2"/>
    </row>
    <row r="647" spans="2:13" ht="12.75" hidden="1">
      <c r="B647" s="6"/>
      <c r="F647" s="138"/>
      <c r="G647" s="138"/>
      <c r="H647" s="6">
        <v>0</v>
      </c>
      <c r="I647" s="22" t="e">
        <v>#DIV/0!</v>
      </c>
      <c r="M647" s="2"/>
    </row>
    <row r="648" spans="2:13" ht="12.75" hidden="1">
      <c r="B648" s="6"/>
      <c r="F648" s="138"/>
      <c r="G648" s="138"/>
      <c r="H648" s="6">
        <v>0</v>
      </c>
      <c r="I648" s="22" t="e">
        <v>#DIV/0!</v>
      </c>
      <c r="M648" s="2"/>
    </row>
    <row r="649" spans="2:13" ht="12.75" hidden="1">
      <c r="B649" s="6"/>
      <c r="F649" s="138"/>
      <c r="G649" s="138"/>
      <c r="H649" s="6">
        <v>0</v>
      </c>
      <c r="I649" s="22" t="e">
        <v>#DIV/0!</v>
      </c>
      <c r="M649" s="2"/>
    </row>
    <row r="650" spans="2:13" ht="12.75" hidden="1">
      <c r="B650" s="6"/>
      <c r="F650" s="138"/>
      <c r="G650" s="138"/>
      <c r="H650" s="6">
        <v>0</v>
      </c>
      <c r="I650" s="22" t="e">
        <v>#DIV/0!</v>
      </c>
      <c r="M650" s="2"/>
    </row>
    <row r="651" spans="2:13" ht="12.75" hidden="1">
      <c r="B651" s="6"/>
      <c r="F651" s="138"/>
      <c r="G651" s="138"/>
      <c r="H651" s="6">
        <v>0</v>
      </c>
      <c r="I651" s="22" t="e">
        <v>#DIV/0!</v>
      </c>
      <c r="M651" s="2"/>
    </row>
    <row r="652" spans="2:13" ht="12.75" hidden="1">
      <c r="B652" s="6"/>
      <c r="F652" s="138"/>
      <c r="G652" s="138"/>
      <c r="H652" s="6">
        <v>0</v>
      </c>
      <c r="I652" s="22" t="e">
        <v>#DIV/0!</v>
      </c>
      <c r="M652" s="2"/>
    </row>
    <row r="653" spans="2:13" ht="12.75" hidden="1">
      <c r="B653" s="6"/>
      <c r="F653" s="138"/>
      <c r="G653" s="138"/>
      <c r="H653" s="6">
        <v>0</v>
      </c>
      <c r="I653" s="22" t="e">
        <v>#DIV/0!</v>
      </c>
      <c r="M653" s="2"/>
    </row>
    <row r="654" spans="2:13" ht="12.75" hidden="1">
      <c r="B654" s="6"/>
      <c r="F654" s="138"/>
      <c r="G654" s="138"/>
      <c r="H654" s="6">
        <v>0</v>
      </c>
      <c r="I654" s="22" t="e">
        <v>#DIV/0!</v>
      </c>
      <c r="M654" s="2"/>
    </row>
    <row r="655" spans="2:13" ht="12.75" hidden="1">
      <c r="B655" s="6"/>
      <c r="F655" s="138"/>
      <c r="G655" s="138"/>
      <c r="H655" s="6">
        <v>0</v>
      </c>
      <c r="I655" s="22" t="e">
        <v>#DIV/0!</v>
      </c>
      <c r="M655" s="2"/>
    </row>
    <row r="656" spans="2:13" ht="12.75" hidden="1">
      <c r="B656" s="6"/>
      <c r="F656" s="138"/>
      <c r="G656" s="138"/>
      <c r="H656" s="6">
        <v>0</v>
      </c>
      <c r="I656" s="22" t="e">
        <v>#DIV/0!</v>
      </c>
      <c r="M656" s="2"/>
    </row>
    <row r="657" spans="2:13" ht="12.75" hidden="1">
      <c r="B657" s="6"/>
      <c r="F657" s="138"/>
      <c r="G657" s="138"/>
      <c r="H657" s="6">
        <v>0</v>
      </c>
      <c r="I657" s="22" t="e">
        <v>#DIV/0!</v>
      </c>
      <c r="M657" s="2"/>
    </row>
    <row r="658" spans="2:13" ht="12.75" hidden="1">
      <c r="B658" s="6"/>
      <c r="F658" s="138"/>
      <c r="G658" s="138"/>
      <c r="H658" s="6">
        <v>0</v>
      </c>
      <c r="I658" s="22" t="e">
        <v>#DIV/0!</v>
      </c>
      <c r="M658" s="2"/>
    </row>
    <row r="659" spans="2:13" ht="12.75" hidden="1">
      <c r="B659" s="6"/>
      <c r="F659" s="138"/>
      <c r="G659" s="138"/>
      <c r="H659" s="6">
        <v>0</v>
      </c>
      <c r="I659" s="22" t="e">
        <v>#DIV/0!</v>
      </c>
      <c r="M659" s="2"/>
    </row>
    <row r="660" spans="2:13" ht="12.75" hidden="1">
      <c r="B660" s="6"/>
      <c r="F660" s="138"/>
      <c r="G660" s="138"/>
      <c r="H660" s="6">
        <v>0</v>
      </c>
      <c r="I660" s="22" t="e">
        <v>#DIV/0!</v>
      </c>
      <c r="M660" s="2"/>
    </row>
    <row r="661" spans="2:13" ht="12.75" hidden="1">
      <c r="B661" s="6"/>
      <c r="F661" s="138"/>
      <c r="G661" s="138"/>
      <c r="H661" s="6">
        <v>0</v>
      </c>
      <c r="I661" s="22" t="e">
        <v>#DIV/0!</v>
      </c>
      <c r="M661" s="2"/>
    </row>
    <row r="662" spans="2:13" ht="12.75" hidden="1">
      <c r="B662" s="6"/>
      <c r="F662" s="138"/>
      <c r="G662" s="138"/>
      <c r="H662" s="6">
        <v>0</v>
      </c>
      <c r="I662" s="22" t="e">
        <v>#DIV/0!</v>
      </c>
      <c r="M662" s="2"/>
    </row>
    <row r="663" spans="2:13" ht="12.75" hidden="1">
      <c r="B663" s="6"/>
      <c r="F663" s="138"/>
      <c r="G663" s="138"/>
      <c r="H663" s="6">
        <v>0</v>
      </c>
      <c r="I663" s="22" t="e">
        <v>#DIV/0!</v>
      </c>
      <c r="M663" s="2"/>
    </row>
    <row r="664" spans="2:13" ht="12.75" hidden="1">
      <c r="B664" s="6"/>
      <c r="F664" s="138"/>
      <c r="G664" s="138"/>
      <c r="H664" s="6">
        <v>0</v>
      </c>
      <c r="I664" s="22" t="e">
        <v>#DIV/0!</v>
      </c>
      <c r="M664" s="2"/>
    </row>
    <row r="665" spans="2:13" ht="12.75" hidden="1">
      <c r="B665" s="6"/>
      <c r="F665" s="138"/>
      <c r="G665" s="138"/>
      <c r="H665" s="6">
        <v>0</v>
      </c>
      <c r="I665" s="22" t="e">
        <v>#DIV/0!</v>
      </c>
      <c r="M665" s="2"/>
    </row>
    <row r="666" spans="2:13" ht="12.75" hidden="1">
      <c r="B666" s="6"/>
      <c r="F666" s="138"/>
      <c r="G666" s="138"/>
      <c r="H666" s="6">
        <v>0</v>
      </c>
      <c r="I666" s="22" t="e">
        <v>#DIV/0!</v>
      </c>
      <c r="M666" s="2"/>
    </row>
    <row r="667" spans="2:13" ht="12.75" hidden="1">
      <c r="B667" s="6"/>
      <c r="F667" s="138"/>
      <c r="G667" s="138"/>
      <c r="H667" s="6">
        <v>0</v>
      </c>
      <c r="I667" s="22" t="e">
        <v>#DIV/0!</v>
      </c>
      <c r="M667" s="2"/>
    </row>
    <row r="668" spans="2:13" ht="12.75" hidden="1">
      <c r="B668" s="6"/>
      <c r="F668" s="138"/>
      <c r="G668" s="138"/>
      <c r="H668" s="6">
        <v>0</v>
      </c>
      <c r="I668" s="22" t="e">
        <v>#DIV/0!</v>
      </c>
      <c r="M668" s="2"/>
    </row>
    <row r="669" spans="2:13" ht="12.75" hidden="1">
      <c r="B669" s="6"/>
      <c r="F669" s="138"/>
      <c r="G669" s="138"/>
      <c r="H669" s="6">
        <v>0</v>
      </c>
      <c r="I669" s="22" t="e">
        <v>#DIV/0!</v>
      </c>
      <c r="M669" s="2"/>
    </row>
    <row r="670" spans="2:13" ht="12.75" hidden="1">
      <c r="B670" s="6"/>
      <c r="F670" s="138"/>
      <c r="G670" s="138"/>
      <c r="H670" s="6">
        <v>0</v>
      </c>
      <c r="I670" s="22" t="e">
        <v>#DIV/0!</v>
      </c>
      <c r="M670" s="2"/>
    </row>
    <row r="671" spans="2:13" ht="12.75" hidden="1">
      <c r="B671" s="6"/>
      <c r="F671" s="138"/>
      <c r="G671" s="138"/>
      <c r="H671" s="6">
        <v>0</v>
      </c>
      <c r="I671" s="22" t="e">
        <v>#DIV/0!</v>
      </c>
      <c r="M671" s="2"/>
    </row>
    <row r="672" spans="2:13" ht="12.75" hidden="1">
      <c r="B672" s="6"/>
      <c r="F672" s="138"/>
      <c r="G672" s="138"/>
      <c r="H672" s="6">
        <v>0</v>
      </c>
      <c r="I672" s="22" t="e">
        <v>#DIV/0!</v>
      </c>
      <c r="M672" s="2"/>
    </row>
    <row r="673" spans="2:13" ht="12.75" hidden="1">
      <c r="B673" s="6"/>
      <c r="F673" s="138"/>
      <c r="G673" s="138"/>
      <c r="H673" s="6">
        <v>0</v>
      </c>
      <c r="I673" s="22" t="e">
        <v>#DIV/0!</v>
      </c>
      <c r="M673" s="2"/>
    </row>
    <row r="674" spans="2:13" ht="12.75" hidden="1">
      <c r="B674" s="6"/>
      <c r="F674" s="138"/>
      <c r="G674" s="138"/>
      <c r="H674" s="6">
        <v>0</v>
      </c>
      <c r="I674" s="22" t="e">
        <v>#DIV/0!</v>
      </c>
      <c r="M674" s="2"/>
    </row>
    <row r="675" spans="2:13" ht="12.75" hidden="1">
      <c r="B675" s="6"/>
      <c r="F675" s="138"/>
      <c r="G675" s="138"/>
      <c r="H675" s="6">
        <v>0</v>
      </c>
      <c r="I675" s="22" t="e">
        <v>#DIV/0!</v>
      </c>
      <c r="M675" s="2"/>
    </row>
    <row r="676" spans="2:13" ht="12.75" hidden="1">
      <c r="B676" s="6"/>
      <c r="F676" s="138"/>
      <c r="G676" s="138"/>
      <c r="H676" s="6">
        <v>0</v>
      </c>
      <c r="I676" s="22" t="e">
        <v>#DIV/0!</v>
      </c>
      <c r="M676" s="2"/>
    </row>
    <row r="677" spans="2:13" ht="12.75" hidden="1">
      <c r="B677" s="6"/>
      <c r="F677" s="138"/>
      <c r="G677" s="138"/>
      <c r="H677" s="6">
        <v>0</v>
      </c>
      <c r="I677" s="22" t="e">
        <v>#DIV/0!</v>
      </c>
      <c r="M677" s="2"/>
    </row>
    <row r="678" spans="2:13" ht="12.75" hidden="1">
      <c r="B678" s="6"/>
      <c r="F678" s="138"/>
      <c r="G678" s="138"/>
      <c r="H678" s="6">
        <v>0</v>
      </c>
      <c r="I678" s="22" t="e">
        <v>#DIV/0!</v>
      </c>
      <c r="M678" s="2"/>
    </row>
    <row r="679" spans="2:13" ht="12.75" hidden="1">
      <c r="B679" s="6"/>
      <c r="F679" s="138"/>
      <c r="G679" s="138"/>
      <c r="H679" s="6">
        <v>0</v>
      </c>
      <c r="I679" s="22" t="e">
        <v>#DIV/0!</v>
      </c>
      <c r="M679" s="2"/>
    </row>
    <row r="680" spans="2:13" ht="12.75" hidden="1">
      <c r="B680" s="6"/>
      <c r="F680" s="138"/>
      <c r="G680" s="138"/>
      <c r="H680" s="6">
        <v>0</v>
      </c>
      <c r="I680" s="22" t="e">
        <v>#DIV/0!</v>
      </c>
      <c r="M680" s="2"/>
    </row>
    <row r="681" spans="2:13" ht="12.75" hidden="1">
      <c r="B681" s="6"/>
      <c r="F681" s="138"/>
      <c r="G681" s="138"/>
      <c r="H681" s="6">
        <v>0</v>
      </c>
      <c r="I681" s="22" t="e">
        <v>#DIV/0!</v>
      </c>
      <c r="M681" s="2"/>
    </row>
    <row r="682" spans="2:13" ht="12.75" hidden="1">
      <c r="B682" s="6"/>
      <c r="F682" s="138"/>
      <c r="G682" s="138"/>
      <c r="H682" s="6">
        <v>0</v>
      </c>
      <c r="I682" s="22" t="e">
        <v>#DIV/0!</v>
      </c>
      <c r="M682" s="2"/>
    </row>
    <row r="683" spans="2:13" ht="12.75" hidden="1">
      <c r="B683" s="6"/>
      <c r="F683" s="138"/>
      <c r="G683" s="138"/>
      <c r="H683" s="6">
        <v>0</v>
      </c>
      <c r="I683" s="22" t="e">
        <v>#DIV/0!</v>
      </c>
      <c r="M683" s="2"/>
    </row>
    <row r="684" spans="2:13" ht="12.75" hidden="1">
      <c r="B684" s="6"/>
      <c r="F684" s="138"/>
      <c r="G684" s="138"/>
      <c r="H684" s="6">
        <v>0</v>
      </c>
      <c r="I684" s="22" t="e">
        <v>#DIV/0!</v>
      </c>
      <c r="M684" s="2"/>
    </row>
    <row r="685" spans="2:13" ht="12.75" hidden="1">
      <c r="B685" s="6"/>
      <c r="F685" s="138"/>
      <c r="G685" s="138"/>
      <c r="H685" s="6">
        <v>0</v>
      </c>
      <c r="I685" s="22" t="e">
        <v>#DIV/0!</v>
      </c>
      <c r="M685" s="2"/>
    </row>
    <row r="686" spans="2:13" ht="12.75" hidden="1">
      <c r="B686" s="6"/>
      <c r="F686" s="138"/>
      <c r="G686" s="138"/>
      <c r="H686" s="6">
        <v>0</v>
      </c>
      <c r="I686" s="22" t="e">
        <v>#DIV/0!</v>
      </c>
      <c r="M686" s="2"/>
    </row>
    <row r="687" spans="2:13" ht="12.75" hidden="1">
      <c r="B687" s="6"/>
      <c r="F687" s="138"/>
      <c r="G687" s="138"/>
      <c r="H687" s="6">
        <v>0</v>
      </c>
      <c r="I687" s="22" t="e">
        <v>#DIV/0!</v>
      </c>
      <c r="M687" s="2"/>
    </row>
    <row r="688" spans="2:13" ht="12.75" hidden="1">
      <c r="B688" s="6"/>
      <c r="F688" s="138"/>
      <c r="G688" s="138"/>
      <c r="H688" s="6">
        <v>0</v>
      </c>
      <c r="I688" s="22" t="e">
        <v>#DIV/0!</v>
      </c>
      <c r="M688" s="2"/>
    </row>
    <row r="689" spans="2:13" ht="12.75" hidden="1">
      <c r="B689" s="6"/>
      <c r="F689" s="138"/>
      <c r="G689" s="138"/>
      <c r="H689" s="6">
        <v>0</v>
      </c>
      <c r="I689" s="22" t="e">
        <v>#DIV/0!</v>
      </c>
      <c r="M689" s="2"/>
    </row>
    <row r="690" spans="2:13" ht="12.75" hidden="1">
      <c r="B690" s="6"/>
      <c r="F690" s="138"/>
      <c r="G690" s="138"/>
      <c r="H690" s="6">
        <v>0</v>
      </c>
      <c r="I690" s="22" t="e">
        <v>#DIV/0!</v>
      </c>
      <c r="M690" s="2"/>
    </row>
    <row r="691" spans="2:13" ht="12.75" hidden="1">
      <c r="B691" s="6"/>
      <c r="F691" s="138"/>
      <c r="G691" s="138"/>
      <c r="H691" s="6">
        <v>0</v>
      </c>
      <c r="I691" s="22" t="e">
        <v>#DIV/0!</v>
      </c>
      <c r="M691" s="2"/>
    </row>
    <row r="692" spans="2:13" ht="12.75" hidden="1">
      <c r="B692" s="6"/>
      <c r="F692" s="138"/>
      <c r="G692" s="138"/>
      <c r="H692" s="6">
        <v>0</v>
      </c>
      <c r="I692" s="22" t="e">
        <v>#DIV/0!</v>
      </c>
      <c r="M692" s="2"/>
    </row>
    <row r="693" spans="2:13" ht="12.75" hidden="1">
      <c r="B693" s="6"/>
      <c r="F693" s="138"/>
      <c r="G693" s="138"/>
      <c r="H693" s="6">
        <v>0</v>
      </c>
      <c r="I693" s="22" t="e">
        <v>#DIV/0!</v>
      </c>
      <c r="M693" s="2"/>
    </row>
    <row r="694" spans="2:13" ht="12.75" hidden="1">
      <c r="B694" s="6"/>
      <c r="F694" s="138"/>
      <c r="G694" s="138"/>
      <c r="H694" s="6">
        <v>0</v>
      </c>
      <c r="I694" s="22" t="e">
        <v>#DIV/0!</v>
      </c>
      <c r="M694" s="2"/>
    </row>
    <row r="695" spans="2:13" ht="12.75" hidden="1">
      <c r="B695" s="6"/>
      <c r="F695" s="138"/>
      <c r="G695" s="138"/>
      <c r="H695" s="6">
        <v>0</v>
      </c>
      <c r="I695" s="22" t="e">
        <v>#DIV/0!</v>
      </c>
      <c r="M695" s="2"/>
    </row>
    <row r="696" spans="2:13" ht="12.75" hidden="1">
      <c r="B696" s="6"/>
      <c r="F696" s="138"/>
      <c r="G696" s="138"/>
      <c r="H696" s="6">
        <v>0</v>
      </c>
      <c r="I696" s="22" t="e">
        <v>#DIV/0!</v>
      </c>
      <c r="M696" s="2"/>
    </row>
    <row r="697" spans="2:13" ht="12.75" hidden="1">
      <c r="B697" s="6"/>
      <c r="F697" s="138"/>
      <c r="G697" s="138"/>
      <c r="H697" s="6">
        <v>0</v>
      </c>
      <c r="I697" s="22" t="e">
        <v>#DIV/0!</v>
      </c>
      <c r="M697" s="2"/>
    </row>
    <row r="698" spans="2:13" ht="12.75" hidden="1">
      <c r="B698" s="6"/>
      <c r="F698" s="138"/>
      <c r="G698" s="138"/>
      <c r="H698" s="6">
        <v>0</v>
      </c>
      <c r="I698" s="22" t="e">
        <v>#DIV/0!</v>
      </c>
      <c r="M698" s="2"/>
    </row>
    <row r="699" spans="2:13" ht="12.75" hidden="1">
      <c r="B699" s="6"/>
      <c r="F699" s="138"/>
      <c r="G699" s="138"/>
      <c r="H699" s="6">
        <v>0</v>
      </c>
      <c r="I699" s="22" t="e">
        <v>#DIV/0!</v>
      </c>
      <c r="M699" s="2"/>
    </row>
    <row r="700" spans="2:13" ht="12.75" hidden="1">
      <c r="B700" s="6"/>
      <c r="F700" s="138"/>
      <c r="G700" s="138"/>
      <c r="H700" s="6">
        <v>0</v>
      </c>
      <c r="I700" s="22" t="e">
        <v>#DIV/0!</v>
      </c>
      <c r="M700" s="2"/>
    </row>
    <row r="701" spans="2:13" ht="12.75" hidden="1">
      <c r="B701" s="6"/>
      <c r="F701" s="138"/>
      <c r="G701" s="138"/>
      <c r="H701" s="6">
        <v>0</v>
      </c>
      <c r="I701" s="22" t="e">
        <v>#DIV/0!</v>
      </c>
      <c r="M701" s="2"/>
    </row>
    <row r="702" spans="2:13" ht="12.75" hidden="1">
      <c r="B702" s="6"/>
      <c r="F702" s="138"/>
      <c r="G702" s="138"/>
      <c r="H702" s="6">
        <v>0</v>
      </c>
      <c r="I702" s="22" t="e">
        <v>#DIV/0!</v>
      </c>
      <c r="M702" s="2"/>
    </row>
    <row r="703" spans="2:13" ht="12.75" hidden="1">
      <c r="B703" s="6"/>
      <c r="F703" s="138"/>
      <c r="G703" s="138"/>
      <c r="H703" s="6">
        <v>0</v>
      </c>
      <c r="I703" s="22" t="e">
        <v>#DIV/0!</v>
      </c>
      <c r="M703" s="2"/>
    </row>
    <row r="704" spans="2:13" ht="12.75" hidden="1">
      <c r="B704" s="6"/>
      <c r="F704" s="138"/>
      <c r="G704" s="138"/>
      <c r="H704" s="6">
        <v>0</v>
      </c>
      <c r="I704" s="22" t="e">
        <v>#DIV/0!</v>
      </c>
      <c r="M704" s="2"/>
    </row>
    <row r="705" spans="2:13" ht="12.75" hidden="1">
      <c r="B705" s="6"/>
      <c r="F705" s="138"/>
      <c r="G705" s="138"/>
      <c r="H705" s="6">
        <v>0</v>
      </c>
      <c r="I705" s="22" t="e">
        <v>#DIV/0!</v>
      </c>
      <c r="M705" s="2"/>
    </row>
    <row r="706" spans="2:13" ht="12.75" hidden="1">
      <c r="B706" s="6"/>
      <c r="F706" s="138"/>
      <c r="G706" s="138"/>
      <c r="H706" s="6">
        <v>0</v>
      </c>
      <c r="I706" s="22" t="e">
        <v>#DIV/0!</v>
      </c>
      <c r="M706" s="2"/>
    </row>
    <row r="707" spans="2:13" ht="12.75" hidden="1">
      <c r="B707" s="6"/>
      <c r="F707" s="138"/>
      <c r="G707" s="138"/>
      <c r="H707" s="6">
        <v>0</v>
      </c>
      <c r="I707" s="22" t="e">
        <v>#DIV/0!</v>
      </c>
      <c r="M707" s="2"/>
    </row>
    <row r="708" spans="2:13" ht="12.75" hidden="1">
      <c r="B708" s="6"/>
      <c r="F708" s="138"/>
      <c r="G708" s="138"/>
      <c r="H708" s="6">
        <v>0</v>
      </c>
      <c r="I708" s="22" t="e">
        <v>#DIV/0!</v>
      </c>
      <c r="M708" s="2"/>
    </row>
    <row r="709" spans="2:13" ht="12.75" hidden="1">
      <c r="B709" s="6"/>
      <c r="F709" s="138"/>
      <c r="G709" s="138"/>
      <c r="H709" s="6">
        <v>0</v>
      </c>
      <c r="I709" s="22" t="e">
        <v>#DIV/0!</v>
      </c>
      <c r="M709" s="2"/>
    </row>
    <row r="710" spans="2:13" ht="12.75" hidden="1">
      <c r="B710" s="6"/>
      <c r="F710" s="138"/>
      <c r="G710" s="138"/>
      <c r="H710" s="6">
        <v>0</v>
      </c>
      <c r="I710" s="22" t="e">
        <v>#DIV/0!</v>
      </c>
      <c r="M710" s="2"/>
    </row>
    <row r="711" spans="2:13" ht="12.75" hidden="1">
      <c r="B711" s="6"/>
      <c r="F711" s="138"/>
      <c r="G711" s="138"/>
      <c r="H711" s="6">
        <v>0</v>
      </c>
      <c r="I711" s="22" t="e">
        <v>#DIV/0!</v>
      </c>
      <c r="M711" s="2"/>
    </row>
    <row r="712" spans="2:13" ht="12.75" hidden="1">
      <c r="B712" s="6"/>
      <c r="F712" s="138"/>
      <c r="G712" s="138"/>
      <c r="H712" s="6">
        <v>0</v>
      </c>
      <c r="I712" s="22" t="e">
        <v>#DIV/0!</v>
      </c>
      <c r="M712" s="2"/>
    </row>
    <row r="713" spans="2:13" ht="12.75" hidden="1">
      <c r="B713" s="6"/>
      <c r="F713" s="138"/>
      <c r="G713" s="138"/>
      <c r="H713" s="6">
        <v>0</v>
      </c>
      <c r="I713" s="22" t="e">
        <v>#DIV/0!</v>
      </c>
      <c r="M713" s="2"/>
    </row>
    <row r="714" spans="2:13" ht="12.75" hidden="1">
      <c r="B714" s="6"/>
      <c r="F714" s="138"/>
      <c r="G714" s="138"/>
      <c r="H714" s="6">
        <v>0</v>
      </c>
      <c r="I714" s="22" t="e">
        <v>#DIV/0!</v>
      </c>
      <c r="M714" s="2"/>
    </row>
    <row r="715" spans="2:13" ht="12.75" hidden="1">
      <c r="B715" s="6"/>
      <c r="F715" s="138"/>
      <c r="G715" s="138"/>
      <c r="H715" s="6">
        <v>0</v>
      </c>
      <c r="I715" s="22" t="e">
        <v>#DIV/0!</v>
      </c>
      <c r="M715" s="2"/>
    </row>
    <row r="716" spans="2:13" ht="12.75" hidden="1">
      <c r="B716" s="6"/>
      <c r="F716" s="138"/>
      <c r="G716" s="138"/>
      <c r="H716" s="6">
        <v>0</v>
      </c>
      <c r="I716" s="22" t="e">
        <v>#DIV/0!</v>
      </c>
      <c r="M716" s="2"/>
    </row>
    <row r="717" spans="2:13" ht="12.75" hidden="1">
      <c r="B717" s="6"/>
      <c r="F717" s="138"/>
      <c r="G717" s="138"/>
      <c r="H717" s="6">
        <v>0</v>
      </c>
      <c r="I717" s="22" t="e">
        <v>#DIV/0!</v>
      </c>
      <c r="M717" s="2"/>
    </row>
    <row r="718" spans="2:13" ht="12.75" hidden="1">
      <c r="B718" s="6"/>
      <c r="F718" s="138"/>
      <c r="G718" s="138"/>
      <c r="H718" s="6">
        <v>0</v>
      </c>
      <c r="I718" s="22" t="e">
        <v>#DIV/0!</v>
      </c>
      <c r="M718" s="2"/>
    </row>
    <row r="719" spans="2:13" ht="12.75" hidden="1">
      <c r="B719" s="6"/>
      <c r="F719" s="138"/>
      <c r="G719" s="138"/>
      <c r="H719" s="6">
        <v>0</v>
      </c>
      <c r="I719" s="22" t="e">
        <v>#DIV/0!</v>
      </c>
      <c r="M719" s="2"/>
    </row>
    <row r="720" spans="2:13" ht="12.75" hidden="1">
      <c r="B720" s="6"/>
      <c r="F720" s="138"/>
      <c r="G720" s="138"/>
      <c r="H720" s="6">
        <v>0</v>
      </c>
      <c r="I720" s="22" t="e">
        <v>#DIV/0!</v>
      </c>
      <c r="M720" s="2"/>
    </row>
    <row r="721" spans="2:13" ht="12.75" hidden="1">
      <c r="B721" s="6"/>
      <c r="F721" s="138"/>
      <c r="G721" s="138"/>
      <c r="H721" s="6">
        <v>0</v>
      </c>
      <c r="I721" s="22" t="e">
        <v>#DIV/0!</v>
      </c>
      <c r="M721" s="2"/>
    </row>
    <row r="722" spans="2:13" ht="12.75" hidden="1">
      <c r="B722" s="6"/>
      <c r="F722" s="138"/>
      <c r="G722" s="138"/>
      <c r="H722" s="6">
        <v>0</v>
      </c>
      <c r="I722" s="22" t="e">
        <v>#DIV/0!</v>
      </c>
      <c r="M722" s="2"/>
    </row>
    <row r="723" spans="2:13" ht="12.75" hidden="1">
      <c r="B723" s="6"/>
      <c r="F723" s="138"/>
      <c r="G723" s="138"/>
      <c r="H723" s="6">
        <v>0</v>
      </c>
      <c r="I723" s="22" t="e">
        <v>#DIV/0!</v>
      </c>
      <c r="M723" s="2"/>
    </row>
    <row r="724" spans="2:13" ht="12.75" hidden="1">
      <c r="B724" s="6"/>
      <c r="F724" s="138"/>
      <c r="G724" s="138"/>
      <c r="H724" s="6">
        <v>0</v>
      </c>
      <c r="I724" s="22" t="e">
        <v>#DIV/0!</v>
      </c>
      <c r="M724" s="2"/>
    </row>
    <row r="725" spans="2:13" ht="12.75" hidden="1">
      <c r="B725" s="6"/>
      <c r="F725" s="138"/>
      <c r="G725" s="138"/>
      <c r="H725" s="6">
        <v>0</v>
      </c>
      <c r="I725" s="22" t="e">
        <v>#DIV/0!</v>
      </c>
      <c r="M725" s="2"/>
    </row>
    <row r="726" spans="2:13" ht="12.75" hidden="1">
      <c r="B726" s="6"/>
      <c r="F726" s="138"/>
      <c r="G726" s="138"/>
      <c r="H726" s="6">
        <v>0</v>
      </c>
      <c r="I726" s="22" t="e">
        <v>#DIV/0!</v>
      </c>
      <c r="M726" s="2"/>
    </row>
    <row r="727" spans="2:13" ht="12.75" hidden="1">
      <c r="B727" s="6"/>
      <c r="F727" s="138"/>
      <c r="G727" s="138"/>
      <c r="H727" s="6">
        <v>0</v>
      </c>
      <c r="I727" s="22" t="e">
        <v>#DIV/0!</v>
      </c>
      <c r="M727" s="2"/>
    </row>
    <row r="728" spans="2:13" ht="12.75" hidden="1">
      <c r="B728" s="6"/>
      <c r="F728" s="138"/>
      <c r="G728" s="138"/>
      <c r="H728" s="6">
        <v>0</v>
      </c>
      <c r="I728" s="22" t="e">
        <v>#DIV/0!</v>
      </c>
      <c r="M728" s="2"/>
    </row>
    <row r="729" spans="2:13" ht="12.75" hidden="1">
      <c r="B729" s="6"/>
      <c r="F729" s="138"/>
      <c r="G729" s="138"/>
      <c r="H729" s="6">
        <v>0</v>
      </c>
      <c r="I729" s="22" t="e">
        <v>#DIV/0!</v>
      </c>
      <c r="M729" s="2"/>
    </row>
    <row r="730" spans="2:13" ht="12.75" hidden="1">
      <c r="B730" s="6"/>
      <c r="F730" s="138"/>
      <c r="G730" s="138"/>
      <c r="H730" s="6">
        <v>0</v>
      </c>
      <c r="I730" s="22" t="e">
        <v>#DIV/0!</v>
      </c>
      <c r="M730" s="2"/>
    </row>
    <row r="731" spans="2:13" ht="12.75" hidden="1">
      <c r="B731" s="6"/>
      <c r="F731" s="138"/>
      <c r="G731" s="138"/>
      <c r="M731" s="2"/>
    </row>
    <row r="732" spans="2:13" ht="12.75" hidden="1">
      <c r="B732" s="6"/>
      <c r="F732" s="138"/>
      <c r="G732" s="138"/>
      <c r="M732" s="2"/>
    </row>
    <row r="733" spans="2:13" ht="12.75" hidden="1">
      <c r="B733" s="6"/>
      <c r="F733" s="138"/>
      <c r="G733" s="138"/>
      <c r="M733" s="2"/>
    </row>
    <row r="734" spans="2:13" ht="12.75" hidden="1">
      <c r="B734" s="6"/>
      <c r="F734" s="138"/>
      <c r="G734" s="138"/>
      <c r="M734" s="2"/>
    </row>
    <row r="735" spans="2:13" ht="12.75" hidden="1">
      <c r="B735" s="6"/>
      <c r="F735" s="138"/>
      <c r="G735" s="138"/>
      <c r="M735" s="2"/>
    </row>
    <row r="736" spans="2:13" ht="12.75" hidden="1">
      <c r="B736" s="6"/>
      <c r="F736" s="138"/>
      <c r="G736" s="138"/>
      <c r="M736" s="2"/>
    </row>
    <row r="737" spans="2:13" ht="12.75" hidden="1">
      <c r="B737" s="6"/>
      <c r="F737" s="138"/>
      <c r="G737" s="138"/>
      <c r="M737" s="2"/>
    </row>
    <row r="738" spans="2:13" ht="12.75" hidden="1">
      <c r="B738" s="6"/>
      <c r="F738" s="138"/>
      <c r="G738" s="138"/>
      <c r="M738" s="2"/>
    </row>
    <row r="739" spans="2:13" ht="12.75" hidden="1">
      <c r="B739" s="6"/>
      <c r="F739" s="138"/>
      <c r="G739" s="138"/>
      <c r="M739" s="2"/>
    </row>
    <row r="740" spans="2:13" ht="12.75" hidden="1">
      <c r="B740" s="6"/>
      <c r="F740" s="138"/>
      <c r="G740" s="138"/>
      <c r="M740" s="2"/>
    </row>
    <row r="741" spans="2:13" ht="12.75" hidden="1">
      <c r="B741" s="6"/>
      <c r="F741" s="138"/>
      <c r="G741" s="138"/>
      <c r="M741" s="2"/>
    </row>
    <row r="742" spans="2:13" ht="12.75" hidden="1">
      <c r="B742" s="6"/>
      <c r="F742" s="138"/>
      <c r="G742" s="138"/>
      <c r="M742" s="2"/>
    </row>
    <row r="743" spans="2:13" ht="12.75" hidden="1">
      <c r="B743" s="6"/>
      <c r="F743" s="138"/>
      <c r="G743" s="138"/>
      <c r="M743" s="2"/>
    </row>
    <row r="744" spans="2:13" ht="12.75" hidden="1">
      <c r="B744" s="6"/>
      <c r="F744" s="138"/>
      <c r="G744" s="138"/>
      <c r="M744" s="2"/>
    </row>
    <row r="745" spans="2:13" ht="12.75" hidden="1">
      <c r="B745" s="6"/>
      <c r="F745" s="138"/>
      <c r="G745" s="138"/>
      <c r="M745" s="2"/>
    </row>
    <row r="746" spans="2:13" ht="12.75" hidden="1">
      <c r="B746" s="6"/>
      <c r="F746" s="138"/>
      <c r="G746" s="138"/>
      <c r="M746" s="2"/>
    </row>
    <row r="747" spans="2:13" ht="12.75" hidden="1">
      <c r="B747" s="6"/>
      <c r="F747" s="138"/>
      <c r="G747" s="138"/>
      <c r="M747" s="2"/>
    </row>
    <row r="748" spans="2:13" ht="12.75" hidden="1">
      <c r="B748" s="6"/>
      <c r="F748" s="138"/>
      <c r="G748" s="138"/>
      <c r="M748" s="2"/>
    </row>
    <row r="749" spans="2:13" ht="12.75" hidden="1">
      <c r="B749" s="6"/>
      <c r="F749" s="138"/>
      <c r="G749" s="138"/>
      <c r="M749" s="2"/>
    </row>
    <row r="750" spans="2:13" ht="12.75" hidden="1">
      <c r="B750" s="6"/>
      <c r="F750" s="138"/>
      <c r="G750" s="138"/>
      <c r="M750" s="2"/>
    </row>
    <row r="751" spans="2:13" ht="12.75" hidden="1">
      <c r="B751" s="6"/>
      <c r="F751" s="138"/>
      <c r="G751" s="138"/>
      <c r="M751" s="2"/>
    </row>
    <row r="752" spans="2:13" ht="12.75" hidden="1">
      <c r="B752" s="6"/>
      <c r="F752" s="138"/>
      <c r="G752" s="138"/>
      <c r="M752" s="2"/>
    </row>
    <row r="753" spans="2:13" ht="12.75" hidden="1">
      <c r="B753" s="6"/>
      <c r="F753" s="138"/>
      <c r="G753" s="138"/>
      <c r="M753" s="2"/>
    </row>
    <row r="754" spans="2:13" ht="12.75" hidden="1">
      <c r="B754" s="6"/>
      <c r="F754" s="138"/>
      <c r="G754" s="138"/>
      <c r="M754" s="2"/>
    </row>
    <row r="755" spans="2:13" ht="12.75" hidden="1">
      <c r="B755" s="6"/>
      <c r="F755" s="138"/>
      <c r="G755" s="138"/>
      <c r="M755" s="2"/>
    </row>
    <row r="756" spans="2:13" ht="12.75" hidden="1">
      <c r="B756" s="6"/>
      <c r="F756" s="138"/>
      <c r="G756" s="138"/>
      <c r="M756" s="2"/>
    </row>
    <row r="757" spans="2:13" ht="12.75" hidden="1">
      <c r="B757" s="6"/>
      <c r="F757" s="138"/>
      <c r="G757" s="138"/>
      <c r="M757" s="2"/>
    </row>
    <row r="758" spans="2:13" ht="12.75" hidden="1">
      <c r="B758" s="6"/>
      <c r="F758" s="138"/>
      <c r="G758" s="138"/>
      <c r="M758" s="2"/>
    </row>
    <row r="759" spans="2:13" ht="12.75" hidden="1">
      <c r="B759" s="6"/>
      <c r="F759" s="138"/>
      <c r="G759" s="138"/>
      <c r="M759" s="2"/>
    </row>
    <row r="760" spans="2:13" ht="12.75" hidden="1">
      <c r="B760" s="6"/>
      <c r="F760" s="138"/>
      <c r="G760" s="138"/>
      <c r="M760" s="2"/>
    </row>
    <row r="761" spans="2:13" ht="12.75" hidden="1">
      <c r="B761" s="6"/>
      <c r="F761" s="138"/>
      <c r="G761" s="138"/>
      <c r="M761" s="2"/>
    </row>
    <row r="762" spans="2:13" ht="12.75" hidden="1">
      <c r="B762" s="6"/>
      <c r="F762" s="138"/>
      <c r="G762" s="138"/>
      <c r="M762" s="2"/>
    </row>
    <row r="763" spans="2:13" ht="12.75" hidden="1">
      <c r="B763" s="6"/>
      <c r="F763" s="138"/>
      <c r="G763" s="138"/>
      <c r="M763" s="2"/>
    </row>
    <row r="764" spans="2:13" ht="12.75" hidden="1">
      <c r="B764" s="6"/>
      <c r="F764" s="138"/>
      <c r="G764" s="138"/>
      <c r="M764" s="2"/>
    </row>
    <row r="765" spans="2:13" ht="12.75" hidden="1">
      <c r="B765" s="6"/>
      <c r="F765" s="138"/>
      <c r="G765" s="138"/>
      <c r="M765" s="2"/>
    </row>
    <row r="766" spans="2:13" ht="12.75" hidden="1">
      <c r="B766" s="6"/>
      <c r="F766" s="138"/>
      <c r="G766" s="138"/>
      <c r="M766" s="2"/>
    </row>
    <row r="767" spans="2:13" ht="12.75" hidden="1">
      <c r="B767" s="6"/>
      <c r="F767" s="138"/>
      <c r="G767" s="138"/>
      <c r="M767" s="2"/>
    </row>
    <row r="768" spans="2:13" ht="12.75" hidden="1">
      <c r="B768" s="6"/>
      <c r="F768" s="138"/>
      <c r="G768" s="138"/>
      <c r="M768" s="2"/>
    </row>
    <row r="769" spans="2:13" ht="12.75" hidden="1">
      <c r="B769" s="6"/>
      <c r="F769" s="138"/>
      <c r="G769" s="138"/>
      <c r="M769" s="2"/>
    </row>
    <row r="770" spans="2:13" ht="12.75" hidden="1">
      <c r="B770" s="6"/>
      <c r="F770" s="138"/>
      <c r="G770" s="138"/>
      <c r="M770" s="2"/>
    </row>
    <row r="771" spans="2:13" ht="12.75" hidden="1">
      <c r="B771" s="6"/>
      <c r="F771" s="138"/>
      <c r="G771" s="138"/>
      <c r="M771" s="2"/>
    </row>
    <row r="772" spans="2:13" ht="12.75" hidden="1">
      <c r="B772" s="6"/>
      <c r="F772" s="138"/>
      <c r="G772" s="138"/>
      <c r="M772" s="2"/>
    </row>
    <row r="773" spans="2:13" ht="12.75" hidden="1">
      <c r="B773" s="6"/>
      <c r="F773" s="138"/>
      <c r="G773" s="138"/>
      <c r="M773" s="2"/>
    </row>
    <row r="774" spans="2:13" ht="12.75" hidden="1">
      <c r="B774" s="6"/>
      <c r="F774" s="138"/>
      <c r="G774" s="138"/>
      <c r="M774" s="2"/>
    </row>
    <row r="775" spans="2:13" ht="12.75" hidden="1">
      <c r="B775" s="6"/>
      <c r="F775" s="138"/>
      <c r="G775" s="138"/>
      <c r="M775" s="2"/>
    </row>
    <row r="776" spans="2:13" ht="12.75" hidden="1">
      <c r="B776" s="6"/>
      <c r="F776" s="138"/>
      <c r="G776" s="138"/>
      <c r="M776" s="2"/>
    </row>
    <row r="777" spans="2:13" ht="12.75" hidden="1">
      <c r="B777" s="6"/>
      <c r="F777" s="138"/>
      <c r="G777" s="138"/>
      <c r="M777" s="2"/>
    </row>
    <row r="778" spans="2:13" ht="12.75" hidden="1">
      <c r="B778" s="6"/>
      <c r="F778" s="138"/>
      <c r="G778" s="138"/>
      <c r="M778" s="2"/>
    </row>
    <row r="779" spans="2:13" ht="12.75" hidden="1">
      <c r="B779" s="6"/>
      <c r="F779" s="138"/>
      <c r="G779" s="138"/>
      <c r="M779" s="2"/>
    </row>
    <row r="780" spans="2:13" ht="12.75" hidden="1">
      <c r="B780" s="6"/>
      <c r="F780" s="138"/>
      <c r="G780" s="138"/>
      <c r="M780" s="2"/>
    </row>
    <row r="781" spans="2:13" ht="12.75" hidden="1">
      <c r="B781" s="6"/>
      <c r="F781" s="138"/>
      <c r="G781" s="138"/>
      <c r="M781" s="2"/>
    </row>
    <row r="782" spans="2:13" ht="12.75" hidden="1">
      <c r="B782" s="6"/>
      <c r="F782" s="138"/>
      <c r="G782" s="138"/>
      <c r="M782" s="2"/>
    </row>
    <row r="783" spans="2:13" ht="12.75" hidden="1">
      <c r="B783" s="6"/>
      <c r="F783" s="138"/>
      <c r="G783" s="138"/>
      <c r="M783" s="2"/>
    </row>
    <row r="784" spans="2:13" ht="12.75" hidden="1">
      <c r="B784" s="6"/>
      <c r="F784" s="138"/>
      <c r="G784" s="138"/>
      <c r="M784" s="2"/>
    </row>
    <row r="785" spans="2:13" ht="12.75" hidden="1">
      <c r="B785" s="6"/>
      <c r="F785" s="138"/>
      <c r="G785" s="138"/>
      <c r="M785" s="2"/>
    </row>
    <row r="786" spans="2:13" ht="12.75" hidden="1">
      <c r="B786" s="6"/>
      <c r="F786" s="138"/>
      <c r="G786" s="138"/>
      <c r="M786" s="2"/>
    </row>
    <row r="787" spans="2:13" ht="12.75" hidden="1">
      <c r="B787" s="6"/>
      <c r="F787" s="138"/>
      <c r="G787" s="138"/>
      <c r="M787" s="2"/>
    </row>
    <row r="788" spans="2:13" ht="12.75" hidden="1">
      <c r="B788" s="6"/>
      <c r="F788" s="138"/>
      <c r="G788" s="138"/>
      <c r="M788" s="2"/>
    </row>
    <row r="789" spans="2:13" ht="12.75" hidden="1">
      <c r="B789" s="6"/>
      <c r="F789" s="138"/>
      <c r="G789" s="138"/>
      <c r="M789" s="2"/>
    </row>
    <row r="790" spans="2:13" ht="12.75" hidden="1">
      <c r="B790" s="6"/>
      <c r="F790" s="138"/>
      <c r="G790" s="138"/>
      <c r="M790" s="2"/>
    </row>
    <row r="791" spans="2:13" ht="12.75" hidden="1">
      <c r="B791" s="6"/>
      <c r="F791" s="138"/>
      <c r="G791" s="138"/>
      <c r="M791" s="2"/>
    </row>
    <row r="792" spans="2:13" ht="12.75" hidden="1">
      <c r="B792" s="6"/>
      <c r="F792" s="138"/>
      <c r="G792" s="138"/>
      <c r="M792" s="2"/>
    </row>
    <row r="793" spans="2:13" ht="12.75" hidden="1">
      <c r="B793" s="6"/>
      <c r="F793" s="138"/>
      <c r="G793" s="138"/>
      <c r="M793" s="2"/>
    </row>
    <row r="794" spans="2:13" ht="12.75" hidden="1">
      <c r="B794" s="6"/>
      <c r="F794" s="138"/>
      <c r="G794" s="138"/>
      <c r="M794" s="2"/>
    </row>
    <row r="795" spans="2:13" ht="12.75" hidden="1">
      <c r="B795" s="6"/>
      <c r="F795" s="138"/>
      <c r="G795" s="138"/>
      <c r="M795" s="2"/>
    </row>
    <row r="796" spans="2:13" ht="12.75" hidden="1">
      <c r="B796" s="6"/>
      <c r="F796" s="138"/>
      <c r="G796" s="138"/>
      <c r="M796" s="2"/>
    </row>
    <row r="797" spans="2:13" ht="12.75" hidden="1">
      <c r="B797" s="6"/>
      <c r="F797" s="138"/>
      <c r="G797" s="138"/>
      <c r="M797" s="2"/>
    </row>
    <row r="798" spans="2:13" ht="12.75" hidden="1">
      <c r="B798" s="6"/>
      <c r="F798" s="138"/>
      <c r="G798" s="138"/>
      <c r="M798" s="2"/>
    </row>
    <row r="799" spans="2:13" ht="12.75" hidden="1">
      <c r="B799" s="6"/>
      <c r="F799" s="138"/>
      <c r="G799" s="138"/>
      <c r="M799" s="2"/>
    </row>
    <row r="800" spans="2:13" ht="12.75">
      <c r="B800" s="6"/>
      <c r="F800" s="138"/>
      <c r="G800" s="138"/>
      <c r="M800" s="2"/>
    </row>
    <row r="801" spans="2:13" ht="12.75" hidden="1">
      <c r="B801" s="6"/>
      <c r="F801" s="138"/>
      <c r="G801" s="138"/>
      <c r="M801" s="2">
        <v>500</v>
      </c>
    </row>
    <row r="802" spans="2:13" ht="12.75" hidden="1">
      <c r="B802" s="6"/>
      <c r="F802" s="138"/>
      <c r="G802" s="138"/>
      <c r="M802" s="2">
        <v>500</v>
      </c>
    </row>
    <row r="803" spans="2:13" ht="12.75" hidden="1">
      <c r="B803" s="6"/>
      <c r="F803" s="138"/>
      <c r="G803" s="138"/>
      <c r="M803" s="2">
        <v>500</v>
      </c>
    </row>
    <row r="804" spans="2:13" ht="12.75" hidden="1">
      <c r="B804" s="6"/>
      <c r="F804" s="138"/>
      <c r="G804" s="138"/>
      <c r="M804" s="2">
        <v>500</v>
      </c>
    </row>
    <row r="805" spans="2:13" ht="12.75" hidden="1">
      <c r="B805" s="6"/>
      <c r="F805" s="138"/>
      <c r="G805" s="138"/>
      <c r="M805" s="2">
        <v>500</v>
      </c>
    </row>
    <row r="806" spans="2:13" ht="12.75" hidden="1">
      <c r="B806" s="6"/>
      <c r="F806" s="138"/>
      <c r="G806" s="138"/>
      <c r="M806" s="2">
        <v>500</v>
      </c>
    </row>
    <row r="807" spans="2:13" ht="12.75" hidden="1">
      <c r="B807" s="6"/>
      <c r="F807" s="138"/>
      <c r="G807" s="138"/>
      <c r="M807" s="2">
        <v>500</v>
      </c>
    </row>
    <row r="808" spans="2:13" ht="12.75" hidden="1">
      <c r="B808" s="6"/>
      <c r="F808" s="138"/>
      <c r="G808" s="138"/>
      <c r="M808" s="2">
        <v>500</v>
      </c>
    </row>
    <row r="809" spans="2:13" ht="12.75" hidden="1">
      <c r="B809" s="6"/>
      <c r="F809" s="138"/>
      <c r="G809" s="138"/>
      <c r="M809" s="2">
        <v>500</v>
      </c>
    </row>
    <row r="810" spans="2:13" ht="12.75" hidden="1">
      <c r="B810" s="6"/>
      <c r="F810" s="138"/>
      <c r="G810" s="138"/>
      <c r="M810" s="2">
        <v>500</v>
      </c>
    </row>
    <row r="811" spans="2:13" ht="12.75" hidden="1">
      <c r="B811" s="6"/>
      <c r="F811" s="138"/>
      <c r="G811" s="138"/>
      <c r="M811" s="2">
        <v>500</v>
      </c>
    </row>
    <row r="812" spans="2:13" ht="12.75" hidden="1">
      <c r="B812" s="6"/>
      <c r="F812" s="138"/>
      <c r="G812" s="138"/>
      <c r="M812" s="2">
        <v>500</v>
      </c>
    </row>
    <row r="813" spans="2:13" ht="12.75" hidden="1">
      <c r="B813" s="6"/>
      <c r="F813" s="138"/>
      <c r="G813" s="138"/>
      <c r="M813" s="2">
        <v>500</v>
      </c>
    </row>
    <row r="814" spans="2:13" ht="12.75" hidden="1">
      <c r="B814" s="6"/>
      <c r="F814" s="138"/>
      <c r="G814" s="138"/>
      <c r="M814" s="2">
        <v>500</v>
      </c>
    </row>
    <row r="815" spans="1:13" s="303" customFormat="1" ht="12.75">
      <c r="A815" s="298"/>
      <c r="B815" s="299">
        <v>-6784493</v>
      </c>
      <c r="C815" s="300" t="s">
        <v>1161</v>
      </c>
      <c r="D815" s="298" t="s">
        <v>1175</v>
      </c>
      <c r="E815" s="298"/>
      <c r="F815" s="301"/>
      <c r="G815" s="301"/>
      <c r="H815" s="299">
        <v>6784493</v>
      </c>
      <c r="I815" s="302">
        <v>-13568.986</v>
      </c>
      <c r="K815" s="291"/>
      <c r="L815" s="292"/>
      <c r="M815" s="2">
        <v>500</v>
      </c>
    </row>
    <row r="816" spans="1:13" s="303" customFormat="1" ht="12.75">
      <c r="A816" s="298"/>
      <c r="B816" s="299">
        <v>0</v>
      </c>
      <c r="C816" s="300" t="s">
        <v>1161</v>
      </c>
      <c r="D816" s="298" t="s">
        <v>1174</v>
      </c>
      <c r="E816" s="298"/>
      <c r="F816" s="301"/>
      <c r="G816" s="301"/>
      <c r="H816" s="299">
        <v>0</v>
      </c>
      <c r="I816" s="302">
        <v>0</v>
      </c>
      <c r="K816" s="291"/>
      <c r="L816" s="292"/>
      <c r="M816" s="2">
        <v>490</v>
      </c>
    </row>
    <row r="817" spans="1:13" s="303" customFormat="1" ht="12.75">
      <c r="A817" s="298"/>
      <c r="B817" s="299">
        <v>5946571</v>
      </c>
      <c r="C817" s="300" t="s">
        <v>1161</v>
      </c>
      <c r="D817" s="298" t="s">
        <v>1176</v>
      </c>
      <c r="E817" s="298"/>
      <c r="F817" s="301"/>
      <c r="G817" s="301"/>
      <c r="H817" s="299">
        <v>-5946571</v>
      </c>
      <c r="I817" s="302">
        <v>12086.526422764227</v>
      </c>
      <c r="K817" s="291"/>
      <c r="L817" s="292"/>
      <c r="M817" s="39">
        <v>492</v>
      </c>
    </row>
    <row r="818" spans="1:13" s="303" customFormat="1" ht="12.75">
      <c r="A818" s="298"/>
      <c r="B818" s="299">
        <v>0</v>
      </c>
      <c r="C818" s="300" t="s">
        <v>1161</v>
      </c>
      <c r="D818" s="298" t="s">
        <v>1170</v>
      </c>
      <c r="E818" s="298"/>
      <c r="F818" s="301"/>
      <c r="G818" s="301"/>
      <c r="H818" s="299">
        <v>0</v>
      </c>
      <c r="I818" s="302">
        <v>0</v>
      </c>
      <c r="K818" s="291"/>
      <c r="L818" s="292"/>
      <c r="M818" s="39">
        <v>504</v>
      </c>
    </row>
    <row r="819" spans="1:13" s="303" customFormat="1" ht="12.75">
      <c r="A819" s="298"/>
      <c r="B819" s="299">
        <v>332800</v>
      </c>
      <c r="C819" s="300" t="s">
        <v>1161</v>
      </c>
      <c r="D819" s="298" t="s">
        <v>1171</v>
      </c>
      <c r="E819" s="298"/>
      <c r="F819" s="301"/>
      <c r="G819" s="301"/>
      <c r="H819" s="299">
        <v>-332800</v>
      </c>
      <c r="I819" s="302">
        <v>660.3174603174604</v>
      </c>
      <c r="K819" s="291"/>
      <c r="L819" s="292"/>
      <c r="M819" s="39">
        <v>504</v>
      </c>
    </row>
    <row r="820" spans="1:13" s="303" customFormat="1" ht="12.75">
      <c r="A820" s="298"/>
      <c r="B820" s="299">
        <v>0</v>
      </c>
      <c r="C820" s="300" t="s">
        <v>1161</v>
      </c>
      <c r="D820" s="298" t="s">
        <v>1172</v>
      </c>
      <c r="E820" s="298"/>
      <c r="F820" s="301"/>
      <c r="G820" s="301"/>
      <c r="H820" s="299">
        <v>0</v>
      </c>
      <c r="I820" s="302">
        <v>0</v>
      </c>
      <c r="K820" s="291"/>
      <c r="L820" s="292"/>
      <c r="M820" s="39">
        <v>510</v>
      </c>
    </row>
    <row r="821" spans="1:13" s="303" customFormat="1" ht="12.75">
      <c r="A821" s="298"/>
      <c r="B821" s="299">
        <v>0</v>
      </c>
      <c r="C821" s="300" t="s">
        <v>1161</v>
      </c>
      <c r="D821" s="298" t="s">
        <v>1191</v>
      </c>
      <c r="E821" s="298"/>
      <c r="F821" s="301"/>
      <c r="G821" s="301"/>
      <c r="H821" s="299">
        <v>0</v>
      </c>
      <c r="I821" s="302">
        <v>0</v>
      </c>
      <c r="K821" s="291"/>
      <c r="L821" s="292"/>
      <c r="M821" s="39">
        <v>500</v>
      </c>
    </row>
    <row r="822" spans="1:13" s="308" customFormat="1" ht="12.75">
      <c r="A822" s="304"/>
      <c r="B822" s="305">
        <v>-505122</v>
      </c>
      <c r="C822" s="304" t="s">
        <v>1161</v>
      </c>
      <c r="D822" s="304" t="s">
        <v>1192</v>
      </c>
      <c r="E822" s="304"/>
      <c r="F822" s="306"/>
      <c r="G822" s="306"/>
      <c r="H822" s="305">
        <v>505122</v>
      </c>
      <c r="I822" s="307">
        <v>-1002.2261904761905</v>
      </c>
      <c r="K822" s="296"/>
      <c r="L822" s="296"/>
      <c r="M822" s="63">
        <v>500</v>
      </c>
    </row>
    <row r="823" spans="6:13" ht="12.75">
      <c r="F823" s="168"/>
      <c r="G823" s="138"/>
      <c r="M823" s="2"/>
    </row>
    <row r="824" spans="1:13" s="292" customFormat="1" ht="12.75" hidden="1">
      <c r="A824" s="287"/>
      <c r="B824" s="288"/>
      <c r="C824" s="287"/>
      <c r="D824" s="287"/>
      <c r="E824" s="287"/>
      <c r="F824" s="289"/>
      <c r="G824" s="289"/>
      <c r="H824" s="288"/>
      <c r="I824" s="271"/>
      <c r="K824" s="39"/>
      <c r="L824" s="15"/>
      <c r="M824" s="2"/>
    </row>
    <row r="825" spans="1:13" s="292" customFormat="1" ht="12.75" hidden="1">
      <c r="A825" s="287"/>
      <c r="B825" s="288"/>
      <c r="C825" s="287"/>
      <c r="D825" s="287"/>
      <c r="E825" s="287"/>
      <c r="F825" s="289"/>
      <c r="G825" s="289"/>
      <c r="H825" s="288"/>
      <c r="I825" s="271"/>
      <c r="K825" s="39"/>
      <c r="L825" s="15"/>
      <c r="M825" s="2"/>
    </row>
    <row r="826" spans="1:13" ht="12.75" hidden="1">
      <c r="A826" s="12"/>
      <c r="B826" s="297"/>
      <c r="F826" s="138"/>
      <c r="G826" s="138"/>
      <c r="H826" s="288"/>
      <c r="I826" s="22" t="e">
        <v>#DIV/0!</v>
      </c>
      <c r="M826" s="2"/>
    </row>
    <row r="827" spans="1:13" ht="12.75" hidden="1">
      <c r="A827" s="12"/>
      <c r="B827" s="297"/>
      <c r="F827" s="138"/>
      <c r="G827" s="138"/>
      <c r="H827" s="288"/>
      <c r="I827" s="22" t="e">
        <v>#DIV/0!</v>
      </c>
      <c r="M827" s="2"/>
    </row>
    <row r="828" spans="1:13" ht="12.75" hidden="1">
      <c r="A828" s="12"/>
      <c r="B828" s="297"/>
      <c r="F828" s="138"/>
      <c r="G828" s="138"/>
      <c r="H828" s="6">
        <v>0</v>
      </c>
      <c r="I828" s="22" t="e">
        <v>#DIV/0!</v>
      </c>
      <c r="M828" s="2"/>
    </row>
    <row r="829" spans="1:13" ht="12.75" hidden="1">
      <c r="A829" s="12"/>
      <c r="B829" s="297"/>
      <c r="F829" s="138"/>
      <c r="G829" s="138"/>
      <c r="H829" s="6">
        <v>0</v>
      </c>
      <c r="I829" s="22" t="e">
        <v>#DIV/0!</v>
      </c>
      <c r="M829" s="2"/>
    </row>
    <row r="830" spans="1:13" ht="12.75" hidden="1">
      <c r="A830" s="12"/>
      <c r="B830" s="297"/>
      <c r="F830" s="138"/>
      <c r="G830" s="138"/>
      <c r="H830" s="6">
        <v>0</v>
      </c>
      <c r="I830" s="22" t="e">
        <v>#DIV/0!</v>
      </c>
      <c r="M830" s="2"/>
    </row>
    <row r="831" spans="1:13" ht="12.75" hidden="1">
      <c r="A831" s="12"/>
      <c r="B831" s="297"/>
      <c r="F831" s="138"/>
      <c r="G831" s="138"/>
      <c r="H831" s="6">
        <v>0</v>
      </c>
      <c r="I831" s="22" t="e">
        <v>#DIV/0!</v>
      </c>
      <c r="M831" s="2"/>
    </row>
    <row r="832" spans="1:13" ht="12.75" hidden="1">
      <c r="A832" s="12"/>
      <c r="B832" s="297"/>
      <c r="F832" s="138"/>
      <c r="G832" s="138"/>
      <c r="H832" s="6">
        <v>0</v>
      </c>
      <c r="I832" s="22" t="e">
        <v>#DIV/0!</v>
      </c>
      <c r="M832" s="2"/>
    </row>
    <row r="833" spans="1:13" ht="12.75" hidden="1">
      <c r="A833" s="12"/>
      <c r="B833" s="297"/>
      <c r="F833" s="138"/>
      <c r="G833" s="138"/>
      <c r="H833" s="6">
        <v>0</v>
      </c>
      <c r="I833" s="22" t="e">
        <v>#DIV/0!</v>
      </c>
      <c r="M833" s="2"/>
    </row>
    <row r="834" spans="1:13" ht="12.75" hidden="1">
      <c r="A834" s="12"/>
      <c r="B834" s="297"/>
      <c r="F834" s="138"/>
      <c r="G834" s="138"/>
      <c r="H834" s="6">
        <v>0</v>
      </c>
      <c r="I834" s="22" t="e">
        <v>#DIV/0!</v>
      </c>
      <c r="M834" s="2"/>
    </row>
    <row r="835" spans="1:13" ht="12.75" hidden="1">
      <c r="A835" s="12"/>
      <c r="B835" s="297"/>
      <c r="F835" s="138"/>
      <c r="G835" s="138"/>
      <c r="H835" s="6">
        <v>0</v>
      </c>
      <c r="I835" s="22" t="e">
        <v>#DIV/0!</v>
      </c>
      <c r="M835" s="2"/>
    </row>
    <row r="836" spans="1:13" ht="12.75" hidden="1">
      <c r="A836" s="12"/>
      <c r="B836" s="297"/>
      <c r="F836" s="138"/>
      <c r="G836" s="138"/>
      <c r="H836" s="6">
        <v>0</v>
      </c>
      <c r="I836" s="22" t="e">
        <v>#DIV/0!</v>
      </c>
      <c r="M836" s="2"/>
    </row>
    <row r="837" spans="1:13" ht="12.75" hidden="1">
      <c r="A837" s="12"/>
      <c r="B837" s="297"/>
      <c r="F837" s="138"/>
      <c r="G837" s="138"/>
      <c r="H837" s="6">
        <v>0</v>
      </c>
      <c r="I837" s="22" t="e">
        <v>#DIV/0!</v>
      </c>
      <c r="M837" s="2"/>
    </row>
    <row r="838" spans="1:13" ht="12.75" hidden="1">
      <c r="A838" s="12"/>
      <c r="B838" s="297"/>
      <c r="F838" s="138"/>
      <c r="G838" s="138"/>
      <c r="H838" s="6">
        <v>0</v>
      </c>
      <c r="I838" s="22" t="e">
        <v>#DIV/0!</v>
      </c>
      <c r="M838" s="2"/>
    </row>
    <row r="839" spans="1:13" ht="12.75" hidden="1">
      <c r="A839" s="12"/>
      <c r="B839" s="297"/>
      <c r="F839" s="138"/>
      <c r="G839" s="138"/>
      <c r="H839" s="6">
        <v>0</v>
      </c>
      <c r="I839" s="22" t="e">
        <v>#DIV/0!</v>
      </c>
      <c r="M839" s="2"/>
    </row>
    <row r="840" spans="1:13" ht="12.75" hidden="1">
      <c r="A840" s="12"/>
      <c r="B840" s="6"/>
      <c r="F840" s="138"/>
      <c r="G840" s="138"/>
      <c r="H840" s="6">
        <v>0</v>
      </c>
      <c r="I840" s="22" t="e">
        <v>#DIV/0!</v>
      </c>
      <c r="M840" s="2"/>
    </row>
    <row r="841" spans="1:13" ht="12.75" hidden="1">
      <c r="A841" s="12"/>
      <c r="B841" s="145"/>
      <c r="F841" s="138"/>
      <c r="G841" s="138"/>
      <c r="H841" s="6">
        <v>0</v>
      </c>
      <c r="I841" s="22" t="e">
        <v>#DIV/0!</v>
      </c>
      <c r="M841" s="2"/>
    </row>
    <row r="842" spans="1:13" ht="12.75" hidden="1">
      <c r="A842" s="12"/>
      <c r="B842" s="6"/>
      <c r="F842" s="138"/>
      <c r="G842" s="138"/>
      <c r="H842" s="6">
        <v>0</v>
      </c>
      <c r="I842" s="22" t="e">
        <v>#DIV/0!</v>
      </c>
      <c r="M842" s="2"/>
    </row>
    <row r="843" spans="1:13" ht="12.75" hidden="1">
      <c r="A843" s="12"/>
      <c r="B843" s="6"/>
      <c r="F843" s="138"/>
      <c r="G843" s="138"/>
      <c r="H843" s="6">
        <v>0</v>
      </c>
      <c r="I843" s="22" t="e">
        <v>#DIV/0!</v>
      </c>
      <c r="M843" s="2"/>
    </row>
    <row r="844" spans="1:13" ht="12.75" hidden="1">
      <c r="A844" s="12"/>
      <c r="B844" s="6"/>
      <c r="F844" s="138"/>
      <c r="G844" s="138"/>
      <c r="H844" s="6">
        <v>0</v>
      </c>
      <c r="I844" s="22" t="e">
        <v>#DIV/0!</v>
      </c>
      <c r="M844" s="2"/>
    </row>
    <row r="845" spans="1:13" ht="12.75" hidden="1">
      <c r="A845" s="12"/>
      <c r="B845" s="6"/>
      <c r="F845" s="138"/>
      <c r="G845" s="138"/>
      <c r="H845" s="6">
        <v>0</v>
      </c>
      <c r="I845" s="22" t="e">
        <v>#DIV/0!</v>
      </c>
      <c r="M845" s="2"/>
    </row>
    <row r="846" spans="1:13" ht="12.75" hidden="1">
      <c r="A846" s="12"/>
      <c r="B846" s="6"/>
      <c r="F846" s="138"/>
      <c r="G846" s="138"/>
      <c r="H846" s="6">
        <v>0</v>
      </c>
      <c r="I846" s="22" t="e">
        <v>#DIV/0!</v>
      </c>
      <c r="M846" s="2"/>
    </row>
    <row r="847" spans="1:13" ht="12.75" hidden="1">
      <c r="A847" s="12"/>
      <c r="B847" s="6"/>
      <c r="F847" s="138"/>
      <c r="G847" s="138"/>
      <c r="H847" s="6">
        <v>0</v>
      </c>
      <c r="I847" s="22" t="e">
        <v>#DIV/0!</v>
      </c>
      <c r="M847" s="2"/>
    </row>
    <row r="848" spans="1:13" ht="12.75" hidden="1">
      <c r="A848" s="12"/>
      <c r="B848" s="6"/>
      <c r="F848" s="138"/>
      <c r="G848" s="138"/>
      <c r="H848" s="6">
        <v>0</v>
      </c>
      <c r="I848" s="22" t="e">
        <v>#DIV/0!</v>
      </c>
      <c r="M848" s="2"/>
    </row>
    <row r="849" spans="1:13" ht="12.75" hidden="1">
      <c r="A849" s="12"/>
      <c r="B849" s="6"/>
      <c r="F849" s="138"/>
      <c r="G849" s="138"/>
      <c r="H849" s="6">
        <v>0</v>
      </c>
      <c r="I849" s="22" t="e">
        <v>#DIV/0!</v>
      </c>
      <c r="M849" s="2"/>
    </row>
    <row r="850" spans="1:13" ht="12.75" hidden="1">
      <c r="A850" s="12"/>
      <c r="B850" s="6"/>
      <c r="F850" s="138"/>
      <c r="G850" s="138"/>
      <c r="H850" s="6">
        <v>0</v>
      </c>
      <c r="I850" s="22" t="e">
        <v>#DIV/0!</v>
      </c>
      <c r="M850" s="2"/>
    </row>
    <row r="851" spans="1:13" ht="12.75" hidden="1">
      <c r="A851" s="12"/>
      <c r="B851" s="6"/>
      <c r="F851" s="138"/>
      <c r="G851" s="138"/>
      <c r="H851" s="6">
        <v>0</v>
      </c>
      <c r="I851" s="22" t="e">
        <v>#DIV/0!</v>
      </c>
      <c r="M851" s="2"/>
    </row>
    <row r="852" spans="1:13" ht="12.75" hidden="1">
      <c r="A852" s="12"/>
      <c r="B852" s="6"/>
      <c r="F852" s="138"/>
      <c r="G852" s="138"/>
      <c r="H852" s="6">
        <v>0</v>
      </c>
      <c r="I852" s="22" t="e">
        <v>#DIV/0!</v>
      </c>
      <c r="M852" s="2"/>
    </row>
    <row r="853" spans="1:13" ht="12.75" hidden="1">
      <c r="A853" s="12"/>
      <c r="B853" s="6"/>
      <c r="F853" s="138"/>
      <c r="G853" s="138"/>
      <c r="H853" s="6">
        <v>0</v>
      </c>
      <c r="I853" s="22" t="e">
        <v>#DIV/0!</v>
      </c>
      <c r="M853" s="2"/>
    </row>
    <row r="854" spans="1:13" ht="12.75" hidden="1">
      <c r="A854" s="12"/>
      <c r="B854" s="6"/>
      <c r="F854" s="138"/>
      <c r="G854" s="138"/>
      <c r="H854" s="6">
        <v>0</v>
      </c>
      <c r="I854" s="22" t="e">
        <v>#DIV/0!</v>
      </c>
      <c r="M854" s="2"/>
    </row>
    <row r="855" spans="1:13" ht="12.75" hidden="1">
      <c r="A855" s="12"/>
      <c r="B855" s="6"/>
      <c r="F855" s="138"/>
      <c r="G855" s="138"/>
      <c r="H855" s="6">
        <v>0</v>
      </c>
      <c r="I855" s="22" t="e">
        <v>#DIV/0!</v>
      </c>
      <c r="M855" s="2"/>
    </row>
    <row r="856" spans="1:13" ht="12.75" hidden="1">
      <c r="A856" s="12"/>
      <c r="B856" s="6"/>
      <c r="F856" s="138"/>
      <c r="G856" s="138"/>
      <c r="H856" s="6">
        <v>0</v>
      </c>
      <c r="I856" s="22" t="e">
        <v>#DIV/0!</v>
      </c>
      <c r="M856" s="2"/>
    </row>
    <row r="857" spans="1:13" ht="12.75" hidden="1">
      <c r="A857" s="12"/>
      <c r="B857" s="6"/>
      <c r="F857" s="138"/>
      <c r="G857" s="138"/>
      <c r="H857" s="6">
        <v>0</v>
      </c>
      <c r="I857" s="22" t="e">
        <v>#DIV/0!</v>
      </c>
      <c r="M857" s="2"/>
    </row>
    <row r="858" spans="1:13" ht="12.75" hidden="1">
      <c r="A858" s="12"/>
      <c r="B858" s="6"/>
      <c r="F858" s="138"/>
      <c r="G858" s="138"/>
      <c r="H858" s="6">
        <v>0</v>
      </c>
      <c r="I858" s="22" t="e">
        <v>#DIV/0!</v>
      </c>
      <c r="M858" s="2"/>
    </row>
    <row r="859" spans="1:13" ht="12.75" hidden="1">
      <c r="A859" s="12"/>
      <c r="B859" s="6"/>
      <c r="F859" s="138"/>
      <c r="G859" s="138"/>
      <c r="H859" s="6">
        <v>0</v>
      </c>
      <c r="I859" s="22" t="e">
        <v>#DIV/0!</v>
      </c>
      <c r="M859" s="2"/>
    </row>
    <row r="860" spans="1:13" ht="12.75" hidden="1">
      <c r="A860" s="12"/>
      <c r="B860" s="6"/>
      <c r="F860" s="138"/>
      <c r="G860" s="138"/>
      <c r="H860" s="6">
        <v>0</v>
      </c>
      <c r="I860" s="22" t="e">
        <v>#DIV/0!</v>
      </c>
      <c r="M860" s="2"/>
    </row>
    <row r="861" spans="1:13" ht="12.75" hidden="1">
      <c r="A861" s="12"/>
      <c r="B861" s="6"/>
      <c r="F861" s="138"/>
      <c r="G861" s="138"/>
      <c r="H861" s="6">
        <v>0</v>
      </c>
      <c r="I861" s="22" t="e">
        <v>#DIV/0!</v>
      </c>
      <c r="M861" s="2"/>
    </row>
    <row r="862" spans="1:13" ht="12.75" hidden="1">
      <c r="A862" s="12"/>
      <c r="B862" s="6"/>
      <c r="F862" s="138"/>
      <c r="G862" s="138"/>
      <c r="H862" s="6">
        <v>0</v>
      </c>
      <c r="I862" s="22" t="e">
        <v>#DIV/0!</v>
      </c>
      <c r="M862" s="2"/>
    </row>
    <row r="863" spans="1:13" ht="12.75" hidden="1">
      <c r="A863" s="12"/>
      <c r="B863" s="6"/>
      <c r="F863" s="138"/>
      <c r="G863" s="138"/>
      <c r="H863" s="6">
        <v>0</v>
      </c>
      <c r="I863" s="22" t="e">
        <v>#DIV/0!</v>
      </c>
      <c r="M863" s="2"/>
    </row>
    <row r="864" spans="1:13" ht="12.75" hidden="1">
      <c r="A864" s="12"/>
      <c r="B864" s="6"/>
      <c r="F864" s="138"/>
      <c r="G864" s="138"/>
      <c r="H864" s="6">
        <v>0</v>
      </c>
      <c r="I864" s="22" t="e">
        <v>#DIV/0!</v>
      </c>
      <c r="M864" s="2"/>
    </row>
    <row r="865" spans="1:13" ht="12.75" hidden="1">
      <c r="A865" s="12"/>
      <c r="B865" s="6"/>
      <c r="F865" s="138"/>
      <c r="G865" s="138"/>
      <c r="H865" s="6">
        <v>0</v>
      </c>
      <c r="I865" s="22" t="e">
        <v>#DIV/0!</v>
      </c>
      <c r="M865" s="2"/>
    </row>
    <row r="866" spans="1:13" ht="12.75" hidden="1">
      <c r="A866" s="12"/>
      <c r="B866" s="6"/>
      <c r="F866" s="138"/>
      <c r="G866" s="138"/>
      <c r="H866" s="6">
        <v>0</v>
      </c>
      <c r="I866" s="22" t="e">
        <v>#DIV/0!</v>
      </c>
      <c r="M866" s="2"/>
    </row>
    <row r="867" spans="1:13" ht="12.75" hidden="1">
      <c r="A867" s="12"/>
      <c r="B867" s="6"/>
      <c r="F867" s="138"/>
      <c r="G867" s="138"/>
      <c r="H867" s="6">
        <v>0</v>
      </c>
      <c r="I867" s="22" t="e">
        <v>#DIV/0!</v>
      </c>
      <c r="M867" s="2"/>
    </row>
    <row r="868" spans="1:13" ht="12.75" hidden="1">
      <c r="A868" s="12"/>
      <c r="B868" s="6"/>
      <c r="F868" s="138"/>
      <c r="G868" s="138"/>
      <c r="H868" s="6">
        <v>0</v>
      </c>
      <c r="I868" s="22" t="e">
        <v>#DIV/0!</v>
      </c>
      <c r="M868" s="2"/>
    </row>
    <row r="869" spans="1:13" ht="12.75" hidden="1">
      <c r="A869" s="12"/>
      <c r="B869" s="6"/>
      <c r="F869" s="138"/>
      <c r="G869" s="138"/>
      <c r="H869" s="6">
        <v>0</v>
      </c>
      <c r="I869" s="22" t="e">
        <v>#DIV/0!</v>
      </c>
      <c r="M869" s="2"/>
    </row>
    <row r="870" spans="1:13" ht="12.75" hidden="1">
      <c r="A870" s="12"/>
      <c r="B870" s="6"/>
      <c r="F870" s="138"/>
      <c r="G870" s="138"/>
      <c r="H870" s="6">
        <v>0</v>
      </c>
      <c r="I870" s="22" t="e">
        <v>#DIV/0!</v>
      </c>
      <c r="M870" s="2"/>
    </row>
    <row r="871" spans="1:13" ht="12.75" hidden="1">
      <c r="A871" s="12"/>
      <c r="B871" s="6"/>
      <c r="F871" s="138"/>
      <c r="G871" s="138"/>
      <c r="H871" s="6">
        <v>0</v>
      </c>
      <c r="I871" s="22" t="e">
        <v>#DIV/0!</v>
      </c>
      <c r="M871" s="2"/>
    </row>
    <row r="872" spans="1:13" ht="12.75" hidden="1">
      <c r="A872" s="12"/>
      <c r="B872" s="6"/>
      <c r="F872" s="138"/>
      <c r="G872" s="138"/>
      <c r="H872" s="6">
        <v>0</v>
      </c>
      <c r="I872" s="22" t="e">
        <v>#DIV/0!</v>
      </c>
      <c r="M872" s="2"/>
    </row>
    <row r="873" spans="1:13" ht="12.75" hidden="1">
      <c r="A873" s="12"/>
      <c r="B873" s="6"/>
      <c r="F873" s="138"/>
      <c r="G873" s="138"/>
      <c r="H873" s="6">
        <v>0</v>
      </c>
      <c r="I873" s="22" t="e">
        <v>#DIV/0!</v>
      </c>
      <c r="M873" s="2"/>
    </row>
    <row r="874" spans="1:13" ht="12.75" hidden="1">
      <c r="A874" s="12"/>
      <c r="B874" s="6"/>
      <c r="F874" s="138"/>
      <c r="G874" s="138"/>
      <c r="H874" s="6">
        <v>0</v>
      </c>
      <c r="I874" s="22" t="e">
        <v>#DIV/0!</v>
      </c>
      <c r="M874" s="2"/>
    </row>
    <row r="875" spans="1:13" ht="12.75" hidden="1">
      <c r="A875" s="12"/>
      <c r="B875" s="6"/>
      <c r="F875" s="138"/>
      <c r="G875" s="138"/>
      <c r="H875" s="6">
        <v>0</v>
      </c>
      <c r="I875" s="22" t="e">
        <v>#DIV/0!</v>
      </c>
      <c r="M875" s="2"/>
    </row>
    <row r="876" spans="1:13" ht="12.75" hidden="1">
      <c r="A876" s="12"/>
      <c r="B876" s="6"/>
      <c r="F876" s="138"/>
      <c r="G876" s="138"/>
      <c r="H876" s="6">
        <v>0</v>
      </c>
      <c r="I876" s="22" t="e">
        <v>#DIV/0!</v>
      </c>
      <c r="M876" s="2"/>
    </row>
    <row r="877" spans="1:13" ht="12.75" hidden="1">
      <c r="A877" s="12"/>
      <c r="B877" s="6"/>
      <c r="F877" s="138"/>
      <c r="G877" s="138"/>
      <c r="H877" s="6">
        <v>0</v>
      </c>
      <c r="I877" s="22" t="e">
        <v>#DIV/0!</v>
      </c>
      <c r="M877" s="2"/>
    </row>
    <row r="878" spans="1:13" ht="12.75" hidden="1">
      <c r="A878" s="12"/>
      <c r="B878" s="6"/>
      <c r="F878" s="138"/>
      <c r="G878" s="138"/>
      <c r="H878" s="6">
        <v>0</v>
      </c>
      <c r="I878" s="22" t="e">
        <v>#DIV/0!</v>
      </c>
      <c r="M878" s="2"/>
    </row>
    <row r="879" spans="1:13" ht="12.75" hidden="1">
      <c r="A879" s="12"/>
      <c r="B879" s="6"/>
      <c r="F879" s="138"/>
      <c r="G879" s="138"/>
      <c r="H879" s="6">
        <v>0</v>
      </c>
      <c r="I879" s="22" t="e">
        <v>#DIV/0!</v>
      </c>
      <c r="M879" s="2"/>
    </row>
    <row r="880" spans="1:13" ht="12.75" hidden="1">
      <c r="A880" s="12"/>
      <c r="B880" s="6"/>
      <c r="F880" s="138"/>
      <c r="G880" s="138"/>
      <c r="H880" s="6">
        <v>0</v>
      </c>
      <c r="I880" s="22" t="e">
        <v>#DIV/0!</v>
      </c>
      <c r="M880" s="2"/>
    </row>
    <row r="881" spans="1:13" ht="12.75" hidden="1">
      <c r="A881" s="12"/>
      <c r="B881" s="6"/>
      <c r="F881" s="138"/>
      <c r="G881" s="138"/>
      <c r="H881" s="6">
        <v>0</v>
      </c>
      <c r="I881" s="22" t="e">
        <v>#DIV/0!</v>
      </c>
      <c r="M881" s="2"/>
    </row>
    <row r="882" spans="1:13" ht="12.75" hidden="1">
      <c r="A882" s="12"/>
      <c r="B882" s="6"/>
      <c r="F882" s="138"/>
      <c r="G882" s="138"/>
      <c r="H882" s="6">
        <v>0</v>
      </c>
      <c r="I882" s="22" t="e">
        <v>#DIV/0!</v>
      </c>
      <c r="M882" s="2"/>
    </row>
    <row r="883" spans="1:13" ht="12.75" hidden="1">
      <c r="A883" s="12"/>
      <c r="B883" s="6"/>
      <c r="F883" s="138"/>
      <c r="G883" s="138"/>
      <c r="H883" s="6">
        <v>0</v>
      </c>
      <c r="I883" s="22" t="e">
        <v>#DIV/0!</v>
      </c>
      <c r="M883" s="2"/>
    </row>
    <row r="884" spans="1:13" ht="12.75" hidden="1">
      <c r="A884" s="12"/>
      <c r="B884" s="6"/>
      <c r="F884" s="138"/>
      <c r="G884" s="138"/>
      <c r="H884" s="6">
        <v>0</v>
      </c>
      <c r="I884" s="22" t="e">
        <v>#DIV/0!</v>
      </c>
      <c r="M884" s="2"/>
    </row>
    <row r="885" spans="1:13" ht="12.75" hidden="1">
      <c r="A885" s="12"/>
      <c r="B885" s="6"/>
      <c r="F885" s="138"/>
      <c r="G885" s="138"/>
      <c r="H885" s="6">
        <v>0</v>
      </c>
      <c r="I885" s="22" t="e">
        <v>#DIV/0!</v>
      </c>
      <c r="M885" s="2"/>
    </row>
    <row r="886" spans="1:13" ht="12.75" hidden="1">
      <c r="A886" s="12"/>
      <c r="B886" s="6"/>
      <c r="F886" s="138"/>
      <c r="G886" s="138"/>
      <c r="H886" s="6">
        <v>0</v>
      </c>
      <c r="I886" s="22" t="e">
        <v>#DIV/0!</v>
      </c>
      <c r="M886" s="2"/>
    </row>
    <row r="887" spans="1:13" ht="12.75" hidden="1">
      <c r="A887" s="12"/>
      <c r="B887" s="6"/>
      <c r="F887" s="138"/>
      <c r="G887" s="138"/>
      <c r="H887" s="6">
        <v>0</v>
      </c>
      <c r="I887" s="22" t="e">
        <v>#DIV/0!</v>
      </c>
      <c r="M887" s="2"/>
    </row>
    <row r="888" spans="1:13" ht="12.75" hidden="1">
      <c r="A888" s="12"/>
      <c r="B888" s="6"/>
      <c r="F888" s="138"/>
      <c r="G888" s="138"/>
      <c r="H888" s="6">
        <v>0</v>
      </c>
      <c r="I888" s="22" t="e">
        <v>#DIV/0!</v>
      </c>
      <c r="M888" s="2"/>
    </row>
    <row r="889" spans="1:13" ht="12.75" hidden="1">
      <c r="A889" s="12"/>
      <c r="B889" s="6"/>
      <c r="F889" s="138"/>
      <c r="G889" s="138"/>
      <c r="H889" s="6">
        <v>0</v>
      </c>
      <c r="I889" s="22" t="e">
        <v>#DIV/0!</v>
      </c>
      <c r="M889" s="2"/>
    </row>
    <row r="890" spans="1:13" ht="12.75" hidden="1">
      <c r="A890" s="12"/>
      <c r="B890" s="6"/>
      <c r="F890" s="138"/>
      <c r="G890" s="138"/>
      <c r="H890" s="6">
        <v>0</v>
      </c>
      <c r="I890" s="22" t="e">
        <v>#DIV/0!</v>
      </c>
      <c r="M890" s="2"/>
    </row>
    <row r="891" spans="1:13" ht="12.75" hidden="1">
      <c r="A891" s="12"/>
      <c r="B891" s="6"/>
      <c r="F891" s="138"/>
      <c r="G891" s="138"/>
      <c r="H891" s="6">
        <v>0</v>
      </c>
      <c r="I891" s="22" t="e">
        <v>#DIV/0!</v>
      </c>
      <c r="M891" s="2"/>
    </row>
    <row r="892" spans="1:13" ht="12.75" hidden="1">
      <c r="A892" s="12"/>
      <c r="B892" s="6"/>
      <c r="F892" s="138"/>
      <c r="G892" s="138"/>
      <c r="H892" s="6">
        <v>0</v>
      </c>
      <c r="I892" s="22" t="e">
        <v>#DIV/0!</v>
      </c>
      <c r="M892" s="2"/>
    </row>
    <row r="893" spans="1:13" ht="12.75" hidden="1">
      <c r="A893" s="12"/>
      <c r="B893" s="6"/>
      <c r="F893" s="138"/>
      <c r="G893" s="138"/>
      <c r="H893" s="6">
        <v>0</v>
      </c>
      <c r="I893" s="22" t="e">
        <v>#DIV/0!</v>
      </c>
      <c r="M893" s="2"/>
    </row>
    <row r="894" spans="1:13" ht="12.75" hidden="1">
      <c r="A894" s="12"/>
      <c r="B894" s="6"/>
      <c r="F894" s="138"/>
      <c r="G894" s="138"/>
      <c r="H894" s="6">
        <v>0</v>
      </c>
      <c r="I894" s="22" t="e">
        <v>#DIV/0!</v>
      </c>
      <c r="M894" s="2"/>
    </row>
    <row r="895" spans="1:13" ht="12.75" hidden="1">
      <c r="A895" s="12"/>
      <c r="B895" s="6"/>
      <c r="F895" s="138"/>
      <c r="G895" s="138"/>
      <c r="H895" s="6">
        <v>0</v>
      </c>
      <c r="I895" s="22" t="e">
        <v>#DIV/0!</v>
      </c>
      <c r="M895" s="2"/>
    </row>
    <row r="896" spans="1:13" ht="12.75" hidden="1">
      <c r="A896" s="12"/>
      <c r="B896" s="6"/>
      <c r="F896" s="138"/>
      <c r="G896" s="138"/>
      <c r="H896" s="6">
        <v>0</v>
      </c>
      <c r="I896" s="22" t="e">
        <v>#DIV/0!</v>
      </c>
      <c r="M896" s="2"/>
    </row>
    <row r="897" spans="1:13" ht="12.75" hidden="1">
      <c r="A897" s="12"/>
      <c r="B897" s="6"/>
      <c r="F897" s="138"/>
      <c r="G897" s="138"/>
      <c r="H897" s="6">
        <v>0</v>
      </c>
      <c r="I897" s="22" t="e">
        <v>#DIV/0!</v>
      </c>
      <c r="M897" s="2"/>
    </row>
    <row r="898" spans="1:13" ht="12.75" hidden="1">
      <c r="A898" s="12"/>
      <c r="B898" s="6"/>
      <c r="F898" s="138"/>
      <c r="G898" s="138"/>
      <c r="H898" s="6">
        <v>0</v>
      </c>
      <c r="I898" s="22" t="e">
        <v>#DIV/0!</v>
      </c>
      <c r="M898" s="2"/>
    </row>
    <row r="899" spans="1:13" ht="12.75" hidden="1">
      <c r="A899" s="12"/>
      <c r="B899" s="6"/>
      <c r="F899" s="138"/>
      <c r="G899" s="138"/>
      <c r="H899" s="6">
        <v>0</v>
      </c>
      <c r="I899" s="22" t="e">
        <v>#DIV/0!</v>
      </c>
      <c r="M899" s="2"/>
    </row>
    <row r="900" spans="1:13" ht="12.75" hidden="1">
      <c r="A900" s="12"/>
      <c r="B900" s="6"/>
      <c r="F900" s="138"/>
      <c r="G900" s="138"/>
      <c r="H900" s="6">
        <v>0</v>
      </c>
      <c r="I900" s="22" t="e">
        <v>#DIV/0!</v>
      </c>
      <c r="M900" s="2"/>
    </row>
    <row r="901" spans="1:13" ht="12.75" hidden="1">
      <c r="A901" s="12"/>
      <c r="B901" s="6"/>
      <c r="F901" s="138"/>
      <c r="G901" s="138"/>
      <c r="H901" s="6">
        <v>0</v>
      </c>
      <c r="I901" s="22" t="e">
        <v>#DIV/0!</v>
      </c>
      <c r="M901" s="2"/>
    </row>
    <row r="902" spans="1:13" ht="12.75" hidden="1">
      <c r="A902" s="12"/>
      <c r="B902" s="6"/>
      <c r="F902" s="138"/>
      <c r="G902" s="138"/>
      <c r="H902" s="6">
        <v>0</v>
      </c>
      <c r="I902" s="22" t="e">
        <v>#DIV/0!</v>
      </c>
      <c r="M902" s="2"/>
    </row>
    <row r="903" spans="1:13" ht="12.75" hidden="1">
      <c r="A903" s="12"/>
      <c r="B903" s="6"/>
      <c r="F903" s="138"/>
      <c r="G903" s="138"/>
      <c r="H903" s="6">
        <v>0</v>
      </c>
      <c r="I903" s="22" t="e">
        <v>#DIV/0!</v>
      </c>
      <c r="M903" s="2"/>
    </row>
    <row r="904" spans="1:13" ht="12.75" hidden="1">
      <c r="A904" s="12"/>
      <c r="B904" s="6"/>
      <c r="F904" s="138"/>
      <c r="G904" s="138"/>
      <c r="H904" s="6">
        <v>0</v>
      </c>
      <c r="I904" s="22" t="e">
        <v>#DIV/0!</v>
      </c>
      <c r="M904" s="2"/>
    </row>
    <row r="905" spans="1:13" ht="12.75" hidden="1">
      <c r="A905" s="12"/>
      <c r="B905" s="6"/>
      <c r="F905" s="138"/>
      <c r="G905" s="138"/>
      <c r="H905" s="6">
        <v>0</v>
      </c>
      <c r="I905" s="22" t="e">
        <v>#DIV/0!</v>
      </c>
      <c r="M905" s="2"/>
    </row>
    <row r="906" spans="1:13" ht="12.75" hidden="1">
      <c r="A906" s="12"/>
      <c r="B906" s="6"/>
      <c r="F906" s="138"/>
      <c r="G906" s="138"/>
      <c r="H906" s="6">
        <v>0</v>
      </c>
      <c r="I906" s="22" t="e">
        <v>#DIV/0!</v>
      </c>
      <c r="M906" s="2"/>
    </row>
    <row r="907" spans="1:13" ht="12.75" hidden="1">
      <c r="A907" s="12"/>
      <c r="B907" s="6"/>
      <c r="F907" s="138"/>
      <c r="G907" s="138"/>
      <c r="H907" s="6">
        <v>0</v>
      </c>
      <c r="I907" s="22" t="e">
        <v>#DIV/0!</v>
      </c>
      <c r="M907" s="2"/>
    </row>
    <row r="908" spans="1:13" ht="12.75" hidden="1">
      <c r="A908" s="12"/>
      <c r="B908" s="6"/>
      <c r="F908" s="138"/>
      <c r="G908" s="138"/>
      <c r="H908" s="6">
        <v>0</v>
      </c>
      <c r="I908" s="22" t="e">
        <v>#DIV/0!</v>
      </c>
      <c r="M908" s="2"/>
    </row>
    <row r="909" spans="1:13" ht="12.75" hidden="1">
      <c r="A909" s="12"/>
      <c r="B909" s="6"/>
      <c r="F909" s="138"/>
      <c r="G909" s="138"/>
      <c r="H909" s="6">
        <v>0</v>
      </c>
      <c r="I909" s="22" t="e">
        <v>#DIV/0!</v>
      </c>
      <c r="M909" s="2"/>
    </row>
    <row r="910" spans="1:13" ht="12.75" hidden="1">
      <c r="A910" s="12"/>
      <c r="B910" s="6"/>
      <c r="F910" s="138"/>
      <c r="G910" s="138"/>
      <c r="H910" s="6">
        <v>0</v>
      </c>
      <c r="I910" s="22" t="e">
        <v>#DIV/0!</v>
      </c>
      <c r="M910" s="2"/>
    </row>
    <row r="911" spans="1:13" ht="12.75" hidden="1">
      <c r="A911" s="12"/>
      <c r="B911" s="6"/>
      <c r="F911" s="138"/>
      <c r="G911" s="138"/>
      <c r="H911" s="6">
        <v>0</v>
      </c>
      <c r="I911" s="22" t="e">
        <v>#DIV/0!</v>
      </c>
      <c r="M911" s="2"/>
    </row>
    <row r="912" spans="1:13" ht="12.75" hidden="1">
      <c r="A912" s="12"/>
      <c r="B912" s="6"/>
      <c r="F912" s="138"/>
      <c r="G912" s="138"/>
      <c r="H912" s="6">
        <v>0</v>
      </c>
      <c r="I912" s="22" t="e">
        <v>#DIV/0!</v>
      </c>
      <c r="M912" s="2"/>
    </row>
    <row r="913" spans="1:13" ht="12.75" hidden="1">
      <c r="A913" s="12"/>
      <c r="B913" s="6"/>
      <c r="F913" s="138"/>
      <c r="G913" s="138"/>
      <c r="H913" s="6">
        <v>0</v>
      </c>
      <c r="I913" s="22" t="e">
        <v>#DIV/0!</v>
      </c>
      <c r="M913" s="2"/>
    </row>
    <row r="914" spans="1:13" ht="12.75" hidden="1">
      <c r="A914" s="12"/>
      <c r="B914" s="6"/>
      <c r="F914" s="138"/>
      <c r="G914" s="138"/>
      <c r="H914" s="6">
        <v>0</v>
      </c>
      <c r="I914" s="22" t="e">
        <v>#DIV/0!</v>
      </c>
      <c r="M914" s="2"/>
    </row>
    <row r="915" spans="1:13" ht="12.75" hidden="1">
      <c r="A915" s="12"/>
      <c r="B915" s="6"/>
      <c r="F915" s="138"/>
      <c r="G915" s="138"/>
      <c r="H915" s="6">
        <v>0</v>
      </c>
      <c r="I915" s="22" t="e">
        <v>#DIV/0!</v>
      </c>
      <c r="M915" s="2"/>
    </row>
    <row r="916" spans="1:13" ht="12.75" hidden="1">
      <c r="A916" s="12"/>
      <c r="B916" s="6"/>
      <c r="F916" s="138"/>
      <c r="G916" s="138"/>
      <c r="H916" s="6">
        <v>0</v>
      </c>
      <c r="I916" s="22" t="e">
        <v>#DIV/0!</v>
      </c>
      <c r="M916" s="2"/>
    </row>
    <row r="917" spans="1:13" ht="12.75" hidden="1">
      <c r="A917" s="12"/>
      <c r="B917" s="6"/>
      <c r="F917" s="138"/>
      <c r="G917" s="138"/>
      <c r="H917" s="6">
        <v>0</v>
      </c>
      <c r="I917" s="22" t="e">
        <v>#DIV/0!</v>
      </c>
      <c r="M917" s="2"/>
    </row>
    <row r="918" spans="1:13" ht="12.75" hidden="1">
      <c r="A918" s="12"/>
      <c r="B918" s="6"/>
      <c r="F918" s="138"/>
      <c r="G918" s="138"/>
      <c r="H918" s="6">
        <v>0</v>
      </c>
      <c r="I918" s="22" t="e">
        <v>#DIV/0!</v>
      </c>
      <c r="M918" s="2"/>
    </row>
    <row r="919" spans="1:13" ht="12.75" hidden="1">
      <c r="A919" s="12"/>
      <c r="B919" s="6"/>
      <c r="F919" s="138"/>
      <c r="G919" s="138"/>
      <c r="H919" s="6">
        <v>0</v>
      </c>
      <c r="I919" s="22" t="e">
        <v>#DIV/0!</v>
      </c>
      <c r="M919" s="2"/>
    </row>
    <row r="920" spans="1:13" ht="12.75" hidden="1">
      <c r="A920" s="12"/>
      <c r="B920" s="6"/>
      <c r="F920" s="138"/>
      <c r="G920" s="138"/>
      <c r="H920" s="6">
        <v>0</v>
      </c>
      <c r="I920" s="22" t="e">
        <v>#DIV/0!</v>
      </c>
      <c r="M920" s="2"/>
    </row>
    <row r="921" spans="1:13" ht="12.75" hidden="1">
      <c r="A921" s="12"/>
      <c r="B921" s="6"/>
      <c r="F921" s="138"/>
      <c r="G921" s="138"/>
      <c r="H921" s="6">
        <v>0</v>
      </c>
      <c r="I921" s="22" t="e">
        <v>#DIV/0!</v>
      </c>
      <c r="M921" s="2"/>
    </row>
    <row r="922" spans="1:13" ht="12.75" hidden="1">
      <c r="A922" s="12"/>
      <c r="B922" s="6"/>
      <c r="F922" s="138"/>
      <c r="G922" s="138"/>
      <c r="H922" s="6">
        <v>0</v>
      </c>
      <c r="I922" s="22" t="e">
        <v>#DIV/0!</v>
      </c>
      <c r="M922" s="2"/>
    </row>
    <row r="923" spans="1:13" ht="12.75" hidden="1">
      <c r="A923" s="12"/>
      <c r="B923" s="6"/>
      <c r="F923" s="138"/>
      <c r="G923" s="138"/>
      <c r="H923" s="6">
        <v>0</v>
      </c>
      <c r="I923" s="22" t="e">
        <v>#DIV/0!</v>
      </c>
      <c r="M923" s="2"/>
    </row>
    <row r="924" spans="1:13" ht="12.75" hidden="1">
      <c r="A924" s="12"/>
      <c r="B924" s="6"/>
      <c r="F924" s="138"/>
      <c r="G924" s="138"/>
      <c r="H924" s="6">
        <v>0</v>
      </c>
      <c r="I924" s="22" t="e">
        <v>#DIV/0!</v>
      </c>
      <c r="M924" s="2"/>
    </row>
    <row r="925" spans="1:13" ht="12.75" hidden="1">
      <c r="A925" s="12"/>
      <c r="B925" s="6"/>
      <c r="F925" s="138"/>
      <c r="G925" s="138"/>
      <c r="H925" s="6">
        <v>0</v>
      </c>
      <c r="I925" s="22" t="e">
        <v>#DIV/0!</v>
      </c>
      <c r="M925" s="2"/>
    </row>
    <row r="926" spans="1:13" ht="12.75" hidden="1">
      <c r="A926" s="12"/>
      <c r="B926" s="6"/>
      <c r="F926" s="138"/>
      <c r="G926" s="138"/>
      <c r="H926" s="6">
        <v>0</v>
      </c>
      <c r="I926" s="22" t="e">
        <v>#DIV/0!</v>
      </c>
      <c r="M926" s="2"/>
    </row>
    <row r="927" spans="1:13" ht="12.75" hidden="1">
      <c r="A927" s="12"/>
      <c r="B927" s="6"/>
      <c r="F927" s="138"/>
      <c r="G927" s="138"/>
      <c r="H927" s="6">
        <v>0</v>
      </c>
      <c r="I927" s="22" t="e">
        <v>#DIV/0!</v>
      </c>
      <c r="M927" s="2"/>
    </row>
    <row r="928" spans="1:13" ht="12.75" hidden="1">
      <c r="A928" s="12"/>
      <c r="B928" s="6"/>
      <c r="F928" s="138"/>
      <c r="G928" s="138"/>
      <c r="H928" s="6">
        <v>0</v>
      </c>
      <c r="I928" s="22" t="e">
        <v>#DIV/0!</v>
      </c>
      <c r="M928" s="2"/>
    </row>
    <row r="929" spans="1:13" ht="12.75" hidden="1">
      <c r="A929" s="12"/>
      <c r="B929" s="6"/>
      <c r="F929" s="138"/>
      <c r="G929" s="138"/>
      <c r="H929" s="6">
        <v>0</v>
      </c>
      <c r="I929" s="22" t="e">
        <v>#DIV/0!</v>
      </c>
      <c r="M929" s="2"/>
    </row>
    <row r="930" spans="1:13" ht="12.75" hidden="1">
      <c r="A930" s="12"/>
      <c r="B930" s="6"/>
      <c r="F930" s="138"/>
      <c r="G930" s="138"/>
      <c r="H930" s="6">
        <v>0</v>
      </c>
      <c r="I930" s="22" t="e">
        <v>#DIV/0!</v>
      </c>
      <c r="M930" s="2"/>
    </row>
    <row r="931" spans="1:13" ht="12.75" hidden="1">
      <c r="A931" s="12"/>
      <c r="B931" s="6"/>
      <c r="F931" s="138"/>
      <c r="G931" s="138"/>
      <c r="H931" s="6">
        <v>0</v>
      </c>
      <c r="I931" s="22" t="e">
        <v>#DIV/0!</v>
      </c>
      <c r="M931" s="2"/>
    </row>
    <row r="932" spans="1:13" ht="12.75" hidden="1">
      <c r="A932" s="12"/>
      <c r="B932" s="6"/>
      <c r="F932" s="138"/>
      <c r="G932" s="138"/>
      <c r="H932" s="6">
        <v>0</v>
      </c>
      <c r="I932" s="22" t="e">
        <v>#DIV/0!</v>
      </c>
      <c r="M932" s="2"/>
    </row>
    <row r="933" spans="1:13" ht="12.75" hidden="1">
      <c r="A933" s="12"/>
      <c r="B933" s="6"/>
      <c r="F933" s="138"/>
      <c r="G933" s="138"/>
      <c r="H933" s="6">
        <v>0</v>
      </c>
      <c r="I933" s="22" t="e">
        <v>#DIV/0!</v>
      </c>
      <c r="M933" s="2"/>
    </row>
    <row r="934" spans="1:13" ht="12.75" hidden="1">
      <c r="A934" s="12"/>
      <c r="B934" s="6"/>
      <c r="F934" s="138"/>
      <c r="G934" s="138"/>
      <c r="H934" s="6">
        <v>0</v>
      </c>
      <c r="I934" s="22" t="e">
        <v>#DIV/0!</v>
      </c>
      <c r="M934" s="2"/>
    </row>
    <row r="935" spans="1:13" ht="12.75" hidden="1">
      <c r="A935" s="12"/>
      <c r="B935" s="6"/>
      <c r="F935" s="138"/>
      <c r="G935" s="138"/>
      <c r="H935" s="6">
        <v>0</v>
      </c>
      <c r="I935" s="22" t="e">
        <v>#DIV/0!</v>
      </c>
      <c r="M935" s="2"/>
    </row>
    <row r="936" spans="1:13" ht="12.75" hidden="1">
      <c r="A936" s="12"/>
      <c r="B936" s="6"/>
      <c r="F936" s="138"/>
      <c r="G936" s="138"/>
      <c r="H936" s="6">
        <v>0</v>
      </c>
      <c r="I936" s="22" t="e">
        <v>#DIV/0!</v>
      </c>
      <c r="M936" s="2"/>
    </row>
    <row r="937" spans="1:13" ht="12.75" hidden="1">
      <c r="A937" s="12"/>
      <c r="B937" s="6"/>
      <c r="F937" s="138"/>
      <c r="G937" s="138"/>
      <c r="H937" s="6">
        <v>0</v>
      </c>
      <c r="I937" s="22" t="e">
        <v>#DIV/0!</v>
      </c>
      <c r="M937" s="2"/>
    </row>
    <row r="938" spans="1:13" ht="12.75" hidden="1">
      <c r="A938" s="12"/>
      <c r="B938" s="6"/>
      <c r="F938" s="138"/>
      <c r="G938" s="138"/>
      <c r="H938" s="6">
        <v>0</v>
      </c>
      <c r="I938" s="22" t="e">
        <v>#DIV/0!</v>
      </c>
      <c r="M938" s="2"/>
    </row>
    <row r="939" spans="1:13" ht="12.75" hidden="1">
      <c r="A939" s="12"/>
      <c r="B939" s="6"/>
      <c r="F939" s="138"/>
      <c r="G939" s="138"/>
      <c r="H939" s="6">
        <v>0</v>
      </c>
      <c r="I939" s="22" t="e">
        <v>#DIV/0!</v>
      </c>
      <c r="M939" s="2"/>
    </row>
    <row r="940" spans="1:13" ht="12.75" hidden="1">
      <c r="A940" s="12"/>
      <c r="B940" s="6"/>
      <c r="F940" s="138"/>
      <c r="G940" s="138"/>
      <c r="H940" s="6">
        <v>0</v>
      </c>
      <c r="I940" s="22" t="e">
        <v>#DIV/0!</v>
      </c>
      <c r="M940" s="2"/>
    </row>
    <row r="941" spans="1:13" ht="12.75" hidden="1">
      <c r="A941" s="12"/>
      <c r="B941" s="6"/>
      <c r="F941" s="138"/>
      <c r="G941" s="138"/>
      <c r="H941" s="6">
        <v>0</v>
      </c>
      <c r="I941" s="22" t="e">
        <v>#DIV/0!</v>
      </c>
      <c r="M941" s="2"/>
    </row>
    <row r="942" spans="1:13" ht="12.75" hidden="1">
      <c r="A942" s="12"/>
      <c r="B942" s="6"/>
      <c r="F942" s="138"/>
      <c r="G942" s="138"/>
      <c r="H942" s="6">
        <v>0</v>
      </c>
      <c r="I942" s="22" t="e">
        <v>#DIV/0!</v>
      </c>
      <c r="M942" s="2"/>
    </row>
    <row r="943" spans="1:13" ht="12.75" hidden="1">
      <c r="A943" s="12"/>
      <c r="B943" s="6"/>
      <c r="F943" s="138"/>
      <c r="G943" s="138"/>
      <c r="H943" s="6">
        <v>0</v>
      </c>
      <c r="I943" s="22" t="e">
        <v>#DIV/0!</v>
      </c>
      <c r="M943" s="2"/>
    </row>
    <row r="944" spans="1:13" ht="12.75" hidden="1">
      <c r="A944" s="12"/>
      <c r="B944" s="6"/>
      <c r="F944" s="138"/>
      <c r="G944" s="138"/>
      <c r="H944" s="6">
        <v>0</v>
      </c>
      <c r="I944" s="22" t="e">
        <v>#DIV/0!</v>
      </c>
      <c r="M944" s="2"/>
    </row>
    <row r="945" spans="1:13" ht="12.75" hidden="1">
      <c r="A945" s="12"/>
      <c r="B945" s="6"/>
      <c r="F945" s="138"/>
      <c r="G945" s="138"/>
      <c r="H945" s="6">
        <v>0</v>
      </c>
      <c r="I945" s="22" t="e">
        <v>#DIV/0!</v>
      </c>
      <c r="M945" s="2"/>
    </row>
    <row r="946" spans="1:13" ht="12.75" hidden="1">
      <c r="A946" s="12"/>
      <c r="B946" s="6"/>
      <c r="F946" s="138"/>
      <c r="G946" s="138"/>
      <c r="H946" s="6">
        <v>0</v>
      </c>
      <c r="I946" s="22" t="e">
        <v>#DIV/0!</v>
      </c>
      <c r="M946" s="2"/>
    </row>
    <row r="947" spans="1:13" ht="12.75" hidden="1">
      <c r="A947" s="12"/>
      <c r="B947" s="6"/>
      <c r="F947" s="138"/>
      <c r="G947" s="138"/>
      <c r="H947" s="6">
        <v>0</v>
      </c>
      <c r="I947" s="22" t="e">
        <v>#DIV/0!</v>
      </c>
      <c r="M947" s="2"/>
    </row>
    <row r="948" spans="1:13" ht="12.75" hidden="1">
      <c r="A948" s="12"/>
      <c r="B948" s="6"/>
      <c r="F948" s="138"/>
      <c r="G948" s="138"/>
      <c r="H948" s="6">
        <v>0</v>
      </c>
      <c r="I948" s="22" t="e">
        <v>#DIV/0!</v>
      </c>
      <c r="M948" s="2"/>
    </row>
    <row r="949" spans="1:13" ht="12.75" hidden="1">
      <c r="A949" s="12"/>
      <c r="B949" s="6"/>
      <c r="F949" s="138"/>
      <c r="G949" s="138"/>
      <c r="H949" s="6">
        <v>0</v>
      </c>
      <c r="I949" s="22" t="e">
        <v>#DIV/0!</v>
      </c>
      <c r="M949" s="2"/>
    </row>
    <row r="950" spans="1:13" ht="12.75" hidden="1">
      <c r="A950" s="12"/>
      <c r="B950" s="6"/>
      <c r="F950" s="138"/>
      <c r="G950" s="138"/>
      <c r="H950" s="6">
        <v>0</v>
      </c>
      <c r="I950" s="22" t="e">
        <v>#DIV/0!</v>
      </c>
      <c r="M950" s="2"/>
    </row>
    <row r="951" spans="1:13" ht="12.75" hidden="1">
      <c r="A951" s="12"/>
      <c r="B951" s="6"/>
      <c r="F951" s="138"/>
      <c r="G951" s="138"/>
      <c r="H951" s="6">
        <v>0</v>
      </c>
      <c r="I951" s="22" t="e">
        <v>#DIV/0!</v>
      </c>
      <c r="M951" s="2"/>
    </row>
    <row r="952" spans="1:13" ht="12.75" hidden="1">
      <c r="A952" s="12"/>
      <c r="B952" s="6"/>
      <c r="F952" s="138"/>
      <c r="G952" s="138"/>
      <c r="H952" s="6">
        <v>0</v>
      </c>
      <c r="I952" s="22" t="e">
        <v>#DIV/0!</v>
      </c>
      <c r="M952" s="2"/>
    </row>
    <row r="953" spans="1:13" ht="12.75" hidden="1">
      <c r="A953" s="12"/>
      <c r="B953" s="6"/>
      <c r="F953" s="138"/>
      <c r="G953" s="138"/>
      <c r="H953" s="6">
        <v>0</v>
      </c>
      <c r="I953" s="22" t="e">
        <v>#DIV/0!</v>
      </c>
      <c r="M953" s="2"/>
    </row>
    <row r="954" spans="1:13" ht="12.75" hidden="1">
      <c r="A954" s="12"/>
      <c r="B954" s="6"/>
      <c r="F954" s="138"/>
      <c r="G954" s="138"/>
      <c r="H954" s="6">
        <v>0</v>
      </c>
      <c r="I954" s="22" t="e">
        <v>#DIV/0!</v>
      </c>
      <c r="M954" s="2"/>
    </row>
    <row r="955" spans="1:13" ht="12.75" hidden="1">
      <c r="A955" s="12"/>
      <c r="B955" s="6"/>
      <c r="F955" s="138"/>
      <c r="G955" s="138"/>
      <c r="H955" s="6">
        <v>0</v>
      </c>
      <c r="I955" s="22" t="e">
        <v>#DIV/0!</v>
      </c>
      <c r="M955" s="2"/>
    </row>
    <row r="956" spans="1:13" ht="12.75" hidden="1">
      <c r="A956" s="12"/>
      <c r="B956" s="6"/>
      <c r="F956" s="138"/>
      <c r="G956" s="138"/>
      <c r="H956" s="6">
        <v>0</v>
      </c>
      <c r="I956" s="22" t="e">
        <v>#DIV/0!</v>
      </c>
      <c r="M956" s="2"/>
    </row>
    <row r="957" spans="1:13" ht="12.75" hidden="1">
      <c r="A957" s="12"/>
      <c r="B957" s="6"/>
      <c r="F957" s="138"/>
      <c r="G957" s="138"/>
      <c r="H957" s="6">
        <v>0</v>
      </c>
      <c r="I957" s="22" t="e">
        <v>#DIV/0!</v>
      </c>
      <c r="M957" s="2"/>
    </row>
    <row r="958" spans="1:13" ht="12.75" hidden="1">
      <c r="A958" s="12"/>
      <c r="B958" s="6"/>
      <c r="F958" s="138"/>
      <c r="G958" s="138"/>
      <c r="H958" s="6">
        <v>0</v>
      </c>
      <c r="I958" s="22" t="e">
        <v>#DIV/0!</v>
      </c>
      <c r="M958" s="2"/>
    </row>
    <row r="959" spans="1:13" ht="12.75" hidden="1">
      <c r="A959" s="12"/>
      <c r="B959" s="6"/>
      <c r="F959" s="138"/>
      <c r="G959" s="138"/>
      <c r="H959" s="6">
        <v>0</v>
      </c>
      <c r="I959" s="22" t="e">
        <v>#DIV/0!</v>
      </c>
      <c r="M959" s="2"/>
    </row>
    <row r="960" spans="1:13" ht="12.75" hidden="1">
      <c r="A960" s="12"/>
      <c r="B960" s="6"/>
      <c r="F960" s="138"/>
      <c r="G960" s="138"/>
      <c r="H960" s="6">
        <v>0</v>
      </c>
      <c r="I960" s="22" t="e">
        <v>#DIV/0!</v>
      </c>
      <c r="M960" s="2"/>
    </row>
    <row r="961" spans="1:13" ht="12.75" hidden="1">
      <c r="A961" s="12"/>
      <c r="B961" s="6"/>
      <c r="F961" s="138"/>
      <c r="G961" s="138"/>
      <c r="H961" s="6">
        <v>0</v>
      </c>
      <c r="I961" s="22" t="e">
        <v>#DIV/0!</v>
      </c>
      <c r="M961" s="2"/>
    </row>
    <row r="962" spans="1:13" ht="12.75" hidden="1">
      <c r="A962" s="12"/>
      <c r="B962" s="6"/>
      <c r="F962" s="138"/>
      <c r="G962" s="138"/>
      <c r="H962" s="6">
        <v>0</v>
      </c>
      <c r="I962" s="22" t="e">
        <v>#DIV/0!</v>
      </c>
      <c r="M962" s="2"/>
    </row>
    <row r="963" spans="1:13" ht="12.75" hidden="1">
      <c r="A963" s="12"/>
      <c r="B963" s="6"/>
      <c r="F963" s="138"/>
      <c r="G963" s="138"/>
      <c r="H963" s="6">
        <v>0</v>
      </c>
      <c r="I963" s="22" t="e">
        <v>#DIV/0!</v>
      </c>
      <c r="M963" s="2"/>
    </row>
    <row r="964" spans="1:13" ht="12.75" hidden="1">
      <c r="A964" s="12"/>
      <c r="B964" s="6"/>
      <c r="F964" s="138"/>
      <c r="G964" s="138"/>
      <c r="H964" s="6">
        <v>0</v>
      </c>
      <c r="I964" s="22" t="e">
        <v>#DIV/0!</v>
      </c>
      <c r="M964" s="2"/>
    </row>
    <row r="965" spans="1:13" ht="12.75" hidden="1">
      <c r="A965" s="12"/>
      <c r="B965" s="6"/>
      <c r="F965" s="138"/>
      <c r="G965" s="138"/>
      <c r="H965" s="6">
        <v>0</v>
      </c>
      <c r="I965" s="22" t="e">
        <v>#DIV/0!</v>
      </c>
      <c r="M965" s="2"/>
    </row>
    <row r="966" spans="1:13" ht="12.75" hidden="1">
      <c r="A966" s="12"/>
      <c r="B966" s="6"/>
      <c r="F966" s="138"/>
      <c r="G966" s="138"/>
      <c r="H966" s="6">
        <v>0</v>
      </c>
      <c r="I966" s="22" t="e">
        <v>#DIV/0!</v>
      </c>
      <c r="M966" s="2"/>
    </row>
    <row r="967" spans="1:13" ht="12.75" hidden="1">
      <c r="A967" s="12"/>
      <c r="B967" s="6"/>
      <c r="F967" s="138"/>
      <c r="G967" s="138"/>
      <c r="H967" s="6">
        <v>0</v>
      </c>
      <c r="I967" s="22" t="e">
        <v>#DIV/0!</v>
      </c>
      <c r="M967" s="2"/>
    </row>
    <row r="968" spans="1:13" ht="12.75" hidden="1">
      <c r="A968" s="12"/>
      <c r="B968" s="6"/>
      <c r="F968" s="138"/>
      <c r="G968" s="138"/>
      <c r="H968" s="6">
        <v>0</v>
      </c>
      <c r="I968" s="22" t="e">
        <v>#DIV/0!</v>
      </c>
      <c r="M968" s="2"/>
    </row>
    <row r="969" spans="1:13" ht="12.75" hidden="1">
      <c r="A969" s="12"/>
      <c r="B969" s="6"/>
      <c r="F969" s="138"/>
      <c r="G969" s="138"/>
      <c r="H969" s="6">
        <v>0</v>
      </c>
      <c r="I969" s="22" t="e">
        <v>#DIV/0!</v>
      </c>
      <c r="M969" s="2"/>
    </row>
    <row r="970" spans="1:13" ht="12.75" hidden="1">
      <c r="A970" s="12"/>
      <c r="B970" s="6"/>
      <c r="F970" s="138"/>
      <c r="G970" s="138"/>
      <c r="H970" s="6">
        <v>0</v>
      </c>
      <c r="I970" s="22" t="e">
        <v>#DIV/0!</v>
      </c>
      <c r="M970" s="2"/>
    </row>
    <row r="971" spans="1:13" ht="12.75" hidden="1">
      <c r="A971" s="12"/>
      <c r="B971" s="6"/>
      <c r="F971" s="138"/>
      <c r="G971" s="138"/>
      <c r="H971" s="6">
        <v>0</v>
      </c>
      <c r="I971" s="22" t="e">
        <v>#DIV/0!</v>
      </c>
      <c r="M971" s="2"/>
    </row>
    <row r="972" spans="1:13" ht="12.75" hidden="1">
      <c r="A972" s="12"/>
      <c r="B972" s="6"/>
      <c r="F972" s="138"/>
      <c r="G972" s="138"/>
      <c r="H972" s="6">
        <v>0</v>
      </c>
      <c r="I972" s="22" t="e">
        <v>#DIV/0!</v>
      </c>
      <c r="M972" s="2"/>
    </row>
    <row r="973" spans="1:13" ht="12.75" hidden="1">
      <c r="A973" s="12"/>
      <c r="B973" s="6"/>
      <c r="F973" s="138"/>
      <c r="G973" s="138"/>
      <c r="H973" s="6">
        <v>0</v>
      </c>
      <c r="I973" s="22" t="e">
        <v>#DIV/0!</v>
      </c>
      <c r="M973" s="2"/>
    </row>
    <row r="974" spans="1:13" ht="12.75" hidden="1">
      <c r="A974" s="12"/>
      <c r="B974" s="6"/>
      <c r="F974" s="138"/>
      <c r="G974" s="138"/>
      <c r="H974" s="6">
        <v>0</v>
      </c>
      <c r="I974" s="22" t="e">
        <v>#DIV/0!</v>
      </c>
      <c r="M974" s="2"/>
    </row>
    <row r="975" spans="1:13" ht="12.75" hidden="1">
      <c r="A975" s="12"/>
      <c r="B975" s="6"/>
      <c r="F975" s="138"/>
      <c r="G975" s="138"/>
      <c r="H975" s="6">
        <v>0</v>
      </c>
      <c r="I975" s="22" t="e">
        <v>#DIV/0!</v>
      </c>
      <c r="M975" s="2"/>
    </row>
    <row r="976" spans="1:13" ht="12.75" hidden="1">
      <c r="A976" s="12"/>
      <c r="B976" s="6"/>
      <c r="F976" s="138"/>
      <c r="G976" s="138"/>
      <c r="H976" s="6">
        <v>0</v>
      </c>
      <c r="I976" s="22" t="e">
        <v>#DIV/0!</v>
      </c>
      <c r="M976" s="2"/>
    </row>
    <row r="977" spans="1:13" ht="12.75" hidden="1">
      <c r="A977" s="12"/>
      <c r="B977" s="6"/>
      <c r="F977" s="138"/>
      <c r="G977" s="138"/>
      <c r="H977" s="6">
        <v>0</v>
      </c>
      <c r="I977" s="22" t="e">
        <v>#DIV/0!</v>
      </c>
      <c r="M977" s="2"/>
    </row>
    <row r="978" spans="1:13" ht="12.75" hidden="1">
      <c r="A978" s="12"/>
      <c r="B978" s="6"/>
      <c r="F978" s="138"/>
      <c r="G978" s="138"/>
      <c r="H978" s="6">
        <v>0</v>
      </c>
      <c r="I978" s="22" t="e">
        <v>#DIV/0!</v>
      </c>
      <c r="M978" s="2"/>
    </row>
    <row r="979" spans="1:13" ht="12.75" hidden="1">
      <c r="A979" s="12"/>
      <c r="B979" s="6"/>
      <c r="F979" s="138"/>
      <c r="G979" s="138"/>
      <c r="H979" s="6">
        <v>0</v>
      </c>
      <c r="I979" s="22" t="e">
        <v>#DIV/0!</v>
      </c>
      <c r="M979" s="2"/>
    </row>
    <row r="980" spans="1:13" ht="12.75" hidden="1">
      <c r="A980" s="12"/>
      <c r="B980" s="6"/>
      <c r="F980" s="138"/>
      <c r="G980" s="138"/>
      <c r="H980" s="6">
        <v>0</v>
      </c>
      <c r="I980" s="22" t="e">
        <v>#DIV/0!</v>
      </c>
      <c r="M980" s="2"/>
    </row>
    <row r="981" spans="1:13" ht="12.75" hidden="1">
      <c r="A981" s="12"/>
      <c r="B981" s="6"/>
      <c r="F981" s="138"/>
      <c r="G981" s="138"/>
      <c r="H981" s="6">
        <v>0</v>
      </c>
      <c r="I981" s="22" t="e">
        <v>#DIV/0!</v>
      </c>
      <c r="M981" s="2"/>
    </row>
    <row r="982" spans="1:13" ht="12.75" hidden="1">
      <c r="A982" s="12"/>
      <c r="B982" s="6"/>
      <c r="F982" s="138"/>
      <c r="G982" s="138"/>
      <c r="H982" s="6">
        <v>0</v>
      </c>
      <c r="I982" s="22" t="e">
        <v>#DIV/0!</v>
      </c>
      <c r="M982" s="2"/>
    </row>
    <row r="983" spans="1:13" ht="12.75" hidden="1">
      <c r="A983" s="12"/>
      <c r="B983" s="6"/>
      <c r="F983" s="138"/>
      <c r="G983" s="138"/>
      <c r="H983" s="6">
        <v>0</v>
      </c>
      <c r="I983" s="22" t="e">
        <v>#DIV/0!</v>
      </c>
      <c r="M983" s="2"/>
    </row>
    <row r="984" spans="1:13" ht="12.75" hidden="1">
      <c r="A984" s="12"/>
      <c r="B984" s="6"/>
      <c r="F984" s="138"/>
      <c r="G984" s="138"/>
      <c r="H984" s="6">
        <v>0</v>
      </c>
      <c r="I984" s="22" t="e">
        <v>#DIV/0!</v>
      </c>
      <c r="M984" s="2"/>
    </row>
    <row r="985" spans="1:13" ht="12.75" hidden="1">
      <c r="A985" s="12"/>
      <c r="B985" s="6"/>
      <c r="F985" s="138"/>
      <c r="G985" s="138"/>
      <c r="H985" s="6">
        <v>0</v>
      </c>
      <c r="I985" s="22" t="e">
        <v>#DIV/0!</v>
      </c>
      <c r="M985" s="2"/>
    </row>
    <row r="986" spans="1:13" ht="12.75" hidden="1">
      <c r="A986" s="12"/>
      <c r="B986" s="6"/>
      <c r="F986" s="138"/>
      <c r="G986" s="138"/>
      <c r="H986" s="6">
        <v>0</v>
      </c>
      <c r="I986" s="22" t="e">
        <v>#DIV/0!</v>
      </c>
      <c r="M986" s="2"/>
    </row>
    <row r="987" spans="1:13" ht="12.75" hidden="1">
      <c r="A987" s="12"/>
      <c r="B987" s="6"/>
      <c r="F987" s="138"/>
      <c r="G987" s="138"/>
      <c r="H987" s="6">
        <v>0</v>
      </c>
      <c r="I987" s="22" t="e">
        <v>#DIV/0!</v>
      </c>
      <c r="M987" s="2"/>
    </row>
    <row r="988" spans="1:13" ht="12.75" hidden="1">
      <c r="A988" s="12"/>
      <c r="B988" s="6"/>
      <c r="F988" s="138"/>
      <c r="G988" s="138"/>
      <c r="H988" s="6">
        <v>0</v>
      </c>
      <c r="I988" s="22" t="e">
        <v>#DIV/0!</v>
      </c>
      <c r="M988" s="2"/>
    </row>
    <row r="989" spans="1:13" ht="12.75" hidden="1">
      <c r="A989" s="12"/>
      <c r="B989" s="6"/>
      <c r="F989" s="138"/>
      <c r="G989" s="138"/>
      <c r="H989" s="6">
        <v>0</v>
      </c>
      <c r="I989" s="22" t="e">
        <v>#DIV/0!</v>
      </c>
      <c r="M989" s="2"/>
    </row>
    <row r="990" spans="1:13" ht="12.75" hidden="1">
      <c r="A990" s="12"/>
      <c r="B990" s="6"/>
      <c r="F990" s="138"/>
      <c r="G990" s="138"/>
      <c r="H990" s="6">
        <v>0</v>
      </c>
      <c r="I990" s="22" t="e">
        <v>#DIV/0!</v>
      </c>
      <c r="M990" s="2"/>
    </row>
    <row r="991" spans="1:13" ht="12.75" hidden="1">
      <c r="A991" s="12"/>
      <c r="B991" s="6"/>
      <c r="F991" s="138"/>
      <c r="G991" s="138"/>
      <c r="H991" s="6">
        <v>0</v>
      </c>
      <c r="I991" s="22" t="e">
        <v>#DIV/0!</v>
      </c>
      <c r="M991" s="2"/>
    </row>
    <row r="992" spans="1:13" ht="12.75" hidden="1">
      <c r="A992" s="12"/>
      <c r="B992" s="6"/>
      <c r="F992" s="138"/>
      <c r="G992" s="138"/>
      <c r="H992" s="6">
        <v>0</v>
      </c>
      <c r="I992" s="22" t="e">
        <v>#DIV/0!</v>
      </c>
      <c r="M992" s="2"/>
    </row>
    <row r="993" spans="1:13" ht="12.75" hidden="1">
      <c r="A993" s="12"/>
      <c r="B993" s="6"/>
      <c r="F993" s="138"/>
      <c r="G993" s="138"/>
      <c r="H993" s="6">
        <v>0</v>
      </c>
      <c r="I993" s="22" t="e">
        <v>#DIV/0!</v>
      </c>
      <c r="M993" s="2"/>
    </row>
    <row r="994" spans="1:13" ht="12.75" hidden="1">
      <c r="A994" s="12"/>
      <c r="B994" s="6"/>
      <c r="F994" s="138"/>
      <c r="G994" s="138"/>
      <c r="H994" s="6">
        <v>0</v>
      </c>
      <c r="I994" s="22" t="e">
        <v>#DIV/0!</v>
      </c>
      <c r="M994" s="2"/>
    </row>
    <row r="995" spans="1:13" ht="12.75" hidden="1">
      <c r="A995" s="12"/>
      <c r="B995" s="6"/>
      <c r="F995" s="138"/>
      <c r="G995" s="138"/>
      <c r="H995" s="6">
        <v>0</v>
      </c>
      <c r="I995" s="22" t="e">
        <v>#DIV/0!</v>
      </c>
      <c r="M995" s="2"/>
    </row>
    <row r="996" spans="1:13" ht="12.75" hidden="1">
      <c r="A996" s="12"/>
      <c r="B996" s="6"/>
      <c r="F996" s="138"/>
      <c r="G996" s="138"/>
      <c r="H996" s="6">
        <v>0</v>
      </c>
      <c r="I996" s="22" t="e">
        <v>#DIV/0!</v>
      </c>
      <c r="M996" s="2"/>
    </row>
    <row r="997" spans="1:13" ht="12.75" hidden="1">
      <c r="A997" s="12"/>
      <c r="B997" s="6"/>
      <c r="F997" s="138"/>
      <c r="G997" s="138"/>
      <c r="H997" s="6">
        <v>0</v>
      </c>
      <c r="I997" s="22" t="e">
        <v>#DIV/0!</v>
      </c>
      <c r="M997" s="2"/>
    </row>
    <row r="998" spans="1:13" ht="12.75" hidden="1">
      <c r="A998" s="12"/>
      <c r="B998" s="6"/>
      <c r="F998" s="138"/>
      <c r="G998" s="138"/>
      <c r="H998" s="6">
        <v>0</v>
      </c>
      <c r="I998" s="22" t="e">
        <v>#DIV/0!</v>
      </c>
      <c r="M998" s="2"/>
    </row>
    <row r="999" spans="1:13" ht="12.75" hidden="1">
      <c r="A999" s="12"/>
      <c r="B999" s="6"/>
      <c r="F999" s="138"/>
      <c r="G999" s="138"/>
      <c r="H999" s="6">
        <v>0</v>
      </c>
      <c r="I999" s="22" t="e">
        <v>#DIV/0!</v>
      </c>
      <c r="M999" s="2"/>
    </row>
    <row r="1000" spans="1:13" ht="12.75" hidden="1">
      <c r="A1000" s="12"/>
      <c r="B1000" s="6"/>
      <c r="F1000" s="138"/>
      <c r="G1000" s="138"/>
      <c r="H1000" s="6">
        <v>0</v>
      </c>
      <c r="I1000" s="22" t="e">
        <v>#DIV/0!</v>
      </c>
      <c r="M1000" s="2"/>
    </row>
    <row r="1001" spans="1:13" ht="12.75" hidden="1">
      <c r="A1001" s="12"/>
      <c r="B1001" s="6"/>
      <c r="F1001" s="138"/>
      <c r="G1001" s="138"/>
      <c r="H1001" s="6">
        <v>0</v>
      </c>
      <c r="I1001" s="22" t="e">
        <v>#DIV/0!</v>
      </c>
      <c r="M1001" s="2"/>
    </row>
    <row r="1002" spans="1:13" ht="12.75" hidden="1">
      <c r="A1002" s="12"/>
      <c r="B1002" s="6"/>
      <c r="F1002" s="138"/>
      <c r="G1002" s="138"/>
      <c r="H1002" s="6">
        <v>0</v>
      </c>
      <c r="I1002" s="22" t="e">
        <v>#DIV/0!</v>
      </c>
      <c r="M1002" s="2"/>
    </row>
    <row r="1003" spans="1:13" ht="12.75" hidden="1">
      <c r="A1003" s="12"/>
      <c r="B1003" s="6"/>
      <c r="F1003" s="138"/>
      <c r="G1003" s="138"/>
      <c r="H1003" s="6">
        <v>0</v>
      </c>
      <c r="I1003" s="22" t="e">
        <v>#DIV/0!</v>
      </c>
      <c r="M1003" s="2"/>
    </row>
    <row r="1004" spans="1:13" ht="12.75" hidden="1">
      <c r="A1004" s="12"/>
      <c r="B1004" s="6"/>
      <c r="F1004" s="138"/>
      <c r="G1004" s="138"/>
      <c r="H1004" s="6">
        <v>0</v>
      </c>
      <c r="I1004" s="22" t="e">
        <v>#DIV/0!</v>
      </c>
      <c r="M1004" s="2"/>
    </row>
    <row r="1005" spans="1:13" ht="12.75" hidden="1">
      <c r="A1005" s="12"/>
      <c r="B1005" s="6"/>
      <c r="F1005" s="138"/>
      <c r="G1005" s="138"/>
      <c r="H1005" s="6">
        <v>0</v>
      </c>
      <c r="I1005" s="22" t="e">
        <v>#DIV/0!</v>
      </c>
      <c r="M1005" s="2"/>
    </row>
    <row r="1006" spans="1:13" ht="12.75" hidden="1">
      <c r="A1006" s="12"/>
      <c r="B1006" s="6"/>
      <c r="F1006" s="138"/>
      <c r="G1006" s="138"/>
      <c r="H1006" s="6">
        <v>0</v>
      </c>
      <c r="I1006" s="22" t="e">
        <v>#DIV/0!</v>
      </c>
      <c r="M1006" s="2"/>
    </row>
    <row r="1007" spans="1:13" ht="12.75" hidden="1">
      <c r="A1007" s="12"/>
      <c r="B1007" s="6"/>
      <c r="F1007" s="138"/>
      <c r="G1007" s="138"/>
      <c r="H1007" s="6">
        <v>0</v>
      </c>
      <c r="I1007" s="22" t="e">
        <v>#DIV/0!</v>
      </c>
      <c r="M1007" s="2"/>
    </row>
    <row r="1008" spans="1:13" ht="12.75" hidden="1">
      <c r="A1008" s="12"/>
      <c r="B1008" s="6"/>
      <c r="F1008" s="138"/>
      <c r="G1008" s="138"/>
      <c r="H1008" s="6">
        <v>0</v>
      </c>
      <c r="I1008" s="22" t="e">
        <v>#DIV/0!</v>
      </c>
      <c r="M1008" s="2"/>
    </row>
    <row r="1009" spans="1:13" ht="12.75" hidden="1">
      <c r="A1009" s="12"/>
      <c r="B1009" s="6"/>
      <c r="F1009" s="138"/>
      <c r="G1009" s="138"/>
      <c r="M1009" s="2"/>
    </row>
    <row r="1010" spans="1:13" ht="12.75" hidden="1">
      <c r="A1010" s="12"/>
      <c r="B1010" s="6"/>
      <c r="F1010" s="138"/>
      <c r="G1010" s="138"/>
      <c r="M1010" s="2"/>
    </row>
    <row r="1011" spans="1:13" ht="12.75" hidden="1">
      <c r="A1011" s="12"/>
      <c r="B1011" s="6"/>
      <c r="F1011" s="138"/>
      <c r="G1011" s="138"/>
      <c r="M1011" s="2"/>
    </row>
    <row r="1012" spans="1:13" ht="12.75" hidden="1">
      <c r="A1012" s="12"/>
      <c r="B1012" s="6"/>
      <c r="F1012" s="138"/>
      <c r="G1012" s="138"/>
      <c r="M1012" s="2"/>
    </row>
    <row r="1013" spans="1:13" ht="12.75" hidden="1">
      <c r="A1013" s="12"/>
      <c r="B1013" s="6"/>
      <c r="F1013" s="138"/>
      <c r="G1013" s="138"/>
      <c r="M1013" s="2"/>
    </row>
    <row r="1014" spans="1:13" ht="12.75" hidden="1">
      <c r="A1014" s="12"/>
      <c r="B1014" s="6"/>
      <c r="F1014" s="138"/>
      <c r="G1014" s="138"/>
      <c r="M1014" s="2"/>
    </row>
    <row r="1015" spans="1:13" ht="12.75" hidden="1">
      <c r="A1015" s="12"/>
      <c r="B1015" s="6"/>
      <c r="F1015" s="138"/>
      <c r="G1015" s="138"/>
      <c r="M1015" s="2"/>
    </row>
    <row r="1016" spans="1:13" ht="12.75" hidden="1">
      <c r="A1016" s="12"/>
      <c r="B1016" s="6"/>
      <c r="F1016" s="138"/>
      <c r="G1016" s="138"/>
      <c r="M1016" s="2"/>
    </row>
    <row r="1017" spans="1:13" ht="12.75" hidden="1">
      <c r="A1017" s="12"/>
      <c r="B1017" s="6"/>
      <c r="F1017" s="138"/>
      <c r="G1017" s="138"/>
      <c r="M1017" s="2"/>
    </row>
    <row r="1018" spans="1:13" ht="12.75" hidden="1">
      <c r="A1018" s="12"/>
      <c r="B1018" s="6"/>
      <c r="F1018" s="138"/>
      <c r="G1018" s="138"/>
      <c r="M1018" s="2"/>
    </row>
    <row r="1019" spans="1:13" ht="12.75" hidden="1">
      <c r="A1019" s="12"/>
      <c r="B1019" s="6"/>
      <c r="F1019" s="138"/>
      <c r="G1019" s="138"/>
      <c r="M1019" s="2"/>
    </row>
    <row r="1020" spans="1:13" ht="12.75" hidden="1">
      <c r="A1020" s="12"/>
      <c r="B1020" s="6"/>
      <c r="F1020" s="138"/>
      <c r="G1020" s="138"/>
      <c r="M1020" s="2"/>
    </row>
    <row r="1021" spans="1:13" ht="12.75" hidden="1">
      <c r="A1021" s="12"/>
      <c r="B1021" s="6"/>
      <c r="F1021" s="138"/>
      <c r="G1021" s="138"/>
      <c r="M1021" s="2"/>
    </row>
    <row r="1022" spans="1:13" ht="12.75" hidden="1">
      <c r="A1022" s="12"/>
      <c r="B1022" s="6"/>
      <c r="F1022" s="138"/>
      <c r="G1022" s="138"/>
      <c r="M1022" s="2"/>
    </row>
    <row r="1023" spans="1:13" ht="12.75" hidden="1">
      <c r="A1023" s="12"/>
      <c r="B1023" s="6"/>
      <c r="F1023" s="138"/>
      <c r="G1023" s="138"/>
      <c r="M1023" s="2"/>
    </row>
    <row r="1024" spans="1:13" ht="12.75" hidden="1">
      <c r="A1024" s="12"/>
      <c r="B1024" s="6"/>
      <c r="F1024" s="138"/>
      <c r="G1024" s="138"/>
      <c r="M1024" s="2"/>
    </row>
    <row r="1025" spans="1:13" ht="12.75" hidden="1">
      <c r="A1025" s="12"/>
      <c r="B1025" s="6"/>
      <c r="F1025" s="138"/>
      <c r="G1025" s="138"/>
      <c r="M1025" s="2"/>
    </row>
    <row r="1026" spans="1:13" ht="12.75" hidden="1">
      <c r="A1026" s="12"/>
      <c r="B1026" s="6"/>
      <c r="F1026" s="138"/>
      <c r="G1026" s="138"/>
      <c r="M1026" s="2"/>
    </row>
    <row r="1027" spans="1:13" ht="12.75" hidden="1">
      <c r="A1027" s="12"/>
      <c r="B1027" s="6"/>
      <c r="F1027" s="138"/>
      <c r="G1027" s="138"/>
      <c r="M1027" s="2"/>
    </row>
    <row r="1028" spans="1:13" ht="12.75" hidden="1">
      <c r="A1028" s="12"/>
      <c r="B1028" s="6"/>
      <c r="F1028" s="138"/>
      <c r="G1028" s="138"/>
      <c r="M1028" s="2"/>
    </row>
    <row r="1029" spans="1:13" ht="12.75" hidden="1">
      <c r="A1029" s="12"/>
      <c r="B1029" s="6"/>
      <c r="F1029" s="138"/>
      <c r="G1029" s="138"/>
      <c r="M1029" s="2"/>
    </row>
    <row r="1030" spans="1:13" ht="12.75" hidden="1">
      <c r="A1030" s="12"/>
      <c r="B1030" s="6"/>
      <c r="F1030" s="138"/>
      <c r="G1030" s="138"/>
      <c r="M1030" s="2"/>
    </row>
    <row r="1031" spans="1:13" ht="12.75" hidden="1">
      <c r="A1031" s="12"/>
      <c r="B1031" s="6"/>
      <c r="F1031" s="138"/>
      <c r="G1031" s="138"/>
      <c r="M1031" s="2"/>
    </row>
    <row r="1032" spans="1:13" ht="12.75" hidden="1">
      <c r="A1032" s="12"/>
      <c r="B1032" s="6"/>
      <c r="F1032" s="138"/>
      <c r="G1032" s="138"/>
      <c r="M1032" s="2"/>
    </row>
    <row r="1033" spans="1:13" ht="12.75" hidden="1">
      <c r="A1033" s="12"/>
      <c r="B1033" s="6"/>
      <c r="F1033" s="138"/>
      <c r="G1033" s="138"/>
      <c r="M1033" s="2"/>
    </row>
    <row r="1034" spans="1:13" ht="12.75" hidden="1">
      <c r="A1034" s="12"/>
      <c r="B1034" s="6"/>
      <c r="F1034" s="138"/>
      <c r="G1034" s="138"/>
      <c r="M1034" s="2"/>
    </row>
    <row r="1035" spans="1:13" ht="12.75" hidden="1">
      <c r="A1035" s="12"/>
      <c r="B1035" s="6"/>
      <c r="F1035" s="138"/>
      <c r="G1035" s="138"/>
      <c r="M1035" s="2"/>
    </row>
    <row r="1036" spans="1:13" ht="12.75" hidden="1">
      <c r="A1036" s="12"/>
      <c r="B1036" s="6"/>
      <c r="F1036" s="138"/>
      <c r="G1036" s="138"/>
      <c r="M1036" s="2"/>
    </row>
    <row r="1037" spans="1:13" ht="12.75" hidden="1">
      <c r="A1037" s="12"/>
      <c r="B1037" s="6"/>
      <c r="F1037" s="138"/>
      <c r="G1037" s="138"/>
      <c r="M1037" s="2"/>
    </row>
    <row r="1038" spans="1:13" ht="12.75" hidden="1">
      <c r="A1038" s="12"/>
      <c r="B1038" s="6"/>
      <c r="F1038" s="138"/>
      <c r="G1038" s="138"/>
      <c r="M1038" s="2"/>
    </row>
    <row r="1039" spans="1:13" ht="12.75" hidden="1">
      <c r="A1039" s="12"/>
      <c r="B1039" s="6"/>
      <c r="F1039" s="138"/>
      <c r="G1039" s="138"/>
      <c r="M1039" s="2"/>
    </row>
    <row r="1040" spans="1:13" ht="12.75" hidden="1">
      <c r="A1040" s="12"/>
      <c r="B1040" s="6"/>
      <c r="F1040" s="138"/>
      <c r="G1040" s="138"/>
      <c r="M1040" s="2"/>
    </row>
    <row r="1041" spans="1:13" ht="12.75" hidden="1">
      <c r="A1041" s="12"/>
      <c r="B1041" s="6"/>
      <c r="F1041" s="138"/>
      <c r="G1041" s="138"/>
      <c r="M1041" s="2"/>
    </row>
    <row r="1042" spans="1:13" ht="12.75" hidden="1">
      <c r="A1042" s="12"/>
      <c r="B1042" s="6"/>
      <c r="F1042" s="138"/>
      <c r="G1042" s="138"/>
      <c r="M1042" s="2"/>
    </row>
    <row r="1043" spans="1:13" ht="12.75" hidden="1">
      <c r="A1043" s="12"/>
      <c r="B1043" s="6"/>
      <c r="F1043" s="138"/>
      <c r="G1043" s="138"/>
      <c r="M1043" s="2"/>
    </row>
    <row r="1044" spans="1:13" ht="12.75" hidden="1">
      <c r="A1044" s="12"/>
      <c r="B1044" s="6"/>
      <c r="F1044" s="138"/>
      <c r="G1044" s="138"/>
      <c r="M1044" s="2"/>
    </row>
    <row r="1045" spans="1:13" ht="12.75" hidden="1">
      <c r="A1045" s="12"/>
      <c r="B1045" s="6"/>
      <c r="F1045" s="138"/>
      <c r="G1045" s="138"/>
      <c r="M1045" s="2"/>
    </row>
    <row r="1046" spans="1:13" ht="12.75" hidden="1">
      <c r="A1046" s="12"/>
      <c r="B1046" s="6"/>
      <c r="F1046" s="138"/>
      <c r="G1046" s="138"/>
      <c r="M1046" s="2"/>
    </row>
    <row r="1047" spans="1:13" ht="12.75" hidden="1">
      <c r="A1047" s="12"/>
      <c r="B1047" s="6"/>
      <c r="F1047" s="138"/>
      <c r="G1047" s="138"/>
      <c r="M1047" s="2"/>
    </row>
    <row r="1048" spans="1:13" ht="12.75" hidden="1">
      <c r="A1048" s="12"/>
      <c r="B1048" s="6"/>
      <c r="F1048" s="138"/>
      <c r="G1048" s="138"/>
      <c r="M1048" s="2"/>
    </row>
    <row r="1049" spans="1:13" ht="12.75" hidden="1">
      <c r="A1049" s="12"/>
      <c r="B1049" s="6"/>
      <c r="F1049" s="138"/>
      <c r="G1049" s="138"/>
      <c r="M1049" s="2"/>
    </row>
    <row r="1050" spans="1:13" ht="12.75" hidden="1">
      <c r="A1050" s="12"/>
      <c r="B1050" s="6"/>
      <c r="F1050" s="138"/>
      <c r="G1050" s="138"/>
      <c r="M1050" s="2"/>
    </row>
    <row r="1051" spans="1:13" ht="12.75" hidden="1">
      <c r="A1051" s="12"/>
      <c r="B1051" s="6"/>
      <c r="F1051" s="138"/>
      <c r="G1051" s="138"/>
      <c r="M1051" s="2"/>
    </row>
    <row r="1052" spans="1:13" ht="12.75" hidden="1">
      <c r="A1052" s="12"/>
      <c r="B1052" s="6"/>
      <c r="F1052" s="138"/>
      <c r="G1052" s="138"/>
      <c r="M1052" s="2"/>
    </row>
    <row r="1053" spans="1:13" ht="12.75" hidden="1">
      <c r="A1053" s="12"/>
      <c r="B1053" s="6"/>
      <c r="F1053" s="138"/>
      <c r="G1053" s="138"/>
      <c r="M1053" s="2"/>
    </row>
    <row r="1054" spans="1:13" ht="12.75" hidden="1">
      <c r="A1054" s="12"/>
      <c r="B1054" s="6"/>
      <c r="F1054" s="138"/>
      <c r="G1054" s="138"/>
      <c r="M1054" s="2"/>
    </row>
    <row r="1055" spans="1:13" ht="12.75" hidden="1">
      <c r="A1055" s="12"/>
      <c r="B1055" s="6"/>
      <c r="F1055" s="138"/>
      <c r="G1055" s="138"/>
      <c r="M1055" s="2"/>
    </row>
    <row r="1056" spans="1:13" ht="12.75" hidden="1">
      <c r="A1056" s="12"/>
      <c r="B1056" s="6"/>
      <c r="F1056" s="138"/>
      <c r="G1056" s="138"/>
      <c r="M1056" s="2"/>
    </row>
    <row r="1057" spans="1:13" ht="12.75" hidden="1">
      <c r="A1057" s="12"/>
      <c r="B1057" s="6"/>
      <c r="F1057" s="138"/>
      <c r="G1057" s="138"/>
      <c r="M1057" s="2"/>
    </row>
    <row r="1058" spans="1:13" ht="12.75" hidden="1">
      <c r="A1058" s="12"/>
      <c r="B1058" s="6"/>
      <c r="F1058" s="138"/>
      <c r="G1058" s="138"/>
      <c r="M1058" s="2"/>
    </row>
    <row r="1059" spans="1:13" ht="12.75" hidden="1">
      <c r="A1059" s="12"/>
      <c r="B1059" s="6"/>
      <c r="F1059" s="138"/>
      <c r="G1059" s="138"/>
      <c r="M1059" s="2"/>
    </row>
    <row r="1060" spans="1:13" ht="12.75" hidden="1">
      <c r="A1060" s="12"/>
      <c r="B1060" s="6"/>
      <c r="F1060" s="138"/>
      <c r="G1060" s="138"/>
      <c r="M1060" s="2"/>
    </row>
    <row r="1061" spans="1:13" ht="12.75" hidden="1">
      <c r="A1061" s="12"/>
      <c r="B1061" s="6"/>
      <c r="F1061" s="138"/>
      <c r="G1061" s="138"/>
      <c r="M1061" s="2"/>
    </row>
    <row r="1062" spans="1:13" ht="12.75" hidden="1">
      <c r="A1062" s="12"/>
      <c r="B1062" s="6"/>
      <c r="F1062" s="138"/>
      <c r="G1062" s="138"/>
      <c r="M1062" s="2"/>
    </row>
    <row r="1063" spans="1:13" ht="12.75" hidden="1">
      <c r="A1063" s="12"/>
      <c r="B1063" s="6"/>
      <c r="F1063" s="138"/>
      <c r="G1063" s="138"/>
      <c r="M1063" s="2"/>
    </row>
    <row r="1064" spans="1:13" ht="12.75" hidden="1">
      <c r="A1064" s="12"/>
      <c r="B1064" s="6"/>
      <c r="F1064" s="138"/>
      <c r="G1064" s="138"/>
      <c r="M1064" s="2"/>
    </row>
    <row r="1065" spans="1:13" ht="12.75" hidden="1">
      <c r="A1065" s="12"/>
      <c r="B1065" s="6"/>
      <c r="F1065" s="138"/>
      <c r="G1065" s="138"/>
      <c r="M1065" s="2"/>
    </row>
    <row r="1066" spans="1:13" ht="12.75" hidden="1">
      <c r="A1066" s="12"/>
      <c r="B1066" s="6"/>
      <c r="F1066" s="138"/>
      <c r="G1066" s="138"/>
      <c r="M1066" s="2"/>
    </row>
    <row r="1067" spans="1:13" ht="12.75" hidden="1">
      <c r="A1067" s="12"/>
      <c r="B1067" s="6"/>
      <c r="F1067" s="138"/>
      <c r="G1067" s="138"/>
      <c r="M1067" s="2"/>
    </row>
    <row r="1068" spans="1:13" ht="12.75" hidden="1">
      <c r="A1068" s="12"/>
      <c r="B1068" s="6"/>
      <c r="F1068" s="138"/>
      <c r="G1068" s="138"/>
      <c r="M1068" s="2"/>
    </row>
    <row r="1069" spans="1:13" ht="12.75" hidden="1">
      <c r="A1069" s="12"/>
      <c r="B1069" s="6"/>
      <c r="F1069" s="138"/>
      <c r="G1069" s="138"/>
      <c r="M1069" s="2"/>
    </row>
    <row r="1070" spans="1:13" ht="12.75" hidden="1">
      <c r="A1070" s="12"/>
      <c r="B1070" s="6"/>
      <c r="F1070" s="138"/>
      <c r="G1070" s="138"/>
      <c r="M1070" s="2"/>
    </row>
    <row r="1071" spans="1:13" ht="12.75" hidden="1">
      <c r="A1071" s="12"/>
      <c r="B1071" s="6"/>
      <c r="F1071" s="138"/>
      <c r="G1071" s="138"/>
      <c r="M1071" s="2"/>
    </row>
    <row r="1072" spans="1:13" ht="12.75" hidden="1">
      <c r="A1072" s="12"/>
      <c r="B1072" s="6"/>
      <c r="F1072" s="138"/>
      <c r="G1072" s="138"/>
      <c r="M1072" s="2"/>
    </row>
    <row r="1073" spans="1:13" ht="12.75" hidden="1">
      <c r="A1073" s="12"/>
      <c r="B1073" s="6"/>
      <c r="F1073" s="138"/>
      <c r="G1073" s="138"/>
      <c r="M1073" s="2"/>
    </row>
    <row r="1074" spans="1:13" ht="12.75" hidden="1">
      <c r="A1074" s="12"/>
      <c r="B1074" s="6"/>
      <c r="F1074" s="138"/>
      <c r="G1074" s="138"/>
      <c r="M1074" s="2"/>
    </row>
    <row r="1075" spans="1:13" ht="12.75" hidden="1">
      <c r="A1075" s="12"/>
      <c r="B1075" s="6"/>
      <c r="F1075" s="138"/>
      <c r="G1075" s="138"/>
      <c r="M1075" s="2"/>
    </row>
    <row r="1076" spans="1:13" ht="12.75" hidden="1">
      <c r="A1076" s="12"/>
      <c r="B1076" s="6"/>
      <c r="F1076" s="138"/>
      <c r="G1076" s="138"/>
      <c r="M1076" s="2"/>
    </row>
    <row r="1077" spans="1:13" ht="12.75" hidden="1">
      <c r="A1077" s="12"/>
      <c r="B1077" s="6"/>
      <c r="F1077" s="138"/>
      <c r="G1077" s="138"/>
      <c r="M1077" s="2"/>
    </row>
    <row r="1078" spans="1:13" s="292" customFormat="1" ht="12.75" hidden="1">
      <c r="A1078" s="287"/>
      <c r="B1078" s="288"/>
      <c r="C1078" s="287"/>
      <c r="D1078" s="287"/>
      <c r="E1078" s="287"/>
      <c r="F1078" s="289"/>
      <c r="G1078" s="289"/>
      <c r="H1078" s="288"/>
      <c r="I1078" s="271"/>
      <c r="K1078" s="39"/>
      <c r="L1078" s="15"/>
      <c r="M1078" s="2"/>
    </row>
    <row r="1079" spans="1:13" s="292" customFormat="1" ht="12.75" hidden="1">
      <c r="A1079" s="287"/>
      <c r="B1079" s="288"/>
      <c r="C1079" s="287"/>
      <c r="D1079" s="287"/>
      <c r="E1079" s="287"/>
      <c r="F1079" s="289"/>
      <c r="G1079" s="289"/>
      <c r="H1079" s="288"/>
      <c r="I1079" s="271"/>
      <c r="K1079" s="39"/>
      <c r="L1079" s="15"/>
      <c r="M1079" s="2"/>
    </row>
    <row r="1080" spans="2:13" ht="12.75" hidden="1">
      <c r="B1080" s="297"/>
      <c r="F1080" s="138"/>
      <c r="G1080" s="138"/>
      <c r="H1080" s="288"/>
      <c r="I1080" s="22" t="e">
        <v>#DIV/0!</v>
      </c>
      <c r="M1080" s="2"/>
    </row>
    <row r="1081" spans="2:13" ht="12.75" hidden="1">
      <c r="B1081" s="297"/>
      <c r="F1081" s="138"/>
      <c r="G1081" s="138"/>
      <c r="H1081" s="288"/>
      <c r="I1081" s="22" t="e">
        <v>#DIV/0!</v>
      </c>
      <c r="M1081" s="2"/>
    </row>
    <row r="1082" spans="2:13" ht="12.75" hidden="1">
      <c r="B1082" s="297"/>
      <c r="F1082" s="138"/>
      <c r="G1082" s="138"/>
      <c r="H1082" s="6">
        <v>0</v>
      </c>
      <c r="I1082" s="22" t="e">
        <v>#DIV/0!</v>
      </c>
      <c r="M1082" s="2"/>
    </row>
    <row r="1083" spans="2:13" ht="12.75" hidden="1">
      <c r="B1083" s="297"/>
      <c r="F1083" s="138"/>
      <c r="G1083" s="138"/>
      <c r="H1083" s="6">
        <v>0</v>
      </c>
      <c r="I1083" s="22" t="e">
        <v>#DIV/0!</v>
      </c>
      <c r="M1083" s="2"/>
    </row>
    <row r="1084" spans="2:13" ht="12.75" hidden="1">
      <c r="B1084" s="297"/>
      <c r="F1084" s="138"/>
      <c r="G1084" s="138"/>
      <c r="H1084" s="6">
        <v>0</v>
      </c>
      <c r="I1084" s="22" t="e">
        <v>#DIV/0!</v>
      </c>
      <c r="M1084" s="2"/>
    </row>
    <row r="1085" spans="2:13" ht="12.75" hidden="1">
      <c r="B1085" s="297"/>
      <c r="F1085" s="138"/>
      <c r="G1085" s="138"/>
      <c r="H1085" s="6">
        <v>0</v>
      </c>
      <c r="I1085" s="22" t="e">
        <v>#DIV/0!</v>
      </c>
      <c r="M1085" s="2"/>
    </row>
    <row r="1086" spans="2:13" ht="12.75" hidden="1">
      <c r="B1086" s="297"/>
      <c r="F1086" s="138"/>
      <c r="G1086" s="138"/>
      <c r="H1086" s="6">
        <v>0</v>
      </c>
      <c r="I1086" s="22" t="e">
        <v>#DIV/0!</v>
      </c>
      <c r="M1086" s="2"/>
    </row>
    <row r="1087" spans="2:13" ht="12.75" hidden="1">
      <c r="B1087" s="297"/>
      <c r="F1087" s="138"/>
      <c r="G1087" s="138"/>
      <c r="H1087" s="6">
        <v>0</v>
      </c>
      <c r="I1087" s="22" t="e">
        <v>#DIV/0!</v>
      </c>
      <c r="M1087" s="2"/>
    </row>
    <row r="1088" spans="2:13" ht="12.75" hidden="1">
      <c r="B1088" s="297"/>
      <c r="F1088" s="138"/>
      <c r="G1088" s="138"/>
      <c r="H1088" s="6">
        <v>0</v>
      </c>
      <c r="I1088" s="22" t="e">
        <v>#DIV/0!</v>
      </c>
      <c r="M1088" s="2"/>
    </row>
    <row r="1089" spans="2:13" ht="12.75" hidden="1">
      <c r="B1089" s="297"/>
      <c r="F1089" s="138"/>
      <c r="G1089" s="138"/>
      <c r="H1089" s="6">
        <v>0</v>
      </c>
      <c r="I1089" s="22" t="e">
        <v>#DIV/0!</v>
      </c>
      <c r="M1089" s="2"/>
    </row>
    <row r="1090" spans="2:13" ht="12.75" hidden="1">
      <c r="B1090" s="297"/>
      <c r="F1090" s="138"/>
      <c r="G1090" s="138"/>
      <c r="H1090" s="6">
        <v>0</v>
      </c>
      <c r="I1090" s="22" t="e">
        <v>#DIV/0!</v>
      </c>
      <c r="M1090" s="2"/>
    </row>
    <row r="1091" spans="2:13" ht="12.75" hidden="1">
      <c r="B1091" s="297"/>
      <c r="F1091" s="138"/>
      <c r="G1091" s="138"/>
      <c r="H1091" s="6">
        <v>0</v>
      </c>
      <c r="I1091" s="22" t="e">
        <v>#DIV/0!</v>
      </c>
      <c r="M1091" s="2"/>
    </row>
    <row r="1092" spans="2:13" ht="12.75" hidden="1">
      <c r="B1092" s="297"/>
      <c r="F1092" s="138"/>
      <c r="G1092" s="138"/>
      <c r="H1092" s="6">
        <v>0</v>
      </c>
      <c r="I1092" s="22" t="e">
        <v>#DIV/0!</v>
      </c>
      <c r="M1092" s="2"/>
    </row>
    <row r="1093" spans="2:13" ht="12.75" hidden="1">
      <c r="B1093" s="297"/>
      <c r="F1093" s="138"/>
      <c r="G1093" s="138"/>
      <c r="H1093" s="6">
        <v>0</v>
      </c>
      <c r="I1093" s="22" t="e">
        <v>#DIV/0!</v>
      </c>
      <c r="M1093" s="2"/>
    </row>
    <row r="1094" spans="2:13" ht="12.75" hidden="1">
      <c r="B1094" s="6"/>
      <c r="F1094" s="138"/>
      <c r="G1094" s="138"/>
      <c r="H1094" s="6">
        <v>0</v>
      </c>
      <c r="I1094" s="22" t="e">
        <v>#DIV/0!</v>
      </c>
      <c r="M1094" s="2"/>
    </row>
    <row r="1095" spans="2:13" ht="12.75" hidden="1">
      <c r="B1095" s="145"/>
      <c r="F1095" s="138"/>
      <c r="G1095" s="138"/>
      <c r="H1095" s="6">
        <v>0</v>
      </c>
      <c r="I1095" s="22" t="e">
        <v>#DIV/0!</v>
      </c>
      <c r="M1095" s="2"/>
    </row>
    <row r="1096" spans="2:13" ht="12.75" hidden="1">
      <c r="B1096" s="6"/>
      <c r="F1096" s="138"/>
      <c r="G1096" s="138"/>
      <c r="H1096" s="6">
        <v>0</v>
      </c>
      <c r="I1096" s="22" t="e">
        <v>#DIV/0!</v>
      </c>
      <c r="M1096" s="2"/>
    </row>
    <row r="1097" spans="2:13" ht="12.75" hidden="1">
      <c r="B1097" s="6"/>
      <c r="F1097" s="138"/>
      <c r="G1097" s="138"/>
      <c r="H1097" s="6">
        <v>0</v>
      </c>
      <c r="I1097" s="22" t="e">
        <v>#DIV/0!</v>
      </c>
      <c r="M1097" s="2"/>
    </row>
    <row r="1098" spans="2:13" ht="12.75" hidden="1">
      <c r="B1098" s="6"/>
      <c r="F1098" s="138"/>
      <c r="G1098" s="138"/>
      <c r="H1098" s="6">
        <v>0</v>
      </c>
      <c r="I1098" s="22" t="e">
        <v>#DIV/0!</v>
      </c>
      <c r="M1098" s="2"/>
    </row>
    <row r="1099" spans="2:13" ht="12.75" hidden="1">
      <c r="B1099" s="6"/>
      <c r="F1099" s="138"/>
      <c r="G1099" s="138"/>
      <c r="H1099" s="6">
        <v>0</v>
      </c>
      <c r="I1099" s="22" t="e">
        <v>#DIV/0!</v>
      </c>
      <c r="M1099" s="2"/>
    </row>
    <row r="1100" spans="2:13" ht="12.75" hidden="1">
      <c r="B1100" s="6"/>
      <c r="F1100" s="138"/>
      <c r="G1100" s="138"/>
      <c r="H1100" s="6">
        <v>0</v>
      </c>
      <c r="I1100" s="22" t="e">
        <v>#DIV/0!</v>
      </c>
      <c r="M1100" s="2"/>
    </row>
    <row r="1101" spans="2:13" ht="12.75" hidden="1">
      <c r="B1101" s="6"/>
      <c r="F1101" s="138"/>
      <c r="G1101" s="138"/>
      <c r="H1101" s="6">
        <v>0</v>
      </c>
      <c r="I1101" s="22" t="e">
        <v>#DIV/0!</v>
      </c>
      <c r="M1101" s="2"/>
    </row>
    <row r="1102" spans="2:13" ht="12.75" hidden="1">
      <c r="B1102" s="6"/>
      <c r="F1102" s="138"/>
      <c r="G1102" s="138"/>
      <c r="H1102" s="6">
        <v>0</v>
      </c>
      <c r="I1102" s="22" t="e">
        <v>#DIV/0!</v>
      </c>
      <c r="M1102" s="2"/>
    </row>
    <row r="1103" spans="2:13" ht="12.75" hidden="1">
      <c r="B1103" s="6"/>
      <c r="F1103" s="138"/>
      <c r="G1103" s="138"/>
      <c r="H1103" s="6">
        <v>0</v>
      </c>
      <c r="I1103" s="22" t="e">
        <v>#DIV/0!</v>
      </c>
      <c r="M1103" s="2"/>
    </row>
    <row r="1104" spans="2:13" ht="12.75" hidden="1">
      <c r="B1104" s="6"/>
      <c r="F1104" s="138"/>
      <c r="G1104" s="138"/>
      <c r="H1104" s="6">
        <v>0</v>
      </c>
      <c r="I1104" s="22" t="e">
        <v>#DIV/0!</v>
      </c>
      <c r="M1104" s="2"/>
    </row>
    <row r="1105" spans="2:13" ht="12.75" hidden="1">
      <c r="B1105" s="6"/>
      <c r="F1105" s="138"/>
      <c r="G1105" s="138"/>
      <c r="H1105" s="6">
        <v>0</v>
      </c>
      <c r="I1105" s="22" t="e">
        <v>#DIV/0!</v>
      </c>
      <c r="M1105" s="2"/>
    </row>
    <row r="1106" spans="2:13" ht="12.75" hidden="1">
      <c r="B1106" s="6"/>
      <c r="F1106" s="138"/>
      <c r="G1106" s="138"/>
      <c r="H1106" s="6">
        <v>0</v>
      </c>
      <c r="I1106" s="22" t="e">
        <v>#DIV/0!</v>
      </c>
      <c r="M1106" s="2"/>
    </row>
    <row r="1107" spans="2:13" ht="12.75" hidden="1">
      <c r="B1107" s="6"/>
      <c r="F1107" s="138"/>
      <c r="G1107" s="138"/>
      <c r="H1107" s="6">
        <v>0</v>
      </c>
      <c r="I1107" s="22" t="e">
        <v>#DIV/0!</v>
      </c>
      <c r="M1107" s="2"/>
    </row>
    <row r="1108" spans="2:13" ht="12.75" hidden="1">
      <c r="B1108" s="6"/>
      <c r="F1108" s="138"/>
      <c r="G1108" s="138"/>
      <c r="H1108" s="6">
        <v>0</v>
      </c>
      <c r="I1108" s="22" t="e">
        <v>#DIV/0!</v>
      </c>
      <c r="M1108" s="2"/>
    </row>
    <row r="1109" spans="2:13" ht="12.75" hidden="1">
      <c r="B1109" s="6"/>
      <c r="F1109" s="138"/>
      <c r="G1109" s="138"/>
      <c r="H1109" s="6">
        <v>0</v>
      </c>
      <c r="I1109" s="22" t="e">
        <v>#DIV/0!</v>
      </c>
      <c r="M1109" s="2"/>
    </row>
    <row r="1110" spans="2:13" ht="12.75" hidden="1">
      <c r="B1110" s="6"/>
      <c r="F1110" s="138"/>
      <c r="G1110" s="138"/>
      <c r="H1110" s="6">
        <v>0</v>
      </c>
      <c r="I1110" s="22" t="e">
        <v>#DIV/0!</v>
      </c>
      <c r="M1110" s="2"/>
    </row>
    <row r="1111" spans="2:13" ht="12.75" hidden="1">
      <c r="B1111" s="6"/>
      <c r="F1111" s="138"/>
      <c r="G1111" s="138"/>
      <c r="H1111" s="6">
        <v>0</v>
      </c>
      <c r="I1111" s="22" t="e">
        <v>#DIV/0!</v>
      </c>
      <c r="M1111" s="2"/>
    </row>
    <row r="1112" spans="2:13" ht="12.75" hidden="1">
      <c r="B1112" s="6"/>
      <c r="F1112" s="138"/>
      <c r="G1112" s="138"/>
      <c r="H1112" s="6">
        <v>0</v>
      </c>
      <c r="I1112" s="22" t="e">
        <v>#DIV/0!</v>
      </c>
      <c r="M1112" s="2"/>
    </row>
    <row r="1113" spans="2:13" ht="12.75" hidden="1">
      <c r="B1113" s="6"/>
      <c r="F1113" s="138"/>
      <c r="G1113" s="138"/>
      <c r="H1113" s="6">
        <v>0</v>
      </c>
      <c r="I1113" s="22" t="e">
        <v>#DIV/0!</v>
      </c>
      <c r="M1113" s="2"/>
    </row>
    <row r="1114" spans="2:13" ht="12.75" hidden="1">
      <c r="B1114" s="6"/>
      <c r="F1114" s="138"/>
      <c r="G1114" s="138"/>
      <c r="H1114" s="6">
        <v>0</v>
      </c>
      <c r="I1114" s="22" t="e">
        <v>#DIV/0!</v>
      </c>
      <c r="M1114" s="2"/>
    </row>
    <row r="1115" spans="2:13" ht="12.75" hidden="1">
      <c r="B1115" s="6"/>
      <c r="F1115" s="138"/>
      <c r="G1115" s="138"/>
      <c r="H1115" s="6">
        <v>0</v>
      </c>
      <c r="I1115" s="22" t="e">
        <v>#DIV/0!</v>
      </c>
      <c r="M1115" s="2"/>
    </row>
    <row r="1116" spans="2:13" ht="12.75" hidden="1">
      <c r="B1116" s="6"/>
      <c r="F1116" s="138"/>
      <c r="G1116" s="138"/>
      <c r="H1116" s="6">
        <v>0</v>
      </c>
      <c r="I1116" s="22" t="e">
        <v>#DIV/0!</v>
      </c>
      <c r="M1116" s="2"/>
    </row>
    <row r="1117" spans="2:13" ht="12.75" hidden="1">
      <c r="B1117" s="6"/>
      <c r="F1117" s="138"/>
      <c r="G1117" s="138"/>
      <c r="H1117" s="6">
        <v>0</v>
      </c>
      <c r="I1117" s="22" t="e">
        <v>#DIV/0!</v>
      </c>
      <c r="M1117" s="2"/>
    </row>
    <row r="1118" spans="2:13" ht="12.75" hidden="1">
      <c r="B1118" s="6"/>
      <c r="F1118" s="138"/>
      <c r="G1118" s="138"/>
      <c r="H1118" s="6">
        <v>0</v>
      </c>
      <c r="I1118" s="22" t="e">
        <v>#DIV/0!</v>
      </c>
      <c r="M1118" s="2"/>
    </row>
    <row r="1119" spans="2:13" ht="12.75" hidden="1">
      <c r="B1119" s="6"/>
      <c r="F1119" s="138"/>
      <c r="G1119" s="138"/>
      <c r="H1119" s="6">
        <v>0</v>
      </c>
      <c r="I1119" s="22" t="e">
        <v>#DIV/0!</v>
      </c>
      <c r="M1119" s="2"/>
    </row>
    <row r="1120" spans="2:13" ht="12.75" hidden="1">
      <c r="B1120" s="6"/>
      <c r="F1120" s="138"/>
      <c r="G1120" s="138"/>
      <c r="H1120" s="6">
        <v>0</v>
      </c>
      <c r="I1120" s="22" t="e">
        <v>#DIV/0!</v>
      </c>
      <c r="M1120" s="2"/>
    </row>
    <row r="1121" spans="2:13" ht="12.75" hidden="1">
      <c r="B1121" s="6"/>
      <c r="F1121" s="138"/>
      <c r="G1121" s="138"/>
      <c r="H1121" s="6">
        <v>0</v>
      </c>
      <c r="I1121" s="22" t="e">
        <v>#DIV/0!</v>
      </c>
      <c r="M1121" s="2"/>
    </row>
    <row r="1122" spans="2:13" ht="12.75" hidden="1">
      <c r="B1122" s="6"/>
      <c r="F1122" s="138"/>
      <c r="G1122" s="138"/>
      <c r="H1122" s="6">
        <v>0</v>
      </c>
      <c r="I1122" s="22" t="e">
        <v>#DIV/0!</v>
      </c>
      <c r="M1122" s="2"/>
    </row>
    <row r="1123" spans="2:13" ht="12.75" hidden="1">
      <c r="B1123" s="6"/>
      <c r="F1123" s="138"/>
      <c r="G1123" s="138"/>
      <c r="H1123" s="6">
        <v>0</v>
      </c>
      <c r="I1123" s="22" t="e">
        <v>#DIV/0!</v>
      </c>
      <c r="M1123" s="2"/>
    </row>
    <row r="1124" spans="2:13" ht="12.75" hidden="1">
      <c r="B1124" s="6"/>
      <c r="F1124" s="138"/>
      <c r="G1124" s="138"/>
      <c r="H1124" s="6">
        <v>0</v>
      </c>
      <c r="I1124" s="22" t="e">
        <v>#DIV/0!</v>
      </c>
      <c r="M1124" s="2"/>
    </row>
    <row r="1125" spans="2:13" ht="12.75" hidden="1">
      <c r="B1125" s="6"/>
      <c r="F1125" s="138"/>
      <c r="G1125" s="138"/>
      <c r="H1125" s="6">
        <v>0</v>
      </c>
      <c r="I1125" s="22" t="e">
        <v>#DIV/0!</v>
      </c>
      <c r="M1125" s="2"/>
    </row>
    <row r="1126" spans="2:13" ht="12.75" hidden="1">
      <c r="B1126" s="6"/>
      <c r="F1126" s="138"/>
      <c r="G1126" s="138"/>
      <c r="H1126" s="6">
        <v>0</v>
      </c>
      <c r="I1126" s="22" t="e">
        <v>#DIV/0!</v>
      </c>
      <c r="M1126" s="2"/>
    </row>
    <row r="1127" spans="2:13" ht="12.75" hidden="1">
      <c r="B1127" s="6"/>
      <c r="F1127" s="138"/>
      <c r="G1127" s="138"/>
      <c r="H1127" s="6">
        <v>0</v>
      </c>
      <c r="I1127" s="22" t="e">
        <v>#DIV/0!</v>
      </c>
      <c r="M1127" s="2"/>
    </row>
    <row r="1128" spans="2:13" ht="12.75" hidden="1">
      <c r="B1128" s="6"/>
      <c r="F1128" s="138"/>
      <c r="G1128" s="138"/>
      <c r="H1128" s="6">
        <v>0</v>
      </c>
      <c r="I1128" s="22" t="e">
        <v>#DIV/0!</v>
      </c>
      <c r="M1128" s="2"/>
    </row>
    <row r="1129" spans="2:13" ht="12.75" hidden="1">
      <c r="B1129" s="6"/>
      <c r="F1129" s="138"/>
      <c r="G1129" s="138"/>
      <c r="H1129" s="6">
        <v>0</v>
      </c>
      <c r="I1129" s="22" t="e">
        <v>#DIV/0!</v>
      </c>
      <c r="M1129" s="2"/>
    </row>
    <row r="1130" spans="2:13" ht="12.75" hidden="1">
      <c r="B1130" s="6"/>
      <c r="F1130" s="138"/>
      <c r="G1130" s="138"/>
      <c r="H1130" s="6">
        <v>0</v>
      </c>
      <c r="I1130" s="22" t="e">
        <v>#DIV/0!</v>
      </c>
      <c r="M1130" s="2"/>
    </row>
    <row r="1131" spans="2:13" ht="12.75" hidden="1">
      <c r="B1131" s="6"/>
      <c r="F1131" s="138"/>
      <c r="G1131" s="138"/>
      <c r="H1131" s="6">
        <v>0</v>
      </c>
      <c r="I1131" s="22" t="e">
        <v>#DIV/0!</v>
      </c>
      <c r="M1131" s="2"/>
    </row>
    <row r="1132" spans="2:13" ht="12.75" hidden="1">
      <c r="B1132" s="6"/>
      <c r="F1132" s="138"/>
      <c r="G1132" s="138"/>
      <c r="H1132" s="6">
        <v>0</v>
      </c>
      <c r="I1132" s="22" t="e">
        <v>#DIV/0!</v>
      </c>
      <c r="M1132" s="2"/>
    </row>
    <row r="1133" spans="2:13" ht="12.75" hidden="1">
      <c r="B1133" s="6"/>
      <c r="F1133" s="138"/>
      <c r="G1133" s="138"/>
      <c r="H1133" s="6">
        <v>0</v>
      </c>
      <c r="I1133" s="22" t="e">
        <v>#DIV/0!</v>
      </c>
      <c r="M1133" s="2"/>
    </row>
    <row r="1134" spans="2:13" ht="12.75" hidden="1">
      <c r="B1134" s="6"/>
      <c r="F1134" s="138"/>
      <c r="G1134" s="138"/>
      <c r="H1134" s="6">
        <v>0</v>
      </c>
      <c r="I1134" s="22" t="e">
        <v>#DIV/0!</v>
      </c>
      <c r="M1134" s="2"/>
    </row>
    <row r="1135" spans="2:13" ht="12.75" hidden="1">
      <c r="B1135" s="6"/>
      <c r="F1135" s="138"/>
      <c r="G1135" s="138"/>
      <c r="H1135" s="6">
        <v>0</v>
      </c>
      <c r="I1135" s="22" t="e">
        <v>#DIV/0!</v>
      </c>
      <c r="M1135" s="2"/>
    </row>
    <row r="1136" spans="2:13" ht="12.75" hidden="1">
      <c r="B1136" s="6"/>
      <c r="F1136" s="138"/>
      <c r="G1136" s="138"/>
      <c r="H1136" s="6">
        <v>0</v>
      </c>
      <c r="I1136" s="22" t="e">
        <v>#DIV/0!</v>
      </c>
      <c r="M1136" s="2"/>
    </row>
    <row r="1137" spans="2:13" ht="12.75" hidden="1">
      <c r="B1137" s="6"/>
      <c r="F1137" s="138"/>
      <c r="G1137" s="138"/>
      <c r="H1137" s="6">
        <v>0</v>
      </c>
      <c r="I1137" s="22" t="e">
        <v>#DIV/0!</v>
      </c>
      <c r="M1137" s="2"/>
    </row>
    <row r="1138" spans="2:13" ht="12.75" hidden="1">
      <c r="B1138" s="6"/>
      <c r="F1138" s="138"/>
      <c r="G1138" s="138"/>
      <c r="H1138" s="6">
        <v>0</v>
      </c>
      <c r="I1138" s="22" t="e">
        <v>#DIV/0!</v>
      </c>
      <c r="M1138" s="2"/>
    </row>
    <row r="1139" spans="2:13" ht="12.75" hidden="1">
      <c r="B1139" s="6"/>
      <c r="F1139" s="138"/>
      <c r="G1139" s="138"/>
      <c r="H1139" s="6">
        <v>0</v>
      </c>
      <c r="I1139" s="22" t="e">
        <v>#DIV/0!</v>
      </c>
      <c r="M1139" s="2"/>
    </row>
    <row r="1140" spans="2:13" ht="12.75" hidden="1">
      <c r="B1140" s="6"/>
      <c r="F1140" s="138"/>
      <c r="G1140" s="138"/>
      <c r="H1140" s="6">
        <v>0</v>
      </c>
      <c r="I1140" s="22" t="e">
        <v>#DIV/0!</v>
      </c>
      <c r="M1140" s="2"/>
    </row>
    <row r="1141" spans="2:13" ht="12.75" hidden="1">
      <c r="B1141" s="6"/>
      <c r="F1141" s="138"/>
      <c r="G1141" s="138"/>
      <c r="H1141" s="6">
        <v>0</v>
      </c>
      <c r="I1141" s="22" t="e">
        <v>#DIV/0!</v>
      </c>
      <c r="M1141" s="2"/>
    </row>
    <row r="1142" spans="2:13" ht="12.75" hidden="1">
      <c r="B1142" s="6"/>
      <c r="F1142" s="138"/>
      <c r="G1142" s="138"/>
      <c r="H1142" s="6">
        <v>0</v>
      </c>
      <c r="I1142" s="22" t="e">
        <v>#DIV/0!</v>
      </c>
      <c r="M1142" s="2"/>
    </row>
    <row r="1143" spans="2:13" ht="12.75" hidden="1">
      <c r="B1143" s="6"/>
      <c r="F1143" s="138"/>
      <c r="G1143" s="138"/>
      <c r="H1143" s="6">
        <v>0</v>
      </c>
      <c r="I1143" s="22" t="e">
        <v>#DIV/0!</v>
      </c>
      <c r="M1143" s="2"/>
    </row>
    <row r="1144" spans="2:13" ht="12.75" hidden="1">
      <c r="B1144" s="6"/>
      <c r="F1144" s="138"/>
      <c r="G1144" s="138"/>
      <c r="H1144" s="6">
        <v>0</v>
      </c>
      <c r="I1144" s="22" t="e">
        <v>#DIV/0!</v>
      </c>
      <c r="M1144" s="2"/>
    </row>
    <row r="1145" spans="2:13" ht="12.75" hidden="1">
      <c r="B1145" s="6"/>
      <c r="F1145" s="138"/>
      <c r="G1145" s="138"/>
      <c r="H1145" s="6">
        <v>0</v>
      </c>
      <c r="I1145" s="22" t="e">
        <v>#DIV/0!</v>
      </c>
      <c r="M1145" s="2"/>
    </row>
    <row r="1146" spans="2:13" ht="12.75" hidden="1">
      <c r="B1146" s="6"/>
      <c r="F1146" s="138"/>
      <c r="G1146" s="138"/>
      <c r="H1146" s="6">
        <v>0</v>
      </c>
      <c r="I1146" s="22" t="e">
        <v>#DIV/0!</v>
      </c>
      <c r="M1146" s="2"/>
    </row>
    <row r="1147" spans="2:13" ht="12.75" hidden="1">
      <c r="B1147" s="6"/>
      <c r="F1147" s="138"/>
      <c r="G1147" s="138"/>
      <c r="H1147" s="6">
        <v>0</v>
      </c>
      <c r="I1147" s="22" t="e">
        <v>#DIV/0!</v>
      </c>
      <c r="M1147" s="2"/>
    </row>
    <row r="1148" spans="2:13" ht="12.75" hidden="1">
      <c r="B1148" s="6"/>
      <c r="F1148" s="138"/>
      <c r="G1148" s="138"/>
      <c r="H1148" s="6">
        <v>0</v>
      </c>
      <c r="I1148" s="22" t="e">
        <v>#DIV/0!</v>
      </c>
      <c r="M1148" s="2"/>
    </row>
    <row r="1149" spans="2:13" ht="12.75" hidden="1">
      <c r="B1149" s="6"/>
      <c r="F1149" s="138"/>
      <c r="G1149" s="138"/>
      <c r="H1149" s="6">
        <v>0</v>
      </c>
      <c r="I1149" s="22" t="e">
        <v>#DIV/0!</v>
      </c>
      <c r="M1149" s="2"/>
    </row>
    <row r="1150" spans="2:13" ht="12.75" hidden="1">
      <c r="B1150" s="6"/>
      <c r="F1150" s="138"/>
      <c r="G1150" s="138"/>
      <c r="H1150" s="6">
        <v>0</v>
      </c>
      <c r="I1150" s="22" t="e">
        <v>#DIV/0!</v>
      </c>
      <c r="M1150" s="2"/>
    </row>
    <row r="1151" spans="2:13" ht="12.75" hidden="1">
      <c r="B1151" s="6"/>
      <c r="F1151" s="138"/>
      <c r="G1151" s="138"/>
      <c r="H1151" s="6">
        <v>0</v>
      </c>
      <c r="I1151" s="22" t="e">
        <v>#DIV/0!</v>
      </c>
      <c r="M1151" s="2"/>
    </row>
    <row r="1152" spans="2:13" ht="12.75" hidden="1">
      <c r="B1152" s="6"/>
      <c r="F1152" s="138"/>
      <c r="G1152" s="138"/>
      <c r="H1152" s="6">
        <v>0</v>
      </c>
      <c r="I1152" s="22" t="e">
        <v>#DIV/0!</v>
      </c>
      <c r="M1152" s="2"/>
    </row>
    <row r="1153" spans="2:13" ht="12.75" hidden="1">
      <c r="B1153" s="6"/>
      <c r="F1153" s="138"/>
      <c r="G1153" s="138"/>
      <c r="H1153" s="6">
        <v>0</v>
      </c>
      <c r="I1153" s="22" t="e">
        <v>#DIV/0!</v>
      </c>
      <c r="M1153" s="2"/>
    </row>
    <row r="1154" spans="2:13" ht="12.75" hidden="1">
      <c r="B1154" s="6"/>
      <c r="F1154" s="138"/>
      <c r="G1154" s="138"/>
      <c r="H1154" s="6">
        <v>0</v>
      </c>
      <c r="I1154" s="22" t="e">
        <v>#DIV/0!</v>
      </c>
      <c r="M1154" s="2"/>
    </row>
    <row r="1155" spans="2:13" ht="12.75" hidden="1">
      <c r="B1155" s="6"/>
      <c r="F1155" s="138"/>
      <c r="G1155" s="138"/>
      <c r="H1155" s="6">
        <v>0</v>
      </c>
      <c r="I1155" s="22" t="e">
        <v>#DIV/0!</v>
      </c>
      <c r="M1155" s="2"/>
    </row>
    <row r="1156" spans="2:13" ht="12.75" hidden="1">
      <c r="B1156" s="6"/>
      <c r="F1156" s="138"/>
      <c r="G1156" s="138"/>
      <c r="H1156" s="6">
        <v>0</v>
      </c>
      <c r="I1156" s="22" t="e">
        <v>#DIV/0!</v>
      </c>
      <c r="M1156" s="2"/>
    </row>
    <row r="1157" spans="2:13" ht="12.75" hidden="1">
      <c r="B1157" s="6"/>
      <c r="F1157" s="138"/>
      <c r="G1157" s="138"/>
      <c r="H1157" s="6">
        <v>0</v>
      </c>
      <c r="I1157" s="22" t="e">
        <v>#DIV/0!</v>
      </c>
      <c r="M1157" s="2"/>
    </row>
    <row r="1158" spans="2:13" ht="12.75" hidden="1">
      <c r="B1158" s="6"/>
      <c r="F1158" s="138"/>
      <c r="G1158" s="138"/>
      <c r="H1158" s="6">
        <v>0</v>
      </c>
      <c r="I1158" s="22" t="e">
        <v>#DIV/0!</v>
      </c>
      <c r="M1158" s="2"/>
    </row>
    <row r="1159" spans="2:13" ht="12.75" hidden="1">
      <c r="B1159" s="6"/>
      <c r="F1159" s="138"/>
      <c r="G1159" s="138"/>
      <c r="H1159" s="6">
        <v>0</v>
      </c>
      <c r="I1159" s="22" t="e">
        <v>#DIV/0!</v>
      </c>
      <c r="M1159" s="2"/>
    </row>
    <row r="1160" spans="2:13" ht="12.75" hidden="1">
      <c r="B1160" s="6"/>
      <c r="F1160" s="138"/>
      <c r="G1160" s="138"/>
      <c r="H1160" s="6">
        <v>0</v>
      </c>
      <c r="I1160" s="22" t="e">
        <v>#DIV/0!</v>
      </c>
      <c r="M1160" s="2"/>
    </row>
    <row r="1161" spans="2:13" ht="12.75" hidden="1">
      <c r="B1161" s="6"/>
      <c r="F1161" s="138"/>
      <c r="G1161" s="138"/>
      <c r="H1161" s="6">
        <v>0</v>
      </c>
      <c r="I1161" s="22" t="e">
        <v>#DIV/0!</v>
      </c>
      <c r="M1161" s="2"/>
    </row>
    <row r="1162" spans="2:13" ht="12.75" hidden="1">
      <c r="B1162" s="6"/>
      <c r="F1162" s="138"/>
      <c r="G1162" s="138"/>
      <c r="H1162" s="6">
        <v>0</v>
      </c>
      <c r="I1162" s="22" t="e">
        <v>#DIV/0!</v>
      </c>
      <c r="M1162" s="2"/>
    </row>
    <row r="1163" spans="2:13" ht="12.75" hidden="1">
      <c r="B1163" s="6"/>
      <c r="F1163" s="138"/>
      <c r="G1163" s="138"/>
      <c r="H1163" s="6">
        <v>0</v>
      </c>
      <c r="I1163" s="22" t="e">
        <v>#DIV/0!</v>
      </c>
      <c r="M1163" s="2"/>
    </row>
    <row r="1164" spans="2:13" ht="12.75" hidden="1">
      <c r="B1164" s="6"/>
      <c r="F1164" s="138"/>
      <c r="G1164" s="138"/>
      <c r="H1164" s="6">
        <v>0</v>
      </c>
      <c r="I1164" s="22" t="e">
        <v>#DIV/0!</v>
      </c>
      <c r="M1164" s="2"/>
    </row>
    <row r="1165" spans="2:13" ht="12.75" hidden="1">
      <c r="B1165" s="6"/>
      <c r="F1165" s="138"/>
      <c r="G1165" s="138"/>
      <c r="H1165" s="6">
        <v>0</v>
      </c>
      <c r="I1165" s="22" t="e">
        <v>#DIV/0!</v>
      </c>
      <c r="M1165" s="2"/>
    </row>
    <row r="1166" spans="2:13" ht="12.75" hidden="1">
      <c r="B1166" s="6"/>
      <c r="F1166" s="138"/>
      <c r="G1166" s="138"/>
      <c r="H1166" s="6">
        <v>0</v>
      </c>
      <c r="I1166" s="22" t="e">
        <v>#DIV/0!</v>
      </c>
      <c r="M1166" s="2"/>
    </row>
    <row r="1167" spans="2:13" ht="12.75" hidden="1">
      <c r="B1167" s="6"/>
      <c r="F1167" s="138"/>
      <c r="G1167" s="138"/>
      <c r="H1167" s="6">
        <v>0</v>
      </c>
      <c r="I1167" s="22" t="e">
        <v>#DIV/0!</v>
      </c>
      <c r="M1167" s="2"/>
    </row>
    <row r="1168" spans="2:13" ht="12.75" hidden="1">
      <c r="B1168" s="6"/>
      <c r="F1168" s="138"/>
      <c r="G1168" s="138"/>
      <c r="H1168" s="6">
        <v>0</v>
      </c>
      <c r="I1168" s="22" t="e">
        <v>#DIV/0!</v>
      </c>
      <c r="M1168" s="2"/>
    </row>
    <row r="1169" spans="2:13" ht="12.75" hidden="1">
      <c r="B1169" s="6"/>
      <c r="F1169" s="138"/>
      <c r="G1169" s="138"/>
      <c r="H1169" s="6">
        <v>0</v>
      </c>
      <c r="I1169" s="22" t="e">
        <v>#DIV/0!</v>
      </c>
      <c r="M1169" s="2"/>
    </row>
    <row r="1170" spans="2:13" ht="12.75" hidden="1">
      <c r="B1170" s="6"/>
      <c r="F1170" s="138"/>
      <c r="G1170" s="138"/>
      <c r="H1170" s="6">
        <v>0</v>
      </c>
      <c r="I1170" s="22" t="e">
        <v>#DIV/0!</v>
      </c>
      <c r="M1170" s="2"/>
    </row>
    <row r="1171" spans="2:13" ht="12.75" hidden="1">
      <c r="B1171" s="6"/>
      <c r="F1171" s="138"/>
      <c r="G1171" s="138"/>
      <c r="H1171" s="6">
        <v>0</v>
      </c>
      <c r="I1171" s="22" t="e">
        <v>#DIV/0!</v>
      </c>
      <c r="M1171" s="2"/>
    </row>
    <row r="1172" spans="2:13" ht="12.75" hidden="1">
      <c r="B1172" s="6"/>
      <c r="F1172" s="138"/>
      <c r="G1172" s="138"/>
      <c r="H1172" s="6">
        <v>0</v>
      </c>
      <c r="I1172" s="22" t="e">
        <v>#DIV/0!</v>
      </c>
      <c r="M1172" s="2"/>
    </row>
    <row r="1173" spans="2:13" ht="12.75" hidden="1">
      <c r="B1173" s="6"/>
      <c r="F1173" s="138"/>
      <c r="G1173" s="138"/>
      <c r="H1173" s="6">
        <v>0</v>
      </c>
      <c r="I1173" s="22" t="e">
        <v>#DIV/0!</v>
      </c>
      <c r="M1173" s="2"/>
    </row>
    <row r="1174" spans="2:13" ht="12.75" hidden="1">
      <c r="B1174" s="6"/>
      <c r="F1174" s="138"/>
      <c r="G1174" s="138"/>
      <c r="H1174" s="6">
        <v>0</v>
      </c>
      <c r="I1174" s="22" t="e">
        <v>#DIV/0!</v>
      </c>
      <c r="M1174" s="2"/>
    </row>
    <row r="1175" spans="2:13" ht="12.75" hidden="1">
      <c r="B1175" s="6"/>
      <c r="F1175" s="138"/>
      <c r="G1175" s="138"/>
      <c r="H1175" s="6">
        <v>0</v>
      </c>
      <c r="I1175" s="22" t="e">
        <v>#DIV/0!</v>
      </c>
      <c r="M1175" s="2"/>
    </row>
    <row r="1176" spans="2:13" ht="12.75" hidden="1">
      <c r="B1176" s="6"/>
      <c r="F1176" s="138"/>
      <c r="G1176" s="138"/>
      <c r="H1176" s="6">
        <v>0</v>
      </c>
      <c r="I1176" s="22" t="e">
        <v>#DIV/0!</v>
      </c>
      <c r="M1176" s="2"/>
    </row>
    <row r="1177" spans="2:13" ht="12.75" hidden="1">
      <c r="B1177" s="6"/>
      <c r="F1177" s="138"/>
      <c r="G1177" s="138"/>
      <c r="H1177" s="6">
        <v>0</v>
      </c>
      <c r="I1177" s="22" t="e">
        <v>#DIV/0!</v>
      </c>
      <c r="M1177" s="2"/>
    </row>
    <row r="1178" spans="2:13" ht="12.75" hidden="1">
      <c r="B1178" s="6"/>
      <c r="F1178" s="138"/>
      <c r="G1178" s="138"/>
      <c r="H1178" s="6">
        <v>0</v>
      </c>
      <c r="I1178" s="22" t="e">
        <v>#DIV/0!</v>
      </c>
      <c r="M1178" s="2"/>
    </row>
    <row r="1179" spans="2:13" ht="12.75" hidden="1">
      <c r="B1179" s="6"/>
      <c r="F1179" s="138"/>
      <c r="G1179" s="138"/>
      <c r="H1179" s="6">
        <v>0</v>
      </c>
      <c r="I1179" s="22" t="e">
        <v>#DIV/0!</v>
      </c>
      <c r="M1179" s="2"/>
    </row>
    <row r="1180" spans="2:13" ht="12.75" hidden="1">
      <c r="B1180" s="6"/>
      <c r="F1180" s="138"/>
      <c r="G1180" s="138"/>
      <c r="H1180" s="6">
        <v>0</v>
      </c>
      <c r="I1180" s="22" t="e">
        <v>#DIV/0!</v>
      </c>
      <c r="M1180" s="2"/>
    </row>
    <row r="1181" spans="2:13" ht="12.75" hidden="1">
      <c r="B1181" s="6"/>
      <c r="F1181" s="138"/>
      <c r="G1181" s="138"/>
      <c r="H1181" s="6">
        <v>0</v>
      </c>
      <c r="I1181" s="22" t="e">
        <v>#DIV/0!</v>
      </c>
      <c r="M1181" s="2"/>
    </row>
    <row r="1182" spans="2:13" ht="12.75" hidden="1">
      <c r="B1182" s="6"/>
      <c r="F1182" s="138"/>
      <c r="G1182" s="138"/>
      <c r="H1182" s="6">
        <v>0</v>
      </c>
      <c r="I1182" s="22" t="e">
        <v>#DIV/0!</v>
      </c>
      <c r="M1182" s="2"/>
    </row>
    <row r="1183" spans="2:13" ht="12.75" hidden="1">
      <c r="B1183" s="6"/>
      <c r="F1183" s="138"/>
      <c r="G1183" s="138"/>
      <c r="H1183" s="6">
        <v>0</v>
      </c>
      <c r="I1183" s="22" t="e">
        <v>#DIV/0!</v>
      </c>
      <c r="M1183" s="2"/>
    </row>
    <row r="1184" spans="2:13" ht="12.75" hidden="1">
      <c r="B1184" s="6"/>
      <c r="F1184" s="138"/>
      <c r="G1184" s="138"/>
      <c r="H1184" s="6">
        <v>0</v>
      </c>
      <c r="I1184" s="22" t="e">
        <v>#DIV/0!</v>
      </c>
      <c r="M1184" s="2"/>
    </row>
    <row r="1185" spans="2:13" ht="12.75" hidden="1">
      <c r="B1185" s="6"/>
      <c r="F1185" s="138"/>
      <c r="G1185" s="138"/>
      <c r="H1185" s="6">
        <v>0</v>
      </c>
      <c r="I1185" s="22" t="e">
        <v>#DIV/0!</v>
      </c>
      <c r="M1185" s="2"/>
    </row>
    <row r="1186" spans="2:13" ht="12.75" hidden="1">
      <c r="B1186" s="6"/>
      <c r="F1186" s="138"/>
      <c r="G1186" s="138"/>
      <c r="H1186" s="6">
        <v>0</v>
      </c>
      <c r="I1186" s="22" t="e">
        <v>#DIV/0!</v>
      </c>
      <c r="M1186" s="2"/>
    </row>
    <row r="1187" spans="2:13" ht="12.75" hidden="1">
      <c r="B1187" s="6"/>
      <c r="F1187" s="138"/>
      <c r="G1187" s="138"/>
      <c r="H1187" s="6">
        <v>0</v>
      </c>
      <c r="I1187" s="22" t="e">
        <v>#DIV/0!</v>
      </c>
      <c r="M1187" s="2"/>
    </row>
    <row r="1188" spans="2:13" ht="12.75" hidden="1">
      <c r="B1188" s="6"/>
      <c r="F1188" s="138"/>
      <c r="G1188" s="138"/>
      <c r="H1188" s="6">
        <v>0</v>
      </c>
      <c r="I1188" s="22" t="e">
        <v>#DIV/0!</v>
      </c>
      <c r="M1188" s="2"/>
    </row>
    <row r="1189" spans="2:13" ht="12.75" hidden="1">
      <c r="B1189" s="6"/>
      <c r="F1189" s="138"/>
      <c r="G1189" s="138"/>
      <c r="H1189" s="6">
        <v>0</v>
      </c>
      <c r="I1189" s="22" t="e">
        <v>#DIV/0!</v>
      </c>
      <c r="M1189" s="2"/>
    </row>
    <row r="1190" spans="2:13" ht="12.75" hidden="1">
      <c r="B1190" s="6"/>
      <c r="F1190" s="138"/>
      <c r="G1190" s="138"/>
      <c r="H1190" s="6">
        <v>0</v>
      </c>
      <c r="I1190" s="22" t="e">
        <v>#DIV/0!</v>
      </c>
      <c r="M1190" s="2"/>
    </row>
    <row r="1191" spans="2:13" ht="12.75" hidden="1">
      <c r="B1191" s="6"/>
      <c r="F1191" s="138"/>
      <c r="G1191" s="138"/>
      <c r="H1191" s="6">
        <v>0</v>
      </c>
      <c r="I1191" s="22" t="e">
        <v>#DIV/0!</v>
      </c>
      <c r="M1191" s="2"/>
    </row>
    <row r="1192" spans="2:13" ht="12.75" hidden="1">
      <c r="B1192" s="6"/>
      <c r="F1192" s="138"/>
      <c r="G1192" s="138"/>
      <c r="H1192" s="6">
        <v>0</v>
      </c>
      <c r="I1192" s="22" t="e">
        <v>#DIV/0!</v>
      </c>
      <c r="M1192" s="2"/>
    </row>
    <row r="1193" spans="2:13" ht="12.75" hidden="1">
      <c r="B1193" s="6"/>
      <c r="F1193" s="138"/>
      <c r="G1193" s="138"/>
      <c r="H1193" s="6">
        <v>0</v>
      </c>
      <c r="I1193" s="22" t="e">
        <v>#DIV/0!</v>
      </c>
      <c r="M1193" s="2"/>
    </row>
    <row r="1194" spans="2:13" ht="12.75" hidden="1">
      <c r="B1194" s="6"/>
      <c r="F1194" s="138"/>
      <c r="G1194" s="138"/>
      <c r="H1194" s="6">
        <v>0</v>
      </c>
      <c r="I1194" s="22" t="e">
        <v>#DIV/0!</v>
      </c>
      <c r="M1194" s="2"/>
    </row>
    <row r="1195" spans="2:13" ht="12.75" hidden="1">
      <c r="B1195" s="6"/>
      <c r="F1195" s="138"/>
      <c r="G1195" s="138"/>
      <c r="H1195" s="6">
        <v>0</v>
      </c>
      <c r="I1195" s="22" t="e">
        <v>#DIV/0!</v>
      </c>
      <c r="M1195" s="2"/>
    </row>
    <row r="1196" spans="2:13" ht="12.75" hidden="1">
      <c r="B1196" s="6"/>
      <c r="F1196" s="138"/>
      <c r="G1196" s="138"/>
      <c r="H1196" s="6">
        <v>0</v>
      </c>
      <c r="I1196" s="22" t="e">
        <v>#DIV/0!</v>
      </c>
      <c r="M1196" s="2"/>
    </row>
    <row r="1197" spans="2:13" ht="12.75" hidden="1">
      <c r="B1197" s="6"/>
      <c r="F1197" s="138"/>
      <c r="G1197" s="138"/>
      <c r="H1197" s="6">
        <v>0</v>
      </c>
      <c r="I1197" s="22" t="e">
        <v>#DIV/0!</v>
      </c>
      <c r="M1197" s="2"/>
    </row>
    <row r="1198" spans="2:13" ht="12.75" hidden="1">
      <c r="B1198" s="6"/>
      <c r="F1198" s="138"/>
      <c r="G1198" s="138"/>
      <c r="H1198" s="6">
        <v>0</v>
      </c>
      <c r="I1198" s="22" t="e">
        <v>#DIV/0!</v>
      </c>
      <c r="M1198" s="2"/>
    </row>
    <row r="1199" spans="2:13" ht="12.75" hidden="1">
      <c r="B1199" s="6"/>
      <c r="F1199" s="138"/>
      <c r="G1199" s="138"/>
      <c r="H1199" s="6">
        <v>0</v>
      </c>
      <c r="I1199" s="22" t="e">
        <v>#DIV/0!</v>
      </c>
      <c r="M1199" s="2"/>
    </row>
    <row r="1200" spans="2:13" ht="12.75" hidden="1">
      <c r="B1200" s="6"/>
      <c r="F1200" s="138"/>
      <c r="G1200" s="138"/>
      <c r="H1200" s="6">
        <v>0</v>
      </c>
      <c r="I1200" s="22" t="e">
        <v>#DIV/0!</v>
      </c>
      <c r="M1200" s="2"/>
    </row>
    <row r="1201" spans="2:13" ht="12.75" hidden="1">
      <c r="B1201" s="6"/>
      <c r="F1201" s="138"/>
      <c r="G1201" s="138"/>
      <c r="H1201" s="6">
        <v>0</v>
      </c>
      <c r="I1201" s="22" t="e">
        <v>#DIV/0!</v>
      </c>
      <c r="M1201" s="2"/>
    </row>
    <row r="1202" spans="2:13" ht="12.75" hidden="1">
      <c r="B1202" s="6"/>
      <c r="F1202" s="138"/>
      <c r="G1202" s="138"/>
      <c r="H1202" s="6">
        <v>0</v>
      </c>
      <c r="I1202" s="22" t="e">
        <v>#DIV/0!</v>
      </c>
      <c r="M1202" s="2"/>
    </row>
    <row r="1203" spans="2:13" ht="12.75" hidden="1">
      <c r="B1203" s="6"/>
      <c r="F1203" s="138"/>
      <c r="G1203" s="138"/>
      <c r="H1203" s="6">
        <v>0</v>
      </c>
      <c r="I1203" s="22" t="e">
        <v>#DIV/0!</v>
      </c>
      <c r="M1203" s="2"/>
    </row>
    <row r="1204" spans="2:13" ht="12.75" hidden="1">
      <c r="B1204" s="6"/>
      <c r="F1204" s="138"/>
      <c r="G1204" s="138"/>
      <c r="H1204" s="6">
        <v>0</v>
      </c>
      <c r="I1204" s="22" t="e">
        <v>#DIV/0!</v>
      </c>
      <c r="M1204" s="2"/>
    </row>
    <row r="1205" spans="2:13" ht="12.75" hidden="1">
      <c r="B1205" s="6"/>
      <c r="F1205" s="138"/>
      <c r="G1205" s="138"/>
      <c r="H1205" s="6">
        <v>0</v>
      </c>
      <c r="I1205" s="22" t="e">
        <v>#DIV/0!</v>
      </c>
      <c r="M1205" s="2"/>
    </row>
    <row r="1206" spans="2:13" ht="12.75" hidden="1">
      <c r="B1206" s="6"/>
      <c r="F1206" s="138"/>
      <c r="G1206" s="138"/>
      <c r="H1206" s="6">
        <v>0</v>
      </c>
      <c r="I1206" s="22" t="e">
        <v>#DIV/0!</v>
      </c>
      <c r="M1206" s="2"/>
    </row>
    <row r="1207" spans="2:13" ht="12.75" hidden="1">
      <c r="B1207" s="6"/>
      <c r="F1207" s="138"/>
      <c r="G1207" s="138"/>
      <c r="H1207" s="6">
        <v>0</v>
      </c>
      <c r="I1207" s="22" t="e">
        <v>#DIV/0!</v>
      </c>
      <c r="M1207" s="2"/>
    </row>
    <row r="1208" spans="2:13" ht="12.75" hidden="1">
      <c r="B1208" s="6"/>
      <c r="F1208" s="138"/>
      <c r="G1208" s="138"/>
      <c r="H1208" s="6">
        <v>0</v>
      </c>
      <c r="I1208" s="22" t="e">
        <v>#DIV/0!</v>
      </c>
      <c r="M1208" s="2"/>
    </row>
    <row r="1209" spans="2:13" ht="12.75" hidden="1">
      <c r="B1209" s="6"/>
      <c r="F1209" s="138"/>
      <c r="G1209" s="138"/>
      <c r="H1209" s="6">
        <v>0</v>
      </c>
      <c r="I1209" s="22" t="e">
        <v>#DIV/0!</v>
      </c>
      <c r="M1209" s="2"/>
    </row>
    <row r="1210" spans="2:13" ht="12.75" hidden="1">
      <c r="B1210" s="6"/>
      <c r="F1210" s="138"/>
      <c r="G1210" s="138"/>
      <c r="H1210" s="6">
        <v>0</v>
      </c>
      <c r="I1210" s="22" t="e">
        <v>#DIV/0!</v>
      </c>
      <c r="M1210" s="2"/>
    </row>
    <row r="1211" spans="2:13" ht="12.75" hidden="1">
      <c r="B1211" s="6"/>
      <c r="F1211" s="138"/>
      <c r="G1211" s="138"/>
      <c r="H1211" s="6">
        <v>0</v>
      </c>
      <c r="I1211" s="22" t="e">
        <v>#DIV/0!</v>
      </c>
      <c r="M1211" s="2"/>
    </row>
    <row r="1212" spans="2:13" ht="12.75" hidden="1">
      <c r="B1212" s="6"/>
      <c r="F1212" s="138"/>
      <c r="G1212" s="138"/>
      <c r="H1212" s="6">
        <v>0</v>
      </c>
      <c r="I1212" s="22" t="e">
        <v>#DIV/0!</v>
      </c>
      <c r="M1212" s="2"/>
    </row>
    <row r="1213" spans="2:13" ht="12.75" hidden="1">
      <c r="B1213" s="6"/>
      <c r="F1213" s="138"/>
      <c r="G1213" s="138"/>
      <c r="H1213" s="6">
        <v>0</v>
      </c>
      <c r="I1213" s="22" t="e">
        <v>#DIV/0!</v>
      </c>
      <c r="M1213" s="2"/>
    </row>
    <row r="1214" spans="2:13" ht="12.75" hidden="1">
      <c r="B1214" s="6"/>
      <c r="F1214" s="138"/>
      <c r="G1214" s="138"/>
      <c r="H1214" s="6">
        <v>0</v>
      </c>
      <c r="I1214" s="22" t="e">
        <v>#DIV/0!</v>
      </c>
      <c r="M1214" s="2"/>
    </row>
    <row r="1215" spans="2:13" ht="12.75" hidden="1">
      <c r="B1215" s="6"/>
      <c r="F1215" s="138"/>
      <c r="G1215" s="138"/>
      <c r="H1215" s="6">
        <v>0</v>
      </c>
      <c r="I1215" s="22" t="e">
        <v>#DIV/0!</v>
      </c>
      <c r="M1215" s="2"/>
    </row>
    <row r="1216" spans="2:13" ht="12.75" hidden="1">
      <c r="B1216" s="6"/>
      <c r="F1216" s="138"/>
      <c r="G1216" s="138"/>
      <c r="H1216" s="6">
        <v>0</v>
      </c>
      <c r="I1216" s="22" t="e">
        <v>#DIV/0!</v>
      </c>
      <c r="M1216" s="2"/>
    </row>
    <row r="1217" spans="2:13" ht="12.75" hidden="1">
      <c r="B1217" s="6"/>
      <c r="F1217" s="138"/>
      <c r="G1217" s="138"/>
      <c r="H1217" s="6">
        <v>0</v>
      </c>
      <c r="I1217" s="22" t="e">
        <v>#DIV/0!</v>
      </c>
      <c r="M1217" s="2"/>
    </row>
    <row r="1218" spans="2:13" ht="12.75" hidden="1">
      <c r="B1218" s="6"/>
      <c r="F1218" s="138"/>
      <c r="G1218" s="138"/>
      <c r="H1218" s="6">
        <v>0</v>
      </c>
      <c r="I1218" s="22" t="e">
        <v>#DIV/0!</v>
      </c>
      <c r="M1218" s="2"/>
    </row>
    <row r="1219" spans="2:13" ht="12.75" hidden="1">
      <c r="B1219" s="6"/>
      <c r="F1219" s="138"/>
      <c r="G1219" s="138"/>
      <c r="H1219" s="6">
        <v>0</v>
      </c>
      <c r="I1219" s="22" t="e">
        <v>#DIV/0!</v>
      </c>
      <c r="M1219" s="2"/>
    </row>
    <row r="1220" spans="2:13" ht="12.75" hidden="1">
      <c r="B1220" s="6"/>
      <c r="F1220" s="138"/>
      <c r="G1220" s="138"/>
      <c r="H1220" s="6">
        <v>0</v>
      </c>
      <c r="I1220" s="22" t="e">
        <v>#DIV/0!</v>
      </c>
      <c r="M1220" s="2"/>
    </row>
    <row r="1221" spans="2:13" ht="12.75" hidden="1">
      <c r="B1221" s="6"/>
      <c r="F1221" s="138"/>
      <c r="G1221" s="138"/>
      <c r="H1221" s="6">
        <v>0</v>
      </c>
      <c r="I1221" s="22" t="e">
        <v>#DIV/0!</v>
      </c>
      <c r="M1221" s="2"/>
    </row>
    <row r="1222" spans="2:13" ht="12.75" hidden="1">
      <c r="B1222" s="6"/>
      <c r="F1222" s="138"/>
      <c r="G1222" s="138"/>
      <c r="H1222" s="6">
        <v>0</v>
      </c>
      <c r="I1222" s="22" t="e">
        <v>#DIV/0!</v>
      </c>
      <c r="M1222" s="2"/>
    </row>
    <row r="1223" spans="2:13" ht="12.75" hidden="1">
      <c r="B1223" s="6"/>
      <c r="F1223" s="138"/>
      <c r="G1223" s="138"/>
      <c r="H1223" s="6">
        <v>0</v>
      </c>
      <c r="I1223" s="22" t="e">
        <v>#DIV/0!</v>
      </c>
      <c r="M1223" s="2"/>
    </row>
    <row r="1224" spans="2:13" ht="12.75" hidden="1">
      <c r="B1224" s="6"/>
      <c r="F1224" s="138"/>
      <c r="G1224" s="138"/>
      <c r="H1224" s="6">
        <v>0</v>
      </c>
      <c r="I1224" s="22" t="e">
        <v>#DIV/0!</v>
      </c>
      <c r="M1224" s="2"/>
    </row>
    <row r="1225" spans="2:13" ht="12.75" hidden="1">
      <c r="B1225" s="6"/>
      <c r="F1225" s="138"/>
      <c r="G1225" s="138"/>
      <c r="H1225" s="6">
        <v>0</v>
      </c>
      <c r="I1225" s="22" t="e">
        <v>#DIV/0!</v>
      </c>
      <c r="M1225" s="2"/>
    </row>
    <row r="1226" spans="2:13" ht="12.75" hidden="1">
      <c r="B1226" s="6"/>
      <c r="F1226" s="138"/>
      <c r="G1226" s="138"/>
      <c r="H1226" s="6">
        <v>0</v>
      </c>
      <c r="I1226" s="22" t="e">
        <v>#DIV/0!</v>
      </c>
      <c r="M1226" s="2"/>
    </row>
    <row r="1227" spans="2:13" ht="12.75" hidden="1">
      <c r="B1227" s="6"/>
      <c r="F1227" s="138"/>
      <c r="G1227" s="138"/>
      <c r="H1227" s="6">
        <v>0</v>
      </c>
      <c r="I1227" s="22" t="e">
        <v>#DIV/0!</v>
      </c>
      <c r="M1227" s="2"/>
    </row>
    <row r="1228" spans="2:13" ht="12.75" hidden="1">
      <c r="B1228" s="6"/>
      <c r="F1228" s="138"/>
      <c r="G1228" s="138"/>
      <c r="H1228" s="6">
        <v>0</v>
      </c>
      <c r="I1228" s="22" t="e">
        <v>#DIV/0!</v>
      </c>
      <c r="M1228" s="2"/>
    </row>
    <row r="1229" spans="2:13" ht="12.75" hidden="1">
      <c r="B1229" s="6"/>
      <c r="F1229" s="138"/>
      <c r="G1229" s="138"/>
      <c r="H1229" s="6">
        <v>0</v>
      </c>
      <c r="I1229" s="22" t="e">
        <v>#DIV/0!</v>
      </c>
      <c r="M1229" s="2"/>
    </row>
    <row r="1230" spans="2:13" ht="12.75" hidden="1">
      <c r="B1230" s="6"/>
      <c r="F1230" s="138"/>
      <c r="G1230" s="138"/>
      <c r="H1230" s="6">
        <v>0</v>
      </c>
      <c r="I1230" s="22" t="e">
        <v>#DIV/0!</v>
      </c>
      <c r="M1230" s="2"/>
    </row>
    <row r="1231" spans="2:13" ht="12.75" hidden="1">
      <c r="B1231" s="6"/>
      <c r="F1231" s="138"/>
      <c r="G1231" s="138"/>
      <c r="H1231" s="6">
        <v>0</v>
      </c>
      <c r="I1231" s="22" t="e">
        <v>#DIV/0!</v>
      </c>
      <c r="M1231" s="2"/>
    </row>
    <row r="1232" spans="2:13" ht="12.75" hidden="1">
      <c r="B1232" s="6"/>
      <c r="F1232" s="138"/>
      <c r="G1232" s="138"/>
      <c r="H1232" s="6">
        <v>0</v>
      </c>
      <c r="I1232" s="22" t="e">
        <v>#DIV/0!</v>
      </c>
      <c r="M1232" s="2"/>
    </row>
    <row r="1233" spans="2:13" ht="12.75" hidden="1">
      <c r="B1233" s="6"/>
      <c r="F1233" s="138"/>
      <c r="G1233" s="138"/>
      <c r="H1233" s="6">
        <v>0</v>
      </c>
      <c r="I1233" s="22" t="e">
        <v>#DIV/0!</v>
      </c>
      <c r="M1233" s="2"/>
    </row>
    <row r="1234" spans="2:13" ht="12.75" hidden="1">
      <c r="B1234" s="6"/>
      <c r="F1234" s="138"/>
      <c r="G1234" s="138"/>
      <c r="H1234" s="6">
        <v>0</v>
      </c>
      <c r="I1234" s="22" t="e">
        <v>#DIV/0!</v>
      </c>
      <c r="M1234" s="2"/>
    </row>
    <row r="1235" spans="2:13" ht="12.75" hidden="1">
      <c r="B1235" s="6"/>
      <c r="F1235" s="138"/>
      <c r="G1235" s="138"/>
      <c r="H1235" s="6">
        <v>0</v>
      </c>
      <c r="I1235" s="22" t="e">
        <v>#DIV/0!</v>
      </c>
      <c r="M1235" s="2"/>
    </row>
    <row r="1236" spans="2:13" ht="12.75" hidden="1">
      <c r="B1236" s="6"/>
      <c r="F1236" s="138"/>
      <c r="G1236" s="138"/>
      <c r="H1236" s="6">
        <v>0</v>
      </c>
      <c r="I1236" s="22" t="e">
        <v>#DIV/0!</v>
      </c>
      <c r="M1236" s="2"/>
    </row>
    <row r="1237" spans="2:13" ht="12.75" hidden="1">
      <c r="B1237" s="6"/>
      <c r="F1237" s="138"/>
      <c r="G1237" s="138"/>
      <c r="H1237" s="6">
        <v>0</v>
      </c>
      <c r="I1237" s="22" t="e">
        <v>#DIV/0!</v>
      </c>
      <c r="M1237" s="2"/>
    </row>
    <row r="1238" spans="2:13" ht="12.75" hidden="1">
      <c r="B1238" s="6"/>
      <c r="F1238" s="138"/>
      <c r="G1238" s="138"/>
      <c r="H1238" s="6">
        <v>0</v>
      </c>
      <c r="I1238" s="22" t="e">
        <v>#DIV/0!</v>
      </c>
      <c r="M1238" s="2"/>
    </row>
    <row r="1239" spans="2:13" ht="12.75" hidden="1">
      <c r="B1239" s="6"/>
      <c r="F1239" s="138"/>
      <c r="G1239" s="138"/>
      <c r="H1239" s="6">
        <v>0</v>
      </c>
      <c r="I1239" s="22" t="e">
        <v>#DIV/0!</v>
      </c>
      <c r="M1239" s="2"/>
    </row>
    <row r="1240" spans="2:13" ht="12.75" hidden="1">
      <c r="B1240" s="6"/>
      <c r="F1240" s="138"/>
      <c r="G1240" s="138"/>
      <c r="H1240" s="6">
        <v>0</v>
      </c>
      <c r="I1240" s="22" t="e">
        <v>#DIV/0!</v>
      </c>
      <c r="M1240" s="2"/>
    </row>
    <row r="1241" spans="2:13" ht="12.75" hidden="1">
      <c r="B1241" s="6"/>
      <c r="F1241" s="138"/>
      <c r="G1241" s="138"/>
      <c r="H1241" s="6">
        <v>0</v>
      </c>
      <c r="I1241" s="22" t="e">
        <v>#DIV/0!</v>
      </c>
      <c r="M1241" s="2"/>
    </row>
    <row r="1242" spans="2:13" ht="12.75" hidden="1">
      <c r="B1242" s="6"/>
      <c r="F1242" s="138"/>
      <c r="G1242" s="138"/>
      <c r="H1242" s="6">
        <v>0</v>
      </c>
      <c r="I1242" s="22" t="e">
        <v>#DIV/0!</v>
      </c>
      <c r="M1242" s="2"/>
    </row>
    <row r="1243" spans="2:13" ht="12.75" hidden="1">
      <c r="B1243" s="6"/>
      <c r="F1243" s="138"/>
      <c r="G1243" s="138"/>
      <c r="H1243" s="6">
        <v>0</v>
      </c>
      <c r="I1243" s="22" t="e">
        <v>#DIV/0!</v>
      </c>
      <c r="M1243" s="2"/>
    </row>
    <row r="1244" spans="2:13" ht="12.75" hidden="1">
      <c r="B1244" s="6"/>
      <c r="F1244" s="138"/>
      <c r="G1244" s="138"/>
      <c r="H1244" s="6">
        <v>0</v>
      </c>
      <c r="I1244" s="22" t="e">
        <v>#DIV/0!</v>
      </c>
      <c r="M1244" s="2"/>
    </row>
    <row r="1245" spans="2:13" ht="12.75" hidden="1">
      <c r="B1245" s="6"/>
      <c r="F1245" s="138"/>
      <c r="G1245" s="138"/>
      <c r="H1245" s="6">
        <v>0</v>
      </c>
      <c r="I1245" s="22" t="e">
        <v>#DIV/0!</v>
      </c>
      <c r="M1245" s="2"/>
    </row>
    <row r="1246" spans="2:13" ht="12.75" hidden="1">
      <c r="B1246" s="6"/>
      <c r="F1246" s="138"/>
      <c r="G1246" s="138"/>
      <c r="H1246" s="6">
        <v>0</v>
      </c>
      <c r="I1246" s="22" t="e">
        <v>#DIV/0!</v>
      </c>
      <c r="M1246" s="2"/>
    </row>
    <row r="1247" spans="2:13" ht="12.75" hidden="1">
      <c r="B1247" s="6"/>
      <c r="F1247" s="138"/>
      <c r="G1247" s="138"/>
      <c r="H1247" s="6">
        <v>0</v>
      </c>
      <c r="I1247" s="22" t="e">
        <v>#DIV/0!</v>
      </c>
      <c r="M1247" s="2"/>
    </row>
    <row r="1248" spans="2:13" ht="12.75" hidden="1">
      <c r="B1248" s="6"/>
      <c r="F1248" s="138"/>
      <c r="G1248" s="138"/>
      <c r="H1248" s="6">
        <v>0</v>
      </c>
      <c r="I1248" s="22" t="e">
        <v>#DIV/0!</v>
      </c>
      <c r="M1248" s="2"/>
    </row>
    <row r="1249" spans="2:13" ht="12.75" hidden="1">
      <c r="B1249" s="6"/>
      <c r="F1249" s="138"/>
      <c r="G1249" s="138"/>
      <c r="H1249" s="6">
        <v>0</v>
      </c>
      <c r="I1249" s="22" t="e">
        <v>#DIV/0!</v>
      </c>
      <c r="M1249" s="2"/>
    </row>
    <row r="1250" spans="2:13" ht="12.75" hidden="1">
      <c r="B1250" s="6"/>
      <c r="F1250" s="138"/>
      <c r="G1250" s="138"/>
      <c r="H1250" s="6">
        <v>0</v>
      </c>
      <c r="I1250" s="22" t="e">
        <v>#DIV/0!</v>
      </c>
      <c r="M1250" s="2"/>
    </row>
    <row r="1251" spans="2:13" ht="12.75" hidden="1">
      <c r="B1251" s="6"/>
      <c r="F1251" s="138"/>
      <c r="G1251" s="138"/>
      <c r="H1251" s="6">
        <v>0</v>
      </c>
      <c r="I1251" s="22" t="e">
        <v>#DIV/0!</v>
      </c>
      <c r="M1251" s="2"/>
    </row>
    <row r="1252" spans="2:13" ht="12.75" hidden="1">
      <c r="B1252" s="6"/>
      <c r="F1252" s="138"/>
      <c r="G1252" s="138"/>
      <c r="H1252" s="6">
        <v>0</v>
      </c>
      <c r="I1252" s="22" t="e">
        <v>#DIV/0!</v>
      </c>
      <c r="M1252" s="2"/>
    </row>
    <row r="1253" spans="2:13" ht="12.75" hidden="1">
      <c r="B1253" s="6"/>
      <c r="F1253" s="138"/>
      <c r="G1253" s="138"/>
      <c r="H1253" s="6">
        <v>0</v>
      </c>
      <c r="I1253" s="22" t="e">
        <v>#DIV/0!</v>
      </c>
      <c r="M1253" s="2"/>
    </row>
    <row r="1254" spans="2:13" ht="12.75" hidden="1">
      <c r="B1254" s="6"/>
      <c r="F1254" s="138"/>
      <c r="G1254" s="138"/>
      <c r="H1254" s="6">
        <v>0</v>
      </c>
      <c r="I1254" s="22" t="e">
        <v>#DIV/0!</v>
      </c>
      <c r="M1254" s="2"/>
    </row>
    <row r="1255" spans="2:13" ht="12.75" hidden="1">
      <c r="B1255" s="6"/>
      <c r="F1255" s="138"/>
      <c r="G1255" s="138"/>
      <c r="H1255" s="6">
        <v>0</v>
      </c>
      <c r="I1255" s="22" t="e">
        <v>#DIV/0!</v>
      </c>
      <c r="M1255" s="2"/>
    </row>
    <row r="1256" spans="2:13" ht="12.75" hidden="1">
      <c r="B1256" s="6"/>
      <c r="F1256" s="138"/>
      <c r="G1256" s="138"/>
      <c r="H1256" s="6">
        <v>0</v>
      </c>
      <c r="I1256" s="22" t="e">
        <v>#DIV/0!</v>
      </c>
      <c r="M1256" s="2"/>
    </row>
    <row r="1257" spans="2:13" ht="12.75" hidden="1">
      <c r="B1257" s="6"/>
      <c r="F1257" s="138"/>
      <c r="G1257" s="138"/>
      <c r="H1257" s="6">
        <v>0</v>
      </c>
      <c r="I1257" s="22" t="e">
        <v>#DIV/0!</v>
      </c>
      <c r="M1257" s="2"/>
    </row>
    <row r="1258" spans="2:13" ht="12.75" hidden="1">
      <c r="B1258" s="6"/>
      <c r="F1258" s="138"/>
      <c r="G1258" s="138"/>
      <c r="H1258" s="6">
        <v>0</v>
      </c>
      <c r="I1258" s="22" t="e">
        <v>#DIV/0!</v>
      </c>
      <c r="M1258" s="2"/>
    </row>
    <row r="1259" spans="2:13" ht="12.75" hidden="1">
      <c r="B1259" s="6"/>
      <c r="F1259" s="138"/>
      <c r="G1259" s="138"/>
      <c r="H1259" s="6">
        <v>0</v>
      </c>
      <c r="I1259" s="22" t="e">
        <v>#DIV/0!</v>
      </c>
      <c r="M1259" s="2"/>
    </row>
    <row r="1260" spans="2:13" ht="12.75" hidden="1">
      <c r="B1260" s="6"/>
      <c r="F1260" s="138"/>
      <c r="G1260" s="138"/>
      <c r="H1260" s="6">
        <v>0</v>
      </c>
      <c r="I1260" s="22" t="e">
        <v>#DIV/0!</v>
      </c>
      <c r="M1260" s="2"/>
    </row>
    <row r="1261" spans="2:13" ht="12.75" hidden="1">
      <c r="B1261" s="6"/>
      <c r="F1261" s="138"/>
      <c r="G1261" s="138"/>
      <c r="H1261" s="6">
        <v>0</v>
      </c>
      <c r="I1261" s="22" t="e">
        <v>#DIV/0!</v>
      </c>
      <c r="M1261" s="2"/>
    </row>
    <row r="1262" spans="2:13" ht="12.75" hidden="1">
      <c r="B1262" s="6"/>
      <c r="F1262" s="138"/>
      <c r="G1262" s="138"/>
      <c r="H1262" s="6">
        <v>0</v>
      </c>
      <c r="I1262" s="22" t="e">
        <v>#DIV/0!</v>
      </c>
      <c r="M1262" s="2"/>
    </row>
    <row r="1263" spans="2:13" ht="12.75" hidden="1">
      <c r="B1263" s="6"/>
      <c r="F1263" s="138"/>
      <c r="G1263" s="138"/>
      <c r="M1263" s="2"/>
    </row>
    <row r="1264" spans="2:13" ht="12.75" hidden="1">
      <c r="B1264" s="6"/>
      <c r="F1264" s="138"/>
      <c r="G1264" s="138"/>
      <c r="M1264" s="2"/>
    </row>
    <row r="1265" spans="2:13" ht="12.75" hidden="1">
      <c r="B1265" s="6"/>
      <c r="F1265" s="138"/>
      <c r="G1265" s="138"/>
      <c r="M1265" s="2"/>
    </row>
    <row r="1266" spans="2:13" ht="12.75" hidden="1">
      <c r="B1266" s="6"/>
      <c r="F1266" s="138"/>
      <c r="G1266" s="138"/>
      <c r="M1266" s="2"/>
    </row>
    <row r="1267" spans="2:13" ht="12.75" hidden="1">
      <c r="B1267" s="6"/>
      <c r="F1267" s="138"/>
      <c r="G1267" s="138"/>
      <c r="M1267" s="2"/>
    </row>
    <row r="1268" spans="2:13" ht="12.75" hidden="1">
      <c r="B1268" s="6"/>
      <c r="F1268" s="138"/>
      <c r="G1268" s="138"/>
      <c r="M1268" s="2"/>
    </row>
    <row r="1269" spans="2:13" ht="12.75" hidden="1">
      <c r="B1269" s="6"/>
      <c r="F1269" s="138"/>
      <c r="G1269" s="138"/>
      <c r="M1269" s="2"/>
    </row>
    <row r="1270" spans="2:13" ht="12.75" hidden="1">
      <c r="B1270" s="6"/>
      <c r="F1270" s="138"/>
      <c r="G1270" s="138"/>
      <c r="M1270" s="2"/>
    </row>
    <row r="1271" spans="2:13" ht="12.75" hidden="1">
      <c r="B1271" s="6"/>
      <c r="F1271" s="138"/>
      <c r="G1271" s="138"/>
      <c r="M1271" s="2"/>
    </row>
    <row r="1272" spans="2:13" ht="12.75" hidden="1">
      <c r="B1272" s="6"/>
      <c r="F1272" s="138"/>
      <c r="G1272" s="138"/>
      <c r="M1272" s="2"/>
    </row>
    <row r="1273" spans="2:13" ht="12.75" hidden="1">
      <c r="B1273" s="6"/>
      <c r="F1273" s="138"/>
      <c r="G1273" s="138"/>
      <c r="M1273" s="2"/>
    </row>
    <row r="1274" spans="2:13" ht="12.75" hidden="1">
      <c r="B1274" s="6"/>
      <c r="F1274" s="138"/>
      <c r="G1274" s="138"/>
      <c r="M1274" s="2"/>
    </row>
    <row r="1275" spans="2:13" ht="12.75" hidden="1">
      <c r="B1275" s="6"/>
      <c r="F1275" s="138"/>
      <c r="G1275" s="138"/>
      <c r="M1275" s="2"/>
    </row>
    <row r="1276" spans="2:13" ht="12.75" hidden="1">
      <c r="B1276" s="6"/>
      <c r="F1276" s="138"/>
      <c r="G1276" s="138"/>
      <c r="M1276" s="2"/>
    </row>
    <row r="1277" spans="2:13" ht="12.75" hidden="1">
      <c r="B1277" s="6"/>
      <c r="F1277" s="138"/>
      <c r="G1277" s="138"/>
      <c r="M1277" s="2"/>
    </row>
    <row r="1278" spans="2:13" ht="12.75" hidden="1">
      <c r="B1278" s="6"/>
      <c r="F1278" s="138"/>
      <c r="G1278" s="138"/>
      <c r="M1278" s="2"/>
    </row>
    <row r="1279" spans="2:13" ht="12.75" hidden="1">
      <c r="B1279" s="6"/>
      <c r="F1279" s="138"/>
      <c r="G1279" s="138"/>
      <c r="M1279" s="2"/>
    </row>
    <row r="1280" spans="2:13" ht="12.75" hidden="1">
      <c r="B1280" s="6"/>
      <c r="F1280" s="138"/>
      <c r="G1280" s="138"/>
      <c r="M1280" s="2"/>
    </row>
    <row r="1281" spans="2:13" ht="12.75" hidden="1">
      <c r="B1281" s="6"/>
      <c r="F1281" s="138"/>
      <c r="G1281" s="138"/>
      <c r="M1281" s="2"/>
    </row>
    <row r="1282" spans="2:13" ht="12.75" hidden="1">
      <c r="B1282" s="6"/>
      <c r="F1282" s="138"/>
      <c r="G1282" s="138"/>
      <c r="M1282" s="2"/>
    </row>
    <row r="1283" spans="2:13" ht="12.75" hidden="1">
      <c r="B1283" s="6"/>
      <c r="F1283" s="138"/>
      <c r="G1283" s="138"/>
      <c r="M1283" s="2"/>
    </row>
    <row r="1284" spans="2:13" ht="12.75" hidden="1">
      <c r="B1284" s="6"/>
      <c r="F1284" s="138"/>
      <c r="G1284" s="138"/>
      <c r="M1284" s="2"/>
    </row>
    <row r="1285" spans="2:13" ht="12.75" hidden="1">
      <c r="B1285" s="6"/>
      <c r="F1285" s="138"/>
      <c r="G1285" s="138"/>
      <c r="M1285" s="2"/>
    </row>
    <row r="1286" spans="2:13" ht="12.75" hidden="1">
      <c r="B1286" s="6"/>
      <c r="F1286" s="138"/>
      <c r="G1286" s="138"/>
      <c r="M1286" s="2"/>
    </row>
    <row r="1287" spans="2:13" ht="12.75" hidden="1">
      <c r="B1287" s="6"/>
      <c r="F1287" s="138"/>
      <c r="G1287" s="138"/>
      <c r="M1287" s="2"/>
    </row>
    <row r="1288" spans="2:13" ht="12.75" hidden="1">
      <c r="B1288" s="6"/>
      <c r="F1288" s="138"/>
      <c r="G1288" s="138"/>
      <c r="M1288" s="2"/>
    </row>
    <row r="1289" spans="2:13" ht="12.75" hidden="1">
      <c r="B1289" s="6"/>
      <c r="F1289" s="138"/>
      <c r="G1289" s="138"/>
      <c r="M1289" s="2"/>
    </row>
    <row r="1290" spans="2:13" ht="12.75" hidden="1">
      <c r="B1290" s="6"/>
      <c r="F1290" s="138"/>
      <c r="G1290" s="138"/>
      <c r="M1290" s="2"/>
    </row>
    <row r="1291" spans="2:13" ht="12.75" hidden="1">
      <c r="B1291" s="6"/>
      <c r="F1291" s="138"/>
      <c r="G1291" s="138"/>
      <c r="M1291" s="2"/>
    </row>
    <row r="1292" spans="2:13" ht="12.75" hidden="1">
      <c r="B1292" s="6"/>
      <c r="F1292" s="138"/>
      <c r="G1292" s="138"/>
      <c r="M1292" s="2"/>
    </row>
    <row r="1293" spans="2:13" ht="12.75" hidden="1">
      <c r="B1293" s="6"/>
      <c r="F1293" s="138"/>
      <c r="G1293" s="138"/>
      <c r="M1293" s="2"/>
    </row>
    <row r="1294" spans="2:13" ht="12.75" hidden="1">
      <c r="B1294" s="6"/>
      <c r="F1294" s="138"/>
      <c r="G1294" s="138"/>
      <c r="M1294" s="2"/>
    </row>
    <row r="1295" spans="2:13" ht="12.75" hidden="1">
      <c r="B1295" s="6"/>
      <c r="F1295" s="138"/>
      <c r="G1295" s="138"/>
      <c r="M1295" s="2"/>
    </row>
    <row r="1296" spans="2:13" ht="12.75" hidden="1">
      <c r="B1296" s="6"/>
      <c r="F1296" s="138"/>
      <c r="G1296" s="138"/>
      <c r="M1296" s="2"/>
    </row>
    <row r="1297" spans="2:13" ht="12.75" hidden="1">
      <c r="B1297" s="6"/>
      <c r="F1297" s="138"/>
      <c r="G1297" s="138"/>
      <c r="M1297" s="2"/>
    </row>
    <row r="1298" spans="2:13" ht="12.75" hidden="1">
      <c r="B1298" s="6"/>
      <c r="F1298" s="138"/>
      <c r="G1298" s="138"/>
      <c r="M1298" s="2"/>
    </row>
    <row r="1299" spans="2:13" ht="12.75" hidden="1">
      <c r="B1299" s="6"/>
      <c r="F1299" s="138"/>
      <c r="G1299" s="138"/>
      <c r="M1299" s="2"/>
    </row>
    <row r="1300" spans="2:13" ht="12.75" hidden="1">
      <c r="B1300" s="6"/>
      <c r="F1300" s="138"/>
      <c r="G1300" s="138"/>
      <c r="M1300" s="2"/>
    </row>
    <row r="1301" spans="2:13" ht="12.75" hidden="1">
      <c r="B1301" s="6"/>
      <c r="F1301" s="138"/>
      <c r="G1301" s="138"/>
      <c r="M1301" s="2"/>
    </row>
    <row r="1302" spans="2:13" ht="12.75" hidden="1">
      <c r="B1302" s="6"/>
      <c r="F1302" s="138"/>
      <c r="G1302" s="138"/>
      <c r="M1302" s="2"/>
    </row>
    <row r="1303" spans="2:13" ht="12.75" hidden="1">
      <c r="B1303" s="6"/>
      <c r="F1303" s="138"/>
      <c r="G1303" s="138"/>
      <c r="M1303" s="2"/>
    </row>
    <row r="1304" spans="2:13" ht="12.75" hidden="1">
      <c r="B1304" s="6"/>
      <c r="F1304" s="138"/>
      <c r="G1304" s="138"/>
      <c r="M1304" s="2"/>
    </row>
    <row r="1305" spans="2:13" ht="12.75" hidden="1">
      <c r="B1305" s="6"/>
      <c r="F1305" s="138"/>
      <c r="G1305" s="138"/>
      <c r="M1305" s="2"/>
    </row>
    <row r="1306" spans="2:13" ht="12.75" hidden="1">
      <c r="B1306" s="6"/>
      <c r="F1306" s="138"/>
      <c r="G1306" s="138"/>
      <c r="M1306" s="2"/>
    </row>
    <row r="1307" spans="2:13" ht="12.75" hidden="1">
      <c r="B1307" s="6"/>
      <c r="F1307" s="138"/>
      <c r="G1307" s="138"/>
      <c r="M1307" s="2"/>
    </row>
    <row r="1308" spans="2:13" ht="12.75" hidden="1">
      <c r="B1308" s="6"/>
      <c r="F1308" s="138"/>
      <c r="G1308" s="138"/>
      <c r="M1308" s="2"/>
    </row>
    <row r="1309" spans="2:13" ht="12.75" hidden="1">
      <c r="B1309" s="6"/>
      <c r="F1309" s="138"/>
      <c r="G1309" s="138"/>
      <c r="M1309" s="2"/>
    </row>
    <row r="1310" spans="2:13" ht="12.75" hidden="1">
      <c r="B1310" s="6"/>
      <c r="F1310" s="138"/>
      <c r="G1310" s="138"/>
      <c r="M1310" s="2"/>
    </row>
    <row r="1311" spans="2:13" ht="12.75" hidden="1">
      <c r="B1311" s="6"/>
      <c r="F1311" s="138"/>
      <c r="G1311" s="138"/>
      <c r="M1311" s="2"/>
    </row>
    <row r="1312" spans="2:13" ht="12.75" hidden="1">
      <c r="B1312" s="6"/>
      <c r="F1312" s="138"/>
      <c r="G1312" s="138"/>
      <c r="M1312" s="2"/>
    </row>
    <row r="1313" spans="2:13" ht="12.75" hidden="1">
      <c r="B1313" s="6"/>
      <c r="F1313" s="138"/>
      <c r="G1313" s="138"/>
      <c r="M1313" s="2"/>
    </row>
    <row r="1314" spans="2:13" ht="12.75" hidden="1">
      <c r="B1314" s="6"/>
      <c r="F1314" s="138"/>
      <c r="G1314" s="138"/>
      <c r="M1314" s="2"/>
    </row>
    <row r="1315" spans="2:13" ht="12.75" hidden="1">
      <c r="B1315" s="6"/>
      <c r="F1315" s="138"/>
      <c r="G1315" s="138"/>
      <c r="M1315" s="2"/>
    </row>
    <row r="1316" spans="2:13" ht="12.75" hidden="1">
      <c r="B1316" s="6"/>
      <c r="F1316" s="138"/>
      <c r="G1316" s="138"/>
      <c r="M1316" s="2"/>
    </row>
    <row r="1317" spans="2:13" ht="12.75" hidden="1">
      <c r="B1317" s="6"/>
      <c r="F1317" s="138"/>
      <c r="G1317" s="138"/>
      <c r="M1317" s="2"/>
    </row>
    <row r="1318" spans="2:13" ht="12.75" hidden="1">
      <c r="B1318" s="6"/>
      <c r="F1318" s="138"/>
      <c r="G1318" s="138"/>
      <c r="M1318" s="2"/>
    </row>
    <row r="1319" spans="2:13" ht="12.75" hidden="1">
      <c r="B1319" s="6"/>
      <c r="F1319" s="138"/>
      <c r="G1319" s="138"/>
      <c r="M1319" s="2"/>
    </row>
    <row r="1320" spans="2:13" ht="12.75" hidden="1">
      <c r="B1320" s="6"/>
      <c r="F1320" s="138"/>
      <c r="G1320" s="138"/>
      <c r="M1320" s="2"/>
    </row>
    <row r="1321" spans="2:13" ht="12.75" hidden="1">
      <c r="B1321" s="6"/>
      <c r="F1321" s="138"/>
      <c r="G1321" s="138"/>
      <c r="M1321" s="2"/>
    </row>
    <row r="1322" spans="2:13" ht="12.75" hidden="1">
      <c r="B1322" s="6"/>
      <c r="F1322" s="138"/>
      <c r="G1322" s="138"/>
      <c r="M1322" s="2"/>
    </row>
    <row r="1323" spans="2:13" ht="12.75" hidden="1">
      <c r="B1323" s="6"/>
      <c r="F1323" s="138"/>
      <c r="G1323" s="138"/>
      <c r="M1323" s="2"/>
    </row>
    <row r="1324" spans="2:13" ht="12.75" hidden="1">
      <c r="B1324" s="6"/>
      <c r="F1324" s="138"/>
      <c r="G1324" s="138"/>
      <c r="M1324" s="2"/>
    </row>
    <row r="1325" spans="2:13" ht="12.75" hidden="1">
      <c r="B1325" s="6"/>
      <c r="F1325" s="138"/>
      <c r="G1325" s="138"/>
      <c r="M1325" s="2"/>
    </row>
    <row r="1326" spans="2:13" ht="12.75" hidden="1">
      <c r="B1326" s="6"/>
      <c r="F1326" s="138"/>
      <c r="G1326" s="138"/>
      <c r="M1326" s="2"/>
    </row>
    <row r="1327" spans="2:13" ht="12.75" hidden="1">
      <c r="B1327" s="6"/>
      <c r="F1327" s="138"/>
      <c r="G1327" s="138"/>
      <c r="M1327" s="2"/>
    </row>
    <row r="1328" spans="2:13" ht="12.75" hidden="1">
      <c r="B1328" s="6"/>
      <c r="F1328" s="138"/>
      <c r="G1328" s="138"/>
      <c r="M1328" s="2"/>
    </row>
    <row r="1329" spans="2:13" ht="12.75" hidden="1">
      <c r="B1329" s="6"/>
      <c r="F1329" s="138"/>
      <c r="G1329" s="138"/>
      <c r="M1329" s="2"/>
    </row>
    <row r="1330" spans="2:13" ht="12.75" hidden="1">
      <c r="B1330" s="6"/>
      <c r="F1330" s="138"/>
      <c r="G1330" s="138"/>
      <c r="M1330" s="2"/>
    </row>
    <row r="1331" spans="2:13" ht="12.75" hidden="1">
      <c r="B1331" s="6"/>
      <c r="F1331" s="138"/>
      <c r="G1331" s="138"/>
      <c r="M1331" s="2"/>
    </row>
    <row r="1332" spans="2:13" ht="12.75">
      <c r="B1332" s="6"/>
      <c r="F1332" s="138"/>
      <c r="G1332" s="138"/>
      <c r="M1332" s="2"/>
    </row>
    <row r="1333" spans="2:13" ht="12.75">
      <c r="B1333" s="6"/>
      <c r="F1333" s="138"/>
      <c r="G1333" s="138"/>
      <c r="M1333" s="2"/>
    </row>
    <row r="1334" spans="1:256" s="313" customFormat="1" ht="12.75">
      <c r="A1334" s="309"/>
      <c r="B1334" s="310">
        <v>-1239869</v>
      </c>
      <c r="C1334" s="309" t="s">
        <v>1177</v>
      </c>
      <c r="D1334" s="309" t="s">
        <v>1178</v>
      </c>
      <c r="E1334" s="309"/>
      <c r="F1334" s="311"/>
      <c r="G1334" s="311"/>
      <c r="H1334" s="310">
        <v>1239869</v>
      </c>
      <c r="I1334" s="312">
        <v>-2479.738</v>
      </c>
      <c r="K1334" s="314"/>
      <c r="L1334" s="315"/>
      <c r="M1334" s="2">
        <v>500</v>
      </c>
      <c r="N1334" s="315"/>
      <c r="O1334" s="315"/>
      <c r="P1334" s="315"/>
      <c r="Q1334" s="315"/>
      <c r="R1334" s="315"/>
      <c r="S1334" s="315"/>
      <c r="T1334" s="315"/>
      <c r="U1334" s="315"/>
      <c r="V1334" s="315"/>
      <c r="W1334" s="315"/>
      <c r="X1334" s="315"/>
      <c r="Y1334" s="315"/>
      <c r="Z1334" s="315"/>
      <c r="AA1334" s="315"/>
      <c r="AB1334" s="315"/>
      <c r="AC1334" s="315"/>
      <c r="AD1334" s="315"/>
      <c r="AE1334" s="315"/>
      <c r="AF1334" s="315"/>
      <c r="AG1334" s="315"/>
      <c r="AH1334" s="315"/>
      <c r="AI1334" s="315"/>
      <c r="AJ1334" s="315"/>
      <c r="AK1334" s="315"/>
      <c r="AL1334" s="315"/>
      <c r="AM1334" s="315"/>
      <c r="AN1334" s="315"/>
      <c r="AO1334" s="315"/>
      <c r="AP1334" s="315"/>
      <c r="AQ1334" s="315"/>
      <c r="AR1334" s="315"/>
      <c r="AS1334" s="315"/>
      <c r="AT1334" s="315"/>
      <c r="AU1334" s="315"/>
      <c r="AV1334" s="315"/>
      <c r="AW1334" s="315"/>
      <c r="AX1334" s="315"/>
      <c r="AY1334" s="315"/>
      <c r="AZ1334" s="315"/>
      <c r="BA1334" s="315"/>
      <c r="BB1334" s="315"/>
      <c r="BC1334" s="315"/>
      <c r="BD1334" s="315"/>
      <c r="BE1334" s="315"/>
      <c r="BF1334" s="315"/>
      <c r="BG1334" s="315"/>
      <c r="BH1334" s="315"/>
      <c r="BI1334" s="315"/>
      <c r="BJ1334" s="315"/>
      <c r="BK1334" s="315"/>
      <c r="BL1334" s="315"/>
      <c r="BM1334" s="315"/>
      <c r="BN1334" s="315"/>
      <c r="BO1334" s="315"/>
      <c r="BP1334" s="315"/>
      <c r="BQ1334" s="315"/>
      <c r="BR1334" s="315"/>
      <c r="BS1334" s="315"/>
      <c r="BT1334" s="315"/>
      <c r="BU1334" s="315"/>
      <c r="BV1334" s="315"/>
      <c r="BW1334" s="315"/>
      <c r="BX1334" s="315"/>
      <c r="BY1334" s="315"/>
      <c r="BZ1334" s="315"/>
      <c r="CA1334" s="315"/>
      <c r="CB1334" s="315"/>
      <c r="CC1334" s="315"/>
      <c r="CD1334" s="315"/>
      <c r="CE1334" s="315"/>
      <c r="CF1334" s="315"/>
      <c r="CG1334" s="315"/>
      <c r="CH1334" s="315"/>
      <c r="CI1334" s="315"/>
      <c r="CJ1334" s="315"/>
      <c r="CK1334" s="315"/>
      <c r="CL1334" s="315"/>
      <c r="CM1334" s="315"/>
      <c r="CN1334" s="315"/>
      <c r="CO1334" s="315"/>
      <c r="CP1334" s="315"/>
      <c r="CQ1334" s="315"/>
      <c r="CR1334" s="315"/>
      <c r="CS1334" s="315"/>
      <c r="CT1334" s="315"/>
      <c r="CU1334" s="315"/>
      <c r="CV1334" s="315"/>
      <c r="CW1334" s="315"/>
      <c r="CX1334" s="315"/>
      <c r="CY1334" s="315"/>
      <c r="CZ1334" s="315"/>
      <c r="DA1334" s="315"/>
      <c r="DB1334" s="315"/>
      <c r="DC1334" s="315"/>
      <c r="DD1334" s="315"/>
      <c r="DE1334" s="315"/>
      <c r="DF1334" s="315"/>
      <c r="DG1334" s="315"/>
      <c r="DH1334" s="315"/>
      <c r="DI1334" s="315"/>
      <c r="DJ1334" s="315"/>
      <c r="DK1334" s="315"/>
      <c r="DL1334" s="315"/>
      <c r="DM1334" s="315"/>
      <c r="DN1334" s="315"/>
      <c r="DO1334" s="315"/>
      <c r="DP1334" s="315"/>
      <c r="DQ1334" s="315"/>
      <c r="DR1334" s="315"/>
      <c r="DS1334" s="315"/>
      <c r="DT1334" s="315"/>
      <c r="DU1334" s="315"/>
      <c r="DV1334" s="315"/>
      <c r="DW1334" s="315"/>
      <c r="DX1334" s="315"/>
      <c r="DY1334" s="315"/>
      <c r="DZ1334" s="315"/>
      <c r="EA1334" s="315"/>
      <c r="EB1334" s="315"/>
      <c r="EC1334" s="315"/>
      <c r="ED1334" s="315"/>
      <c r="EE1334" s="315"/>
      <c r="EF1334" s="315"/>
      <c r="EG1334" s="315"/>
      <c r="EH1334" s="315"/>
      <c r="EI1334" s="315"/>
      <c r="EJ1334" s="315"/>
      <c r="EK1334" s="315"/>
      <c r="EL1334" s="315"/>
      <c r="EM1334" s="315"/>
      <c r="EN1334" s="315"/>
      <c r="EO1334" s="315"/>
      <c r="EP1334" s="315"/>
      <c r="EQ1334" s="315"/>
      <c r="ER1334" s="315"/>
      <c r="ES1334" s="315"/>
      <c r="ET1334" s="315"/>
      <c r="EU1334" s="315"/>
      <c r="EV1334" s="315"/>
      <c r="EW1334" s="315"/>
      <c r="EX1334" s="315"/>
      <c r="EY1334" s="315"/>
      <c r="EZ1334" s="315"/>
      <c r="FA1334" s="315"/>
      <c r="FB1334" s="315"/>
      <c r="FC1334" s="315"/>
      <c r="FD1334" s="315"/>
      <c r="FE1334" s="315"/>
      <c r="FF1334" s="315"/>
      <c r="FG1334" s="315"/>
      <c r="FH1334" s="315"/>
      <c r="FI1334" s="315"/>
      <c r="FJ1334" s="315"/>
      <c r="FK1334" s="315"/>
      <c r="FL1334" s="315"/>
      <c r="FM1334" s="315"/>
      <c r="FN1334" s="315"/>
      <c r="FO1334" s="315"/>
      <c r="FP1334" s="315"/>
      <c r="FQ1334" s="315"/>
      <c r="FR1334" s="315"/>
      <c r="FS1334" s="315"/>
      <c r="FT1334" s="315"/>
      <c r="FU1334" s="315"/>
      <c r="FV1334" s="315"/>
      <c r="FW1334" s="315"/>
      <c r="FX1334" s="315"/>
      <c r="FY1334" s="315"/>
      <c r="FZ1334" s="315"/>
      <c r="GA1334" s="315"/>
      <c r="GB1334" s="315"/>
      <c r="GC1334" s="315"/>
      <c r="GD1334" s="315"/>
      <c r="GE1334" s="315"/>
      <c r="GF1334" s="315"/>
      <c r="GG1334" s="315"/>
      <c r="GH1334" s="315"/>
      <c r="GI1334" s="315"/>
      <c r="GJ1334" s="315"/>
      <c r="GK1334" s="315"/>
      <c r="GL1334" s="315"/>
      <c r="GM1334" s="315"/>
      <c r="GN1334" s="315"/>
      <c r="GO1334" s="315"/>
      <c r="GP1334" s="315"/>
      <c r="GQ1334" s="315"/>
      <c r="GR1334" s="315"/>
      <c r="GS1334" s="315"/>
      <c r="GT1334" s="315"/>
      <c r="GU1334" s="315"/>
      <c r="GV1334" s="315"/>
      <c r="GW1334" s="315"/>
      <c r="GX1334" s="315"/>
      <c r="GY1334" s="315"/>
      <c r="GZ1334" s="315"/>
      <c r="HA1334" s="315"/>
      <c r="HB1334" s="315"/>
      <c r="HC1334" s="315"/>
      <c r="HD1334" s="315"/>
      <c r="HE1334" s="315"/>
      <c r="HF1334" s="315"/>
      <c r="HG1334" s="315"/>
      <c r="HH1334" s="315"/>
      <c r="HI1334" s="315"/>
      <c r="HJ1334" s="315"/>
      <c r="HK1334" s="315"/>
      <c r="HL1334" s="315"/>
      <c r="HM1334" s="315"/>
      <c r="HN1334" s="315"/>
      <c r="HO1334" s="315"/>
      <c r="HP1334" s="315"/>
      <c r="HQ1334" s="315"/>
      <c r="HR1334" s="315"/>
      <c r="HS1334" s="315"/>
      <c r="HT1334" s="315"/>
      <c r="HU1334" s="315"/>
      <c r="HV1334" s="315"/>
      <c r="HW1334" s="315"/>
      <c r="HX1334" s="315"/>
      <c r="HY1334" s="315"/>
      <c r="HZ1334" s="315"/>
      <c r="IA1334" s="315"/>
      <c r="IB1334" s="315"/>
      <c r="IC1334" s="315"/>
      <c r="ID1334" s="315"/>
      <c r="IE1334" s="315"/>
      <c r="IF1334" s="315"/>
      <c r="IG1334" s="315"/>
      <c r="IH1334" s="315"/>
      <c r="II1334" s="315"/>
      <c r="IJ1334" s="315"/>
      <c r="IK1334" s="315"/>
      <c r="IL1334" s="315"/>
      <c r="IM1334" s="315"/>
      <c r="IN1334" s="315"/>
      <c r="IO1334" s="315"/>
      <c r="IP1334" s="315"/>
      <c r="IQ1334" s="315"/>
      <c r="IR1334" s="315"/>
      <c r="IS1334" s="315"/>
      <c r="IT1334" s="315"/>
      <c r="IU1334" s="315"/>
      <c r="IV1334" s="315"/>
    </row>
    <row r="1335" spans="1:256" s="313" customFormat="1" ht="12.75">
      <c r="A1335" s="309"/>
      <c r="B1335" s="310">
        <v>-2885250</v>
      </c>
      <c r="C1335" s="309" t="s">
        <v>1177</v>
      </c>
      <c r="D1335" s="309" t="s">
        <v>1179</v>
      </c>
      <c r="E1335" s="309"/>
      <c r="F1335" s="311"/>
      <c r="G1335" s="311"/>
      <c r="H1335" s="310">
        <v>4125119</v>
      </c>
      <c r="I1335" s="312">
        <v>-5888.265306122449</v>
      </c>
      <c r="K1335" s="314"/>
      <c r="L1335" s="315"/>
      <c r="M1335" s="2">
        <v>490</v>
      </c>
      <c r="N1335" s="315"/>
      <c r="O1335" s="315"/>
      <c r="P1335" s="315"/>
      <c r="Q1335" s="315"/>
      <c r="R1335" s="315"/>
      <c r="S1335" s="315"/>
      <c r="T1335" s="315"/>
      <c r="U1335" s="315"/>
      <c r="V1335" s="315"/>
      <c r="W1335" s="315"/>
      <c r="X1335" s="315"/>
      <c r="Y1335" s="315"/>
      <c r="Z1335" s="315"/>
      <c r="AA1335" s="315"/>
      <c r="AB1335" s="315"/>
      <c r="AC1335" s="315"/>
      <c r="AD1335" s="315"/>
      <c r="AE1335" s="315"/>
      <c r="AF1335" s="315"/>
      <c r="AG1335" s="315"/>
      <c r="AH1335" s="315"/>
      <c r="AI1335" s="315"/>
      <c r="AJ1335" s="315"/>
      <c r="AK1335" s="315"/>
      <c r="AL1335" s="315"/>
      <c r="AM1335" s="315"/>
      <c r="AN1335" s="315"/>
      <c r="AO1335" s="315"/>
      <c r="AP1335" s="315"/>
      <c r="AQ1335" s="315"/>
      <c r="AR1335" s="315"/>
      <c r="AS1335" s="315"/>
      <c r="AT1335" s="315"/>
      <c r="AU1335" s="315"/>
      <c r="AV1335" s="315"/>
      <c r="AW1335" s="315"/>
      <c r="AX1335" s="315"/>
      <c r="AY1335" s="315"/>
      <c r="AZ1335" s="315"/>
      <c r="BA1335" s="315"/>
      <c r="BB1335" s="315"/>
      <c r="BC1335" s="315"/>
      <c r="BD1335" s="315"/>
      <c r="BE1335" s="315"/>
      <c r="BF1335" s="315"/>
      <c r="BG1335" s="315"/>
      <c r="BH1335" s="315"/>
      <c r="BI1335" s="315"/>
      <c r="BJ1335" s="315"/>
      <c r="BK1335" s="315"/>
      <c r="BL1335" s="315"/>
      <c r="BM1335" s="315"/>
      <c r="BN1335" s="315"/>
      <c r="BO1335" s="315"/>
      <c r="BP1335" s="315"/>
      <c r="BQ1335" s="315"/>
      <c r="BR1335" s="315"/>
      <c r="BS1335" s="315"/>
      <c r="BT1335" s="315"/>
      <c r="BU1335" s="315"/>
      <c r="BV1335" s="315"/>
      <c r="BW1335" s="315"/>
      <c r="BX1335" s="315"/>
      <c r="BY1335" s="315"/>
      <c r="BZ1335" s="315"/>
      <c r="CA1335" s="315"/>
      <c r="CB1335" s="315"/>
      <c r="CC1335" s="315"/>
      <c r="CD1335" s="315"/>
      <c r="CE1335" s="315"/>
      <c r="CF1335" s="315"/>
      <c r="CG1335" s="315"/>
      <c r="CH1335" s="315"/>
      <c r="CI1335" s="315"/>
      <c r="CJ1335" s="315"/>
      <c r="CK1335" s="315"/>
      <c r="CL1335" s="315"/>
      <c r="CM1335" s="315"/>
      <c r="CN1335" s="315"/>
      <c r="CO1335" s="315"/>
      <c r="CP1335" s="315"/>
      <c r="CQ1335" s="315"/>
      <c r="CR1335" s="315"/>
      <c r="CS1335" s="315"/>
      <c r="CT1335" s="315"/>
      <c r="CU1335" s="315"/>
      <c r="CV1335" s="315"/>
      <c r="CW1335" s="315"/>
      <c r="CX1335" s="315"/>
      <c r="CY1335" s="315"/>
      <c r="CZ1335" s="315"/>
      <c r="DA1335" s="315"/>
      <c r="DB1335" s="315"/>
      <c r="DC1335" s="315"/>
      <c r="DD1335" s="315"/>
      <c r="DE1335" s="315"/>
      <c r="DF1335" s="315"/>
      <c r="DG1335" s="315"/>
      <c r="DH1335" s="315"/>
      <c r="DI1335" s="315"/>
      <c r="DJ1335" s="315"/>
      <c r="DK1335" s="315"/>
      <c r="DL1335" s="315"/>
      <c r="DM1335" s="315"/>
      <c r="DN1335" s="315"/>
      <c r="DO1335" s="315"/>
      <c r="DP1335" s="315"/>
      <c r="DQ1335" s="315"/>
      <c r="DR1335" s="315"/>
      <c r="DS1335" s="315"/>
      <c r="DT1335" s="315"/>
      <c r="DU1335" s="315"/>
      <c r="DV1335" s="315"/>
      <c r="DW1335" s="315"/>
      <c r="DX1335" s="315"/>
      <c r="DY1335" s="315"/>
      <c r="DZ1335" s="315"/>
      <c r="EA1335" s="315"/>
      <c r="EB1335" s="315"/>
      <c r="EC1335" s="315"/>
      <c r="ED1335" s="315"/>
      <c r="EE1335" s="315"/>
      <c r="EF1335" s="315"/>
      <c r="EG1335" s="315"/>
      <c r="EH1335" s="315"/>
      <c r="EI1335" s="315"/>
      <c r="EJ1335" s="315"/>
      <c r="EK1335" s="315"/>
      <c r="EL1335" s="315"/>
      <c r="EM1335" s="315"/>
      <c r="EN1335" s="315"/>
      <c r="EO1335" s="315"/>
      <c r="EP1335" s="315"/>
      <c r="EQ1335" s="315"/>
      <c r="ER1335" s="315"/>
      <c r="ES1335" s="315"/>
      <c r="ET1335" s="315"/>
      <c r="EU1335" s="315"/>
      <c r="EV1335" s="315"/>
      <c r="EW1335" s="315"/>
      <c r="EX1335" s="315"/>
      <c r="EY1335" s="315"/>
      <c r="EZ1335" s="315"/>
      <c r="FA1335" s="315"/>
      <c r="FB1335" s="315"/>
      <c r="FC1335" s="315"/>
      <c r="FD1335" s="315"/>
      <c r="FE1335" s="315"/>
      <c r="FF1335" s="315"/>
      <c r="FG1335" s="315"/>
      <c r="FH1335" s="315"/>
      <c r="FI1335" s="315"/>
      <c r="FJ1335" s="315"/>
      <c r="FK1335" s="315"/>
      <c r="FL1335" s="315"/>
      <c r="FM1335" s="315"/>
      <c r="FN1335" s="315"/>
      <c r="FO1335" s="315"/>
      <c r="FP1335" s="315"/>
      <c r="FQ1335" s="315"/>
      <c r="FR1335" s="315"/>
      <c r="FS1335" s="315"/>
      <c r="FT1335" s="315"/>
      <c r="FU1335" s="315"/>
      <c r="FV1335" s="315"/>
      <c r="FW1335" s="315"/>
      <c r="FX1335" s="315"/>
      <c r="FY1335" s="315"/>
      <c r="FZ1335" s="315"/>
      <c r="GA1335" s="315"/>
      <c r="GB1335" s="315"/>
      <c r="GC1335" s="315"/>
      <c r="GD1335" s="315"/>
      <c r="GE1335" s="315"/>
      <c r="GF1335" s="315"/>
      <c r="GG1335" s="315"/>
      <c r="GH1335" s="315"/>
      <c r="GI1335" s="315"/>
      <c r="GJ1335" s="315"/>
      <c r="GK1335" s="315"/>
      <c r="GL1335" s="315"/>
      <c r="GM1335" s="315"/>
      <c r="GN1335" s="315"/>
      <c r="GO1335" s="315"/>
      <c r="GP1335" s="315"/>
      <c r="GQ1335" s="315"/>
      <c r="GR1335" s="315"/>
      <c r="GS1335" s="315"/>
      <c r="GT1335" s="315"/>
      <c r="GU1335" s="315"/>
      <c r="GV1335" s="315"/>
      <c r="GW1335" s="315"/>
      <c r="GX1335" s="315"/>
      <c r="GY1335" s="315"/>
      <c r="GZ1335" s="315"/>
      <c r="HA1335" s="315"/>
      <c r="HB1335" s="315"/>
      <c r="HC1335" s="315"/>
      <c r="HD1335" s="315"/>
      <c r="HE1335" s="315"/>
      <c r="HF1335" s="315"/>
      <c r="HG1335" s="315"/>
      <c r="HH1335" s="315"/>
      <c r="HI1335" s="315"/>
      <c r="HJ1335" s="315"/>
      <c r="HK1335" s="315"/>
      <c r="HL1335" s="315"/>
      <c r="HM1335" s="315"/>
      <c r="HN1335" s="315"/>
      <c r="HO1335" s="315"/>
      <c r="HP1335" s="315"/>
      <c r="HQ1335" s="315"/>
      <c r="HR1335" s="315"/>
      <c r="HS1335" s="315"/>
      <c r="HT1335" s="315"/>
      <c r="HU1335" s="315"/>
      <c r="HV1335" s="315"/>
      <c r="HW1335" s="315"/>
      <c r="HX1335" s="315"/>
      <c r="HY1335" s="315"/>
      <c r="HZ1335" s="315"/>
      <c r="IA1335" s="315"/>
      <c r="IB1335" s="315"/>
      <c r="IC1335" s="315"/>
      <c r="ID1335" s="315"/>
      <c r="IE1335" s="315"/>
      <c r="IF1335" s="315"/>
      <c r="IG1335" s="315"/>
      <c r="IH1335" s="315"/>
      <c r="II1335" s="315"/>
      <c r="IJ1335" s="315"/>
      <c r="IK1335" s="315"/>
      <c r="IL1335" s="315"/>
      <c r="IM1335" s="315"/>
      <c r="IN1335" s="315"/>
      <c r="IO1335" s="315"/>
      <c r="IP1335" s="315"/>
      <c r="IQ1335" s="315"/>
      <c r="IR1335" s="315"/>
      <c r="IS1335" s="315"/>
      <c r="IT1335" s="315"/>
      <c r="IU1335" s="315"/>
      <c r="IV1335" s="315"/>
    </row>
    <row r="1336" spans="1:256" s="313" customFormat="1" ht="12.75">
      <c r="A1336" s="309"/>
      <c r="B1336" s="310">
        <v>236539</v>
      </c>
      <c r="C1336" s="309" t="s">
        <v>1177</v>
      </c>
      <c r="D1336" s="309" t="s">
        <v>1174</v>
      </c>
      <c r="E1336" s="309"/>
      <c r="F1336" s="311"/>
      <c r="G1336" s="311"/>
      <c r="H1336" s="310">
        <v>3888580</v>
      </c>
      <c r="I1336" s="312">
        <v>482.7326530612245</v>
      </c>
      <c r="K1336" s="314"/>
      <c r="L1336" s="315"/>
      <c r="M1336" s="2">
        <v>490</v>
      </c>
      <c r="N1336" s="315"/>
      <c r="O1336" s="315"/>
      <c r="P1336" s="315"/>
      <c r="Q1336" s="315"/>
      <c r="R1336" s="315"/>
      <c r="S1336" s="315"/>
      <c r="T1336" s="315"/>
      <c r="U1336" s="315"/>
      <c r="V1336" s="315"/>
      <c r="W1336" s="315"/>
      <c r="X1336" s="315"/>
      <c r="Y1336" s="315"/>
      <c r="Z1336" s="315"/>
      <c r="AA1336" s="315"/>
      <c r="AB1336" s="315"/>
      <c r="AC1336" s="315"/>
      <c r="AD1336" s="315"/>
      <c r="AE1336" s="315"/>
      <c r="AF1336" s="315"/>
      <c r="AG1336" s="315"/>
      <c r="AH1336" s="315"/>
      <c r="AI1336" s="315"/>
      <c r="AJ1336" s="315"/>
      <c r="AK1336" s="315"/>
      <c r="AL1336" s="315"/>
      <c r="AM1336" s="315"/>
      <c r="AN1336" s="315"/>
      <c r="AO1336" s="315"/>
      <c r="AP1336" s="315"/>
      <c r="AQ1336" s="315"/>
      <c r="AR1336" s="315"/>
      <c r="AS1336" s="315"/>
      <c r="AT1336" s="315"/>
      <c r="AU1336" s="315"/>
      <c r="AV1336" s="315"/>
      <c r="AW1336" s="315"/>
      <c r="AX1336" s="315"/>
      <c r="AY1336" s="315"/>
      <c r="AZ1336" s="315"/>
      <c r="BA1336" s="315"/>
      <c r="BB1336" s="315"/>
      <c r="BC1336" s="315"/>
      <c r="BD1336" s="315"/>
      <c r="BE1336" s="315"/>
      <c r="BF1336" s="315"/>
      <c r="BG1336" s="315"/>
      <c r="BH1336" s="315"/>
      <c r="BI1336" s="315"/>
      <c r="BJ1336" s="315"/>
      <c r="BK1336" s="315"/>
      <c r="BL1336" s="315"/>
      <c r="BM1336" s="315"/>
      <c r="BN1336" s="315"/>
      <c r="BO1336" s="315"/>
      <c r="BP1336" s="315"/>
      <c r="BQ1336" s="315"/>
      <c r="BR1336" s="315"/>
      <c r="BS1336" s="315"/>
      <c r="BT1336" s="315"/>
      <c r="BU1336" s="315"/>
      <c r="BV1336" s="315"/>
      <c r="BW1336" s="315"/>
      <c r="BX1336" s="315"/>
      <c r="BY1336" s="315"/>
      <c r="BZ1336" s="315"/>
      <c r="CA1336" s="315"/>
      <c r="CB1336" s="315"/>
      <c r="CC1336" s="315"/>
      <c r="CD1336" s="315"/>
      <c r="CE1336" s="315"/>
      <c r="CF1336" s="315"/>
      <c r="CG1336" s="315"/>
      <c r="CH1336" s="315"/>
      <c r="CI1336" s="315"/>
      <c r="CJ1336" s="315"/>
      <c r="CK1336" s="315"/>
      <c r="CL1336" s="315"/>
      <c r="CM1336" s="315"/>
      <c r="CN1336" s="315"/>
      <c r="CO1336" s="315"/>
      <c r="CP1336" s="315"/>
      <c r="CQ1336" s="315"/>
      <c r="CR1336" s="315"/>
      <c r="CS1336" s="315"/>
      <c r="CT1336" s="315"/>
      <c r="CU1336" s="315"/>
      <c r="CV1336" s="315"/>
      <c r="CW1336" s="315"/>
      <c r="CX1336" s="315"/>
      <c r="CY1336" s="315"/>
      <c r="CZ1336" s="315"/>
      <c r="DA1336" s="315"/>
      <c r="DB1336" s="315"/>
      <c r="DC1336" s="315"/>
      <c r="DD1336" s="315"/>
      <c r="DE1336" s="315"/>
      <c r="DF1336" s="315"/>
      <c r="DG1336" s="315"/>
      <c r="DH1336" s="315"/>
      <c r="DI1336" s="315"/>
      <c r="DJ1336" s="315"/>
      <c r="DK1336" s="315"/>
      <c r="DL1336" s="315"/>
      <c r="DM1336" s="315"/>
      <c r="DN1336" s="315"/>
      <c r="DO1336" s="315"/>
      <c r="DP1336" s="315"/>
      <c r="DQ1336" s="315"/>
      <c r="DR1336" s="315"/>
      <c r="DS1336" s="315"/>
      <c r="DT1336" s="315"/>
      <c r="DU1336" s="315"/>
      <c r="DV1336" s="315"/>
      <c r="DW1336" s="315"/>
      <c r="DX1336" s="315"/>
      <c r="DY1336" s="315"/>
      <c r="DZ1336" s="315"/>
      <c r="EA1336" s="315"/>
      <c r="EB1336" s="315"/>
      <c r="EC1336" s="315"/>
      <c r="ED1336" s="315"/>
      <c r="EE1336" s="315"/>
      <c r="EF1336" s="315"/>
      <c r="EG1336" s="315"/>
      <c r="EH1336" s="315"/>
      <c r="EI1336" s="315"/>
      <c r="EJ1336" s="315"/>
      <c r="EK1336" s="315"/>
      <c r="EL1336" s="315"/>
      <c r="EM1336" s="315"/>
      <c r="EN1336" s="315"/>
      <c r="EO1336" s="315"/>
      <c r="EP1336" s="315"/>
      <c r="EQ1336" s="315"/>
      <c r="ER1336" s="315"/>
      <c r="ES1336" s="315"/>
      <c r="ET1336" s="315"/>
      <c r="EU1336" s="315"/>
      <c r="EV1336" s="315"/>
      <c r="EW1336" s="315"/>
      <c r="EX1336" s="315"/>
      <c r="EY1336" s="315"/>
      <c r="EZ1336" s="315"/>
      <c r="FA1336" s="315"/>
      <c r="FB1336" s="315"/>
      <c r="FC1336" s="315"/>
      <c r="FD1336" s="315"/>
      <c r="FE1336" s="315"/>
      <c r="FF1336" s="315"/>
      <c r="FG1336" s="315"/>
      <c r="FH1336" s="315"/>
      <c r="FI1336" s="315"/>
      <c r="FJ1336" s="315"/>
      <c r="FK1336" s="315"/>
      <c r="FL1336" s="315"/>
      <c r="FM1336" s="315"/>
      <c r="FN1336" s="315"/>
      <c r="FO1336" s="315"/>
      <c r="FP1336" s="315"/>
      <c r="FQ1336" s="315"/>
      <c r="FR1336" s="315"/>
      <c r="FS1336" s="315"/>
      <c r="FT1336" s="315"/>
      <c r="FU1336" s="315"/>
      <c r="FV1336" s="315"/>
      <c r="FW1336" s="315"/>
      <c r="FX1336" s="315"/>
      <c r="FY1336" s="315"/>
      <c r="FZ1336" s="315"/>
      <c r="GA1336" s="315"/>
      <c r="GB1336" s="315"/>
      <c r="GC1336" s="315"/>
      <c r="GD1336" s="315"/>
      <c r="GE1336" s="315"/>
      <c r="GF1336" s="315"/>
      <c r="GG1336" s="315"/>
      <c r="GH1336" s="315"/>
      <c r="GI1336" s="315"/>
      <c r="GJ1336" s="315"/>
      <c r="GK1336" s="315"/>
      <c r="GL1336" s="315"/>
      <c r="GM1336" s="315"/>
      <c r="GN1336" s="315"/>
      <c r="GO1336" s="315"/>
      <c r="GP1336" s="315"/>
      <c r="GQ1336" s="315"/>
      <c r="GR1336" s="315"/>
      <c r="GS1336" s="315"/>
      <c r="GT1336" s="315"/>
      <c r="GU1336" s="315"/>
      <c r="GV1336" s="315"/>
      <c r="GW1336" s="315"/>
      <c r="GX1336" s="315"/>
      <c r="GY1336" s="315"/>
      <c r="GZ1336" s="315"/>
      <c r="HA1336" s="315"/>
      <c r="HB1336" s="315"/>
      <c r="HC1336" s="315"/>
      <c r="HD1336" s="315"/>
      <c r="HE1336" s="315"/>
      <c r="HF1336" s="315"/>
      <c r="HG1336" s="315"/>
      <c r="HH1336" s="315"/>
      <c r="HI1336" s="315"/>
      <c r="HJ1336" s="315"/>
      <c r="HK1336" s="315"/>
      <c r="HL1336" s="315"/>
      <c r="HM1336" s="315"/>
      <c r="HN1336" s="315"/>
      <c r="HO1336" s="315"/>
      <c r="HP1336" s="315"/>
      <c r="HQ1336" s="315"/>
      <c r="HR1336" s="315"/>
      <c r="HS1336" s="315"/>
      <c r="HT1336" s="315"/>
      <c r="HU1336" s="315"/>
      <c r="HV1336" s="315"/>
      <c r="HW1336" s="315"/>
      <c r="HX1336" s="315"/>
      <c r="HY1336" s="315"/>
      <c r="HZ1336" s="315"/>
      <c r="IA1336" s="315"/>
      <c r="IB1336" s="315"/>
      <c r="IC1336" s="315"/>
      <c r="ID1336" s="315"/>
      <c r="IE1336" s="315"/>
      <c r="IF1336" s="315"/>
      <c r="IG1336" s="315"/>
      <c r="IH1336" s="315"/>
      <c r="II1336" s="315"/>
      <c r="IJ1336" s="315"/>
      <c r="IK1336" s="315"/>
      <c r="IL1336" s="315"/>
      <c r="IM1336" s="315"/>
      <c r="IN1336" s="315"/>
      <c r="IO1336" s="315"/>
      <c r="IP1336" s="315"/>
      <c r="IQ1336" s="315"/>
      <c r="IR1336" s="315"/>
      <c r="IS1336" s="315"/>
      <c r="IT1336" s="315"/>
      <c r="IU1336" s="315"/>
      <c r="IV1336" s="315"/>
    </row>
    <row r="1337" spans="1:256" s="313" customFormat="1" ht="12.75">
      <c r="A1337" s="309"/>
      <c r="B1337" s="310">
        <v>978117</v>
      </c>
      <c r="C1337" s="309" t="s">
        <v>1177</v>
      </c>
      <c r="D1337" s="309" t="s">
        <v>1176</v>
      </c>
      <c r="E1337" s="309"/>
      <c r="F1337" s="311"/>
      <c r="G1337" s="311"/>
      <c r="H1337" s="310">
        <v>2910463</v>
      </c>
      <c r="I1337" s="312">
        <v>1988.0426829268292</v>
      </c>
      <c r="K1337" s="314"/>
      <c r="L1337" s="315"/>
      <c r="M1337" s="39">
        <v>492</v>
      </c>
      <c r="N1337" s="315"/>
      <c r="O1337" s="315"/>
      <c r="P1337" s="315"/>
      <c r="Q1337" s="315"/>
      <c r="R1337" s="315"/>
      <c r="S1337" s="315"/>
      <c r="T1337" s="315"/>
      <c r="U1337" s="315"/>
      <c r="V1337" s="315"/>
      <c r="W1337" s="315"/>
      <c r="X1337" s="315"/>
      <c r="Y1337" s="315"/>
      <c r="Z1337" s="315"/>
      <c r="AA1337" s="315"/>
      <c r="AB1337" s="315"/>
      <c r="AC1337" s="315"/>
      <c r="AD1337" s="315"/>
      <c r="AE1337" s="315"/>
      <c r="AF1337" s="315"/>
      <c r="AG1337" s="315"/>
      <c r="AH1337" s="315"/>
      <c r="AI1337" s="315"/>
      <c r="AJ1337" s="315"/>
      <c r="AK1337" s="315"/>
      <c r="AL1337" s="315"/>
      <c r="AM1337" s="315"/>
      <c r="AN1337" s="315"/>
      <c r="AO1337" s="315"/>
      <c r="AP1337" s="315"/>
      <c r="AQ1337" s="315"/>
      <c r="AR1337" s="315"/>
      <c r="AS1337" s="315"/>
      <c r="AT1337" s="315"/>
      <c r="AU1337" s="315"/>
      <c r="AV1337" s="315"/>
      <c r="AW1337" s="315"/>
      <c r="AX1337" s="315"/>
      <c r="AY1337" s="315"/>
      <c r="AZ1337" s="315"/>
      <c r="BA1337" s="315"/>
      <c r="BB1337" s="315"/>
      <c r="BC1337" s="315"/>
      <c r="BD1337" s="315"/>
      <c r="BE1337" s="315"/>
      <c r="BF1337" s="315"/>
      <c r="BG1337" s="315"/>
      <c r="BH1337" s="315"/>
      <c r="BI1337" s="315"/>
      <c r="BJ1337" s="315"/>
      <c r="BK1337" s="315"/>
      <c r="BL1337" s="315"/>
      <c r="BM1337" s="315"/>
      <c r="BN1337" s="315"/>
      <c r="BO1337" s="315"/>
      <c r="BP1337" s="315"/>
      <c r="BQ1337" s="315"/>
      <c r="BR1337" s="315"/>
      <c r="BS1337" s="315"/>
      <c r="BT1337" s="315"/>
      <c r="BU1337" s="315"/>
      <c r="BV1337" s="315"/>
      <c r="BW1337" s="315"/>
      <c r="BX1337" s="315"/>
      <c r="BY1337" s="315"/>
      <c r="BZ1337" s="315"/>
      <c r="CA1337" s="315"/>
      <c r="CB1337" s="315"/>
      <c r="CC1337" s="315"/>
      <c r="CD1337" s="315"/>
      <c r="CE1337" s="315"/>
      <c r="CF1337" s="315"/>
      <c r="CG1337" s="315"/>
      <c r="CH1337" s="315"/>
      <c r="CI1337" s="315"/>
      <c r="CJ1337" s="315"/>
      <c r="CK1337" s="315"/>
      <c r="CL1337" s="315"/>
      <c r="CM1337" s="315"/>
      <c r="CN1337" s="315"/>
      <c r="CO1337" s="315"/>
      <c r="CP1337" s="315"/>
      <c r="CQ1337" s="315"/>
      <c r="CR1337" s="315"/>
      <c r="CS1337" s="315"/>
      <c r="CT1337" s="315"/>
      <c r="CU1337" s="315"/>
      <c r="CV1337" s="315"/>
      <c r="CW1337" s="315"/>
      <c r="CX1337" s="315"/>
      <c r="CY1337" s="315"/>
      <c r="CZ1337" s="315"/>
      <c r="DA1337" s="315"/>
      <c r="DB1337" s="315"/>
      <c r="DC1337" s="315"/>
      <c r="DD1337" s="315"/>
      <c r="DE1337" s="315"/>
      <c r="DF1337" s="315"/>
      <c r="DG1337" s="315"/>
      <c r="DH1337" s="315"/>
      <c r="DI1337" s="315"/>
      <c r="DJ1337" s="315"/>
      <c r="DK1337" s="315"/>
      <c r="DL1337" s="315"/>
      <c r="DM1337" s="315"/>
      <c r="DN1337" s="315"/>
      <c r="DO1337" s="315"/>
      <c r="DP1337" s="315"/>
      <c r="DQ1337" s="315"/>
      <c r="DR1337" s="315"/>
      <c r="DS1337" s="315"/>
      <c r="DT1337" s="315"/>
      <c r="DU1337" s="315"/>
      <c r="DV1337" s="315"/>
      <c r="DW1337" s="315"/>
      <c r="DX1337" s="315"/>
      <c r="DY1337" s="315"/>
      <c r="DZ1337" s="315"/>
      <c r="EA1337" s="315"/>
      <c r="EB1337" s="315"/>
      <c r="EC1337" s="315"/>
      <c r="ED1337" s="315"/>
      <c r="EE1337" s="315"/>
      <c r="EF1337" s="315"/>
      <c r="EG1337" s="315"/>
      <c r="EH1337" s="315"/>
      <c r="EI1337" s="315"/>
      <c r="EJ1337" s="315"/>
      <c r="EK1337" s="315"/>
      <c r="EL1337" s="315"/>
      <c r="EM1337" s="315"/>
      <c r="EN1337" s="315"/>
      <c r="EO1337" s="315"/>
      <c r="EP1337" s="315"/>
      <c r="EQ1337" s="315"/>
      <c r="ER1337" s="315"/>
      <c r="ES1337" s="315"/>
      <c r="ET1337" s="315"/>
      <c r="EU1337" s="315"/>
      <c r="EV1337" s="315"/>
      <c r="EW1337" s="315"/>
      <c r="EX1337" s="315"/>
      <c r="EY1337" s="315"/>
      <c r="EZ1337" s="315"/>
      <c r="FA1337" s="315"/>
      <c r="FB1337" s="315"/>
      <c r="FC1337" s="315"/>
      <c r="FD1337" s="315"/>
      <c r="FE1337" s="315"/>
      <c r="FF1337" s="315"/>
      <c r="FG1337" s="315"/>
      <c r="FH1337" s="315"/>
      <c r="FI1337" s="315"/>
      <c r="FJ1337" s="315"/>
      <c r="FK1337" s="315"/>
      <c r="FL1337" s="315"/>
      <c r="FM1337" s="315"/>
      <c r="FN1337" s="315"/>
      <c r="FO1337" s="315"/>
      <c r="FP1337" s="315"/>
      <c r="FQ1337" s="315"/>
      <c r="FR1337" s="315"/>
      <c r="FS1337" s="315"/>
      <c r="FT1337" s="315"/>
      <c r="FU1337" s="315"/>
      <c r="FV1337" s="315"/>
      <c r="FW1337" s="315"/>
      <c r="FX1337" s="315"/>
      <c r="FY1337" s="315"/>
      <c r="FZ1337" s="315"/>
      <c r="GA1337" s="315"/>
      <c r="GB1337" s="315"/>
      <c r="GC1337" s="315"/>
      <c r="GD1337" s="315"/>
      <c r="GE1337" s="315"/>
      <c r="GF1337" s="315"/>
      <c r="GG1337" s="315"/>
      <c r="GH1337" s="315"/>
      <c r="GI1337" s="315"/>
      <c r="GJ1337" s="315"/>
      <c r="GK1337" s="315"/>
      <c r="GL1337" s="315"/>
      <c r="GM1337" s="315"/>
      <c r="GN1337" s="315"/>
      <c r="GO1337" s="315"/>
      <c r="GP1337" s="315"/>
      <c r="GQ1337" s="315"/>
      <c r="GR1337" s="315"/>
      <c r="GS1337" s="315"/>
      <c r="GT1337" s="315"/>
      <c r="GU1337" s="315"/>
      <c r="GV1337" s="315"/>
      <c r="GW1337" s="315"/>
      <c r="GX1337" s="315"/>
      <c r="GY1337" s="315"/>
      <c r="GZ1337" s="315"/>
      <c r="HA1337" s="315"/>
      <c r="HB1337" s="315"/>
      <c r="HC1337" s="315"/>
      <c r="HD1337" s="315"/>
      <c r="HE1337" s="315"/>
      <c r="HF1337" s="315"/>
      <c r="HG1337" s="315"/>
      <c r="HH1337" s="315"/>
      <c r="HI1337" s="315"/>
      <c r="HJ1337" s="315"/>
      <c r="HK1337" s="315"/>
      <c r="HL1337" s="315"/>
      <c r="HM1337" s="315"/>
      <c r="HN1337" s="315"/>
      <c r="HO1337" s="315"/>
      <c r="HP1337" s="315"/>
      <c r="HQ1337" s="315"/>
      <c r="HR1337" s="315"/>
      <c r="HS1337" s="315"/>
      <c r="HT1337" s="315"/>
      <c r="HU1337" s="315"/>
      <c r="HV1337" s="315"/>
      <c r="HW1337" s="315"/>
      <c r="HX1337" s="315"/>
      <c r="HY1337" s="315"/>
      <c r="HZ1337" s="315"/>
      <c r="IA1337" s="315"/>
      <c r="IB1337" s="315"/>
      <c r="IC1337" s="315"/>
      <c r="ID1337" s="315"/>
      <c r="IE1337" s="315"/>
      <c r="IF1337" s="315"/>
      <c r="IG1337" s="315"/>
      <c r="IH1337" s="315"/>
      <c r="II1337" s="315"/>
      <c r="IJ1337" s="315"/>
      <c r="IK1337" s="315"/>
      <c r="IL1337" s="315"/>
      <c r="IM1337" s="315"/>
      <c r="IN1337" s="315"/>
      <c r="IO1337" s="315"/>
      <c r="IP1337" s="315"/>
      <c r="IQ1337" s="315"/>
      <c r="IR1337" s="315"/>
      <c r="IS1337" s="315"/>
      <c r="IT1337" s="315"/>
      <c r="IU1337" s="315"/>
      <c r="IV1337" s="315"/>
    </row>
    <row r="1338" spans="1:256" s="313" customFormat="1" ht="12.75">
      <c r="A1338" s="309"/>
      <c r="B1338" s="310">
        <v>1557633</v>
      </c>
      <c r="C1338" s="309" t="s">
        <v>1177</v>
      </c>
      <c r="D1338" s="309" t="s">
        <v>1170</v>
      </c>
      <c r="E1338" s="309"/>
      <c r="F1338" s="311"/>
      <c r="G1338" s="311"/>
      <c r="H1338" s="310">
        <v>1352830</v>
      </c>
      <c r="I1338" s="312">
        <v>3090.5416666666665</v>
      </c>
      <c r="K1338" s="314"/>
      <c r="L1338" s="315"/>
      <c r="M1338" s="39">
        <v>504</v>
      </c>
      <c r="N1338" s="315"/>
      <c r="O1338" s="315"/>
      <c r="P1338" s="315"/>
      <c r="Q1338" s="315"/>
      <c r="R1338" s="315"/>
      <c r="S1338" s="315"/>
      <c r="T1338" s="315"/>
      <c r="U1338" s="315"/>
      <c r="V1338" s="315"/>
      <c r="W1338" s="315"/>
      <c r="X1338" s="315"/>
      <c r="Y1338" s="315"/>
      <c r="Z1338" s="315"/>
      <c r="AA1338" s="315"/>
      <c r="AB1338" s="315"/>
      <c r="AC1338" s="315"/>
      <c r="AD1338" s="315"/>
      <c r="AE1338" s="315"/>
      <c r="AF1338" s="315"/>
      <c r="AG1338" s="315"/>
      <c r="AH1338" s="315"/>
      <c r="AI1338" s="315"/>
      <c r="AJ1338" s="315"/>
      <c r="AK1338" s="315"/>
      <c r="AL1338" s="315"/>
      <c r="AM1338" s="315"/>
      <c r="AN1338" s="315"/>
      <c r="AO1338" s="315"/>
      <c r="AP1338" s="315"/>
      <c r="AQ1338" s="315"/>
      <c r="AR1338" s="315"/>
      <c r="AS1338" s="315"/>
      <c r="AT1338" s="315"/>
      <c r="AU1338" s="315"/>
      <c r="AV1338" s="315"/>
      <c r="AW1338" s="315"/>
      <c r="AX1338" s="315"/>
      <c r="AY1338" s="315"/>
      <c r="AZ1338" s="315"/>
      <c r="BA1338" s="315"/>
      <c r="BB1338" s="315"/>
      <c r="BC1338" s="315"/>
      <c r="BD1338" s="315"/>
      <c r="BE1338" s="315"/>
      <c r="BF1338" s="315"/>
      <c r="BG1338" s="315"/>
      <c r="BH1338" s="315"/>
      <c r="BI1338" s="315"/>
      <c r="BJ1338" s="315"/>
      <c r="BK1338" s="315"/>
      <c r="BL1338" s="315"/>
      <c r="BM1338" s="315"/>
      <c r="BN1338" s="315"/>
      <c r="BO1338" s="315"/>
      <c r="BP1338" s="315"/>
      <c r="BQ1338" s="315"/>
      <c r="BR1338" s="315"/>
      <c r="BS1338" s="315"/>
      <c r="BT1338" s="315"/>
      <c r="BU1338" s="315"/>
      <c r="BV1338" s="315"/>
      <c r="BW1338" s="315"/>
      <c r="BX1338" s="315"/>
      <c r="BY1338" s="315"/>
      <c r="BZ1338" s="315"/>
      <c r="CA1338" s="315"/>
      <c r="CB1338" s="315"/>
      <c r="CC1338" s="315"/>
      <c r="CD1338" s="315"/>
      <c r="CE1338" s="315"/>
      <c r="CF1338" s="315"/>
      <c r="CG1338" s="315"/>
      <c r="CH1338" s="315"/>
      <c r="CI1338" s="315"/>
      <c r="CJ1338" s="315"/>
      <c r="CK1338" s="315"/>
      <c r="CL1338" s="315"/>
      <c r="CM1338" s="315"/>
      <c r="CN1338" s="315"/>
      <c r="CO1338" s="315"/>
      <c r="CP1338" s="315"/>
      <c r="CQ1338" s="315"/>
      <c r="CR1338" s="315"/>
      <c r="CS1338" s="315"/>
      <c r="CT1338" s="315"/>
      <c r="CU1338" s="315"/>
      <c r="CV1338" s="315"/>
      <c r="CW1338" s="315"/>
      <c r="CX1338" s="315"/>
      <c r="CY1338" s="315"/>
      <c r="CZ1338" s="315"/>
      <c r="DA1338" s="315"/>
      <c r="DB1338" s="315"/>
      <c r="DC1338" s="315"/>
      <c r="DD1338" s="315"/>
      <c r="DE1338" s="315"/>
      <c r="DF1338" s="315"/>
      <c r="DG1338" s="315"/>
      <c r="DH1338" s="315"/>
      <c r="DI1338" s="315"/>
      <c r="DJ1338" s="315"/>
      <c r="DK1338" s="315"/>
      <c r="DL1338" s="315"/>
      <c r="DM1338" s="315"/>
      <c r="DN1338" s="315"/>
      <c r="DO1338" s="315"/>
      <c r="DP1338" s="315"/>
      <c r="DQ1338" s="315"/>
      <c r="DR1338" s="315"/>
      <c r="DS1338" s="315"/>
      <c r="DT1338" s="315"/>
      <c r="DU1338" s="315"/>
      <c r="DV1338" s="315"/>
      <c r="DW1338" s="315"/>
      <c r="DX1338" s="315"/>
      <c r="DY1338" s="315"/>
      <c r="DZ1338" s="315"/>
      <c r="EA1338" s="315"/>
      <c r="EB1338" s="315"/>
      <c r="EC1338" s="315"/>
      <c r="ED1338" s="315"/>
      <c r="EE1338" s="315"/>
      <c r="EF1338" s="315"/>
      <c r="EG1338" s="315"/>
      <c r="EH1338" s="315"/>
      <c r="EI1338" s="315"/>
      <c r="EJ1338" s="315"/>
      <c r="EK1338" s="315"/>
      <c r="EL1338" s="315"/>
      <c r="EM1338" s="315"/>
      <c r="EN1338" s="315"/>
      <c r="EO1338" s="315"/>
      <c r="EP1338" s="315"/>
      <c r="EQ1338" s="315"/>
      <c r="ER1338" s="315"/>
      <c r="ES1338" s="315"/>
      <c r="ET1338" s="315"/>
      <c r="EU1338" s="315"/>
      <c r="EV1338" s="315"/>
      <c r="EW1338" s="315"/>
      <c r="EX1338" s="315"/>
      <c r="EY1338" s="315"/>
      <c r="EZ1338" s="315"/>
      <c r="FA1338" s="315"/>
      <c r="FB1338" s="315"/>
      <c r="FC1338" s="315"/>
      <c r="FD1338" s="315"/>
      <c r="FE1338" s="315"/>
      <c r="FF1338" s="315"/>
      <c r="FG1338" s="315"/>
      <c r="FH1338" s="315"/>
      <c r="FI1338" s="315"/>
      <c r="FJ1338" s="315"/>
      <c r="FK1338" s="315"/>
      <c r="FL1338" s="315"/>
      <c r="FM1338" s="315"/>
      <c r="FN1338" s="315"/>
      <c r="FO1338" s="315"/>
      <c r="FP1338" s="315"/>
      <c r="FQ1338" s="315"/>
      <c r="FR1338" s="315"/>
      <c r="FS1338" s="315"/>
      <c r="FT1338" s="315"/>
      <c r="FU1338" s="315"/>
      <c r="FV1338" s="315"/>
      <c r="FW1338" s="315"/>
      <c r="FX1338" s="315"/>
      <c r="FY1338" s="315"/>
      <c r="FZ1338" s="315"/>
      <c r="GA1338" s="315"/>
      <c r="GB1338" s="315"/>
      <c r="GC1338" s="315"/>
      <c r="GD1338" s="315"/>
      <c r="GE1338" s="315"/>
      <c r="GF1338" s="315"/>
      <c r="GG1338" s="315"/>
      <c r="GH1338" s="315"/>
      <c r="GI1338" s="315"/>
      <c r="GJ1338" s="315"/>
      <c r="GK1338" s="315"/>
      <c r="GL1338" s="315"/>
      <c r="GM1338" s="315"/>
      <c r="GN1338" s="315"/>
      <c r="GO1338" s="315"/>
      <c r="GP1338" s="315"/>
      <c r="GQ1338" s="315"/>
      <c r="GR1338" s="315"/>
      <c r="GS1338" s="315"/>
      <c r="GT1338" s="315"/>
      <c r="GU1338" s="315"/>
      <c r="GV1338" s="315"/>
      <c r="GW1338" s="315"/>
      <c r="GX1338" s="315"/>
      <c r="GY1338" s="315"/>
      <c r="GZ1338" s="315"/>
      <c r="HA1338" s="315"/>
      <c r="HB1338" s="315"/>
      <c r="HC1338" s="315"/>
      <c r="HD1338" s="315"/>
      <c r="HE1338" s="315"/>
      <c r="HF1338" s="315"/>
      <c r="HG1338" s="315"/>
      <c r="HH1338" s="315"/>
      <c r="HI1338" s="315"/>
      <c r="HJ1338" s="315"/>
      <c r="HK1338" s="315"/>
      <c r="HL1338" s="315"/>
      <c r="HM1338" s="315"/>
      <c r="HN1338" s="315"/>
      <c r="HO1338" s="315"/>
      <c r="HP1338" s="315"/>
      <c r="HQ1338" s="315"/>
      <c r="HR1338" s="315"/>
      <c r="HS1338" s="315"/>
      <c r="HT1338" s="315"/>
      <c r="HU1338" s="315"/>
      <c r="HV1338" s="315"/>
      <c r="HW1338" s="315"/>
      <c r="HX1338" s="315"/>
      <c r="HY1338" s="315"/>
      <c r="HZ1338" s="315"/>
      <c r="IA1338" s="315"/>
      <c r="IB1338" s="315"/>
      <c r="IC1338" s="315"/>
      <c r="ID1338" s="315"/>
      <c r="IE1338" s="315"/>
      <c r="IF1338" s="315"/>
      <c r="IG1338" s="315"/>
      <c r="IH1338" s="315"/>
      <c r="II1338" s="315"/>
      <c r="IJ1338" s="315"/>
      <c r="IK1338" s="315"/>
      <c r="IL1338" s="315"/>
      <c r="IM1338" s="315"/>
      <c r="IN1338" s="315"/>
      <c r="IO1338" s="315"/>
      <c r="IP1338" s="315"/>
      <c r="IQ1338" s="315"/>
      <c r="IR1338" s="315"/>
      <c r="IS1338" s="315"/>
      <c r="IT1338" s="315"/>
      <c r="IU1338" s="315"/>
      <c r="IV1338" s="315"/>
    </row>
    <row r="1339" spans="1:256" s="313" customFormat="1" ht="12.75">
      <c r="A1339" s="309"/>
      <c r="B1339" s="310">
        <v>1482096</v>
      </c>
      <c r="C1339" s="309" t="s">
        <v>1177</v>
      </c>
      <c r="D1339" s="309" t="s">
        <v>1171</v>
      </c>
      <c r="E1339" s="309"/>
      <c r="F1339" s="311"/>
      <c r="G1339" s="311"/>
      <c r="H1339" s="310">
        <v>-129266</v>
      </c>
      <c r="I1339" s="312">
        <v>2940.6666666666665</v>
      </c>
      <c r="K1339" s="314"/>
      <c r="L1339" s="315"/>
      <c r="M1339" s="39">
        <v>504</v>
      </c>
      <c r="N1339" s="315"/>
      <c r="O1339" s="315"/>
      <c r="P1339" s="315"/>
      <c r="Q1339" s="315"/>
      <c r="R1339" s="315"/>
      <c r="S1339" s="315"/>
      <c r="T1339" s="315"/>
      <c r="U1339" s="315"/>
      <c r="V1339" s="315"/>
      <c r="W1339" s="315"/>
      <c r="X1339" s="315"/>
      <c r="Y1339" s="315"/>
      <c r="Z1339" s="315"/>
      <c r="AA1339" s="315"/>
      <c r="AB1339" s="315"/>
      <c r="AC1339" s="315"/>
      <c r="AD1339" s="315"/>
      <c r="AE1339" s="315"/>
      <c r="AF1339" s="315"/>
      <c r="AG1339" s="315"/>
      <c r="AH1339" s="315"/>
      <c r="AI1339" s="315"/>
      <c r="AJ1339" s="315"/>
      <c r="AK1339" s="315"/>
      <c r="AL1339" s="315"/>
      <c r="AM1339" s="315"/>
      <c r="AN1339" s="315"/>
      <c r="AO1339" s="315"/>
      <c r="AP1339" s="315"/>
      <c r="AQ1339" s="315"/>
      <c r="AR1339" s="315"/>
      <c r="AS1339" s="315"/>
      <c r="AT1339" s="315"/>
      <c r="AU1339" s="315"/>
      <c r="AV1339" s="315"/>
      <c r="AW1339" s="315"/>
      <c r="AX1339" s="315"/>
      <c r="AY1339" s="315"/>
      <c r="AZ1339" s="315"/>
      <c r="BA1339" s="315"/>
      <c r="BB1339" s="315"/>
      <c r="BC1339" s="315"/>
      <c r="BD1339" s="315"/>
      <c r="BE1339" s="315"/>
      <c r="BF1339" s="315"/>
      <c r="BG1339" s="315"/>
      <c r="BH1339" s="315"/>
      <c r="BI1339" s="315"/>
      <c r="BJ1339" s="315"/>
      <c r="BK1339" s="315"/>
      <c r="BL1339" s="315"/>
      <c r="BM1339" s="315"/>
      <c r="BN1339" s="315"/>
      <c r="BO1339" s="315"/>
      <c r="BP1339" s="315"/>
      <c r="BQ1339" s="315"/>
      <c r="BR1339" s="315"/>
      <c r="BS1339" s="315"/>
      <c r="BT1339" s="315"/>
      <c r="BU1339" s="315"/>
      <c r="BV1339" s="315"/>
      <c r="BW1339" s="315"/>
      <c r="BX1339" s="315"/>
      <c r="BY1339" s="315"/>
      <c r="BZ1339" s="315"/>
      <c r="CA1339" s="315"/>
      <c r="CB1339" s="315"/>
      <c r="CC1339" s="315"/>
      <c r="CD1339" s="315"/>
      <c r="CE1339" s="315"/>
      <c r="CF1339" s="315"/>
      <c r="CG1339" s="315"/>
      <c r="CH1339" s="315"/>
      <c r="CI1339" s="315"/>
      <c r="CJ1339" s="315"/>
      <c r="CK1339" s="315"/>
      <c r="CL1339" s="315"/>
      <c r="CM1339" s="315"/>
      <c r="CN1339" s="315"/>
      <c r="CO1339" s="315"/>
      <c r="CP1339" s="315"/>
      <c r="CQ1339" s="315"/>
      <c r="CR1339" s="315"/>
      <c r="CS1339" s="315"/>
      <c r="CT1339" s="315"/>
      <c r="CU1339" s="315"/>
      <c r="CV1339" s="315"/>
      <c r="CW1339" s="315"/>
      <c r="CX1339" s="315"/>
      <c r="CY1339" s="315"/>
      <c r="CZ1339" s="315"/>
      <c r="DA1339" s="315"/>
      <c r="DB1339" s="315"/>
      <c r="DC1339" s="315"/>
      <c r="DD1339" s="315"/>
      <c r="DE1339" s="315"/>
      <c r="DF1339" s="315"/>
      <c r="DG1339" s="315"/>
      <c r="DH1339" s="315"/>
      <c r="DI1339" s="315"/>
      <c r="DJ1339" s="315"/>
      <c r="DK1339" s="315"/>
      <c r="DL1339" s="315"/>
      <c r="DM1339" s="315"/>
      <c r="DN1339" s="315"/>
      <c r="DO1339" s="315"/>
      <c r="DP1339" s="315"/>
      <c r="DQ1339" s="315"/>
      <c r="DR1339" s="315"/>
      <c r="DS1339" s="315"/>
      <c r="DT1339" s="315"/>
      <c r="DU1339" s="315"/>
      <c r="DV1339" s="315"/>
      <c r="DW1339" s="315"/>
      <c r="DX1339" s="315"/>
      <c r="DY1339" s="315"/>
      <c r="DZ1339" s="315"/>
      <c r="EA1339" s="315"/>
      <c r="EB1339" s="315"/>
      <c r="EC1339" s="315"/>
      <c r="ED1339" s="315"/>
      <c r="EE1339" s="315"/>
      <c r="EF1339" s="315"/>
      <c r="EG1339" s="315"/>
      <c r="EH1339" s="315"/>
      <c r="EI1339" s="315"/>
      <c r="EJ1339" s="315"/>
      <c r="EK1339" s="315"/>
      <c r="EL1339" s="315"/>
      <c r="EM1339" s="315"/>
      <c r="EN1339" s="315"/>
      <c r="EO1339" s="315"/>
      <c r="EP1339" s="315"/>
      <c r="EQ1339" s="315"/>
      <c r="ER1339" s="315"/>
      <c r="ES1339" s="315"/>
      <c r="ET1339" s="315"/>
      <c r="EU1339" s="315"/>
      <c r="EV1339" s="315"/>
      <c r="EW1339" s="315"/>
      <c r="EX1339" s="315"/>
      <c r="EY1339" s="315"/>
      <c r="EZ1339" s="315"/>
      <c r="FA1339" s="315"/>
      <c r="FB1339" s="315"/>
      <c r="FC1339" s="315"/>
      <c r="FD1339" s="315"/>
      <c r="FE1339" s="315"/>
      <c r="FF1339" s="315"/>
      <c r="FG1339" s="315"/>
      <c r="FH1339" s="315"/>
      <c r="FI1339" s="315"/>
      <c r="FJ1339" s="315"/>
      <c r="FK1339" s="315"/>
      <c r="FL1339" s="315"/>
      <c r="FM1339" s="315"/>
      <c r="FN1339" s="315"/>
      <c r="FO1339" s="315"/>
      <c r="FP1339" s="315"/>
      <c r="FQ1339" s="315"/>
      <c r="FR1339" s="315"/>
      <c r="FS1339" s="315"/>
      <c r="FT1339" s="315"/>
      <c r="FU1339" s="315"/>
      <c r="FV1339" s="315"/>
      <c r="FW1339" s="315"/>
      <c r="FX1339" s="315"/>
      <c r="FY1339" s="315"/>
      <c r="FZ1339" s="315"/>
      <c r="GA1339" s="315"/>
      <c r="GB1339" s="315"/>
      <c r="GC1339" s="315"/>
      <c r="GD1339" s="315"/>
      <c r="GE1339" s="315"/>
      <c r="GF1339" s="315"/>
      <c r="GG1339" s="315"/>
      <c r="GH1339" s="315"/>
      <c r="GI1339" s="315"/>
      <c r="GJ1339" s="315"/>
      <c r="GK1339" s="315"/>
      <c r="GL1339" s="315"/>
      <c r="GM1339" s="315"/>
      <c r="GN1339" s="315"/>
      <c r="GO1339" s="315"/>
      <c r="GP1339" s="315"/>
      <c r="GQ1339" s="315"/>
      <c r="GR1339" s="315"/>
      <c r="GS1339" s="315"/>
      <c r="GT1339" s="315"/>
      <c r="GU1339" s="315"/>
      <c r="GV1339" s="315"/>
      <c r="GW1339" s="315"/>
      <c r="GX1339" s="315"/>
      <c r="GY1339" s="315"/>
      <c r="GZ1339" s="315"/>
      <c r="HA1339" s="315"/>
      <c r="HB1339" s="315"/>
      <c r="HC1339" s="315"/>
      <c r="HD1339" s="315"/>
      <c r="HE1339" s="315"/>
      <c r="HF1339" s="315"/>
      <c r="HG1339" s="315"/>
      <c r="HH1339" s="315"/>
      <c r="HI1339" s="315"/>
      <c r="HJ1339" s="315"/>
      <c r="HK1339" s="315"/>
      <c r="HL1339" s="315"/>
      <c r="HM1339" s="315"/>
      <c r="HN1339" s="315"/>
      <c r="HO1339" s="315"/>
      <c r="HP1339" s="315"/>
      <c r="HQ1339" s="315"/>
      <c r="HR1339" s="315"/>
      <c r="HS1339" s="315"/>
      <c r="HT1339" s="315"/>
      <c r="HU1339" s="315"/>
      <c r="HV1339" s="315"/>
      <c r="HW1339" s="315"/>
      <c r="HX1339" s="315"/>
      <c r="HY1339" s="315"/>
      <c r="HZ1339" s="315"/>
      <c r="IA1339" s="315"/>
      <c r="IB1339" s="315"/>
      <c r="IC1339" s="315"/>
      <c r="ID1339" s="315"/>
      <c r="IE1339" s="315"/>
      <c r="IF1339" s="315"/>
      <c r="IG1339" s="315"/>
      <c r="IH1339" s="315"/>
      <c r="II1339" s="315"/>
      <c r="IJ1339" s="315"/>
      <c r="IK1339" s="315"/>
      <c r="IL1339" s="315"/>
      <c r="IM1339" s="315"/>
      <c r="IN1339" s="315"/>
      <c r="IO1339" s="315"/>
      <c r="IP1339" s="315"/>
      <c r="IQ1339" s="315"/>
      <c r="IR1339" s="315"/>
      <c r="IS1339" s="315"/>
      <c r="IT1339" s="315"/>
      <c r="IU1339" s="315"/>
      <c r="IV1339" s="315"/>
    </row>
    <row r="1340" spans="1:256" s="313" customFormat="1" ht="12.75">
      <c r="A1340" s="309"/>
      <c r="B1340" s="310">
        <v>1027252.5</v>
      </c>
      <c r="C1340" s="309" t="s">
        <v>1177</v>
      </c>
      <c r="D1340" s="309" t="s">
        <v>1180</v>
      </c>
      <c r="E1340" s="309"/>
      <c r="F1340" s="311"/>
      <c r="G1340" s="311"/>
      <c r="H1340" s="310">
        <v>-1156518.5</v>
      </c>
      <c r="I1340" s="312">
        <v>2014.2205882352941</v>
      </c>
      <c r="K1340" s="314"/>
      <c r="L1340" s="315"/>
      <c r="M1340" s="39">
        <v>510</v>
      </c>
      <c r="N1340" s="315"/>
      <c r="O1340" s="315"/>
      <c r="P1340" s="315"/>
      <c r="Q1340" s="315"/>
      <c r="R1340" s="315"/>
      <c r="S1340" s="315"/>
      <c r="T1340" s="315"/>
      <c r="U1340" s="315"/>
      <c r="V1340" s="315"/>
      <c r="W1340" s="315"/>
      <c r="X1340" s="315"/>
      <c r="Y1340" s="315"/>
      <c r="Z1340" s="315"/>
      <c r="AA1340" s="315"/>
      <c r="AB1340" s="315"/>
      <c r="AC1340" s="315"/>
      <c r="AD1340" s="315"/>
      <c r="AE1340" s="315"/>
      <c r="AF1340" s="315"/>
      <c r="AG1340" s="315"/>
      <c r="AH1340" s="315"/>
      <c r="AI1340" s="315"/>
      <c r="AJ1340" s="315"/>
      <c r="AK1340" s="315"/>
      <c r="AL1340" s="315"/>
      <c r="AM1340" s="315"/>
      <c r="AN1340" s="315"/>
      <c r="AO1340" s="315"/>
      <c r="AP1340" s="315"/>
      <c r="AQ1340" s="315"/>
      <c r="AR1340" s="315"/>
      <c r="AS1340" s="315"/>
      <c r="AT1340" s="315"/>
      <c r="AU1340" s="315"/>
      <c r="AV1340" s="315"/>
      <c r="AW1340" s="315"/>
      <c r="AX1340" s="315"/>
      <c r="AY1340" s="315"/>
      <c r="AZ1340" s="315"/>
      <c r="BA1340" s="315"/>
      <c r="BB1340" s="315"/>
      <c r="BC1340" s="315"/>
      <c r="BD1340" s="315"/>
      <c r="BE1340" s="315"/>
      <c r="BF1340" s="315"/>
      <c r="BG1340" s="315"/>
      <c r="BH1340" s="315"/>
      <c r="BI1340" s="315"/>
      <c r="BJ1340" s="315"/>
      <c r="BK1340" s="315"/>
      <c r="BL1340" s="315"/>
      <c r="BM1340" s="315"/>
      <c r="BN1340" s="315"/>
      <c r="BO1340" s="315"/>
      <c r="BP1340" s="315"/>
      <c r="BQ1340" s="315"/>
      <c r="BR1340" s="315"/>
      <c r="BS1340" s="315"/>
      <c r="BT1340" s="315"/>
      <c r="BU1340" s="315"/>
      <c r="BV1340" s="315"/>
      <c r="BW1340" s="315"/>
      <c r="BX1340" s="315"/>
      <c r="BY1340" s="315"/>
      <c r="BZ1340" s="315"/>
      <c r="CA1340" s="315"/>
      <c r="CB1340" s="315"/>
      <c r="CC1340" s="315"/>
      <c r="CD1340" s="315"/>
      <c r="CE1340" s="315"/>
      <c r="CF1340" s="315"/>
      <c r="CG1340" s="315"/>
      <c r="CH1340" s="315"/>
      <c r="CI1340" s="315"/>
      <c r="CJ1340" s="315"/>
      <c r="CK1340" s="315"/>
      <c r="CL1340" s="315"/>
      <c r="CM1340" s="315"/>
      <c r="CN1340" s="315"/>
      <c r="CO1340" s="315"/>
      <c r="CP1340" s="315"/>
      <c r="CQ1340" s="315"/>
      <c r="CR1340" s="315"/>
      <c r="CS1340" s="315"/>
      <c r="CT1340" s="315"/>
      <c r="CU1340" s="315"/>
      <c r="CV1340" s="315"/>
      <c r="CW1340" s="315"/>
      <c r="CX1340" s="315"/>
      <c r="CY1340" s="315"/>
      <c r="CZ1340" s="315"/>
      <c r="DA1340" s="315"/>
      <c r="DB1340" s="315"/>
      <c r="DC1340" s="315"/>
      <c r="DD1340" s="315"/>
      <c r="DE1340" s="315"/>
      <c r="DF1340" s="315"/>
      <c r="DG1340" s="315"/>
      <c r="DH1340" s="315"/>
      <c r="DI1340" s="315"/>
      <c r="DJ1340" s="315"/>
      <c r="DK1340" s="315"/>
      <c r="DL1340" s="315"/>
      <c r="DM1340" s="315"/>
      <c r="DN1340" s="315"/>
      <c r="DO1340" s="315"/>
      <c r="DP1340" s="315"/>
      <c r="DQ1340" s="315"/>
      <c r="DR1340" s="315"/>
      <c r="DS1340" s="315"/>
      <c r="DT1340" s="315"/>
      <c r="DU1340" s="315"/>
      <c r="DV1340" s="315"/>
      <c r="DW1340" s="315"/>
      <c r="DX1340" s="315"/>
      <c r="DY1340" s="315"/>
      <c r="DZ1340" s="315"/>
      <c r="EA1340" s="315"/>
      <c r="EB1340" s="315"/>
      <c r="EC1340" s="315"/>
      <c r="ED1340" s="315"/>
      <c r="EE1340" s="315"/>
      <c r="EF1340" s="315"/>
      <c r="EG1340" s="315"/>
      <c r="EH1340" s="315"/>
      <c r="EI1340" s="315"/>
      <c r="EJ1340" s="315"/>
      <c r="EK1340" s="315"/>
      <c r="EL1340" s="315"/>
      <c r="EM1340" s="315"/>
      <c r="EN1340" s="315"/>
      <c r="EO1340" s="315"/>
      <c r="EP1340" s="315"/>
      <c r="EQ1340" s="315"/>
      <c r="ER1340" s="315"/>
      <c r="ES1340" s="315"/>
      <c r="ET1340" s="315"/>
      <c r="EU1340" s="315"/>
      <c r="EV1340" s="315"/>
      <c r="EW1340" s="315"/>
      <c r="EX1340" s="315"/>
      <c r="EY1340" s="315"/>
      <c r="EZ1340" s="315"/>
      <c r="FA1340" s="315"/>
      <c r="FB1340" s="315"/>
      <c r="FC1340" s="315"/>
      <c r="FD1340" s="315"/>
      <c r="FE1340" s="315"/>
      <c r="FF1340" s="315"/>
      <c r="FG1340" s="315"/>
      <c r="FH1340" s="315"/>
      <c r="FI1340" s="315"/>
      <c r="FJ1340" s="315"/>
      <c r="FK1340" s="315"/>
      <c r="FL1340" s="315"/>
      <c r="FM1340" s="315"/>
      <c r="FN1340" s="315"/>
      <c r="FO1340" s="315"/>
      <c r="FP1340" s="315"/>
      <c r="FQ1340" s="315"/>
      <c r="FR1340" s="315"/>
      <c r="FS1340" s="315"/>
      <c r="FT1340" s="315"/>
      <c r="FU1340" s="315"/>
      <c r="FV1340" s="315"/>
      <c r="FW1340" s="315"/>
      <c r="FX1340" s="315"/>
      <c r="FY1340" s="315"/>
      <c r="FZ1340" s="315"/>
      <c r="GA1340" s="315"/>
      <c r="GB1340" s="315"/>
      <c r="GC1340" s="315"/>
      <c r="GD1340" s="315"/>
      <c r="GE1340" s="315"/>
      <c r="GF1340" s="315"/>
      <c r="GG1340" s="315"/>
      <c r="GH1340" s="315"/>
      <c r="GI1340" s="315"/>
      <c r="GJ1340" s="315"/>
      <c r="GK1340" s="315"/>
      <c r="GL1340" s="315"/>
      <c r="GM1340" s="315"/>
      <c r="GN1340" s="315"/>
      <c r="GO1340" s="315"/>
      <c r="GP1340" s="315"/>
      <c r="GQ1340" s="315"/>
      <c r="GR1340" s="315"/>
      <c r="GS1340" s="315"/>
      <c r="GT1340" s="315"/>
      <c r="GU1340" s="315"/>
      <c r="GV1340" s="315"/>
      <c r="GW1340" s="315"/>
      <c r="GX1340" s="315"/>
      <c r="GY1340" s="315"/>
      <c r="GZ1340" s="315"/>
      <c r="HA1340" s="315"/>
      <c r="HB1340" s="315"/>
      <c r="HC1340" s="315"/>
      <c r="HD1340" s="315"/>
      <c r="HE1340" s="315"/>
      <c r="HF1340" s="315"/>
      <c r="HG1340" s="315"/>
      <c r="HH1340" s="315"/>
      <c r="HI1340" s="315"/>
      <c r="HJ1340" s="315"/>
      <c r="HK1340" s="315"/>
      <c r="HL1340" s="315"/>
      <c r="HM1340" s="315"/>
      <c r="HN1340" s="315"/>
      <c r="HO1340" s="315"/>
      <c r="HP1340" s="315"/>
      <c r="HQ1340" s="315"/>
      <c r="HR1340" s="315"/>
      <c r="HS1340" s="315"/>
      <c r="HT1340" s="315"/>
      <c r="HU1340" s="315"/>
      <c r="HV1340" s="315"/>
      <c r="HW1340" s="315"/>
      <c r="HX1340" s="315"/>
      <c r="HY1340" s="315"/>
      <c r="HZ1340" s="315"/>
      <c r="IA1340" s="315"/>
      <c r="IB1340" s="315"/>
      <c r="IC1340" s="315"/>
      <c r="ID1340" s="315"/>
      <c r="IE1340" s="315"/>
      <c r="IF1340" s="315"/>
      <c r="IG1340" s="315"/>
      <c r="IH1340" s="315"/>
      <c r="II1340" s="315"/>
      <c r="IJ1340" s="315"/>
      <c r="IK1340" s="315"/>
      <c r="IL1340" s="315"/>
      <c r="IM1340" s="315"/>
      <c r="IN1340" s="315"/>
      <c r="IO1340" s="315"/>
      <c r="IP1340" s="315"/>
      <c r="IQ1340" s="315"/>
      <c r="IR1340" s="315"/>
      <c r="IS1340" s="315"/>
      <c r="IT1340" s="315"/>
      <c r="IU1340" s="315"/>
      <c r="IV1340" s="315"/>
    </row>
    <row r="1341" spans="1:256" s="313" customFormat="1" ht="12.75">
      <c r="A1341" s="309"/>
      <c r="B1341" s="310">
        <v>0</v>
      </c>
      <c r="C1341" s="309" t="s">
        <v>1177</v>
      </c>
      <c r="D1341" s="309" t="s">
        <v>1193</v>
      </c>
      <c r="E1341" s="309"/>
      <c r="F1341" s="311"/>
      <c r="G1341" s="311"/>
      <c r="H1341" s="310">
        <v>-1156518.5</v>
      </c>
      <c r="I1341" s="312">
        <v>0</v>
      </c>
      <c r="K1341" s="314"/>
      <c r="L1341" s="315"/>
      <c r="M1341" s="39">
        <v>500</v>
      </c>
      <c r="N1341" s="315"/>
      <c r="O1341" s="315"/>
      <c r="P1341" s="315"/>
      <c r="Q1341" s="315"/>
      <c r="R1341" s="315"/>
      <c r="S1341" s="315"/>
      <c r="T1341" s="315"/>
      <c r="U1341" s="315"/>
      <c r="V1341" s="315"/>
      <c r="W1341" s="315"/>
      <c r="X1341" s="315"/>
      <c r="Y1341" s="315"/>
      <c r="Z1341" s="315"/>
      <c r="AA1341" s="315"/>
      <c r="AB1341" s="315"/>
      <c r="AC1341" s="315"/>
      <c r="AD1341" s="315"/>
      <c r="AE1341" s="315"/>
      <c r="AF1341" s="315"/>
      <c r="AG1341" s="315"/>
      <c r="AH1341" s="315"/>
      <c r="AI1341" s="315"/>
      <c r="AJ1341" s="315"/>
      <c r="AK1341" s="315"/>
      <c r="AL1341" s="315"/>
      <c r="AM1341" s="315"/>
      <c r="AN1341" s="315"/>
      <c r="AO1341" s="315"/>
      <c r="AP1341" s="315"/>
      <c r="AQ1341" s="315"/>
      <c r="AR1341" s="315"/>
      <c r="AS1341" s="315"/>
      <c r="AT1341" s="315"/>
      <c r="AU1341" s="315"/>
      <c r="AV1341" s="315"/>
      <c r="AW1341" s="315"/>
      <c r="AX1341" s="315"/>
      <c r="AY1341" s="315"/>
      <c r="AZ1341" s="315"/>
      <c r="BA1341" s="315"/>
      <c r="BB1341" s="315"/>
      <c r="BC1341" s="315"/>
      <c r="BD1341" s="315"/>
      <c r="BE1341" s="315"/>
      <c r="BF1341" s="315"/>
      <c r="BG1341" s="315"/>
      <c r="BH1341" s="315"/>
      <c r="BI1341" s="315"/>
      <c r="BJ1341" s="315"/>
      <c r="BK1341" s="315"/>
      <c r="BL1341" s="315"/>
      <c r="BM1341" s="315"/>
      <c r="BN1341" s="315"/>
      <c r="BO1341" s="315"/>
      <c r="BP1341" s="315"/>
      <c r="BQ1341" s="315"/>
      <c r="BR1341" s="315"/>
      <c r="BS1341" s="315"/>
      <c r="BT1341" s="315"/>
      <c r="BU1341" s="315"/>
      <c r="BV1341" s="315"/>
      <c r="BW1341" s="315"/>
      <c r="BX1341" s="315"/>
      <c r="BY1341" s="315"/>
      <c r="BZ1341" s="315"/>
      <c r="CA1341" s="315"/>
      <c r="CB1341" s="315"/>
      <c r="CC1341" s="315"/>
      <c r="CD1341" s="315"/>
      <c r="CE1341" s="315"/>
      <c r="CF1341" s="315"/>
      <c r="CG1341" s="315"/>
      <c r="CH1341" s="315"/>
      <c r="CI1341" s="315"/>
      <c r="CJ1341" s="315"/>
      <c r="CK1341" s="315"/>
      <c r="CL1341" s="315"/>
      <c r="CM1341" s="315"/>
      <c r="CN1341" s="315"/>
      <c r="CO1341" s="315"/>
      <c r="CP1341" s="315"/>
      <c r="CQ1341" s="315"/>
      <c r="CR1341" s="315"/>
      <c r="CS1341" s="315"/>
      <c r="CT1341" s="315"/>
      <c r="CU1341" s="315"/>
      <c r="CV1341" s="315"/>
      <c r="CW1341" s="315"/>
      <c r="CX1341" s="315"/>
      <c r="CY1341" s="315"/>
      <c r="CZ1341" s="315"/>
      <c r="DA1341" s="315"/>
      <c r="DB1341" s="315"/>
      <c r="DC1341" s="315"/>
      <c r="DD1341" s="315"/>
      <c r="DE1341" s="315"/>
      <c r="DF1341" s="315"/>
      <c r="DG1341" s="315"/>
      <c r="DH1341" s="315"/>
      <c r="DI1341" s="315"/>
      <c r="DJ1341" s="315"/>
      <c r="DK1341" s="315"/>
      <c r="DL1341" s="315"/>
      <c r="DM1341" s="315"/>
      <c r="DN1341" s="315"/>
      <c r="DO1341" s="315"/>
      <c r="DP1341" s="315"/>
      <c r="DQ1341" s="315"/>
      <c r="DR1341" s="315"/>
      <c r="DS1341" s="315"/>
      <c r="DT1341" s="315"/>
      <c r="DU1341" s="315"/>
      <c r="DV1341" s="315"/>
      <c r="DW1341" s="315"/>
      <c r="DX1341" s="315"/>
      <c r="DY1341" s="315"/>
      <c r="DZ1341" s="315"/>
      <c r="EA1341" s="315"/>
      <c r="EB1341" s="315"/>
      <c r="EC1341" s="315"/>
      <c r="ED1341" s="315"/>
      <c r="EE1341" s="315"/>
      <c r="EF1341" s="315"/>
      <c r="EG1341" s="315"/>
      <c r="EH1341" s="315"/>
      <c r="EI1341" s="315"/>
      <c r="EJ1341" s="315"/>
      <c r="EK1341" s="315"/>
      <c r="EL1341" s="315"/>
      <c r="EM1341" s="315"/>
      <c r="EN1341" s="315"/>
      <c r="EO1341" s="315"/>
      <c r="EP1341" s="315"/>
      <c r="EQ1341" s="315"/>
      <c r="ER1341" s="315"/>
      <c r="ES1341" s="315"/>
      <c r="ET1341" s="315"/>
      <c r="EU1341" s="315"/>
      <c r="EV1341" s="315"/>
      <c r="EW1341" s="315"/>
      <c r="EX1341" s="315"/>
      <c r="EY1341" s="315"/>
      <c r="EZ1341" s="315"/>
      <c r="FA1341" s="315"/>
      <c r="FB1341" s="315"/>
      <c r="FC1341" s="315"/>
      <c r="FD1341" s="315"/>
      <c r="FE1341" s="315"/>
      <c r="FF1341" s="315"/>
      <c r="FG1341" s="315"/>
      <c r="FH1341" s="315"/>
      <c r="FI1341" s="315"/>
      <c r="FJ1341" s="315"/>
      <c r="FK1341" s="315"/>
      <c r="FL1341" s="315"/>
      <c r="FM1341" s="315"/>
      <c r="FN1341" s="315"/>
      <c r="FO1341" s="315"/>
      <c r="FP1341" s="315"/>
      <c r="FQ1341" s="315"/>
      <c r="FR1341" s="315"/>
      <c r="FS1341" s="315"/>
      <c r="FT1341" s="315"/>
      <c r="FU1341" s="315"/>
      <c r="FV1341" s="315"/>
      <c r="FW1341" s="315"/>
      <c r="FX1341" s="315"/>
      <c r="FY1341" s="315"/>
      <c r="FZ1341" s="315"/>
      <c r="GA1341" s="315"/>
      <c r="GB1341" s="315"/>
      <c r="GC1341" s="315"/>
      <c r="GD1341" s="315"/>
      <c r="GE1341" s="315"/>
      <c r="GF1341" s="315"/>
      <c r="GG1341" s="315"/>
      <c r="GH1341" s="315"/>
      <c r="GI1341" s="315"/>
      <c r="GJ1341" s="315"/>
      <c r="GK1341" s="315"/>
      <c r="GL1341" s="315"/>
      <c r="GM1341" s="315"/>
      <c r="GN1341" s="315"/>
      <c r="GO1341" s="315"/>
      <c r="GP1341" s="315"/>
      <c r="GQ1341" s="315"/>
      <c r="GR1341" s="315"/>
      <c r="GS1341" s="315"/>
      <c r="GT1341" s="315"/>
      <c r="GU1341" s="315"/>
      <c r="GV1341" s="315"/>
      <c r="GW1341" s="315"/>
      <c r="GX1341" s="315"/>
      <c r="GY1341" s="315"/>
      <c r="GZ1341" s="315"/>
      <c r="HA1341" s="315"/>
      <c r="HB1341" s="315"/>
      <c r="HC1341" s="315"/>
      <c r="HD1341" s="315"/>
      <c r="HE1341" s="315"/>
      <c r="HF1341" s="315"/>
      <c r="HG1341" s="315"/>
      <c r="HH1341" s="315"/>
      <c r="HI1341" s="315"/>
      <c r="HJ1341" s="315"/>
      <c r="HK1341" s="315"/>
      <c r="HL1341" s="315"/>
      <c r="HM1341" s="315"/>
      <c r="HN1341" s="315"/>
      <c r="HO1341" s="315"/>
      <c r="HP1341" s="315"/>
      <c r="HQ1341" s="315"/>
      <c r="HR1341" s="315"/>
      <c r="HS1341" s="315"/>
      <c r="HT1341" s="315"/>
      <c r="HU1341" s="315"/>
      <c r="HV1341" s="315"/>
      <c r="HW1341" s="315"/>
      <c r="HX1341" s="315"/>
      <c r="HY1341" s="315"/>
      <c r="HZ1341" s="315"/>
      <c r="IA1341" s="315"/>
      <c r="IB1341" s="315"/>
      <c r="IC1341" s="315"/>
      <c r="ID1341" s="315"/>
      <c r="IE1341" s="315"/>
      <c r="IF1341" s="315"/>
      <c r="IG1341" s="315"/>
      <c r="IH1341" s="315"/>
      <c r="II1341" s="315"/>
      <c r="IJ1341" s="315"/>
      <c r="IK1341" s="315"/>
      <c r="IL1341" s="315"/>
      <c r="IM1341" s="315"/>
      <c r="IN1341" s="315"/>
      <c r="IO1341" s="315"/>
      <c r="IP1341" s="315"/>
      <c r="IQ1341" s="315"/>
      <c r="IR1341" s="315"/>
      <c r="IS1341" s="315"/>
      <c r="IT1341" s="315"/>
      <c r="IU1341" s="315"/>
      <c r="IV1341" s="315"/>
    </row>
    <row r="1342" spans="1:13" s="284" customFormat="1" ht="12.75">
      <c r="A1342" s="316"/>
      <c r="B1342" s="317">
        <v>1156518.5</v>
      </c>
      <c r="C1342" s="316" t="s">
        <v>1177</v>
      </c>
      <c r="D1342" s="316" t="s">
        <v>1192</v>
      </c>
      <c r="E1342" s="316"/>
      <c r="F1342" s="318"/>
      <c r="G1342" s="319"/>
      <c r="H1342" s="317">
        <v>-1285784.5</v>
      </c>
      <c r="I1342" s="320">
        <v>2294.6795634920636</v>
      </c>
      <c r="M1342" s="63">
        <v>500</v>
      </c>
    </row>
    <row r="1343" spans="2:13" ht="12.75">
      <c r="B1343" s="6"/>
      <c r="F1343" s="95"/>
      <c r="M1343" s="2"/>
    </row>
    <row r="1344" spans="2:13" ht="12.75">
      <c r="B1344" s="6"/>
      <c r="F1344" s="95"/>
      <c r="M1344" s="2"/>
    </row>
    <row r="1345" spans="2:13" ht="12.75">
      <c r="B1345" s="6"/>
      <c r="F1345" s="95"/>
      <c r="M1345" s="2"/>
    </row>
    <row r="1346" spans="1:13" s="327" customFormat="1" ht="12.75">
      <c r="A1346" s="321"/>
      <c r="B1346" s="322">
        <v>-73994745.86</v>
      </c>
      <c r="C1346" s="321" t="s">
        <v>1163</v>
      </c>
      <c r="D1346" s="321" t="s">
        <v>1178</v>
      </c>
      <c r="E1346" s="321"/>
      <c r="F1346" s="323"/>
      <c r="G1346" s="324"/>
      <c r="H1346" s="325">
        <v>73994745.86</v>
      </c>
      <c r="I1346" s="326">
        <v>-147989.49172</v>
      </c>
      <c r="M1346" s="2">
        <v>500</v>
      </c>
    </row>
    <row r="1347" spans="2:13" ht="12.75">
      <c r="B1347" s="322">
        <v>3332212.5</v>
      </c>
      <c r="C1347" s="321" t="s">
        <v>1163</v>
      </c>
      <c r="D1347" s="321" t="s">
        <v>1174</v>
      </c>
      <c r="F1347" s="95"/>
      <c r="H1347" s="325">
        <v>70662533.36</v>
      </c>
      <c r="I1347" s="326">
        <v>6800.433673469388</v>
      </c>
      <c r="M1347" s="2">
        <v>490</v>
      </c>
    </row>
    <row r="1348" spans="2:13" ht="12.75">
      <c r="B1348" s="322">
        <v>8918578</v>
      </c>
      <c r="C1348" s="321" t="s">
        <v>1163</v>
      </c>
      <c r="D1348" s="321" t="s">
        <v>1176</v>
      </c>
      <c r="F1348" s="95"/>
      <c r="H1348" s="325">
        <v>61743955.36</v>
      </c>
      <c r="I1348" s="326">
        <v>18127.191056910568</v>
      </c>
      <c r="M1348" s="2">
        <v>492</v>
      </c>
    </row>
    <row r="1349" spans="2:13" ht="12.75">
      <c r="B1349" s="322">
        <v>6610340</v>
      </c>
      <c r="C1349" s="321" t="s">
        <v>1163</v>
      </c>
      <c r="D1349" s="321" t="s">
        <v>1170</v>
      </c>
      <c r="F1349" s="95"/>
      <c r="H1349" s="325">
        <v>55133615.36</v>
      </c>
      <c r="I1349" s="326">
        <v>13115.753968253968</v>
      </c>
      <c r="M1349" s="39">
        <v>504</v>
      </c>
    </row>
    <row r="1350" spans="2:13" ht="12.75">
      <c r="B1350" s="322">
        <v>3874282.5</v>
      </c>
      <c r="C1350" s="321" t="s">
        <v>1163</v>
      </c>
      <c r="D1350" s="321" t="s">
        <v>1171</v>
      </c>
      <c r="F1350" s="95"/>
      <c r="H1350" s="325">
        <v>51259332.86</v>
      </c>
      <c r="I1350" s="326">
        <v>7687.068452380952</v>
      </c>
      <c r="M1350" s="39">
        <v>504</v>
      </c>
    </row>
    <row r="1351" spans="2:13" ht="12.75">
      <c r="B1351" s="322">
        <v>4588542.5</v>
      </c>
      <c r="C1351" s="321" t="s">
        <v>1163</v>
      </c>
      <c r="D1351" s="321" t="s">
        <v>1172</v>
      </c>
      <c r="F1351" s="95"/>
      <c r="H1351" s="325">
        <v>46670790.36</v>
      </c>
      <c r="I1351" s="326">
        <v>8997.142156862745</v>
      </c>
      <c r="M1351" s="39">
        <v>510</v>
      </c>
    </row>
    <row r="1352" spans="2:13" ht="12.75">
      <c r="B1352" s="322">
        <v>4335622.5</v>
      </c>
      <c r="C1352" s="321" t="s">
        <v>1163</v>
      </c>
      <c r="D1352" s="321" t="s">
        <v>1191</v>
      </c>
      <c r="F1352" s="95"/>
      <c r="H1352" s="325">
        <v>42335167.86</v>
      </c>
      <c r="I1352" s="326">
        <v>8501.220588235294</v>
      </c>
      <c r="M1352" s="39">
        <v>500</v>
      </c>
    </row>
    <row r="1353" spans="1:13" s="333" customFormat="1" ht="12.75">
      <c r="A1353" s="328"/>
      <c r="B1353" s="329">
        <v>-42335167.86</v>
      </c>
      <c r="C1353" s="328" t="s">
        <v>1163</v>
      </c>
      <c r="D1353" s="328" t="s">
        <v>1192</v>
      </c>
      <c r="E1353" s="328"/>
      <c r="F1353" s="330"/>
      <c r="G1353" s="331"/>
      <c r="H1353" s="329">
        <v>0</v>
      </c>
      <c r="I1353" s="332">
        <v>-83998.34892857143</v>
      </c>
      <c r="M1353" s="63">
        <v>500</v>
      </c>
    </row>
    <row r="1354" spans="2:13" ht="12.75">
      <c r="B1354" s="6"/>
      <c r="F1354" s="138"/>
      <c r="M1354" s="2"/>
    </row>
    <row r="1355" spans="2:13" ht="12.75" hidden="1">
      <c r="B1355" s="6"/>
      <c r="M1355" s="2"/>
    </row>
    <row r="1356" spans="2:13" ht="12.75" hidden="1">
      <c r="B1356" s="6"/>
      <c r="M1356" s="2"/>
    </row>
    <row r="1357" spans="2:13" ht="12.75" hidden="1">
      <c r="B1357" s="6"/>
      <c r="M1357" s="2"/>
    </row>
    <row r="1358" spans="2:13" ht="12.75" hidden="1">
      <c r="B1358" s="6"/>
      <c r="M1358" s="2"/>
    </row>
    <row r="1359" spans="2:13" ht="12.75" hidden="1">
      <c r="B1359" s="6"/>
      <c r="M1359" s="2"/>
    </row>
    <row r="1360" spans="2:13" ht="12.75" hidden="1">
      <c r="B1360" s="6"/>
      <c r="M1360" s="2"/>
    </row>
    <row r="1361" spans="2:13" ht="12.75" hidden="1">
      <c r="B1361" s="6"/>
      <c r="M1361" s="2"/>
    </row>
    <row r="1362" spans="2:13" ht="12.75" hidden="1">
      <c r="B1362" s="6"/>
      <c r="M1362" s="2"/>
    </row>
    <row r="1363" spans="2:13" ht="12.75" hidden="1">
      <c r="B1363" s="6"/>
      <c r="M1363" s="2"/>
    </row>
    <row r="1364" spans="2:13" ht="12.75" hidden="1">
      <c r="B1364" s="6"/>
      <c r="M1364" s="2"/>
    </row>
    <row r="1365" spans="2:13" ht="12.75" hidden="1">
      <c r="B1365" s="6"/>
      <c r="M1365" s="2"/>
    </row>
    <row r="1366" spans="2:13" ht="12.75" hidden="1">
      <c r="B1366" s="6"/>
      <c r="M1366" s="2"/>
    </row>
    <row r="1367" spans="2:13" ht="12.75" hidden="1">
      <c r="B1367" s="6"/>
      <c r="M1367" s="2"/>
    </row>
    <row r="1368" spans="2:13" ht="12.75" hidden="1">
      <c r="B1368" s="6"/>
      <c r="M1368" s="2"/>
    </row>
    <row r="1369" spans="2:13" ht="12.75" hidden="1">
      <c r="B1369" s="6"/>
      <c r="M1369" s="2"/>
    </row>
    <row r="1370" spans="2:13" ht="12.75" hidden="1">
      <c r="B1370" s="6"/>
      <c r="M1370" s="2"/>
    </row>
    <row r="1371" spans="2:13" ht="12.75" hidden="1">
      <c r="B1371" s="6"/>
      <c r="M1371" s="2"/>
    </row>
    <row r="1372" spans="2:13" ht="12.75">
      <c r="B1372" s="6"/>
      <c r="M1372" s="2"/>
    </row>
    <row r="1373" spans="1:13" s="340" customFormat="1" ht="12.75">
      <c r="A1373" s="334"/>
      <c r="B1373" s="335"/>
      <c r="C1373" s="336"/>
      <c r="D1373" s="334"/>
      <c r="E1373" s="334"/>
      <c r="F1373" s="337"/>
      <c r="G1373" s="337"/>
      <c r="H1373" s="338"/>
      <c r="I1373" s="339"/>
      <c r="K1373" s="341"/>
      <c r="M1373" s="2"/>
    </row>
    <row r="1374" spans="1:13" s="346" customFormat="1" ht="12.75">
      <c r="A1374" s="342"/>
      <c r="B1374" s="343">
        <v>-4092741</v>
      </c>
      <c r="C1374" s="342" t="s">
        <v>1160</v>
      </c>
      <c r="D1374" s="342" t="s">
        <v>1178</v>
      </c>
      <c r="E1374" s="342"/>
      <c r="F1374" s="344"/>
      <c r="G1374" s="344"/>
      <c r="H1374" s="343">
        <v>4092741</v>
      </c>
      <c r="I1374" s="345">
        <v>-8185.482</v>
      </c>
      <c r="M1374" s="2">
        <v>500</v>
      </c>
    </row>
    <row r="1375" spans="1:13" s="346" customFormat="1" ht="12.75">
      <c r="A1375" s="342"/>
      <c r="B1375" s="343">
        <v>0</v>
      </c>
      <c r="C1375" s="342" t="s">
        <v>1160</v>
      </c>
      <c r="D1375" s="342" t="s">
        <v>1174</v>
      </c>
      <c r="E1375" s="342"/>
      <c r="F1375" s="344"/>
      <c r="G1375" s="344"/>
      <c r="H1375" s="343">
        <v>0</v>
      </c>
      <c r="I1375" s="345">
        <v>0</v>
      </c>
      <c r="M1375" s="2">
        <v>490</v>
      </c>
    </row>
    <row r="1376" spans="1:13" s="346" customFormat="1" ht="12.75">
      <c r="A1376" s="342"/>
      <c r="B1376" s="343">
        <v>0</v>
      </c>
      <c r="C1376" s="342" t="s">
        <v>1160</v>
      </c>
      <c r="D1376" s="342" t="s">
        <v>1169</v>
      </c>
      <c r="E1376" s="342"/>
      <c r="F1376" s="344"/>
      <c r="G1376" s="344"/>
      <c r="H1376" s="343">
        <v>0</v>
      </c>
      <c r="I1376" s="345">
        <v>0</v>
      </c>
      <c r="M1376" s="2">
        <v>492</v>
      </c>
    </row>
    <row r="1377" spans="1:13" s="346" customFormat="1" ht="12.75">
      <c r="A1377" s="342"/>
      <c r="B1377" s="343">
        <v>0</v>
      </c>
      <c r="C1377" s="342" t="s">
        <v>1160</v>
      </c>
      <c r="D1377" s="342" t="s">
        <v>1170</v>
      </c>
      <c r="E1377" s="342"/>
      <c r="F1377" s="344"/>
      <c r="G1377" s="344"/>
      <c r="H1377" s="343">
        <v>0</v>
      </c>
      <c r="I1377" s="345">
        <v>0</v>
      </c>
      <c r="M1377" s="39">
        <v>504</v>
      </c>
    </row>
    <row r="1378" spans="1:13" s="346" customFormat="1" ht="12.75">
      <c r="A1378" s="342"/>
      <c r="B1378" s="343">
        <v>0</v>
      </c>
      <c r="C1378" s="342" t="s">
        <v>1160</v>
      </c>
      <c r="D1378" s="342" t="s">
        <v>1171</v>
      </c>
      <c r="E1378" s="342"/>
      <c r="F1378" s="344"/>
      <c r="G1378" s="344"/>
      <c r="H1378" s="343">
        <v>0</v>
      </c>
      <c r="I1378" s="345">
        <v>0</v>
      </c>
      <c r="M1378" s="39">
        <v>504</v>
      </c>
    </row>
    <row r="1379" spans="1:13" s="346" customFormat="1" ht="12.75">
      <c r="A1379" s="342"/>
      <c r="B1379" s="343">
        <v>0</v>
      </c>
      <c r="C1379" s="342" t="s">
        <v>1160</v>
      </c>
      <c r="D1379" s="342" t="s">
        <v>1172</v>
      </c>
      <c r="E1379" s="342"/>
      <c r="F1379" s="344"/>
      <c r="G1379" s="344"/>
      <c r="H1379" s="343">
        <v>0</v>
      </c>
      <c r="I1379" s="345">
        <v>0</v>
      </c>
      <c r="M1379" s="39">
        <v>510</v>
      </c>
    </row>
    <row r="1380" spans="1:13" s="346" customFormat="1" ht="12.75">
      <c r="A1380" s="342"/>
      <c r="B1380" s="343">
        <v>0</v>
      </c>
      <c r="C1380" s="342" t="s">
        <v>1160</v>
      </c>
      <c r="D1380" s="342" t="s">
        <v>1191</v>
      </c>
      <c r="E1380" s="342"/>
      <c r="F1380" s="344"/>
      <c r="G1380" s="344"/>
      <c r="H1380" s="343">
        <v>0</v>
      </c>
      <c r="I1380" s="345">
        <v>0</v>
      </c>
      <c r="M1380" s="39">
        <v>500</v>
      </c>
    </row>
    <row r="1381" spans="1:13" s="352" customFormat="1" ht="12.75">
      <c r="A1381" s="347"/>
      <c r="B1381" s="348">
        <v>-4092741</v>
      </c>
      <c r="C1381" s="347" t="s">
        <v>1160</v>
      </c>
      <c r="D1381" s="347" t="s">
        <v>1192</v>
      </c>
      <c r="E1381" s="347"/>
      <c r="F1381" s="349"/>
      <c r="G1381" s="350"/>
      <c r="H1381" s="348">
        <v>4092741</v>
      </c>
      <c r="I1381" s="351">
        <v>-8352.532653061224</v>
      </c>
      <c r="M1381" s="63">
        <v>500</v>
      </c>
    </row>
    <row r="1382" spans="2:13" ht="12.75">
      <c r="B1382" s="6"/>
      <c r="F1382" s="138"/>
      <c r="M1382" s="2"/>
    </row>
    <row r="1383" spans="2:13" ht="12.75" hidden="1">
      <c r="B1383" s="6"/>
      <c r="M1383" s="2"/>
    </row>
    <row r="1384" spans="2:13" ht="12.75" hidden="1">
      <c r="B1384" s="6"/>
      <c r="M1384" s="2"/>
    </row>
    <row r="1385" spans="2:13" ht="12.75" hidden="1">
      <c r="B1385" s="6"/>
      <c r="M1385" s="2"/>
    </row>
    <row r="1386" spans="2:13" ht="12.75" hidden="1">
      <c r="B1386" s="6"/>
      <c r="M1386" s="2"/>
    </row>
    <row r="1387" spans="2:13" ht="12.75" hidden="1">
      <c r="B1387" s="6"/>
      <c r="M1387" s="2"/>
    </row>
    <row r="1388" spans="2:13" ht="12.75" hidden="1">
      <c r="B1388" s="6"/>
      <c r="M1388" s="2"/>
    </row>
    <row r="1389" spans="2:13" ht="12.75" hidden="1">
      <c r="B1389" s="6"/>
      <c r="M1389" s="2"/>
    </row>
    <row r="1390" spans="2:13" ht="12.75" hidden="1">
      <c r="B1390" s="6"/>
      <c r="M1390" s="2"/>
    </row>
    <row r="1391" spans="2:13" ht="12.75" hidden="1">
      <c r="B1391" s="6"/>
      <c r="M1391" s="2"/>
    </row>
    <row r="1392" spans="2:13" ht="12.75" hidden="1">
      <c r="B1392" s="6"/>
      <c r="M1392" s="2"/>
    </row>
    <row r="1393" spans="2:13" ht="12.75" hidden="1">
      <c r="B1393" s="6"/>
      <c r="M1393" s="2"/>
    </row>
    <row r="1394" spans="2:13" ht="12.75" hidden="1">
      <c r="B1394" s="6"/>
      <c r="M1394" s="2"/>
    </row>
    <row r="1395" spans="2:13" ht="12.75" hidden="1">
      <c r="B1395" s="6"/>
      <c r="M1395" s="2"/>
    </row>
    <row r="1396" spans="2:13" ht="12.75" hidden="1">
      <c r="B1396" s="6"/>
      <c r="M1396" s="2"/>
    </row>
    <row r="1397" spans="2:13" ht="12.75" hidden="1">
      <c r="B1397" s="6"/>
      <c r="M1397" s="2"/>
    </row>
    <row r="1398" spans="2:13" ht="12.75" hidden="1">
      <c r="B1398" s="6"/>
      <c r="M1398" s="2"/>
    </row>
    <row r="1399" spans="2:13" ht="12.75" hidden="1">
      <c r="B1399" s="6"/>
      <c r="M1399" s="2"/>
    </row>
    <row r="1400" spans="2:13" ht="12.75">
      <c r="B1400" s="6"/>
      <c r="M1400" s="2"/>
    </row>
    <row r="1401" spans="1:13" s="340" customFormat="1" ht="12.75">
      <c r="A1401" s="334"/>
      <c r="B1401" s="335"/>
      <c r="C1401" s="336"/>
      <c r="D1401" s="334"/>
      <c r="E1401" s="334"/>
      <c r="F1401" s="337"/>
      <c r="G1401" s="337"/>
      <c r="H1401" s="338"/>
      <c r="I1401" s="339"/>
      <c r="K1401" s="341"/>
      <c r="M1401" s="2"/>
    </row>
    <row r="1402" spans="1:13" s="357" customFormat="1" ht="12.75">
      <c r="A1402" s="353"/>
      <c r="B1402" s="354">
        <v>-2620171.5</v>
      </c>
      <c r="C1402" s="353" t="s">
        <v>1159</v>
      </c>
      <c r="D1402" s="353" t="s">
        <v>1178</v>
      </c>
      <c r="E1402" s="353"/>
      <c r="F1402" s="355"/>
      <c r="G1402" s="355"/>
      <c r="H1402" s="354">
        <v>2620171.5</v>
      </c>
      <c r="I1402" s="356">
        <v>-5240.343</v>
      </c>
      <c r="M1402" s="2">
        <v>500</v>
      </c>
    </row>
    <row r="1403" spans="1:13" s="357" customFormat="1" ht="12.75">
      <c r="A1403" s="353"/>
      <c r="B1403" s="354">
        <v>1797912.5</v>
      </c>
      <c r="C1403" s="353" t="s">
        <v>1159</v>
      </c>
      <c r="D1403" s="353" t="s">
        <v>1174</v>
      </c>
      <c r="E1403" s="353"/>
      <c r="F1403" s="355"/>
      <c r="G1403" s="355"/>
      <c r="H1403" s="354">
        <v>822259</v>
      </c>
      <c r="I1403" s="356">
        <v>3669.2091836734694</v>
      </c>
      <c r="M1403" s="2">
        <v>490</v>
      </c>
    </row>
    <row r="1404" spans="1:13" s="357" customFormat="1" ht="12.75">
      <c r="A1404" s="353"/>
      <c r="B1404" s="354">
        <v>331500</v>
      </c>
      <c r="C1404" s="353" t="s">
        <v>1159</v>
      </c>
      <c r="D1404" s="353" t="s">
        <v>1176</v>
      </c>
      <c r="E1404" s="353"/>
      <c r="F1404" s="355"/>
      <c r="G1404" s="355"/>
      <c r="H1404" s="354">
        <v>490759</v>
      </c>
      <c r="I1404" s="356">
        <v>673.780487804878</v>
      </c>
      <c r="M1404" s="2">
        <v>492</v>
      </c>
    </row>
    <row r="1405" spans="1:13" s="357" customFormat="1" ht="12.75">
      <c r="A1405" s="353"/>
      <c r="B1405" s="354">
        <v>286300</v>
      </c>
      <c r="C1405" s="353" t="s">
        <v>1159</v>
      </c>
      <c r="D1405" s="353" t="s">
        <v>1170</v>
      </c>
      <c r="E1405" s="353"/>
      <c r="F1405" s="355"/>
      <c r="G1405" s="355"/>
      <c r="H1405" s="354">
        <v>204459</v>
      </c>
      <c r="I1405" s="356">
        <v>568.0555555555555</v>
      </c>
      <c r="M1405" s="39">
        <v>504</v>
      </c>
    </row>
    <row r="1406" spans="1:13" s="357" customFormat="1" ht="12.75">
      <c r="A1406" s="353"/>
      <c r="B1406" s="354">
        <v>46700</v>
      </c>
      <c r="C1406" s="353" t="s">
        <v>1159</v>
      </c>
      <c r="D1406" s="353" t="s">
        <v>1171</v>
      </c>
      <c r="E1406" s="353"/>
      <c r="F1406" s="355"/>
      <c r="G1406" s="355"/>
      <c r="H1406" s="354">
        <v>157759</v>
      </c>
      <c r="I1406" s="356">
        <v>92.65873015873017</v>
      </c>
      <c r="M1406" s="39">
        <v>504</v>
      </c>
    </row>
    <row r="1407" spans="1:13" s="357" customFormat="1" ht="12.75">
      <c r="A1407" s="353"/>
      <c r="B1407" s="354">
        <v>-11456100</v>
      </c>
      <c r="C1407" s="353" t="s">
        <v>1159</v>
      </c>
      <c r="D1407" s="353" t="s">
        <v>1172</v>
      </c>
      <c r="E1407" s="353"/>
      <c r="F1407" s="355"/>
      <c r="G1407" s="355"/>
      <c r="H1407" s="354">
        <v>11660559</v>
      </c>
      <c r="I1407" s="356">
        <v>-22462.941176470587</v>
      </c>
      <c r="M1407" s="39">
        <v>510</v>
      </c>
    </row>
    <row r="1408" spans="1:13" s="357" customFormat="1" ht="12.75">
      <c r="A1408" s="353"/>
      <c r="B1408" s="354">
        <v>3409482.2</v>
      </c>
      <c r="C1408" s="353" t="s">
        <v>1159</v>
      </c>
      <c r="D1408" s="353" t="s">
        <v>1172</v>
      </c>
      <c r="E1408" s="353"/>
      <c r="F1408" s="355"/>
      <c r="G1408" s="355"/>
      <c r="H1408" s="354">
        <v>-3251723.2</v>
      </c>
      <c r="I1408" s="356">
        <v>6685.259215686275</v>
      </c>
      <c r="M1408" s="39">
        <v>510</v>
      </c>
    </row>
    <row r="1409" spans="1:13" s="357" customFormat="1" ht="12.75">
      <c r="A1409" s="353"/>
      <c r="B1409" s="354">
        <v>1875415</v>
      </c>
      <c r="C1409" s="353" t="s">
        <v>1159</v>
      </c>
      <c r="D1409" s="353" t="s">
        <v>1191</v>
      </c>
      <c r="E1409" s="353"/>
      <c r="F1409" s="355"/>
      <c r="G1409" s="355"/>
      <c r="H1409" s="354">
        <v>9785144</v>
      </c>
      <c r="I1409" s="356">
        <v>3677.2843137254904</v>
      </c>
      <c r="M1409" s="39">
        <v>500</v>
      </c>
    </row>
    <row r="1410" spans="1:13" s="363" customFormat="1" ht="12.75">
      <c r="A1410" s="358"/>
      <c r="B1410" s="359">
        <v>-6328961.8</v>
      </c>
      <c r="C1410" s="358" t="s">
        <v>1159</v>
      </c>
      <c r="D1410" s="358" t="s">
        <v>1192</v>
      </c>
      <c r="E1410" s="358"/>
      <c r="F1410" s="360"/>
      <c r="G1410" s="361"/>
      <c r="H1410" s="359">
        <v>0</v>
      </c>
      <c r="I1410" s="362">
        <v>-12557.46388888889</v>
      </c>
      <c r="M1410" s="63">
        <v>500</v>
      </c>
    </row>
    <row r="1411" spans="2:13" ht="12.75">
      <c r="B1411" s="6"/>
      <c r="F1411" s="138"/>
      <c r="M1411" s="2"/>
    </row>
    <row r="1412" spans="2:13" ht="12.75">
      <c r="B1412" s="6"/>
      <c r="F1412" s="138"/>
      <c r="M1412" s="2"/>
    </row>
    <row r="1413" spans="2:13" ht="12.75">
      <c r="B1413" s="6"/>
      <c r="I1413" s="22"/>
      <c r="M1413" s="2"/>
    </row>
    <row r="1414" spans="1:13" s="367" customFormat="1" ht="12.75">
      <c r="A1414" s="364"/>
      <c r="B1414" s="365">
        <v>-920785</v>
      </c>
      <c r="C1414" s="364" t="s">
        <v>1162</v>
      </c>
      <c r="D1414" s="364" t="s">
        <v>1178</v>
      </c>
      <c r="E1414" s="364"/>
      <c r="F1414" s="366"/>
      <c r="G1414" s="366"/>
      <c r="H1414" s="354">
        <v>920785</v>
      </c>
      <c r="I1414" s="356">
        <v>-1841.57</v>
      </c>
      <c r="M1414" s="2">
        <v>500</v>
      </c>
    </row>
    <row r="1415" spans="1:13" s="367" customFormat="1" ht="12.75">
      <c r="A1415" s="364"/>
      <c r="B1415" s="365">
        <v>-8199463</v>
      </c>
      <c r="C1415" s="364" t="s">
        <v>1162</v>
      </c>
      <c r="D1415" s="364" t="s">
        <v>1179</v>
      </c>
      <c r="E1415" s="364"/>
      <c r="F1415" s="366"/>
      <c r="G1415" s="366"/>
      <c r="H1415" s="354">
        <v>9120248</v>
      </c>
      <c r="I1415" s="356">
        <v>-16733.597959183673</v>
      </c>
      <c r="M1415" s="2">
        <v>490</v>
      </c>
    </row>
    <row r="1416" spans="1:13" s="367" customFormat="1" ht="12.75">
      <c r="A1416" s="364"/>
      <c r="B1416" s="365">
        <v>0</v>
      </c>
      <c r="C1416" s="364" t="s">
        <v>1162</v>
      </c>
      <c r="D1416" s="364" t="s">
        <v>1174</v>
      </c>
      <c r="E1416" s="364"/>
      <c r="F1416" s="366"/>
      <c r="G1416" s="366"/>
      <c r="H1416" s="354">
        <v>9120248</v>
      </c>
      <c r="I1416" s="356">
        <v>0</v>
      </c>
      <c r="M1416" s="2">
        <v>490</v>
      </c>
    </row>
    <row r="1417" spans="1:13" s="367" customFormat="1" ht="12.75">
      <c r="A1417" s="364"/>
      <c r="B1417" s="365">
        <v>1202013</v>
      </c>
      <c r="C1417" s="364" t="s">
        <v>1162</v>
      </c>
      <c r="D1417" s="364" t="s">
        <v>1169</v>
      </c>
      <c r="E1417" s="364"/>
      <c r="F1417" s="366"/>
      <c r="G1417" s="366"/>
      <c r="H1417" s="354">
        <v>7918235</v>
      </c>
      <c r="I1417" s="356">
        <v>2443.1158536585367</v>
      </c>
      <c r="M1417" s="39">
        <v>492</v>
      </c>
    </row>
    <row r="1418" spans="1:13" s="367" customFormat="1" ht="12.75">
      <c r="A1418" s="364"/>
      <c r="B1418" s="365">
        <v>200000</v>
      </c>
      <c r="C1418" s="364" t="s">
        <v>1162</v>
      </c>
      <c r="D1418" s="364" t="s">
        <v>1181</v>
      </c>
      <c r="E1418" s="364"/>
      <c r="F1418" s="366"/>
      <c r="G1418" s="366"/>
      <c r="H1418" s="354">
        <v>7718235</v>
      </c>
      <c r="I1418" s="356">
        <v>396.8253968253968</v>
      </c>
      <c r="M1418" s="39">
        <v>504</v>
      </c>
    </row>
    <row r="1419" spans="1:13" s="367" customFormat="1" ht="12.75">
      <c r="A1419" s="364"/>
      <c r="B1419" s="365">
        <v>80000</v>
      </c>
      <c r="C1419" s="364" t="s">
        <v>1162</v>
      </c>
      <c r="D1419" s="364" t="s">
        <v>1171</v>
      </c>
      <c r="E1419" s="364"/>
      <c r="F1419" s="366"/>
      <c r="G1419" s="366"/>
      <c r="H1419" s="354">
        <v>7638235</v>
      </c>
      <c r="I1419" s="356">
        <v>158.73015873015873</v>
      </c>
      <c r="M1419" s="39">
        <v>504</v>
      </c>
    </row>
    <row r="1420" spans="1:13" s="367" customFormat="1" ht="12.75">
      <c r="A1420" s="364"/>
      <c r="B1420" s="365">
        <v>0</v>
      </c>
      <c r="C1420" s="364" t="s">
        <v>1162</v>
      </c>
      <c r="D1420" s="364" t="s">
        <v>1172</v>
      </c>
      <c r="E1420" s="364"/>
      <c r="F1420" s="366"/>
      <c r="G1420" s="366"/>
      <c r="H1420" s="354">
        <v>7638235</v>
      </c>
      <c r="I1420" s="356">
        <v>0</v>
      </c>
      <c r="M1420" s="39">
        <v>510</v>
      </c>
    </row>
    <row r="1421" spans="1:13" s="367" customFormat="1" ht="12.75">
      <c r="A1421" s="364"/>
      <c r="B1421" s="365">
        <v>667500</v>
      </c>
      <c r="C1421" s="364" t="s">
        <v>1162</v>
      </c>
      <c r="D1421" s="364" t="s">
        <v>1191</v>
      </c>
      <c r="E1421" s="364"/>
      <c r="F1421" s="366"/>
      <c r="G1421" s="366"/>
      <c r="H1421" s="354">
        <v>6970735</v>
      </c>
      <c r="I1421" s="356">
        <v>1308.8235294117646</v>
      </c>
      <c r="M1421" s="39">
        <v>500</v>
      </c>
    </row>
    <row r="1422" spans="1:13" s="373" customFormat="1" ht="12.75">
      <c r="A1422" s="368"/>
      <c r="B1422" s="369">
        <v>-6970735</v>
      </c>
      <c r="C1422" s="368" t="s">
        <v>1162</v>
      </c>
      <c r="D1422" s="368" t="s">
        <v>1192</v>
      </c>
      <c r="E1422" s="368"/>
      <c r="F1422" s="370"/>
      <c r="G1422" s="371"/>
      <c r="H1422" s="369"/>
      <c r="I1422" s="372">
        <v>-13830.823412698413</v>
      </c>
      <c r="M1422" s="63">
        <v>500</v>
      </c>
    </row>
    <row r="1423" spans="1:13" s="379" customFormat="1" ht="12.75">
      <c r="A1423" s="374"/>
      <c r="B1423" s="375"/>
      <c r="C1423" s="374"/>
      <c r="D1423" s="374"/>
      <c r="E1423" s="374"/>
      <c r="F1423" s="376"/>
      <c r="G1423" s="377"/>
      <c r="H1423" s="375"/>
      <c r="I1423" s="378"/>
      <c r="M1423" s="2"/>
    </row>
    <row r="1424" spans="1:13" s="379" customFormat="1" ht="12.75">
      <c r="A1424" s="374"/>
      <c r="B1424" s="375"/>
      <c r="C1424" s="374"/>
      <c r="D1424" s="374"/>
      <c r="E1424" s="374"/>
      <c r="F1424" s="376"/>
      <c r="G1424" s="377"/>
      <c r="H1424" s="375"/>
      <c r="I1424" s="378"/>
      <c r="M1424" s="2"/>
    </row>
    <row r="1425" spans="2:13" ht="12.75">
      <c r="B1425" s="6"/>
      <c r="M1425" s="2"/>
    </row>
    <row r="1426" spans="1:13" s="357" customFormat="1" ht="12.75">
      <c r="A1426" s="353"/>
      <c r="B1426" s="380">
        <v>-9702200</v>
      </c>
      <c r="C1426" s="381" t="s">
        <v>1182</v>
      </c>
      <c r="D1426" s="381" t="s">
        <v>1179</v>
      </c>
      <c r="E1426" s="381"/>
      <c r="F1426" s="382"/>
      <c r="G1426" s="382"/>
      <c r="H1426" s="380">
        <v>9702200</v>
      </c>
      <c r="I1426" s="383">
        <v>-19404.4</v>
      </c>
      <c r="M1426" s="2">
        <v>500</v>
      </c>
    </row>
    <row r="1427" spans="1:13" s="357" customFormat="1" ht="12.75">
      <c r="A1427" s="353"/>
      <c r="B1427" s="380">
        <v>0</v>
      </c>
      <c r="C1427" s="381" t="s">
        <v>1182</v>
      </c>
      <c r="D1427" s="381" t="s">
        <v>1174</v>
      </c>
      <c r="E1427" s="381"/>
      <c r="F1427" s="382"/>
      <c r="G1427" s="382"/>
      <c r="H1427" s="380">
        <v>9702200</v>
      </c>
      <c r="I1427" s="383">
        <v>0</v>
      </c>
      <c r="M1427" s="2">
        <v>490</v>
      </c>
    </row>
    <row r="1428" spans="1:13" s="357" customFormat="1" ht="12.75">
      <c r="A1428" s="353"/>
      <c r="B1428" s="380">
        <v>0</v>
      </c>
      <c r="C1428" s="381" t="s">
        <v>1182</v>
      </c>
      <c r="D1428" s="381" t="s">
        <v>1176</v>
      </c>
      <c r="E1428" s="381"/>
      <c r="F1428" s="382"/>
      <c r="G1428" s="382"/>
      <c r="H1428" s="380">
        <v>9702200</v>
      </c>
      <c r="I1428" s="383">
        <v>0</v>
      </c>
      <c r="M1428" s="2">
        <v>492</v>
      </c>
    </row>
    <row r="1429" spans="1:13" s="357" customFormat="1" ht="12.75">
      <c r="A1429" s="353"/>
      <c r="B1429" s="380">
        <v>0</v>
      </c>
      <c r="C1429" s="381" t="s">
        <v>1182</v>
      </c>
      <c r="D1429" s="381" t="s">
        <v>1170</v>
      </c>
      <c r="E1429" s="381"/>
      <c r="F1429" s="382"/>
      <c r="G1429" s="382"/>
      <c r="H1429" s="380">
        <v>9702200</v>
      </c>
      <c r="I1429" s="383">
        <v>0</v>
      </c>
      <c r="M1429" s="39">
        <v>504</v>
      </c>
    </row>
    <row r="1430" spans="1:13" s="357" customFormat="1" ht="12.75">
      <c r="A1430" s="353"/>
      <c r="B1430" s="380">
        <v>0</v>
      </c>
      <c r="C1430" s="381" t="s">
        <v>1182</v>
      </c>
      <c r="D1430" s="381" t="s">
        <v>1171</v>
      </c>
      <c r="E1430" s="381"/>
      <c r="F1430" s="382"/>
      <c r="G1430" s="382"/>
      <c r="H1430" s="380">
        <v>9702200</v>
      </c>
      <c r="I1430" s="383">
        <v>0</v>
      </c>
      <c r="M1430" s="39">
        <v>504</v>
      </c>
    </row>
    <row r="1431" spans="1:13" s="357" customFormat="1" ht="12.75">
      <c r="A1431" s="353"/>
      <c r="B1431" s="380">
        <v>0</v>
      </c>
      <c r="C1431" s="381" t="s">
        <v>1182</v>
      </c>
      <c r="D1431" s="381" t="s">
        <v>1172</v>
      </c>
      <c r="E1431" s="381"/>
      <c r="F1431" s="382"/>
      <c r="G1431" s="382"/>
      <c r="H1431" s="380">
        <v>9702200</v>
      </c>
      <c r="I1431" s="383">
        <v>0</v>
      </c>
      <c r="M1431" s="39">
        <v>510</v>
      </c>
    </row>
    <row r="1432" spans="1:13" s="357" customFormat="1" ht="12.75">
      <c r="A1432" s="353"/>
      <c r="B1432" s="380">
        <v>244000</v>
      </c>
      <c r="C1432" s="381" t="s">
        <v>1182</v>
      </c>
      <c r="D1432" s="381" t="s">
        <v>1191</v>
      </c>
      <c r="E1432" s="381"/>
      <c r="F1432" s="382"/>
      <c r="G1432" s="382"/>
      <c r="H1432" s="380">
        <v>9458200</v>
      </c>
      <c r="I1432" s="383">
        <v>478.4313725490196</v>
      </c>
      <c r="M1432" s="39">
        <v>500</v>
      </c>
    </row>
    <row r="1433" spans="1:13" s="363" customFormat="1" ht="12.75">
      <c r="A1433" s="358"/>
      <c r="B1433" s="384">
        <v>-9458200</v>
      </c>
      <c r="C1433" s="385" t="s">
        <v>1182</v>
      </c>
      <c r="D1433" s="385" t="s">
        <v>1192</v>
      </c>
      <c r="E1433" s="385"/>
      <c r="F1433" s="386"/>
      <c r="G1433" s="387"/>
      <c r="H1433" s="384">
        <v>0</v>
      </c>
      <c r="I1433" s="388">
        <v>-18766.26984126984</v>
      </c>
      <c r="M1433" s="63">
        <v>500</v>
      </c>
    </row>
    <row r="1434" spans="1:13" s="394" customFormat="1" ht="12.75">
      <c r="A1434" s="389"/>
      <c r="B1434" s="390"/>
      <c r="C1434" s="389"/>
      <c r="D1434" s="389"/>
      <c r="E1434" s="389"/>
      <c r="F1434" s="391"/>
      <c r="G1434" s="392"/>
      <c r="H1434" s="390"/>
      <c r="I1434" s="393"/>
      <c r="M1434" s="39"/>
    </row>
    <row r="1435" spans="1:13" s="379" customFormat="1" ht="12.75">
      <c r="A1435" s="374"/>
      <c r="B1435" s="375"/>
      <c r="C1435" s="374"/>
      <c r="D1435" s="374"/>
      <c r="E1435" s="374"/>
      <c r="F1435" s="376"/>
      <c r="G1435" s="377"/>
      <c r="H1435" s="375"/>
      <c r="I1435" s="378"/>
      <c r="M1435" s="2"/>
    </row>
    <row r="1436" spans="1:13" s="379" customFormat="1" ht="12.75">
      <c r="A1436" s="374"/>
      <c r="B1436" s="375"/>
      <c r="C1436" s="374"/>
      <c r="D1436" s="374"/>
      <c r="E1436" s="374"/>
      <c r="F1436" s="376"/>
      <c r="G1436" s="377"/>
      <c r="H1436" s="375"/>
      <c r="I1436" s="378"/>
      <c r="M1436" s="2"/>
    </row>
    <row r="1437" spans="2:13" ht="12.75">
      <c r="B1437" s="6"/>
      <c r="M1437" s="2"/>
    </row>
    <row r="1438" spans="1:13" s="447" customFormat="1" ht="12.75">
      <c r="A1438" s="443"/>
      <c r="B1438" s="444">
        <v>-37202750</v>
      </c>
      <c r="C1438" s="443" t="s">
        <v>1197</v>
      </c>
      <c r="D1438" s="443" t="s">
        <v>1196</v>
      </c>
      <c r="E1438" s="443"/>
      <c r="F1438" s="445"/>
      <c r="G1438" s="445"/>
      <c r="H1438" s="444">
        <v>37202750</v>
      </c>
      <c r="I1438" s="446">
        <v>-74405.5</v>
      </c>
      <c r="M1438" s="448">
        <v>500</v>
      </c>
    </row>
    <row r="1439" spans="1:13" s="447" customFormat="1" ht="12.75">
      <c r="A1439" s="443"/>
      <c r="B1439" s="444">
        <v>3070755</v>
      </c>
      <c r="C1439" s="443" t="s">
        <v>1197</v>
      </c>
      <c r="D1439" s="443" t="s">
        <v>1191</v>
      </c>
      <c r="E1439" s="443"/>
      <c r="F1439" s="445"/>
      <c r="G1439" s="445"/>
      <c r="H1439" s="444">
        <v>34131995</v>
      </c>
      <c r="I1439" s="446">
        <v>6021.088235294118</v>
      </c>
      <c r="M1439" s="449">
        <v>500</v>
      </c>
    </row>
    <row r="1440" spans="1:13" s="455" customFormat="1" ht="12.75">
      <c r="A1440" s="450"/>
      <c r="B1440" s="451">
        <v>-34131995</v>
      </c>
      <c r="C1440" s="450" t="s">
        <v>1197</v>
      </c>
      <c r="D1440" s="450" t="s">
        <v>1192</v>
      </c>
      <c r="E1440" s="450"/>
      <c r="F1440" s="452"/>
      <c r="G1440" s="453"/>
      <c r="H1440" s="451">
        <v>0</v>
      </c>
      <c r="I1440" s="454">
        <v>-67722.21230158731</v>
      </c>
      <c r="M1440" s="456">
        <v>500</v>
      </c>
    </row>
    <row r="1441" spans="1:13" s="462" customFormat="1" ht="12.75">
      <c r="A1441" s="457"/>
      <c r="B1441" s="458"/>
      <c r="C1441" s="457"/>
      <c r="D1441" s="457"/>
      <c r="E1441" s="457"/>
      <c r="F1441" s="459"/>
      <c r="G1441" s="460"/>
      <c r="H1441" s="458"/>
      <c r="I1441" s="461"/>
      <c r="M1441" s="449"/>
    </row>
    <row r="1442" spans="1:13" s="462" customFormat="1" ht="12.75">
      <c r="A1442" s="457"/>
      <c r="B1442" s="458"/>
      <c r="C1442" s="457"/>
      <c r="D1442" s="457"/>
      <c r="E1442" s="457"/>
      <c r="F1442" s="459"/>
      <c r="G1442" s="460"/>
      <c r="H1442" s="458"/>
      <c r="I1442" s="461"/>
      <c r="M1442" s="449"/>
    </row>
    <row r="1443" spans="1:13" s="462" customFormat="1" ht="12.75">
      <c r="A1443" s="457"/>
      <c r="B1443" s="458"/>
      <c r="C1443" s="457"/>
      <c r="D1443" s="457"/>
      <c r="E1443" s="457"/>
      <c r="F1443" s="459"/>
      <c r="G1443" s="460"/>
      <c r="H1443" s="458"/>
      <c r="I1443" s="461"/>
      <c r="M1443" s="449"/>
    </row>
    <row r="1444" spans="1:13" s="447" customFormat="1" ht="12.75">
      <c r="A1444" s="443"/>
      <c r="B1444" s="444"/>
      <c r="C1444" s="443"/>
      <c r="D1444" s="443"/>
      <c r="E1444" s="443"/>
      <c r="F1444" s="463"/>
      <c r="G1444" s="463"/>
      <c r="H1444" s="458"/>
      <c r="I1444" s="464">
        <v>0</v>
      </c>
      <c r="M1444" s="448">
        <v>500</v>
      </c>
    </row>
    <row r="1445" spans="1:13" s="462" customFormat="1" ht="12.75">
      <c r="A1445" s="457"/>
      <c r="B1445" s="465"/>
      <c r="C1445" s="457"/>
      <c r="D1445" s="457" t="s">
        <v>1183</v>
      </c>
      <c r="E1445" s="457"/>
      <c r="F1445" s="460"/>
      <c r="G1445" s="459"/>
      <c r="H1445" s="458"/>
      <c r="I1445" s="466"/>
      <c r="M1445" s="448"/>
    </row>
    <row r="1446" spans="1:13" s="462" customFormat="1" ht="12.75">
      <c r="A1446" s="457" t="s">
        <v>1184</v>
      </c>
      <c r="B1446" s="458"/>
      <c r="C1446" s="467"/>
      <c r="D1446" s="457"/>
      <c r="E1446" s="457"/>
      <c r="F1446" s="459"/>
      <c r="G1446" s="459"/>
      <c r="H1446" s="458"/>
      <c r="I1446" s="461"/>
      <c r="K1446" s="449"/>
      <c r="M1446" s="448"/>
    </row>
    <row r="1447" spans="1:11" s="462" customFormat="1" ht="12.75">
      <c r="A1447" s="457"/>
      <c r="B1447" s="458"/>
      <c r="C1447" s="457"/>
      <c r="D1447" s="457"/>
      <c r="E1447" s="457" t="s">
        <v>1185</v>
      </c>
      <c r="F1447" s="459"/>
      <c r="G1447" s="459"/>
      <c r="H1447" s="458"/>
      <c r="I1447" s="461"/>
      <c r="K1447" s="449"/>
    </row>
    <row r="1448" spans="1:13" s="462" customFormat="1" ht="12.75">
      <c r="A1448" s="457"/>
      <c r="B1448" s="468">
        <v>-37212750</v>
      </c>
      <c r="C1448" s="458" t="s">
        <v>1186</v>
      </c>
      <c r="D1448" s="457"/>
      <c r="E1448" s="457" t="s">
        <v>1195</v>
      </c>
      <c r="F1448" s="459"/>
      <c r="G1448" s="459"/>
      <c r="H1448" s="458">
        <v>37212750</v>
      </c>
      <c r="I1448" s="469">
        <v>75000</v>
      </c>
      <c r="K1448" s="470"/>
      <c r="M1448" s="471">
        <v>496.17</v>
      </c>
    </row>
    <row r="1449" spans="1:13" s="462" customFormat="1" ht="12.75">
      <c r="A1449" s="457"/>
      <c r="B1449" s="458">
        <v>10000</v>
      </c>
      <c r="C1449" s="457" t="s">
        <v>1187</v>
      </c>
      <c r="D1449" s="457"/>
      <c r="E1449" s="457"/>
      <c r="F1449" s="459"/>
      <c r="G1449" s="459" t="s">
        <v>294</v>
      </c>
      <c r="H1449" s="458">
        <v>37202750</v>
      </c>
      <c r="I1449" s="469">
        <v>20.154382570489954</v>
      </c>
      <c r="K1449" s="470"/>
      <c r="M1449" s="471">
        <v>496.17</v>
      </c>
    </row>
    <row r="1450" spans="1:13" s="462" customFormat="1" ht="12.75">
      <c r="A1450" s="457"/>
      <c r="B1450" s="468">
        <v>-37202750</v>
      </c>
      <c r="C1450" s="467" t="s">
        <v>1188</v>
      </c>
      <c r="D1450" s="457"/>
      <c r="E1450" s="457"/>
      <c r="F1450" s="459"/>
      <c r="G1450" s="459" t="s">
        <v>294</v>
      </c>
      <c r="H1450" s="458">
        <v>0</v>
      </c>
      <c r="I1450" s="469">
        <v>-74979.84561742951</v>
      </c>
      <c r="K1450" s="449"/>
      <c r="M1450" s="471">
        <v>496.17</v>
      </c>
    </row>
    <row r="1451" spans="1:13" s="462" customFormat="1" ht="12.75">
      <c r="A1451" s="457"/>
      <c r="B1451" s="468"/>
      <c r="C1451" s="467"/>
      <c r="D1451" s="457"/>
      <c r="E1451" s="457"/>
      <c r="F1451" s="459"/>
      <c r="G1451" s="459"/>
      <c r="H1451" s="458"/>
      <c r="I1451" s="472"/>
      <c r="K1451" s="449"/>
      <c r="M1451" s="471"/>
    </row>
    <row r="1452" spans="2:13" ht="12.75" hidden="1">
      <c r="B1452" s="6"/>
      <c r="H1452" s="6" t="e">
        <v>#REF!</v>
      </c>
      <c r="I1452" s="22">
        <v>0</v>
      </c>
      <c r="M1452" s="2">
        <v>500</v>
      </c>
    </row>
    <row r="1453" spans="2:13" ht="12.75" hidden="1">
      <c r="B1453" s="6"/>
      <c r="H1453" s="6" t="e">
        <v>#REF!</v>
      </c>
      <c r="I1453" s="22">
        <v>0</v>
      </c>
      <c r="M1453" s="2">
        <v>500</v>
      </c>
    </row>
    <row r="1454" spans="2:13" ht="12.75" hidden="1">
      <c r="B1454" s="6"/>
      <c r="H1454" s="6" t="e">
        <v>#REF!</v>
      </c>
      <c r="I1454" s="22">
        <v>0</v>
      </c>
      <c r="M1454" s="2">
        <v>500</v>
      </c>
    </row>
    <row r="1455" spans="2:13" ht="12.75" hidden="1">
      <c r="B1455" s="6"/>
      <c r="H1455" s="6" t="e">
        <v>#REF!</v>
      </c>
      <c r="I1455" s="22">
        <v>0</v>
      </c>
      <c r="M1455" s="2">
        <v>500</v>
      </c>
    </row>
    <row r="1456" spans="2:13" ht="12.75" hidden="1">
      <c r="B1456" s="6"/>
      <c r="H1456" s="6" t="e">
        <v>#REF!</v>
      </c>
      <c r="I1456" s="22">
        <v>0</v>
      </c>
      <c r="M1456" s="2">
        <v>500</v>
      </c>
    </row>
    <row r="1457" spans="2:13" ht="12.75" hidden="1">
      <c r="B1457" s="6"/>
      <c r="H1457" s="6" t="e">
        <v>#REF!</v>
      </c>
      <c r="I1457" s="22">
        <v>0</v>
      </c>
      <c r="M1457" s="2">
        <v>500</v>
      </c>
    </row>
    <row r="1458" spans="2:13" ht="12.75" hidden="1">
      <c r="B1458" s="6"/>
      <c r="H1458" s="6" t="e">
        <v>#REF!</v>
      </c>
      <c r="I1458" s="22">
        <v>0</v>
      </c>
      <c r="M1458" s="2">
        <v>500</v>
      </c>
    </row>
    <row r="1459" spans="2:13" ht="12.75" hidden="1">
      <c r="B1459" s="6"/>
      <c r="H1459" s="6" t="e">
        <v>#REF!</v>
      </c>
      <c r="I1459" s="22">
        <v>0</v>
      </c>
      <c r="M1459" s="2">
        <v>500</v>
      </c>
    </row>
    <row r="1460" spans="2:13" ht="12.75" hidden="1">
      <c r="B1460" s="6"/>
      <c r="H1460" s="6" t="e">
        <v>#REF!</v>
      </c>
      <c r="I1460" s="22">
        <v>0</v>
      </c>
      <c r="M1460" s="2">
        <v>500</v>
      </c>
    </row>
    <row r="1461" spans="2:13" ht="12.75" hidden="1">
      <c r="B1461" s="6"/>
      <c r="H1461" s="6" t="e">
        <v>#REF!</v>
      </c>
      <c r="I1461" s="22">
        <v>0</v>
      </c>
      <c r="M1461" s="2">
        <v>500</v>
      </c>
    </row>
    <row r="1462" spans="2:13" ht="12.75" hidden="1">
      <c r="B1462" s="7"/>
      <c r="H1462" s="6" t="e">
        <v>#REF!</v>
      </c>
      <c r="I1462" s="22">
        <v>0</v>
      </c>
      <c r="M1462" s="2">
        <v>500</v>
      </c>
    </row>
    <row r="1463" spans="2:13" ht="12.75" hidden="1">
      <c r="B1463" s="145"/>
      <c r="H1463" s="6" t="e">
        <v>#REF!</v>
      </c>
      <c r="I1463" s="22">
        <v>0</v>
      </c>
      <c r="M1463" s="2">
        <v>500</v>
      </c>
    </row>
    <row r="1464" spans="2:13" ht="12.75" hidden="1">
      <c r="B1464" s="145"/>
      <c r="H1464" s="6" t="e">
        <v>#REF!</v>
      </c>
      <c r="I1464" s="22">
        <v>0</v>
      </c>
      <c r="M1464" s="2">
        <v>500</v>
      </c>
    </row>
    <row r="1465" spans="2:13" ht="12.75" hidden="1">
      <c r="B1465" s="6"/>
      <c r="H1465" s="6" t="e">
        <v>#REF!</v>
      </c>
      <c r="I1465" s="22">
        <v>0</v>
      </c>
      <c r="M1465" s="2">
        <v>500</v>
      </c>
    </row>
    <row r="1466" spans="2:13" ht="12.75" hidden="1">
      <c r="B1466" s="297"/>
      <c r="H1466" s="6" t="e">
        <v>#REF!</v>
      </c>
      <c r="I1466" s="22">
        <v>0</v>
      </c>
      <c r="M1466" s="2">
        <v>500</v>
      </c>
    </row>
    <row r="1467" spans="2:13" ht="12.75" hidden="1">
      <c r="B1467" s="297"/>
      <c r="H1467" s="6" t="e">
        <v>#REF!</v>
      </c>
      <c r="I1467" s="22">
        <v>0</v>
      </c>
      <c r="M1467" s="2">
        <v>500</v>
      </c>
    </row>
    <row r="1468" spans="2:13" ht="12.75" hidden="1">
      <c r="B1468" s="297"/>
      <c r="H1468" s="6" t="e">
        <v>#REF!</v>
      </c>
      <c r="I1468" s="22">
        <v>0</v>
      </c>
      <c r="M1468" s="2">
        <v>500</v>
      </c>
    </row>
    <row r="1469" spans="2:13" ht="12.75" hidden="1">
      <c r="B1469" s="297"/>
      <c r="H1469" s="6" t="e">
        <v>#REF!</v>
      </c>
      <c r="I1469" s="22">
        <v>0</v>
      </c>
      <c r="M1469" s="2">
        <v>500</v>
      </c>
    </row>
    <row r="1470" spans="2:13" ht="12.75" hidden="1">
      <c r="B1470" s="297"/>
      <c r="H1470" s="6" t="e">
        <v>#REF!</v>
      </c>
      <c r="I1470" s="22">
        <v>0</v>
      </c>
      <c r="M1470" s="2">
        <v>500</v>
      </c>
    </row>
    <row r="1471" spans="2:13" ht="12.75" hidden="1">
      <c r="B1471" s="297"/>
      <c r="H1471" s="6" t="e">
        <v>#REF!</v>
      </c>
      <c r="I1471" s="22">
        <v>0</v>
      </c>
      <c r="M1471" s="2">
        <v>500</v>
      </c>
    </row>
    <row r="1472" spans="2:13" ht="12.75" hidden="1">
      <c r="B1472" s="297"/>
      <c r="H1472" s="6" t="e">
        <v>#REF!</v>
      </c>
      <c r="I1472" s="22">
        <v>0</v>
      </c>
      <c r="M1472" s="2">
        <v>500</v>
      </c>
    </row>
    <row r="1473" spans="2:13" ht="12.75" hidden="1">
      <c r="B1473" s="297"/>
      <c r="H1473" s="6" t="e">
        <v>#REF!</v>
      </c>
      <c r="I1473" s="22">
        <v>0</v>
      </c>
      <c r="M1473" s="2">
        <v>500</v>
      </c>
    </row>
    <row r="1474" spans="2:13" ht="12.75" hidden="1">
      <c r="B1474" s="297"/>
      <c r="H1474" s="6" t="e">
        <v>#REF!</v>
      </c>
      <c r="I1474" s="22">
        <v>0</v>
      </c>
      <c r="M1474" s="2">
        <v>500</v>
      </c>
    </row>
    <row r="1475" spans="2:13" ht="12.75" hidden="1">
      <c r="B1475" s="297"/>
      <c r="H1475" s="6" t="e">
        <v>#REF!</v>
      </c>
      <c r="I1475" s="22">
        <v>0</v>
      </c>
      <c r="M1475" s="2">
        <v>500</v>
      </c>
    </row>
    <row r="1476" spans="2:13" ht="12.75" hidden="1">
      <c r="B1476" s="297"/>
      <c r="H1476" s="6" t="e">
        <v>#REF!</v>
      </c>
      <c r="I1476" s="22">
        <v>0</v>
      </c>
      <c r="M1476" s="2">
        <v>500</v>
      </c>
    </row>
    <row r="1477" spans="2:13" ht="12.75" hidden="1">
      <c r="B1477" s="297"/>
      <c r="H1477" s="6" t="e">
        <v>#REF!</v>
      </c>
      <c r="I1477" s="22">
        <v>0</v>
      </c>
      <c r="M1477" s="2">
        <v>500</v>
      </c>
    </row>
    <row r="1478" ht="12.75" hidden="1">
      <c r="B1478" s="6"/>
    </row>
    <row r="1479" ht="12.75" hidden="1">
      <c r="B1479" s="6"/>
    </row>
    <row r="1480" ht="12.75" hidden="1">
      <c r="B1480" s="6"/>
    </row>
    <row r="1481" ht="12.75" hidden="1">
      <c r="B1481" s="6"/>
    </row>
    <row r="1482" ht="12.75" hidden="1">
      <c r="B1482" s="6"/>
    </row>
    <row r="1483" ht="12.75" hidden="1">
      <c r="B1483" s="6"/>
    </row>
    <row r="1484" ht="12.75" hidden="1">
      <c r="B1484" s="6"/>
    </row>
    <row r="1485" ht="12.75" hidden="1">
      <c r="B1485" s="6"/>
    </row>
    <row r="1486" ht="12.75" hidden="1">
      <c r="B1486" s="6"/>
    </row>
    <row r="1487" ht="12.75" hidden="1">
      <c r="B1487" s="6"/>
    </row>
    <row r="1488" ht="12.75" hidden="1">
      <c r="B1488" s="6"/>
    </row>
    <row r="1489" ht="12.75" hidden="1">
      <c r="B1489" s="6"/>
    </row>
    <row r="1490" ht="12.75" hidden="1">
      <c r="B1490" s="6"/>
    </row>
    <row r="1491" ht="12.75" hidden="1">
      <c r="B1491" s="6"/>
    </row>
    <row r="1492" ht="12.75" hidden="1">
      <c r="B1492" s="6"/>
    </row>
    <row r="1493" ht="12.75" hidden="1">
      <c r="B1493" s="6"/>
    </row>
    <row r="1494" ht="12.75" hidden="1">
      <c r="B1494" s="6"/>
    </row>
    <row r="1495" ht="12.75" hidden="1">
      <c r="B1495" s="6"/>
    </row>
    <row r="1496" ht="12.75" hidden="1">
      <c r="B1496" s="6"/>
    </row>
    <row r="1497" ht="12.75" hidden="1">
      <c r="B1497" s="6"/>
    </row>
    <row r="1498" ht="12.75" hidden="1">
      <c r="B1498" s="6"/>
    </row>
    <row r="1499" ht="12.75" hidden="1">
      <c r="B1499" s="6"/>
    </row>
    <row r="1500" ht="12.75" hidden="1">
      <c r="B1500" s="6"/>
    </row>
    <row r="1501" ht="12.75" hidden="1">
      <c r="B1501" s="6"/>
    </row>
    <row r="1502" ht="12.75" hidden="1">
      <c r="B1502" s="6"/>
    </row>
    <row r="1503" ht="12.75" hidden="1">
      <c r="B1503" s="6"/>
    </row>
    <row r="1504" ht="12.75" hidden="1">
      <c r="B1504" s="6"/>
    </row>
    <row r="1505" ht="12.75" hidden="1">
      <c r="B1505" s="6"/>
    </row>
    <row r="1506" ht="12.75" hidden="1">
      <c r="B1506" s="6"/>
    </row>
    <row r="1507" ht="12.75" hidden="1">
      <c r="B1507" s="6"/>
    </row>
    <row r="1508" ht="12.75" hidden="1">
      <c r="B1508" s="6"/>
    </row>
    <row r="1509" ht="12.75" hidden="1">
      <c r="B1509" s="6"/>
    </row>
    <row r="1510" ht="12.75" hidden="1">
      <c r="B1510" s="6"/>
    </row>
    <row r="1511" ht="12.75" hidden="1">
      <c r="B1511" s="6"/>
    </row>
    <row r="1512" ht="12.75" hidden="1">
      <c r="B1512" s="6"/>
    </row>
    <row r="1513" ht="12.75" hidden="1">
      <c r="B1513" s="6"/>
    </row>
    <row r="1514" ht="12.75" hidden="1">
      <c r="B1514" s="6"/>
    </row>
    <row r="1515" ht="12.75" hidden="1">
      <c r="B1515" s="6"/>
    </row>
    <row r="1516" ht="12.75" hidden="1">
      <c r="B1516" s="6"/>
    </row>
    <row r="1517" ht="12.75" hidden="1">
      <c r="B1517" s="6"/>
    </row>
    <row r="1518" ht="12.75" hidden="1">
      <c r="B1518" s="6"/>
    </row>
    <row r="1519" ht="12.75" hidden="1">
      <c r="B1519" s="6"/>
    </row>
    <row r="1520" ht="12.75" hidden="1">
      <c r="B1520" s="6"/>
    </row>
    <row r="1521" ht="12.75" hidden="1">
      <c r="B1521" s="6"/>
    </row>
    <row r="1522" ht="12.75" hidden="1">
      <c r="B1522" s="6"/>
    </row>
    <row r="1523" ht="12.75" hidden="1">
      <c r="B1523" s="6"/>
    </row>
    <row r="1524" ht="12.75" hidden="1">
      <c r="B1524" s="6"/>
    </row>
    <row r="1525" ht="12.75" hidden="1">
      <c r="B1525" s="6"/>
    </row>
    <row r="1526" ht="12.75" hidden="1">
      <c r="B1526" s="6"/>
    </row>
    <row r="1527" ht="12.75" hidden="1">
      <c r="B1527" s="6"/>
    </row>
    <row r="1528" ht="12.75" hidden="1">
      <c r="B1528" s="6"/>
    </row>
    <row r="1529" ht="12.75" hidden="1">
      <c r="B1529" s="6"/>
    </row>
    <row r="1530" ht="12.75" hidden="1">
      <c r="B1530" s="6"/>
    </row>
    <row r="1531" ht="12.75" hidden="1">
      <c r="B1531" s="6"/>
    </row>
    <row r="1532" ht="12.75" hidden="1">
      <c r="B1532" s="6"/>
    </row>
    <row r="1533" ht="12.75" hidden="1">
      <c r="B1533" s="6"/>
    </row>
    <row r="1534" ht="12.75" hidden="1">
      <c r="B1534" s="6"/>
    </row>
    <row r="1535" ht="12.75" hidden="1">
      <c r="B1535" s="6"/>
    </row>
    <row r="1536" ht="12.75" hidden="1">
      <c r="B1536" s="6"/>
    </row>
    <row r="1537" ht="12.75" hidden="1">
      <c r="B1537" s="6"/>
    </row>
    <row r="1538" ht="12.75" hidden="1">
      <c r="B1538" s="6"/>
    </row>
    <row r="1539" ht="12.75" hidden="1">
      <c r="B1539" s="6"/>
    </row>
    <row r="1540" ht="12.75" hidden="1">
      <c r="B1540" s="6"/>
    </row>
    <row r="1541" ht="12.75" hidden="1">
      <c r="B1541" s="6"/>
    </row>
    <row r="1542" ht="12.75" hidden="1">
      <c r="B1542" s="6"/>
    </row>
    <row r="1543" ht="12.75" hidden="1">
      <c r="B1543" s="6"/>
    </row>
    <row r="1544" ht="12.75" hidden="1">
      <c r="B1544" s="6"/>
    </row>
    <row r="1545" ht="12.75" hidden="1">
      <c r="B1545" s="6"/>
    </row>
    <row r="1546" ht="12.75" hidden="1">
      <c r="B1546" s="6"/>
    </row>
    <row r="1547" ht="12.75" hidden="1">
      <c r="B1547" s="6"/>
    </row>
    <row r="1548" ht="12.75" hidden="1">
      <c r="B1548" s="6"/>
    </row>
    <row r="1549" ht="12.75" hidden="1">
      <c r="B1549" s="6"/>
    </row>
    <row r="1550" ht="12.75" hidden="1">
      <c r="B1550" s="6"/>
    </row>
    <row r="1551" ht="12.75" hidden="1">
      <c r="B1551" s="6"/>
    </row>
    <row r="1552" ht="12.75" hidden="1">
      <c r="B1552" s="6"/>
    </row>
    <row r="1553" ht="12.75" hidden="1">
      <c r="B1553" s="6"/>
    </row>
    <row r="1554" ht="12.75" hidden="1">
      <c r="B1554" s="6"/>
    </row>
    <row r="1555" ht="12.75" hidden="1">
      <c r="B1555" s="6"/>
    </row>
    <row r="1556" ht="12.75" hidden="1">
      <c r="B1556" s="6"/>
    </row>
    <row r="1557" ht="12.75" hidden="1">
      <c r="B1557" s="6"/>
    </row>
    <row r="1558" ht="12.75" hidden="1">
      <c r="B1558" s="6"/>
    </row>
    <row r="1559" ht="12.75" hidden="1">
      <c r="B1559" s="6"/>
    </row>
    <row r="1560" ht="12.75" hidden="1">
      <c r="B1560" s="6"/>
    </row>
    <row r="1561" ht="12.75" hidden="1">
      <c r="B1561" s="6"/>
    </row>
    <row r="1562" ht="12.75" hidden="1">
      <c r="B1562" s="6"/>
    </row>
    <row r="1563" ht="12.75" hidden="1">
      <c r="B1563" s="6"/>
    </row>
    <row r="1564" ht="12.75" hidden="1">
      <c r="B1564" s="6"/>
    </row>
    <row r="1565" ht="12.75" hidden="1">
      <c r="B1565" s="6"/>
    </row>
    <row r="1566" ht="12.75" hidden="1">
      <c r="B1566" s="6"/>
    </row>
    <row r="1567" ht="12.75" hidden="1">
      <c r="B1567" s="6"/>
    </row>
    <row r="1568" ht="12.75" hidden="1">
      <c r="B1568" s="6"/>
    </row>
    <row r="1569" ht="12.75" hidden="1">
      <c r="B1569" s="6"/>
    </row>
    <row r="1570" ht="12.75" hidden="1">
      <c r="B1570" s="6"/>
    </row>
    <row r="1571" ht="12.75" hidden="1">
      <c r="B1571" s="6"/>
    </row>
    <row r="1572" ht="12.75" hidden="1">
      <c r="B1572" s="6"/>
    </row>
    <row r="1573" ht="12.75" hidden="1">
      <c r="B1573" s="6"/>
    </row>
    <row r="1574" ht="12.75" hidden="1">
      <c r="B1574" s="6"/>
    </row>
    <row r="1575" ht="12.75" hidden="1">
      <c r="B1575" s="6"/>
    </row>
    <row r="1576" ht="12.75" hidden="1">
      <c r="B1576" s="6"/>
    </row>
    <row r="1577" ht="12.75" hidden="1">
      <c r="B1577" s="6"/>
    </row>
    <row r="1578" ht="12.75" hidden="1">
      <c r="B1578" s="6"/>
    </row>
    <row r="1579" ht="12.75" hidden="1">
      <c r="B1579" s="6"/>
    </row>
    <row r="1580" ht="12.75" hidden="1">
      <c r="B1580" s="6"/>
    </row>
    <row r="1581" ht="12.75" hidden="1">
      <c r="B1581" s="6"/>
    </row>
    <row r="1582" ht="12.75" hidden="1">
      <c r="B1582" s="6"/>
    </row>
    <row r="1583" ht="12.75" hidden="1">
      <c r="B1583" s="6"/>
    </row>
    <row r="1584" ht="12.75" hidden="1">
      <c r="B1584" s="6"/>
    </row>
    <row r="1585" ht="12.75" hidden="1">
      <c r="B1585" s="6"/>
    </row>
    <row r="1586" ht="12.75" hidden="1">
      <c r="B1586" s="6"/>
    </row>
    <row r="1587" ht="12.75" hidden="1">
      <c r="B1587" s="6"/>
    </row>
    <row r="1588" ht="12.75" hidden="1">
      <c r="B1588" s="6"/>
    </row>
    <row r="1589" ht="12.75" hidden="1">
      <c r="B1589" s="6"/>
    </row>
    <row r="1590" ht="12.75" hidden="1">
      <c r="B1590" s="6"/>
    </row>
    <row r="1591" ht="12.75" hidden="1">
      <c r="B1591" s="6"/>
    </row>
    <row r="1592" ht="12.75" hidden="1">
      <c r="B1592" s="6"/>
    </row>
    <row r="1593" ht="12.75" hidden="1">
      <c r="B1593" s="6"/>
    </row>
    <row r="1594" ht="12.75" hidden="1">
      <c r="B1594" s="6"/>
    </row>
    <row r="1595" ht="12.75" hidden="1">
      <c r="B1595" s="6"/>
    </row>
    <row r="1596" ht="12.75" hidden="1">
      <c r="B1596" s="6"/>
    </row>
    <row r="1597" ht="12.75" hidden="1">
      <c r="B1597" s="6"/>
    </row>
    <row r="1598" ht="12.75" hidden="1">
      <c r="B1598" s="6"/>
    </row>
    <row r="1599" ht="12.75" hidden="1">
      <c r="B1599" s="6"/>
    </row>
    <row r="1600" ht="12.75" hidden="1">
      <c r="B1600" s="6"/>
    </row>
    <row r="1601" ht="12.75" hidden="1">
      <c r="B1601" s="6"/>
    </row>
    <row r="1602" ht="12.75" hidden="1">
      <c r="B1602" s="6"/>
    </row>
    <row r="1603" ht="12.75" hidden="1">
      <c r="B1603" s="6"/>
    </row>
    <row r="1604" ht="12.75" hidden="1">
      <c r="B1604" s="6"/>
    </row>
    <row r="1605" ht="12.75" hidden="1">
      <c r="B1605" s="6"/>
    </row>
    <row r="1606" ht="12.75" hidden="1">
      <c r="B1606" s="6"/>
    </row>
    <row r="1607" ht="12.75" hidden="1">
      <c r="B1607" s="6"/>
    </row>
    <row r="1608" ht="12.75" hidden="1">
      <c r="B1608" s="6"/>
    </row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" customHeight="1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99"/>
  <sheetViews>
    <sheetView tabSelected="1" workbookViewId="0" topLeftCell="A1">
      <pane ySplit="5" topLeftCell="BM12" activePane="bottomLeft" state="frozen"/>
      <selection pane="topLeft" activeCell="A1" sqref="A1"/>
      <selection pane="bottomLeft" activeCell="J11" sqref="J11"/>
    </sheetView>
  </sheetViews>
  <sheetFormatPr defaultColWidth="9.140625" defaultRowHeight="12.75" zeroHeight="1"/>
  <cols>
    <col min="1" max="1" width="5.140625" style="1" customWidth="1"/>
    <col min="2" max="2" width="12.00390625" style="8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1.140625" style="6" customWidth="1"/>
    <col min="9" max="9" width="9.42187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4"/>
    </row>
    <row r="2" spans="1:9" ht="17.25" customHeight="1">
      <c r="A2" s="11"/>
      <c r="B2" s="488" t="s">
        <v>1103</v>
      </c>
      <c r="C2" s="488"/>
      <c r="D2" s="488"/>
      <c r="E2" s="488"/>
      <c r="F2" s="488"/>
      <c r="G2" s="488"/>
      <c r="H2" s="488"/>
      <c r="I2" s="21"/>
    </row>
    <row r="3" spans="1:9" s="15" customFormat="1" ht="18" customHeight="1">
      <c r="A3" s="12"/>
      <c r="B3" s="127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28" t="s">
        <v>0</v>
      </c>
      <c r="C4" s="18" t="s">
        <v>6</v>
      </c>
      <c r="D4" s="18" t="s">
        <v>1</v>
      </c>
      <c r="E4" s="18" t="s">
        <v>7</v>
      </c>
      <c r="F4" s="18" t="s">
        <v>2</v>
      </c>
      <c r="G4" s="16" t="s">
        <v>4</v>
      </c>
      <c r="H4" s="19" t="s">
        <v>3</v>
      </c>
      <c r="I4" s="20" t="s">
        <v>5</v>
      </c>
    </row>
    <row r="5" spans="1:13" ht="18.75" customHeight="1">
      <c r="A5" s="23"/>
      <c r="B5" s="129" t="s">
        <v>8</v>
      </c>
      <c r="C5" s="23"/>
      <c r="D5" s="23"/>
      <c r="E5" s="23"/>
      <c r="F5" s="28"/>
      <c r="G5" s="26"/>
      <c r="H5" s="24">
        <v>0</v>
      </c>
      <c r="I5" s="25">
        <v>500</v>
      </c>
      <c r="K5" t="s">
        <v>9</v>
      </c>
      <c r="L5" t="s">
        <v>10</v>
      </c>
      <c r="M5" s="2">
        <v>500</v>
      </c>
    </row>
    <row r="6" spans="2:13" ht="12.75">
      <c r="B6" s="32"/>
      <c r="C6" s="12"/>
      <c r="D6" s="12"/>
      <c r="E6" s="12"/>
      <c r="F6" s="30"/>
      <c r="H6" s="6">
        <f>H5-B6</f>
        <v>0</v>
      </c>
      <c r="I6" s="22">
        <f aca="true" t="shared" si="0" ref="I6:I15">+B6/M6</f>
        <v>0</v>
      </c>
      <c r="M6" s="2">
        <v>500</v>
      </c>
    </row>
    <row r="7" spans="4:13" ht="12.75">
      <c r="D7" s="12"/>
      <c r="H7" s="6">
        <f>H6-B7</f>
        <v>0</v>
      </c>
      <c r="I7" s="22">
        <f t="shared" si="0"/>
        <v>0</v>
      </c>
      <c r="M7" s="2">
        <v>500</v>
      </c>
    </row>
    <row r="8" spans="1:13" s="15" customFormat="1" ht="12.75">
      <c r="A8" s="103"/>
      <c r="B8" s="104">
        <f>+B20</f>
        <v>2565022.5</v>
      </c>
      <c r="C8" s="105"/>
      <c r="D8" s="106" t="s">
        <v>11</v>
      </c>
      <c r="E8" s="107" t="s">
        <v>1110</v>
      </c>
      <c r="F8" s="108"/>
      <c r="G8" s="109"/>
      <c r="H8" s="110">
        <f aca="true" t="shared" si="1" ref="H8:H14">+B8</f>
        <v>2565022.5</v>
      </c>
      <c r="I8" s="111">
        <f t="shared" si="0"/>
        <v>5130.045</v>
      </c>
      <c r="J8" s="39"/>
      <c r="K8" s="112"/>
      <c r="L8" s="39"/>
      <c r="M8" s="2">
        <v>500</v>
      </c>
    </row>
    <row r="9" spans="1:13" s="15" customFormat="1" ht="12.75">
      <c r="A9" s="103"/>
      <c r="B9" s="104">
        <f>+B1173</f>
        <v>911500</v>
      </c>
      <c r="C9" s="105"/>
      <c r="D9" s="106" t="s">
        <v>379</v>
      </c>
      <c r="E9" s="107" t="s">
        <v>1106</v>
      </c>
      <c r="F9" s="108"/>
      <c r="G9" s="109"/>
      <c r="H9" s="110">
        <f t="shared" si="1"/>
        <v>911500</v>
      </c>
      <c r="I9" s="111">
        <f t="shared" si="0"/>
        <v>1823</v>
      </c>
      <c r="J9" s="39"/>
      <c r="K9" s="112"/>
      <c r="L9" s="39"/>
      <c r="M9" s="2">
        <v>500</v>
      </c>
    </row>
    <row r="10" spans="1:13" s="15" customFormat="1" ht="12.75">
      <c r="A10" s="103"/>
      <c r="B10" s="104">
        <f>+B1304</f>
        <v>2990103</v>
      </c>
      <c r="C10" s="105"/>
      <c r="D10" s="106" t="s">
        <v>437</v>
      </c>
      <c r="E10" s="107" t="s">
        <v>1109</v>
      </c>
      <c r="F10" s="108"/>
      <c r="G10" s="109"/>
      <c r="H10" s="110">
        <f t="shared" si="1"/>
        <v>2990103</v>
      </c>
      <c r="I10" s="111">
        <f t="shared" si="0"/>
        <v>5980.206</v>
      </c>
      <c r="J10" s="39"/>
      <c r="K10" s="112"/>
      <c r="L10" s="39"/>
      <c r="M10" s="2">
        <v>500</v>
      </c>
    </row>
    <row r="11" spans="1:13" s="15" customFormat="1" ht="12.75">
      <c r="A11" s="103"/>
      <c r="B11" s="104">
        <f>+B1852</f>
        <v>1272435</v>
      </c>
      <c r="C11" s="105"/>
      <c r="D11" s="106" t="s">
        <v>438</v>
      </c>
      <c r="E11" s="107" t="s">
        <v>1108</v>
      </c>
      <c r="F11" s="108"/>
      <c r="G11" s="109"/>
      <c r="H11" s="110">
        <f t="shared" si="1"/>
        <v>1272435</v>
      </c>
      <c r="I11" s="111">
        <f t="shared" si="0"/>
        <v>2544.87</v>
      </c>
      <c r="J11" s="39"/>
      <c r="K11" s="113"/>
      <c r="L11" s="39"/>
      <c r="M11" s="2">
        <v>500</v>
      </c>
    </row>
    <row r="12" spans="1:13" s="15" customFormat="1" ht="12.75">
      <c r="A12" s="103"/>
      <c r="B12" s="104">
        <f>+B2056</f>
        <v>1584811.2</v>
      </c>
      <c r="C12" s="105"/>
      <c r="D12" s="114" t="s">
        <v>439</v>
      </c>
      <c r="E12" s="107" t="s">
        <v>1091</v>
      </c>
      <c r="F12" s="108"/>
      <c r="G12" s="109"/>
      <c r="H12" s="110">
        <f t="shared" si="1"/>
        <v>1584811.2</v>
      </c>
      <c r="I12" s="111">
        <f t="shared" si="0"/>
        <v>3169.6223999999997</v>
      </c>
      <c r="J12" s="39"/>
      <c r="K12" s="112"/>
      <c r="L12" s="39"/>
      <c r="M12" s="2">
        <v>500</v>
      </c>
    </row>
    <row r="13" spans="1:13" s="15" customFormat="1" ht="12.75">
      <c r="A13" s="103"/>
      <c r="B13" s="104">
        <f>+B2184</f>
        <v>975450</v>
      </c>
      <c r="C13" s="105"/>
      <c r="D13" s="106" t="s">
        <v>440</v>
      </c>
      <c r="E13" s="105" t="s">
        <v>441</v>
      </c>
      <c r="F13" s="108"/>
      <c r="G13" s="109" t="s">
        <v>442</v>
      </c>
      <c r="H13" s="110">
        <f t="shared" si="1"/>
        <v>975450</v>
      </c>
      <c r="I13" s="111">
        <f t="shared" si="0"/>
        <v>1950.9</v>
      </c>
      <c r="J13" s="39"/>
      <c r="K13" s="112"/>
      <c r="L13" s="39"/>
      <c r="M13" s="2">
        <v>500</v>
      </c>
    </row>
    <row r="14" spans="1:13" s="15" customFormat="1" ht="12.75">
      <c r="A14" s="103"/>
      <c r="B14" s="104">
        <f>+B2246</f>
        <v>1478782</v>
      </c>
      <c r="C14" s="105"/>
      <c r="D14" s="106" t="s">
        <v>57</v>
      </c>
      <c r="E14" s="105"/>
      <c r="F14" s="108"/>
      <c r="G14" s="109"/>
      <c r="H14" s="110">
        <f t="shared" si="1"/>
        <v>1478782</v>
      </c>
      <c r="I14" s="111">
        <f t="shared" si="0"/>
        <v>2957.564</v>
      </c>
      <c r="J14" s="39"/>
      <c r="K14" s="112"/>
      <c r="L14" s="39"/>
      <c r="M14" s="2">
        <v>500</v>
      </c>
    </row>
    <row r="15" spans="1:13" s="15" customFormat="1" ht="12.75">
      <c r="A15" s="103"/>
      <c r="B15" s="104">
        <f>SUM(B8:B14)</f>
        <v>11778103.7</v>
      </c>
      <c r="C15" s="115" t="s">
        <v>1090</v>
      </c>
      <c r="D15" s="116"/>
      <c r="E15" s="105"/>
      <c r="F15" s="108"/>
      <c r="G15" s="109"/>
      <c r="H15" s="110">
        <v>0</v>
      </c>
      <c r="I15" s="111">
        <f t="shared" si="0"/>
        <v>23556.2074</v>
      </c>
      <c r="J15" s="39"/>
      <c r="K15" s="112"/>
      <c r="L15" s="39"/>
      <c r="M15" s="2">
        <v>500</v>
      </c>
    </row>
    <row r="16" spans="1:13" s="15" customFormat="1" ht="12.75">
      <c r="A16" s="12"/>
      <c r="B16" s="32"/>
      <c r="C16" s="12"/>
      <c r="D16" s="30"/>
      <c r="E16" s="12"/>
      <c r="F16" s="117"/>
      <c r="G16" s="118"/>
      <c r="H16" s="29"/>
      <c r="I16" s="78"/>
      <c r="K16" s="119"/>
      <c r="M16" s="2">
        <v>500</v>
      </c>
    </row>
    <row r="17" spans="1:13" s="52" customFormat="1" ht="13.5" thickBot="1">
      <c r="A17" s="43"/>
      <c r="B17" s="120">
        <f>+B20+B1173+B1304+B1852+B2056+B2184+B2246</f>
        <v>11778103.7</v>
      </c>
      <c r="C17" s="121" t="s">
        <v>443</v>
      </c>
      <c r="D17" s="122"/>
      <c r="E17" s="123"/>
      <c r="F17" s="48"/>
      <c r="G17" s="124"/>
      <c r="H17" s="125"/>
      <c r="I17" s="126"/>
      <c r="K17" s="53"/>
      <c r="M17" s="2">
        <v>500</v>
      </c>
    </row>
    <row r="18" spans="2:13" ht="12.75">
      <c r="B18" s="32"/>
      <c r="D18" s="12"/>
      <c r="G18" s="31"/>
      <c r="H18" s="6">
        <f>H7-B18</f>
        <v>0</v>
      </c>
      <c r="I18" s="22">
        <f aca="true" t="shared" si="2" ref="I18:I51">+B18/M18</f>
        <v>0</v>
      </c>
      <c r="M18" s="2">
        <v>500</v>
      </c>
    </row>
    <row r="19" spans="2:13" ht="12.75">
      <c r="B19" s="32"/>
      <c r="C19" s="33"/>
      <c r="D19" s="12"/>
      <c r="E19" s="33"/>
      <c r="G19" s="31"/>
      <c r="H19" s="6">
        <f aca="true" t="shared" si="3" ref="H19:H42">H18-B19</f>
        <v>0</v>
      </c>
      <c r="I19" s="22">
        <f t="shared" si="2"/>
        <v>0</v>
      </c>
      <c r="M19" s="2">
        <v>500</v>
      </c>
    </row>
    <row r="20" spans="1:13" s="52" customFormat="1" ht="13.5" thickBot="1">
      <c r="A20" s="43"/>
      <c r="B20" s="403">
        <f>+B23+B48+B104+B158+B207+B229+B270+B285+B326+B389+B450+B496+B544+B572+B621+B672+B720+B772+B797+B847+B913+B975+B1024+B1074+B1120+B1168</f>
        <v>2565022.5</v>
      </c>
      <c r="C20" s="45"/>
      <c r="D20" s="46" t="s">
        <v>11</v>
      </c>
      <c r="E20" s="47"/>
      <c r="F20" s="48"/>
      <c r="G20" s="49"/>
      <c r="H20" s="50"/>
      <c r="I20" s="51">
        <f t="shared" si="2"/>
        <v>5130.045</v>
      </c>
      <c r="K20" s="53"/>
      <c r="M20" s="2">
        <v>500</v>
      </c>
    </row>
    <row r="21" spans="2:13" ht="12.75">
      <c r="B21" s="246"/>
      <c r="C21" s="33"/>
      <c r="D21" s="12"/>
      <c r="E21" s="12"/>
      <c r="G21" s="30"/>
      <c r="H21" s="6">
        <f t="shared" si="3"/>
        <v>0</v>
      </c>
      <c r="I21" s="22">
        <f t="shared" si="2"/>
        <v>0</v>
      </c>
      <c r="M21" s="2">
        <v>500</v>
      </c>
    </row>
    <row r="22" spans="2:13" ht="12.75">
      <c r="B22" s="297"/>
      <c r="D22" s="12"/>
      <c r="H22" s="6">
        <v>0</v>
      </c>
      <c r="I22" s="22">
        <f t="shared" si="2"/>
        <v>0</v>
      </c>
      <c r="M22" s="2">
        <v>500</v>
      </c>
    </row>
    <row r="23" spans="1:13" s="58" customFormat="1" ht="12.75">
      <c r="A23" s="54"/>
      <c r="B23" s="397">
        <f>+B26+B31+B35+B39+B43</f>
        <v>7600</v>
      </c>
      <c r="C23" s="54" t="s">
        <v>873</v>
      </c>
      <c r="D23" s="54" t="s">
        <v>12</v>
      </c>
      <c r="E23" s="54" t="s">
        <v>13</v>
      </c>
      <c r="F23" s="56" t="s">
        <v>14</v>
      </c>
      <c r="G23" s="56" t="s">
        <v>83</v>
      </c>
      <c r="H23" s="65"/>
      <c r="I23" s="57">
        <f t="shared" si="2"/>
        <v>15.2</v>
      </c>
      <c r="M23" s="2">
        <v>500</v>
      </c>
    </row>
    <row r="24" spans="2:13" ht="12.75">
      <c r="B24" s="297"/>
      <c r="D24" s="12"/>
      <c r="H24" s="6">
        <f t="shared" si="3"/>
        <v>0</v>
      </c>
      <c r="I24" s="22">
        <f t="shared" si="2"/>
        <v>0</v>
      </c>
      <c r="M24" s="2">
        <v>500</v>
      </c>
    </row>
    <row r="25" spans="2:13" ht="12.75">
      <c r="B25" s="246">
        <v>2500</v>
      </c>
      <c r="C25" s="1" t="s">
        <v>26</v>
      </c>
      <c r="D25" s="12" t="s">
        <v>11</v>
      </c>
      <c r="E25" s="12" t="s">
        <v>17</v>
      </c>
      <c r="F25" s="27" t="s">
        <v>27</v>
      </c>
      <c r="G25" s="31" t="s">
        <v>16</v>
      </c>
      <c r="H25" s="6">
        <f>H24-B25</f>
        <v>-2500</v>
      </c>
      <c r="I25" s="22">
        <f t="shared" si="2"/>
        <v>5</v>
      </c>
      <c r="K25" t="s">
        <v>26</v>
      </c>
      <c r="L25">
        <v>1</v>
      </c>
      <c r="M25" s="2">
        <v>500</v>
      </c>
    </row>
    <row r="26" spans="1:13" s="62" customFormat="1" ht="12.75">
      <c r="A26" s="11"/>
      <c r="B26" s="401">
        <f>SUM(B25)</f>
        <v>2500</v>
      </c>
      <c r="C26" s="11" t="s">
        <v>26</v>
      </c>
      <c r="D26" s="11"/>
      <c r="E26" s="11"/>
      <c r="F26" s="18"/>
      <c r="G26" s="18"/>
      <c r="H26" s="59">
        <v>0</v>
      </c>
      <c r="I26" s="61">
        <f t="shared" si="2"/>
        <v>5</v>
      </c>
      <c r="M26" s="2">
        <v>500</v>
      </c>
    </row>
    <row r="27" spans="2:13" ht="12.75">
      <c r="B27" s="297"/>
      <c r="D27" s="12"/>
      <c r="H27" s="6">
        <f t="shared" si="3"/>
        <v>0</v>
      </c>
      <c r="I27" s="22">
        <f t="shared" si="2"/>
        <v>0</v>
      </c>
      <c r="M27" s="2">
        <v>500</v>
      </c>
    </row>
    <row r="28" spans="2:13" ht="12.75">
      <c r="B28" s="297"/>
      <c r="D28" s="12"/>
      <c r="H28" s="6">
        <f>H27-B28</f>
        <v>0</v>
      </c>
      <c r="I28" s="22">
        <f t="shared" si="2"/>
        <v>0</v>
      </c>
      <c r="M28" s="2">
        <v>500</v>
      </c>
    </row>
    <row r="29" spans="2:13" ht="12.75">
      <c r="B29" s="246">
        <v>500</v>
      </c>
      <c r="C29" s="33" t="s">
        <v>444</v>
      </c>
      <c r="D29" s="12" t="s">
        <v>11</v>
      </c>
      <c r="E29" s="12" t="s">
        <v>461</v>
      </c>
      <c r="F29" s="27" t="s">
        <v>15</v>
      </c>
      <c r="G29" s="30" t="s">
        <v>16</v>
      </c>
      <c r="H29" s="6">
        <f>H28-B29</f>
        <v>-500</v>
      </c>
      <c r="I29" s="22">
        <f t="shared" si="2"/>
        <v>1</v>
      </c>
      <c r="K29" t="s">
        <v>17</v>
      </c>
      <c r="L29">
        <v>1</v>
      </c>
      <c r="M29" s="2">
        <v>500</v>
      </c>
    </row>
    <row r="30" spans="1:13" s="15" customFormat="1" ht="12.75">
      <c r="A30" s="12"/>
      <c r="B30" s="246">
        <v>500</v>
      </c>
      <c r="C30" s="33" t="s">
        <v>445</v>
      </c>
      <c r="D30" s="12" t="s">
        <v>11</v>
      </c>
      <c r="E30" s="12" t="s">
        <v>461</v>
      </c>
      <c r="F30" s="27" t="s">
        <v>15</v>
      </c>
      <c r="G30" s="30" t="s">
        <v>16</v>
      </c>
      <c r="H30" s="6">
        <f>H29-B30</f>
        <v>-1000</v>
      </c>
      <c r="I30" s="22">
        <f t="shared" si="2"/>
        <v>1</v>
      </c>
      <c r="K30" t="s">
        <v>17</v>
      </c>
      <c r="L30" s="15">
        <v>1</v>
      </c>
      <c r="M30" s="2">
        <v>500</v>
      </c>
    </row>
    <row r="31" spans="1:13" s="62" customFormat="1" ht="12.75">
      <c r="A31" s="11"/>
      <c r="B31" s="401">
        <f>SUM(B29:B30)</f>
        <v>1000</v>
      </c>
      <c r="C31" s="60" t="s">
        <v>515</v>
      </c>
      <c r="D31" s="11"/>
      <c r="E31" s="11"/>
      <c r="F31" s="18"/>
      <c r="G31" s="18"/>
      <c r="H31" s="59">
        <v>0</v>
      </c>
      <c r="I31" s="61">
        <f t="shared" si="2"/>
        <v>2</v>
      </c>
      <c r="M31" s="2">
        <v>500</v>
      </c>
    </row>
    <row r="32" spans="2:13" ht="12.75">
      <c r="B32" s="297"/>
      <c r="C32" s="33"/>
      <c r="D32" s="12"/>
      <c r="H32" s="6">
        <f t="shared" si="3"/>
        <v>0</v>
      </c>
      <c r="I32" s="22">
        <f t="shared" si="2"/>
        <v>0</v>
      </c>
      <c r="M32" s="2">
        <v>500</v>
      </c>
    </row>
    <row r="33" spans="2:13" ht="12.75">
      <c r="B33" s="297"/>
      <c r="C33" s="33"/>
      <c r="D33" s="12"/>
      <c r="H33" s="6">
        <f t="shared" si="3"/>
        <v>0</v>
      </c>
      <c r="I33" s="22">
        <f t="shared" si="2"/>
        <v>0</v>
      </c>
      <c r="M33" s="2">
        <v>500</v>
      </c>
    </row>
    <row r="34" spans="2:14" ht="12.75">
      <c r="B34" s="297">
        <v>1500</v>
      </c>
      <c r="C34" s="33" t="s">
        <v>18</v>
      </c>
      <c r="D34" s="12" t="s">
        <v>11</v>
      </c>
      <c r="E34" s="37" t="s">
        <v>19</v>
      </c>
      <c r="F34" s="27" t="s">
        <v>15</v>
      </c>
      <c r="G34" s="27" t="s">
        <v>16</v>
      </c>
      <c r="H34" s="6">
        <f t="shared" si="3"/>
        <v>-1500</v>
      </c>
      <c r="I34" s="22">
        <f t="shared" si="2"/>
        <v>3</v>
      </c>
      <c r="J34" s="36"/>
      <c r="K34" t="s">
        <v>17</v>
      </c>
      <c r="L34" s="36">
        <v>1</v>
      </c>
      <c r="M34" s="2">
        <v>500</v>
      </c>
      <c r="N34" s="38"/>
    </row>
    <row r="35" spans="1:13" s="62" customFormat="1" ht="12.75">
      <c r="A35" s="11"/>
      <c r="B35" s="401">
        <f>SUM(B34)</f>
        <v>1500</v>
      </c>
      <c r="C35" s="60"/>
      <c r="D35" s="11"/>
      <c r="E35" s="11" t="s">
        <v>19</v>
      </c>
      <c r="F35" s="18"/>
      <c r="G35" s="18"/>
      <c r="H35" s="59">
        <v>0</v>
      </c>
      <c r="I35" s="61">
        <f t="shared" si="2"/>
        <v>3</v>
      </c>
      <c r="M35" s="2">
        <v>500</v>
      </c>
    </row>
    <row r="36" spans="2:13" ht="12.75">
      <c r="B36" s="297"/>
      <c r="C36" s="33"/>
      <c r="D36" s="12"/>
      <c r="H36" s="6">
        <f t="shared" si="3"/>
        <v>0</v>
      </c>
      <c r="I36" s="22">
        <f t="shared" si="2"/>
        <v>0</v>
      </c>
      <c r="M36" s="2">
        <v>500</v>
      </c>
    </row>
    <row r="37" spans="2:13" ht="12.75">
      <c r="B37" s="297"/>
      <c r="C37" s="33"/>
      <c r="D37" s="12"/>
      <c r="H37" s="6">
        <f t="shared" si="3"/>
        <v>0</v>
      </c>
      <c r="I37" s="22">
        <f t="shared" si="2"/>
        <v>0</v>
      </c>
      <c r="M37" s="2">
        <v>500</v>
      </c>
    </row>
    <row r="38" spans="2:13" ht="12.75">
      <c r="B38" s="297">
        <v>2000</v>
      </c>
      <c r="C38" s="33" t="s">
        <v>20</v>
      </c>
      <c r="D38" s="12" t="s">
        <v>11</v>
      </c>
      <c r="E38" s="12" t="s">
        <v>461</v>
      </c>
      <c r="F38" s="27" t="s">
        <v>15</v>
      </c>
      <c r="G38" s="27" t="s">
        <v>16</v>
      </c>
      <c r="H38" s="6">
        <f t="shared" si="3"/>
        <v>-2000</v>
      </c>
      <c r="I38" s="22">
        <f t="shared" si="2"/>
        <v>4</v>
      </c>
      <c r="K38" t="s">
        <v>17</v>
      </c>
      <c r="L38">
        <v>1</v>
      </c>
      <c r="M38" s="2">
        <v>500</v>
      </c>
    </row>
    <row r="39" spans="1:13" s="62" customFormat="1" ht="12.75">
      <c r="A39" s="11"/>
      <c r="B39" s="401">
        <f>SUM(B38)</f>
        <v>2000</v>
      </c>
      <c r="C39" s="60" t="s">
        <v>20</v>
      </c>
      <c r="D39" s="11"/>
      <c r="E39" s="11"/>
      <c r="F39" s="18"/>
      <c r="G39" s="18"/>
      <c r="H39" s="59">
        <v>0</v>
      </c>
      <c r="I39" s="61">
        <f t="shared" si="2"/>
        <v>4</v>
      </c>
      <c r="M39" s="2">
        <v>500</v>
      </c>
    </row>
    <row r="40" spans="2:13" ht="12.75">
      <c r="B40" s="297"/>
      <c r="C40" s="33"/>
      <c r="D40" s="12"/>
      <c r="H40" s="6">
        <f t="shared" si="3"/>
        <v>0</v>
      </c>
      <c r="I40" s="22">
        <f t="shared" si="2"/>
        <v>0</v>
      </c>
      <c r="M40" s="2">
        <v>500</v>
      </c>
    </row>
    <row r="41" spans="2:13" ht="12.75">
      <c r="B41" s="297"/>
      <c r="D41" s="12"/>
      <c r="H41" s="6">
        <f t="shared" si="3"/>
        <v>0</v>
      </c>
      <c r="I41" s="22">
        <f t="shared" si="2"/>
        <v>0</v>
      </c>
      <c r="M41" s="2">
        <v>500</v>
      </c>
    </row>
    <row r="42" spans="2:13" ht="12.75">
      <c r="B42" s="297">
        <v>600</v>
      </c>
      <c r="C42" s="1" t="s">
        <v>21</v>
      </c>
      <c r="D42" s="12" t="s">
        <v>11</v>
      </c>
      <c r="E42" s="1" t="s">
        <v>22</v>
      </c>
      <c r="F42" s="27" t="s">
        <v>15</v>
      </c>
      <c r="G42" s="27" t="s">
        <v>16</v>
      </c>
      <c r="H42" s="6">
        <f t="shared" si="3"/>
        <v>-600</v>
      </c>
      <c r="I42" s="22">
        <f t="shared" si="2"/>
        <v>1.2</v>
      </c>
      <c r="K42" t="s">
        <v>17</v>
      </c>
      <c r="L42">
        <v>1</v>
      </c>
      <c r="M42" s="2">
        <v>500</v>
      </c>
    </row>
    <row r="43" spans="1:13" s="62" customFormat="1" ht="12.75">
      <c r="A43" s="11"/>
      <c r="B43" s="401">
        <f>SUM(B42)</f>
        <v>600</v>
      </c>
      <c r="C43" s="11"/>
      <c r="D43" s="11"/>
      <c r="E43" s="11" t="s">
        <v>22</v>
      </c>
      <c r="F43" s="18"/>
      <c r="G43" s="18"/>
      <c r="H43" s="59">
        <v>0</v>
      </c>
      <c r="I43" s="61">
        <f t="shared" si="2"/>
        <v>1.2</v>
      </c>
      <c r="M43" s="2">
        <v>500</v>
      </c>
    </row>
    <row r="44" spans="2:13" ht="12.75">
      <c r="B44" s="297"/>
      <c r="D44" s="12"/>
      <c r="H44" s="6">
        <f>H43-B44</f>
        <v>0</v>
      </c>
      <c r="I44" s="22">
        <f t="shared" si="2"/>
        <v>0</v>
      </c>
      <c r="M44" s="2">
        <v>500</v>
      </c>
    </row>
    <row r="45" spans="2:13" ht="12.75">
      <c r="B45" s="297"/>
      <c r="D45" s="12"/>
      <c r="H45" s="6">
        <f>H44-B45</f>
        <v>0</v>
      </c>
      <c r="I45" s="22">
        <f t="shared" si="2"/>
        <v>0</v>
      </c>
      <c r="M45" s="2">
        <v>500</v>
      </c>
    </row>
    <row r="46" spans="2:13" ht="12.75">
      <c r="B46" s="297"/>
      <c r="D46" s="12"/>
      <c r="H46" s="6">
        <f>H45-B46</f>
        <v>0</v>
      </c>
      <c r="I46" s="22">
        <f t="shared" si="2"/>
        <v>0</v>
      </c>
      <c r="M46" s="2">
        <v>500</v>
      </c>
    </row>
    <row r="47" spans="2:13" ht="12.75">
      <c r="B47" s="297"/>
      <c r="D47" s="12"/>
      <c r="H47" s="6">
        <f>H46-B47</f>
        <v>0</v>
      </c>
      <c r="I47" s="22">
        <f t="shared" si="2"/>
        <v>0</v>
      </c>
      <c r="M47" s="2">
        <v>500</v>
      </c>
    </row>
    <row r="48" spans="1:256" s="69" customFormat="1" ht="12.75">
      <c r="A48" s="64"/>
      <c r="B48" s="404">
        <f>+B60+B69+B77+B83+B90+B95+B99</f>
        <v>72700</v>
      </c>
      <c r="C48" s="64" t="s">
        <v>23</v>
      </c>
      <c r="D48" s="64" t="s">
        <v>1107</v>
      </c>
      <c r="E48" s="64" t="s">
        <v>24</v>
      </c>
      <c r="F48" s="67" t="s">
        <v>25</v>
      </c>
      <c r="G48" s="67" t="s">
        <v>467</v>
      </c>
      <c r="H48" s="55"/>
      <c r="I48" s="68">
        <f t="shared" si="2"/>
        <v>145.4</v>
      </c>
      <c r="M48" s="2">
        <v>500</v>
      </c>
      <c r="IV48" s="64">
        <f>SUM(A48:IU48)</f>
        <v>73345.4</v>
      </c>
    </row>
    <row r="49" spans="2:13" ht="12.75">
      <c r="B49" s="297"/>
      <c r="D49" s="12"/>
      <c r="H49" s="6">
        <f>H48-B49</f>
        <v>0</v>
      </c>
      <c r="I49" s="22">
        <f t="shared" si="2"/>
        <v>0</v>
      </c>
      <c r="M49" s="2">
        <v>500</v>
      </c>
    </row>
    <row r="50" spans="2:13" ht="12.75">
      <c r="B50" s="246">
        <v>2500</v>
      </c>
      <c r="C50" s="1" t="s">
        <v>26</v>
      </c>
      <c r="D50" s="12" t="s">
        <v>11</v>
      </c>
      <c r="E50" s="1" t="s">
        <v>28</v>
      </c>
      <c r="F50" s="27" t="s">
        <v>29</v>
      </c>
      <c r="G50" s="31" t="s">
        <v>16</v>
      </c>
      <c r="H50" s="6">
        <f>H49-B50</f>
        <v>-2500</v>
      </c>
      <c r="I50" s="22">
        <f t="shared" si="2"/>
        <v>5</v>
      </c>
      <c r="K50" t="s">
        <v>26</v>
      </c>
      <c r="L50" s="36">
        <v>2</v>
      </c>
      <c r="M50" s="2">
        <v>500</v>
      </c>
    </row>
    <row r="51" spans="2:13" ht="12.75">
      <c r="B51" s="246">
        <v>2500</v>
      </c>
      <c r="C51" s="1" t="s">
        <v>26</v>
      </c>
      <c r="D51" s="12" t="s">
        <v>11</v>
      </c>
      <c r="E51" s="33" t="s">
        <v>30</v>
      </c>
      <c r="F51" s="27" t="s">
        <v>31</v>
      </c>
      <c r="G51" s="31" t="s">
        <v>16</v>
      </c>
      <c r="H51" s="6">
        <f>H50-B51</f>
        <v>-5000</v>
      </c>
      <c r="I51" s="22">
        <f t="shared" si="2"/>
        <v>5</v>
      </c>
      <c r="K51" t="s">
        <v>26</v>
      </c>
      <c r="L51">
        <v>2</v>
      </c>
      <c r="M51" s="2">
        <v>500</v>
      </c>
    </row>
    <row r="52" spans="2:13" ht="12.75">
      <c r="B52" s="297">
        <v>2500</v>
      </c>
      <c r="C52" s="1" t="s">
        <v>26</v>
      </c>
      <c r="D52" s="12" t="s">
        <v>11</v>
      </c>
      <c r="E52" s="1" t="s">
        <v>30</v>
      </c>
      <c r="F52" s="27" t="s">
        <v>32</v>
      </c>
      <c r="G52" s="27" t="s">
        <v>33</v>
      </c>
      <c r="H52" s="6">
        <f aca="true" t="shared" si="4" ref="H52:H59">H51-B52</f>
        <v>-7500</v>
      </c>
      <c r="I52" s="22">
        <v>5</v>
      </c>
      <c r="K52" t="s">
        <v>26</v>
      </c>
      <c r="L52">
        <v>2</v>
      </c>
      <c r="M52" s="2">
        <v>500</v>
      </c>
    </row>
    <row r="53" spans="2:13" ht="12.75">
      <c r="B53" s="297">
        <v>2500</v>
      </c>
      <c r="C53" s="1" t="s">
        <v>26</v>
      </c>
      <c r="D53" s="12" t="s">
        <v>11</v>
      </c>
      <c r="E53" s="1" t="s">
        <v>28</v>
      </c>
      <c r="F53" s="27" t="s">
        <v>34</v>
      </c>
      <c r="G53" s="27" t="s">
        <v>33</v>
      </c>
      <c r="H53" s="6">
        <f t="shared" si="4"/>
        <v>-10000</v>
      </c>
      <c r="I53" s="22">
        <v>5</v>
      </c>
      <c r="K53" t="s">
        <v>26</v>
      </c>
      <c r="L53">
        <v>2</v>
      </c>
      <c r="M53" s="2">
        <v>500</v>
      </c>
    </row>
    <row r="54" spans="2:13" ht="12.75">
      <c r="B54" s="297">
        <v>2500</v>
      </c>
      <c r="C54" s="1" t="s">
        <v>26</v>
      </c>
      <c r="D54" s="12" t="s">
        <v>11</v>
      </c>
      <c r="E54" s="1" t="s">
        <v>30</v>
      </c>
      <c r="F54" s="27" t="s">
        <v>35</v>
      </c>
      <c r="G54" s="27" t="s">
        <v>36</v>
      </c>
      <c r="H54" s="6">
        <f t="shared" si="4"/>
        <v>-12500</v>
      </c>
      <c r="I54" s="22">
        <v>5</v>
      </c>
      <c r="K54" t="s">
        <v>26</v>
      </c>
      <c r="L54">
        <v>2</v>
      </c>
      <c r="M54" s="2">
        <v>500</v>
      </c>
    </row>
    <row r="55" spans="2:13" ht="12.75">
      <c r="B55" s="297">
        <v>2500</v>
      </c>
      <c r="C55" s="1" t="s">
        <v>26</v>
      </c>
      <c r="D55" s="12" t="s">
        <v>11</v>
      </c>
      <c r="E55" s="1" t="s">
        <v>28</v>
      </c>
      <c r="F55" s="27" t="s">
        <v>37</v>
      </c>
      <c r="G55" s="27" t="s">
        <v>36</v>
      </c>
      <c r="H55" s="6">
        <f t="shared" si="4"/>
        <v>-15000</v>
      </c>
      <c r="I55" s="22">
        <v>5</v>
      </c>
      <c r="K55" t="s">
        <v>26</v>
      </c>
      <c r="L55">
        <v>2</v>
      </c>
      <c r="M55" s="2">
        <v>500</v>
      </c>
    </row>
    <row r="56" spans="2:13" ht="12.75">
      <c r="B56" s="297">
        <v>2500</v>
      </c>
      <c r="C56" s="1" t="s">
        <v>26</v>
      </c>
      <c r="D56" s="12" t="s">
        <v>11</v>
      </c>
      <c r="E56" s="1" t="s">
        <v>30</v>
      </c>
      <c r="F56" s="27" t="s">
        <v>38</v>
      </c>
      <c r="G56" s="27" t="s">
        <v>39</v>
      </c>
      <c r="H56" s="6">
        <f t="shared" si="4"/>
        <v>-17500</v>
      </c>
      <c r="I56" s="22">
        <v>5</v>
      </c>
      <c r="K56" t="s">
        <v>26</v>
      </c>
      <c r="L56">
        <v>2</v>
      </c>
      <c r="M56" s="2">
        <v>500</v>
      </c>
    </row>
    <row r="57" spans="2:13" ht="12.75">
      <c r="B57" s="297">
        <v>2500</v>
      </c>
      <c r="C57" s="1" t="s">
        <v>26</v>
      </c>
      <c r="D57" s="1" t="s">
        <v>11</v>
      </c>
      <c r="E57" s="1" t="s">
        <v>30</v>
      </c>
      <c r="F57" s="27" t="s">
        <v>40</v>
      </c>
      <c r="G57" s="27" t="s">
        <v>41</v>
      </c>
      <c r="H57" s="6">
        <f t="shared" si="4"/>
        <v>-20000</v>
      </c>
      <c r="I57" s="22">
        <v>5</v>
      </c>
      <c r="K57" t="s">
        <v>26</v>
      </c>
      <c r="L57">
        <v>2</v>
      </c>
      <c r="M57" s="2">
        <v>500</v>
      </c>
    </row>
    <row r="58" spans="2:13" ht="12.75">
      <c r="B58" s="297">
        <v>2500</v>
      </c>
      <c r="C58" s="1" t="s">
        <v>26</v>
      </c>
      <c r="D58" s="1" t="s">
        <v>11</v>
      </c>
      <c r="E58" s="1" t="s">
        <v>30</v>
      </c>
      <c r="F58" s="27" t="s">
        <v>42</v>
      </c>
      <c r="G58" s="27" t="s">
        <v>43</v>
      </c>
      <c r="H58" s="6">
        <f t="shared" si="4"/>
        <v>-22500</v>
      </c>
      <c r="I58" s="22">
        <v>5</v>
      </c>
      <c r="K58" t="s">
        <v>26</v>
      </c>
      <c r="L58">
        <v>2</v>
      </c>
      <c r="M58" s="2">
        <v>500</v>
      </c>
    </row>
    <row r="59" spans="2:13" ht="12.75">
      <c r="B59" s="297">
        <v>2500</v>
      </c>
      <c r="C59" s="1" t="s">
        <v>26</v>
      </c>
      <c r="D59" s="1" t="s">
        <v>11</v>
      </c>
      <c r="E59" s="1" t="s">
        <v>30</v>
      </c>
      <c r="F59" s="27" t="s">
        <v>44</v>
      </c>
      <c r="G59" s="27" t="s">
        <v>45</v>
      </c>
      <c r="H59" s="6">
        <f t="shared" si="4"/>
        <v>-25000</v>
      </c>
      <c r="I59" s="22">
        <v>5</v>
      </c>
      <c r="K59" t="s">
        <v>26</v>
      </c>
      <c r="L59">
        <v>2</v>
      </c>
      <c r="M59" s="2">
        <v>500</v>
      </c>
    </row>
    <row r="60" spans="1:13" s="62" customFormat="1" ht="12.75">
      <c r="A60" s="11"/>
      <c r="B60" s="401">
        <f>SUM(B50:B59)</f>
        <v>25000</v>
      </c>
      <c r="C60" s="11" t="s">
        <v>26</v>
      </c>
      <c r="D60" s="11"/>
      <c r="E60" s="11"/>
      <c r="F60" s="18"/>
      <c r="G60" s="18"/>
      <c r="H60" s="59">
        <v>0</v>
      </c>
      <c r="I60" s="61">
        <f aca="true" t="shared" si="5" ref="I60:I69">+B60/M60</f>
        <v>50</v>
      </c>
      <c r="M60" s="2">
        <v>500</v>
      </c>
    </row>
    <row r="61" spans="2:13" ht="12.75">
      <c r="B61" s="297"/>
      <c r="D61" s="12"/>
      <c r="H61" s="6">
        <f aca="true" t="shared" si="6" ref="H61:H68">H60-B61</f>
        <v>0</v>
      </c>
      <c r="I61" s="22">
        <f t="shared" si="5"/>
        <v>0</v>
      </c>
      <c r="M61" s="2">
        <v>500</v>
      </c>
    </row>
    <row r="62" spans="2:13" ht="12.75">
      <c r="B62" s="297"/>
      <c r="D62" s="12"/>
      <c r="H62" s="6">
        <f t="shared" si="6"/>
        <v>0</v>
      </c>
      <c r="I62" s="22">
        <f t="shared" si="5"/>
        <v>0</v>
      </c>
      <c r="M62" s="2">
        <v>500</v>
      </c>
    </row>
    <row r="63" spans="2:13" ht="12.75">
      <c r="B63" s="246">
        <v>2500</v>
      </c>
      <c r="C63" s="33" t="s">
        <v>446</v>
      </c>
      <c r="D63" s="12" t="s">
        <v>46</v>
      </c>
      <c r="E63" s="33" t="s">
        <v>886</v>
      </c>
      <c r="F63" s="70" t="s">
        <v>47</v>
      </c>
      <c r="G63" s="31" t="s">
        <v>36</v>
      </c>
      <c r="H63" s="6">
        <f t="shared" si="6"/>
        <v>-2500</v>
      </c>
      <c r="I63" s="22">
        <f t="shared" si="5"/>
        <v>5</v>
      </c>
      <c r="K63" t="s">
        <v>30</v>
      </c>
      <c r="L63">
        <v>2</v>
      </c>
      <c r="M63" s="2">
        <v>500</v>
      </c>
    </row>
    <row r="64" spans="2:14" ht="12.75">
      <c r="B64" s="246">
        <v>3000</v>
      </c>
      <c r="C64" s="33" t="s">
        <v>48</v>
      </c>
      <c r="D64" s="12" t="s">
        <v>46</v>
      </c>
      <c r="E64" s="33" t="s">
        <v>886</v>
      </c>
      <c r="F64" s="70" t="s">
        <v>49</v>
      </c>
      <c r="G64" s="31" t="s">
        <v>39</v>
      </c>
      <c r="H64" s="6">
        <f t="shared" si="6"/>
        <v>-5500</v>
      </c>
      <c r="I64" s="22">
        <f t="shared" si="5"/>
        <v>6</v>
      </c>
      <c r="K64" t="s">
        <v>30</v>
      </c>
      <c r="L64">
        <v>2</v>
      </c>
      <c r="M64" s="2">
        <v>500</v>
      </c>
      <c r="N64" s="38"/>
    </row>
    <row r="65" spans="2:14" ht="12.75">
      <c r="B65" s="246">
        <v>3000</v>
      </c>
      <c r="C65" s="33" t="s">
        <v>50</v>
      </c>
      <c r="D65" s="12" t="s">
        <v>46</v>
      </c>
      <c r="E65" s="33" t="s">
        <v>886</v>
      </c>
      <c r="F65" s="70" t="s">
        <v>49</v>
      </c>
      <c r="G65" s="31" t="s">
        <v>39</v>
      </c>
      <c r="H65" s="6">
        <f t="shared" si="6"/>
        <v>-8500</v>
      </c>
      <c r="I65" s="22">
        <f t="shared" si="5"/>
        <v>6</v>
      </c>
      <c r="K65" t="s">
        <v>30</v>
      </c>
      <c r="L65">
        <v>2</v>
      </c>
      <c r="M65" s="2">
        <v>500</v>
      </c>
      <c r="N65" s="38"/>
    </row>
    <row r="66" spans="2:14" ht="12.75">
      <c r="B66" s="246">
        <v>2000</v>
      </c>
      <c r="C66" s="33" t="s">
        <v>51</v>
      </c>
      <c r="D66" s="12" t="s">
        <v>46</v>
      </c>
      <c r="E66" s="33" t="s">
        <v>886</v>
      </c>
      <c r="F66" s="70" t="s">
        <v>49</v>
      </c>
      <c r="G66" s="31" t="s">
        <v>41</v>
      </c>
      <c r="H66" s="6">
        <f t="shared" si="6"/>
        <v>-10500</v>
      </c>
      <c r="I66" s="22">
        <f t="shared" si="5"/>
        <v>4</v>
      </c>
      <c r="K66" t="s">
        <v>30</v>
      </c>
      <c r="L66">
        <v>2</v>
      </c>
      <c r="M66" s="2">
        <v>500</v>
      </c>
      <c r="N66" s="38"/>
    </row>
    <row r="67" spans="2:14" ht="12.75">
      <c r="B67" s="246">
        <v>2000</v>
      </c>
      <c r="C67" s="33" t="s">
        <v>52</v>
      </c>
      <c r="D67" s="12" t="s">
        <v>46</v>
      </c>
      <c r="E67" s="33" t="s">
        <v>886</v>
      </c>
      <c r="F67" s="70" t="s">
        <v>49</v>
      </c>
      <c r="G67" s="31" t="s">
        <v>41</v>
      </c>
      <c r="H67" s="6">
        <f t="shared" si="6"/>
        <v>-12500</v>
      </c>
      <c r="I67" s="22">
        <f t="shared" si="5"/>
        <v>4</v>
      </c>
      <c r="K67" t="s">
        <v>30</v>
      </c>
      <c r="L67">
        <v>2</v>
      </c>
      <c r="M67" s="2">
        <v>500</v>
      </c>
      <c r="N67" s="38"/>
    </row>
    <row r="68" spans="2:14" ht="12.75">
      <c r="B68" s="246">
        <v>2500</v>
      </c>
      <c r="C68" s="33" t="s">
        <v>447</v>
      </c>
      <c r="D68" s="12" t="s">
        <v>46</v>
      </c>
      <c r="E68" s="33" t="s">
        <v>886</v>
      </c>
      <c r="F68" s="70" t="s">
        <v>49</v>
      </c>
      <c r="G68" s="31" t="s">
        <v>43</v>
      </c>
      <c r="H68" s="6">
        <f t="shared" si="6"/>
        <v>-15000</v>
      </c>
      <c r="I68" s="22">
        <f t="shared" si="5"/>
        <v>5</v>
      </c>
      <c r="K68" t="s">
        <v>30</v>
      </c>
      <c r="L68">
        <v>2</v>
      </c>
      <c r="M68" s="2">
        <v>500</v>
      </c>
      <c r="N68" s="38"/>
    </row>
    <row r="69" spans="1:13" s="76" customFormat="1" ht="12.75">
      <c r="A69" s="71"/>
      <c r="B69" s="399">
        <f>SUM(B63:B68)</f>
        <v>15000</v>
      </c>
      <c r="C69" s="73" t="s">
        <v>515</v>
      </c>
      <c r="D69" s="71"/>
      <c r="E69" s="71"/>
      <c r="F69" s="74"/>
      <c r="G69" s="74"/>
      <c r="H69" s="72">
        <v>0</v>
      </c>
      <c r="I69" s="75">
        <f t="shared" si="5"/>
        <v>30</v>
      </c>
      <c r="M69" s="2">
        <v>500</v>
      </c>
    </row>
    <row r="70" spans="1:13" s="15" customFormat="1" ht="12.75">
      <c r="A70" s="12"/>
      <c r="B70" s="246"/>
      <c r="C70" s="33"/>
      <c r="D70" s="12"/>
      <c r="E70" s="12"/>
      <c r="F70" s="30"/>
      <c r="G70" s="30"/>
      <c r="H70" s="6">
        <f aca="true" t="shared" si="7" ref="H70:H76">H69-B70</f>
        <v>0</v>
      </c>
      <c r="I70" s="78"/>
      <c r="M70" s="2">
        <v>500</v>
      </c>
    </row>
    <row r="71" spans="1:13" s="15" customFormat="1" ht="12.75">
      <c r="A71" s="12"/>
      <c r="B71" s="246"/>
      <c r="C71" s="33"/>
      <c r="D71" s="12"/>
      <c r="E71" s="12"/>
      <c r="F71" s="30"/>
      <c r="G71" s="30"/>
      <c r="H71" s="6">
        <f t="shared" si="7"/>
        <v>0</v>
      </c>
      <c r="I71" s="78"/>
      <c r="M71" s="2">
        <v>500</v>
      </c>
    </row>
    <row r="72" spans="2:13" ht="12.75">
      <c r="B72" s="297">
        <v>1300</v>
      </c>
      <c r="C72" s="1" t="s">
        <v>18</v>
      </c>
      <c r="D72" s="1" t="s">
        <v>53</v>
      </c>
      <c r="E72" s="1" t="s">
        <v>19</v>
      </c>
      <c r="F72" s="27" t="s">
        <v>49</v>
      </c>
      <c r="G72" s="27" t="s">
        <v>33</v>
      </c>
      <c r="H72" s="6">
        <f t="shared" si="7"/>
        <v>-1300</v>
      </c>
      <c r="I72" s="22">
        <f aca="true" t="shared" si="8" ref="I72:I83">+B72/M72</f>
        <v>2.6</v>
      </c>
      <c r="K72" t="s">
        <v>30</v>
      </c>
      <c r="L72">
        <v>2</v>
      </c>
      <c r="M72" s="2">
        <v>500</v>
      </c>
    </row>
    <row r="73" spans="2:13" ht="12.75">
      <c r="B73" s="297">
        <v>1500</v>
      </c>
      <c r="C73" s="33" t="s">
        <v>18</v>
      </c>
      <c r="D73" s="12" t="s">
        <v>53</v>
      </c>
      <c r="E73" s="1" t="s">
        <v>19</v>
      </c>
      <c r="F73" s="27" t="s">
        <v>49</v>
      </c>
      <c r="G73" s="27" t="s">
        <v>36</v>
      </c>
      <c r="H73" s="6">
        <f t="shared" si="7"/>
        <v>-2800</v>
      </c>
      <c r="I73" s="22">
        <f t="shared" si="8"/>
        <v>3</v>
      </c>
      <c r="K73" t="s">
        <v>30</v>
      </c>
      <c r="L73">
        <v>2</v>
      </c>
      <c r="M73" s="2">
        <v>500</v>
      </c>
    </row>
    <row r="74" spans="2:13" ht="12.75">
      <c r="B74" s="297">
        <v>1000</v>
      </c>
      <c r="C74" s="33" t="s">
        <v>18</v>
      </c>
      <c r="D74" s="12" t="s">
        <v>53</v>
      </c>
      <c r="E74" s="1" t="s">
        <v>19</v>
      </c>
      <c r="F74" s="27" t="s">
        <v>49</v>
      </c>
      <c r="G74" s="27" t="s">
        <v>39</v>
      </c>
      <c r="H74" s="6">
        <f t="shared" si="7"/>
        <v>-3800</v>
      </c>
      <c r="I74" s="22">
        <f t="shared" si="8"/>
        <v>2</v>
      </c>
      <c r="J74" s="15"/>
      <c r="K74" t="s">
        <v>30</v>
      </c>
      <c r="L74">
        <v>2</v>
      </c>
      <c r="M74" s="2">
        <v>500</v>
      </c>
    </row>
    <row r="75" spans="2:13" ht="12.75">
      <c r="B75" s="297">
        <v>1400</v>
      </c>
      <c r="C75" s="33" t="s">
        <v>18</v>
      </c>
      <c r="D75" s="12" t="s">
        <v>53</v>
      </c>
      <c r="E75" s="1" t="s">
        <v>19</v>
      </c>
      <c r="F75" s="27" t="s">
        <v>49</v>
      </c>
      <c r="G75" s="27" t="s">
        <v>41</v>
      </c>
      <c r="H75" s="6">
        <f t="shared" si="7"/>
        <v>-5200</v>
      </c>
      <c r="I75" s="22">
        <f t="shared" si="8"/>
        <v>2.8</v>
      </c>
      <c r="J75" s="15"/>
      <c r="K75" t="s">
        <v>30</v>
      </c>
      <c r="L75">
        <v>2</v>
      </c>
      <c r="M75" s="2">
        <v>500</v>
      </c>
    </row>
    <row r="76" spans="2:13" ht="12.75">
      <c r="B76" s="297">
        <v>1500</v>
      </c>
      <c r="C76" s="33" t="s">
        <v>18</v>
      </c>
      <c r="D76" s="12" t="s">
        <v>53</v>
      </c>
      <c r="E76" s="1" t="s">
        <v>19</v>
      </c>
      <c r="F76" s="27" t="s">
        <v>49</v>
      </c>
      <c r="G76" s="27" t="s">
        <v>43</v>
      </c>
      <c r="H76" s="6">
        <f t="shared" si="7"/>
        <v>-6700</v>
      </c>
      <c r="I76" s="22">
        <f t="shared" si="8"/>
        <v>3</v>
      </c>
      <c r="J76" s="15"/>
      <c r="K76" t="s">
        <v>30</v>
      </c>
      <c r="L76">
        <v>2</v>
      </c>
      <c r="M76" s="2">
        <v>500</v>
      </c>
    </row>
    <row r="77" spans="1:13" s="76" customFormat="1" ht="12.75">
      <c r="A77" s="71"/>
      <c r="B77" s="399">
        <f>SUM(B72:B76)</f>
        <v>6700</v>
      </c>
      <c r="C77" s="73"/>
      <c r="D77" s="71"/>
      <c r="E77" s="71" t="s">
        <v>19</v>
      </c>
      <c r="F77" s="74"/>
      <c r="G77" s="74"/>
      <c r="H77" s="72">
        <v>0</v>
      </c>
      <c r="I77" s="75">
        <f t="shared" si="8"/>
        <v>13.4</v>
      </c>
      <c r="M77" s="2">
        <v>500</v>
      </c>
    </row>
    <row r="78" spans="2:13" ht="12.75">
      <c r="B78" s="297"/>
      <c r="C78" s="33"/>
      <c r="D78" s="12"/>
      <c r="H78" s="6">
        <f>H77-B78</f>
        <v>0</v>
      </c>
      <c r="I78" s="22">
        <f t="shared" si="8"/>
        <v>0</v>
      </c>
      <c r="M78" s="2">
        <v>500</v>
      </c>
    </row>
    <row r="79" spans="2:13" ht="12.75">
      <c r="B79" s="297"/>
      <c r="D79" s="12"/>
      <c r="H79" s="6">
        <f>H78-B79</f>
        <v>0</v>
      </c>
      <c r="I79" s="22">
        <f t="shared" si="8"/>
        <v>0</v>
      </c>
      <c r="M79" s="2">
        <v>500</v>
      </c>
    </row>
    <row r="80" spans="1:13" ht="12.75">
      <c r="A80" s="12"/>
      <c r="B80" s="297">
        <v>4000</v>
      </c>
      <c r="C80" s="1" t="s">
        <v>54</v>
      </c>
      <c r="D80" s="12" t="s">
        <v>53</v>
      </c>
      <c r="E80" s="1" t="s">
        <v>461</v>
      </c>
      <c r="F80" s="27" t="s">
        <v>55</v>
      </c>
      <c r="G80" s="27" t="s">
        <v>39</v>
      </c>
      <c r="H80" s="6">
        <f>H79-B80</f>
        <v>-4000</v>
      </c>
      <c r="I80" s="22">
        <f t="shared" si="8"/>
        <v>8</v>
      </c>
      <c r="K80" t="s">
        <v>30</v>
      </c>
      <c r="L80">
        <v>2</v>
      </c>
      <c r="M80" s="2">
        <v>500</v>
      </c>
    </row>
    <row r="81" spans="2:13" ht="12.75">
      <c r="B81" s="297">
        <v>4000</v>
      </c>
      <c r="C81" s="1" t="s">
        <v>54</v>
      </c>
      <c r="D81" s="12" t="s">
        <v>53</v>
      </c>
      <c r="E81" s="1" t="s">
        <v>461</v>
      </c>
      <c r="F81" s="27" t="s">
        <v>55</v>
      </c>
      <c r="G81" s="27" t="s">
        <v>41</v>
      </c>
      <c r="H81" s="6">
        <f>H80-B81</f>
        <v>-8000</v>
      </c>
      <c r="I81" s="22">
        <f t="shared" si="8"/>
        <v>8</v>
      </c>
      <c r="K81" t="s">
        <v>30</v>
      </c>
      <c r="L81">
        <v>2</v>
      </c>
      <c r="M81" s="2">
        <v>500</v>
      </c>
    </row>
    <row r="82" spans="2:13" ht="12.75">
      <c r="B82" s="297">
        <v>4000</v>
      </c>
      <c r="C82" s="1" t="s">
        <v>54</v>
      </c>
      <c r="D82" s="12" t="s">
        <v>53</v>
      </c>
      <c r="E82" s="1" t="s">
        <v>461</v>
      </c>
      <c r="F82" s="27" t="s">
        <v>55</v>
      </c>
      <c r="G82" s="27" t="s">
        <v>43</v>
      </c>
      <c r="H82" s="6">
        <f>H81-B82</f>
        <v>-12000</v>
      </c>
      <c r="I82" s="22">
        <f t="shared" si="8"/>
        <v>8</v>
      </c>
      <c r="K82" t="s">
        <v>30</v>
      </c>
      <c r="L82">
        <v>2</v>
      </c>
      <c r="M82" s="2">
        <v>500</v>
      </c>
    </row>
    <row r="83" spans="1:13" s="76" customFormat="1" ht="12.75">
      <c r="A83" s="71"/>
      <c r="B83" s="399">
        <f>SUM(B80:B82)</f>
        <v>12000</v>
      </c>
      <c r="C83" s="71" t="s">
        <v>54</v>
      </c>
      <c r="D83" s="71"/>
      <c r="E83" s="71"/>
      <c r="F83" s="74"/>
      <c r="G83" s="74"/>
      <c r="H83" s="72">
        <v>0</v>
      </c>
      <c r="I83" s="75">
        <f t="shared" si="8"/>
        <v>24</v>
      </c>
      <c r="M83" s="2">
        <v>500</v>
      </c>
    </row>
    <row r="84" spans="2:13" ht="12.75">
      <c r="B84" s="297"/>
      <c r="D84" s="12"/>
      <c r="H84" s="6">
        <f aca="true" t="shared" si="9" ref="H84:H89">H83-B84</f>
        <v>0</v>
      </c>
      <c r="I84" s="22"/>
      <c r="M84" s="2">
        <v>500</v>
      </c>
    </row>
    <row r="85" spans="2:13" ht="12.75">
      <c r="B85" s="297"/>
      <c r="D85" s="12"/>
      <c r="H85" s="6">
        <f t="shared" si="9"/>
        <v>0</v>
      </c>
      <c r="I85" s="22"/>
      <c r="M85" s="2">
        <v>500</v>
      </c>
    </row>
    <row r="86" spans="1:13" s="15" customFormat="1" ht="12.75">
      <c r="A86" s="12"/>
      <c r="B86" s="246">
        <v>2000</v>
      </c>
      <c r="C86" s="12" t="s">
        <v>20</v>
      </c>
      <c r="D86" s="12" t="s">
        <v>11</v>
      </c>
      <c r="E86" s="12" t="s">
        <v>461</v>
      </c>
      <c r="F86" s="70" t="s">
        <v>49</v>
      </c>
      <c r="G86" s="30" t="s">
        <v>36</v>
      </c>
      <c r="H86" s="6">
        <f t="shared" si="9"/>
        <v>-2000</v>
      </c>
      <c r="I86" s="78">
        <f aca="true" t="shared" si="10" ref="I86:I107">+B86/M86</f>
        <v>4</v>
      </c>
      <c r="K86" s="15" t="s">
        <v>30</v>
      </c>
      <c r="L86" s="15">
        <v>2</v>
      </c>
      <c r="M86" s="2">
        <v>500</v>
      </c>
    </row>
    <row r="87" spans="1:13" s="15" customFormat="1" ht="12.75">
      <c r="A87" s="12"/>
      <c r="B87" s="246">
        <v>2000</v>
      </c>
      <c r="C87" s="12" t="s">
        <v>20</v>
      </c>
      <c r="D87" s="12" t="s">
        <v>11</v>
      </c>
      <c r="E87" s="12" t="s">
        <v>461</v>
      </c>
      <c r="F87" s="70" t="s">
        <v>49</v>
      </c>
      <c r="G87" s="30" t="s">
        <v>39</v>
      </c>
      <c r="H87" s="6">
        <f t="shared" si="9"/>
        <v>-4000</v>
      </c>
      <c r="I87" s="78">
        <f t="shared" si="10"/>
        <v>4</v>
      </c>
      <c r="K87" s="15" t="s">
        <v>30</v>
      </c>
      <c r="L87" s="15">
        <v>2</v>
      </c>
      <c r="M87" s="2">
        <v>500</v>
      </c>
    </row>
    <row r="88" spans="1:13" s="15" customFormat="1" ht="12.75">
      <c r="A88" s="12"/>
      <c r="B88" s="246">
        <v>2000</v>
      </c>
      <c r="C88" s="12" t="s">
        <v>20</v>
      </c>
      <c r="D88" s="12" t="s">
        <v>11</v>
      </c>
      <c r="E88" s="12" t="s">
        <v>461</v>
      </c>
      <c r="F88" s="70" t="s">
        <v>49</v>
      </c>
      <c r="G88" s="30" t="s">
        <v>41</v>
      </c>
      <c r="H88" s="6">
        <f t="shared" si="9"/>
        <v>-6000</v>
      </c>
      <c r="I88" s="78">
        <f t="shared" si="10"/>
        <v>4</v>
      </c>
      <c r="K88" s="15" t="s">
        <v>30</v>
      </c>
      <c r="L88" s="15">
        <v>2</v>
      </c>
      <c r="M88" s="2">
        <v>500</v>
      </c>
    </row>
    <row r="89" spans="1:13" s="15" customFormat="1" ht="12.75">
      <c r="A89" s="12"/>
      <c r="B89" s="246">
        <v>2000</v>
      </c>
      <c r="C89" s="12" t="s">
        <v>20</v>
      </c>
      <c r="D89" s="12" t="s">
        <v>11</v>
      </c>
      <c r="E89" s="12" t="s">
        <v>461</v>
      </c>
      <c r="F89" s="70" t="s">
        <v>49</v>
      </c>
      <c r="G89" s="30" t="s">
        <v>43</v>
      </c>
      <c r="H89" s="6">
        <f t="shared" si="9"/>
        <v>-8000</v>
      </c>
      <c r="I89" s="78">
        <f t="shared" si="10"/>
        <v>4</v>
      </c>
      <c r="K89" s="15" t="s">
        <v>30</v>
      </c>
      <c r="L89" s="15">
        <v>2</v>
      </c>
      <c r="M89" s="2">
        <v>500</v>
      </c>
    </row>
    <row r="90" spans="1:256" s="76" customFormat="1" ht="12.75">
      <c r="A90" s="71"/>
      <c r="B90" s="399">
        <f>SUM(B86:B89)</f>
        <v>8000</v>
      </c>
      <c r="C90" s="73" t="s">
        <v>20</v>
      </c>
      <c r="D90" s="71"/>
      <c r="E90" s="71"/>
      <c r="F90" s="74"/>
      <c r="G90" s="74"/>
      <c r="H90" s="72">
        <v>0</v>
      </c>
      <c r="I90" s="75">
        <f t="shared" si="10"/>
        <v>16</v>
      </c>
      <c r="M90" s="2">
        <v>500</v>
      </c>
      <c r="IV90" s="76">
        <f>SUM(M90:IU90)</f>
        <v>500</v>
      </c>
    </row>
    <row r="91" spans="2:13" ht="12.75">
      <c r="B91" s="297"/>
      <c r="D91" s="12"/>
      <c r="H91" s="6">
        <f>H90-B91</f>
        <v>0</v>
      </c>
      <c r="I91" s="22">
        <f t="shared" si="10"/>
        <v>0</v>
      </c>
      <c r="M91" s="2">
        <v>500</v>
      </c>
    </row>
    <row r="92" spans="2:13" ht="12.75">
      <c r="B92" s="297"/>
      <c r="D92" s="12"/>
      <c r="H92" s="6">
        <f>H91-B92</f>
        <v>0</v>
      </c>
      <c r="I92" s="22">
        <f t="shared" si="10"/>
        <v>0</v>
      </c>
      <c r="M92" s="2">
        <v>500</v>
      </c>
    </row>
    <row r="93" spans="2:256" ht="12.75">
      <c r="B93" s="297">
        <v>1200</v>
      </c>
      <c r="C93" s="1" t="s">
        <v>462</v>
      </c>
      <c r="D93" s="12" t="s">
        <v>11</v>
      </c>
      <c r="E93" s="1" t="s">
        <v>22</v>
      </c>
      <c r="F93" s="70" t="s">
        <v>49</v>
      </c>
      <c r="G93" s="27" t="s">
        <v>39</v>
      </c>
      <c r="H93" s="6">
        <f>H92-B93</f>
        <v>-1200</v>
      </c>
      <c r="I93" s="22">
        <f t="shared" si="10"/>
        <v>2.4</v>
      </c>
      <c r="K93" t="s">
        <v>30</v>
      </c>
      <c r="L93">
        <v>2</v>
      </c>
      <c r="M93" s="2">
        <v>500</v>
      </c>
      <c r="IV93" s="1">
        <f>SUM(A93:IU93)</f>
        <v>504.4</v>
      </c>
    </row>
    <row r="94" spans="2:256" ht="12.75">
      <c r="B94" s="297">
        <v>1800</v>
      </c>
      <c r="C94" s="1" t="s">
        <v>462</v>
      </c>
      <c r="D94" s="12" t="s">
        <v>11</v>
      </c>
      <c r="E94" s="1" t="s">
        <v>22</v>
      </c>
      <c r="F94" s="70" t="s">
        <v>49</v>
      </c>
      <c r="G94" s="27" t="s">
        <v>43</v>
      </c>
      <c r="H94" s="6">
        <f>H93-B94</f>
        <v>-3000</v>
      </c>
      <c r="I94" s="22">
        <f t="shared" si="10"/>
        <v>3.6</v>
      </c>
      <c r="K94" t="s">
        <v>30</v>
      </c>
      <c r="L94">
        <v>2</v>
      </c>
      <c r="M94" s="2">
        <v>500</v>
      </c>
      <c r="IV94" s="1"/>
    </row>
    <row r="95" spans="1:256" s="76" customFormat="1" ht="12.75">
      <c r="A95" s="71"/>
      <c r="B95" s="399">
        <f>SUM(B93:B94)</f>
        <v>3000</v>
      </c>
      <c r="C95" s="71"/>
      <c r="D95" s="71"/>
      <c r="E95" s="73" t="s">
        <v>22</v>
      </c>
      <c r="F95" s="74"/>
      <c r="G95" s="74"/>
      <c r="H95" s="72">
        <v>0</v>
      </c>
      <c r="I95" s="75">
        <f t="shared" si="10"/>
        <v>6</v>
      </c>
      <c r="M95" s="2">
        <v>500</v>
      </c>
      <c r="IV95" s="71">
        <f>SUM(A95:IU95)</f>
        <v>3506</v>
      </c>
    </row>
    <row r="96" spans="2:13" ht="12.75">
      <c r="B96" s="297"/>
      <c r="D96" s="12"/>
      <c r="H96" s="6">
        <f>H95-B96</f>
        <v>0</v>
      </c>
      <c r="I96" s="22">
        <f t="shared" si="10"/>
        <v>0</v>
      </c>
      <c r="M96" s="2">
        <v>500</v>
      </c>
    </row>
    <row r="97" spans="2:13" ht="12.75">
      <c r="B97" s="297"/>
      <c r="D97" s="12"/>
      <c r="H97" s="6">
        <f>H96-B97</f>
        <v>0</v>
      </c>
      <c r="I97" s="22">
        <f t="shared" si="10"/>
        <v>0</v>
      </c>
      <c r="M97" s="2">
        <v>500</v>
      </c>
    </row>
    <row r="98" spans="1:13" s="82" customFormat="1" ht="12.75">
      <c r="A98" s="79"/>
      <c r="B98" s="405">
        <v>3000</v>
      </c>
      <c r="C98" s="79" t="s">
        <v>1105</v>
      </c>
      <c r="D98" s="79" t="s">
        <v>46</v>
      </c>
      <c r="E98" s="79" t="s">
        <v>320</v>
      </c>
      <c r="F98" s="80" t="s">
        <v>1104</v>
      </c>
      <c r="G98" s="80" t="s">
        <v>58</v>
      </c>
      <c r="H98" s="6">
        <f>H97-B98</f>
        <v>-3000</v>
      </c>
      <c r="I98" s="81">
        <f t="shared" si="10"/>
        <v>6</v>
      </c>
      <c r="L98" s="82">
        <v>2</v>
      </c>
      <c r="M98" s="2">
        <v>500</v>
      </c>
    </row>
    <row r="99" spans="1:13" s="62" customFormat="1" ht="12.75">
      <c r="A99" s="11"/>
      <c r="B99" s="401">
        <f>SUM(B98)</f>
        <v>3000</v>
      </c>
      <c r="C99" s="11"/>
      <c r="D99" s="11"/>
      <c r="E99" s="11" t="s">
        <v>320</v>
      </c>
      <c r="F99" s="18"/>
      <c r="G99" s="18"/>
      <c r="H99" s="59">
        <v>0</v>
      </c>
      <c r="I99" s="61">
        <f t="shared" si="10"/>
        <v>6</v>
      </c>
      <c r="M99" s="2">
        <v>500</v>
      </c>
    </row>
    <row r="100" spans="2:13" ht="12.75">
      <c r="B100" s="297"/>
      <c r="H100" s="6">
        <f>H99-B100</f>
        <v>0</v>
      </c>
      <c r="I100" s="22">
        <f t="shared" si="10"/>
        <v>0</v>
      </c>
      <c r="M100" s="2">
        <v>500</v>
      </c>
    </row>
    <row r="101" spans="2:13" ht="12.75">
      <c r="B101" s="297"/>
      <c r="H101" s="6">
        <f>H100-B101</f>
        <v>0</v>
      </c>
      <c r="I101" s="22">
        <f t="shared" si="10"/>
        <v>0</v>
      </c>
      <c r="M101" s="2">
        <v>500</v>
      </c>
    </row>
    <row r="102" spans="2:13" ht="12.75">
      <c r="B102" s="297"/>
      <c r="H102" s="6">
        <f>H101-B102</f>
        <v>0</v>
      </c>
      <c r="I102" s="22">
        <f t="shared" si="10"/>
        <v>0</v>
      </c>
      <c r="M102" s="2">
        <v>500</v>
      </c>
    </row>
    <row r="103" spans="2:13" ht="12.75">
      <c r="B103" s="297"/>
      <c r="H103" s="6">
        <f>H102-B103</f>
        <v>0</v>
      </c>
      <c r="I103" s="22">
        <f t="shared" si="10"/>
        <v>0</v>
      </c>
      <c r="M103" s="2">
        <v>500</v>
      </c>
    </row>
    <row r="104" spans="1:13" s="58" customFormat="1" ht="12.75">
      <c r="A104" s="54"/>
      <c r="B104" s="397">
        <f>+B113+B124+B134+B140+B147+B153</f>
        <v>68400</v>
      </c>
      <c r="C104" s="54" t="s">
        <v>59</v>
      </c>
      <c r="D104" s="54" t="s">
        <v>874</v>
      </c>
      <c r="E104" s="54" t="s">
        <v>60</v>
      </c>
      <c r="F104" s="102" t="s">
        <v>61</v>
      </c>
      <c r="G104" s="56" t="s">
        <v>83</v>
      </c>
      <c r="H104" s="55"/>
      <c r="I104" s="57">
        <f t="shared" si="10"/>
        <v>136.8</v>
      </c>
      <c r="M104" s="2">
        <v>500</v>
      </c>
    </row>
    <row r="105" spans="2:13" ht="12.75">
      <c r="B105" s="297"/>
      <c r="H105" s="6">
        <f aca="true" t="shared" si="11" ref="H105:H112">H104-B105</f>
        <v>0</v>
      </c>
      <c r="I105" s="22">
        <f t="shared" si="10"/>
        <v>0</v>
      </c>
      <c r="M105" s="2">
        <v>500</v>
      </c>
    </row>
    <row r="106" spans="2:13" ht="12.75">
      <c r="B106" s="297">
        <v>2500</v>
      </c>
      <c r="C106" s="1" t="s">
        <v>26</v>
      </c>
      <c r="D106" s="12" t="s">
        <v>11</v>
      </c>
      <c r="E106" s="1" t="s">
        <v>62</v>
      </c>
      <c r="F106" s="27" t="s">
        <v>63</v>
      </c>
      <c r="G106" s="27" t="s">
        <v>33</v>
      </c>
      <c r="H106" s="6">
        <f t="shared" si="11"/>
        <v>-2500</v>
      </c>
      <c r="I106" s="22">
        <f t="shared" si="10"/>
        <v>5</v>
      </c>
      <c r="K106" t="s">
        <v>26</v>
      </c>
      <c r="L106">
        <v>3</v>
      </c>
      <c r="M106" s="2">
        <v>500</v>
      </c>
    </row>
    <row r="107" spans="2:13" ht="12.75">
      <c r="B107" s="297">
        <v>2500</v>
      </c>
      <c r="C107" s="1" t="s">
        <v>26</v>
      </c>
      <c r="D107" s="12" t="s">
        <v>11</v>
      </c>
      <c r="E107" s="1" t="s">
        <v>62</v>
      </c>
      <c r="F107" s="27" t="s">
        <v>64</v>
      </c>
      <c r="G107" s="27" t="s">
        <v>36</v>
      </c>
      <c r="H107" s="6">
        <f t="shared" si="11"/>
        <v>-5000</v>
      </c>
      <c r="I107" s="22">
        <f t="shared" si="10"/>
        <v>5</v>
      </c>
      <c r="K107" t="s">
        <v>26</v>
      </c>
      <c r="L107">
        <v>3</v>
      </c>
      <c r="M107" s="2">
        <v>500</v>
      </c>
    </row>
    <row r="108" spans="2:13" ht="12.75">
      <c r="B108" s="297">
        <v>2500</v>
      </c>
      <c r="C108" s="1" t="s">
        <v>26</v>
      </c>
      <c r="D108" s="12" t="s">
        <v>11</v>
      </c>
      <c r="E108" s="1" t="s">
        <v>62</v>
      </c>
      <c r="F108" s="27" t="s">
        <v>65</v>
      </c>
      <c r="G108" s="27" t="s">
        <v>39</v>
      </c>
      <c r="H108" s="6">
        <f t="shared" si="11"/>
        <v>-7500</v>
      </c>
      <c r="I108" s="22">
        <v>5</v>
      </c>
      <c r="K108" t="s">
        <v>26</v>
      </c>
      <c r="L108">
        <v>3</v>
      </c>
      <c r="M108" s="2">
        <v>500</v>
      </c>
    </row>
    <row r="109" spans="2:13" ht="12.75">
      <c r="B109" s="297">
        <v>2500</v>
      </c>
      <c r="C109" s="1" t="s">
        <v>26</v>
      </c>
      <c r="D109" s="12" t="s">
        <v>11</v>
      </c>
      <c r="E109" s="1" t="s">
        <v>28</v>
      </c>
      <c r="F109" s="27" t="s">
        <v>66</v>
      </c>
      <c r="G109" s="27" t="s">
        <v>39</v>
      </c>
      <c r="H109" s="6">
        <f t="shared" si="11"/>
        <v>-10000</v>
      </c>
      <c r="I109" s="22">
        <v>5</v>
      </c>
      <c r="K109" t="s">
        <v>26</v>
      </c>
      <c r="L109">
        <v>3</v>
      </c>
      <c r="M109" s="2">
        <v>500</v>
      </c>
    </row>
    <row r="110" spans="2:13" ht="12.75">
      <c r="B110" s="297">
        <v>2500</v>
      </c>
      <c r="C110" s="1" t="s">
        <v>26</v>
      </c>
      <c r="D110" s="12" t="s">
        <v>11</v>
      </c>
      <c r="E110" s="1" t="s">
        <v>28</v>
      </c>
      <c r="F110" s="27" t="s">
        <v>67</v>
      </c>
      <c r="G110" s="27" t="s">
        <v>39</v>
      </c>
      <c r="H110" s="6">
        <f t="shared" si="11"/>
        <v>-12500</v>
      </c>
      <c r="I110" s="22">
        <v>5</v>
      </c>
      <c r="K110" t="s">
        <v>26</v>
      </c>
      <c r="L110">
        <v>3</v>
      </c>
      <c r="M110" s="2">
        <v>500</v>
      </c>
    </row>
    <row r="111" spans="2:13" ht="12.75">
      <c r="B111" s="297">
        <v>2500</v>
      </c>
      <c r="C111" s="1" t="s">
        <v>26</v>
      </c>
      <c r="D111" s="1" t="s">
        <v>11</v>
      </c>
      <c r="E111" s="1" t="s">
        <v>62</v>
      </c>
      <c r="F111" s="27" t="s">
        <v>68</v>
      </c>
      <c r="G111" s="27" t="s">
        <v>41</v>
      </c>
      <c r="H111" s="6">
        <f t="shared" si="11"/>
        <v>-15000</v>
      </c>
      <c r="I111" s="22">
        <v>5</v>
      </c>
      <c r="K111" t="s">
        <v>26</v>
      </c>
      <c r="L111">
        <v>3</v>
      </c>
      <c r="M111" s="2">
        <v>500</v>
      </c>
    </row>
    <row r="112" spans="2:13" ht="12.75">
      <c r="B112" s="297">
        <v>2500</v>
      </c>
      <c r="C112" s="1" t="s">
        <v>26</v>
      </c>
      <c r="D112" s="1" t="s">
        <v>11</v>
      </c>
      <c r="E112" s="1" t="s">
        <v>62</v>
      </c>
      <c r="F112" s="27" t="s">
        <v>69</v>
      </c>
      <c r="G112" s="27" t="s">
        <v>43</v>
      </c>
      <c r="H112" s="6">
        <f t="shared" si="11"/>
        <v>-17500</v>
      </c>
      <c r="I112" s="22">
        <v>5</v>
      </c>
      <c r="K112" t="s">
        <v>26</v>
      </c>
      <c r="L112">
        <v>3</v>
      </c>
      <c r="M112" s="2">
        <v>500</v>
      </c>
    </row>
    <row r="113" spans="1:13" s="62" customFormat="1" ht="12.75">
      <c r="A113" s="11"/>
      <c r="B113" s="406">
        <f>SUM(B106:B112)</f>
        <v>17500</v>
      </c>
      <c r="C113" s="11" t="s">
        <v>26</v>
      </c>
      <c r="D113" s="11"/>
      <c r="E113" s="11"/>
      <c r="F113" s="18"/>
      <c r="G113" s="18"/>
      <c r="H113" s="59">
        <v>0</v>
      </c>
      <c r="I113" s="61">
        <f aca="true" t="shared" si="12" ref="I113:I160">+B113/M113</f>
        <v>35</v>
      </c>
      <c r="M113" s="2">
        <v>500</v>
      </c>
    </row>
    <row r="114" spans="2:13" ht="12.75">
      <c r="B114" s="297"/>
      <c r="H114" s="29">
        <f aca="true" t="shared" si="13" ref="H114:H176">H113-B114</f>
        <v>0</v>
      </c>
      <c r="I114" s="22">
        <f t="shared" si="12"/>
        <v>0</v>
      </c>
      <c r="M114" s="2">
        <v>500</v>
      </c>
    </row>
    <row r="115" spans="2:13" ht="12.75">
      <c r="B115" s="297"/>
      <c r="H115" s="6">
        <f t="shared" si="13"/>
        <v>0</v>
      </c>
      <c r="I115" s="22">
        <f t="shared" si="12"/>
        <v>0</v>
      </c>
      <c r="M115" s="2">
        <v>500</v>
      </c>
    </row>
    <row r="116" spans="2:13" ht="12.75">
      <c r="B116" s="297">
        <v>3000</v>
      </c>
      <c r="C116" s="33" t="s">
        <v>448</v>
      </c>
      <c r="D116" s="33" t="s">
        <v>11</v>
      </c>
      <c r="E116" s="83" t="s">
        <v>461</v>
      </c>
      <c r="F116" s="70" t="s">
        <v>70</v>
      </c>
      <c r="G116" s="70" t="s">
        <v>36</v>
      </c>
      <c r="H116" s="6">
        <f t="shared" si="13"/>
        <v>-3000</v>
      </c>
      <c r="I116" s="22">
        <f t="shared" si="12"/>
        <v>6</v>
      </c>
      <c r="K116" s="84" t="s">
        <v>62</v>
      </c>
      <c r="L116">
        <v>3</v>
      </c>
      <c r="M116" s="2">
        <v>500</v>
      </c>
    </row>
    <row r="117" spans="2:13" ht="12.75">
      <c r="B117" s="297">
        <v>3000</v>
      </c>
      <c r="C117" s="33" t="s">
        <v>71</v>
      </c>
      <c r="D117" s="33" t="s">
        <v>11</v>
      </c>
      <c r="E117" s="83" t="s">
        <v>461</v>
      </c>
      <c r="F117" s="70" t="s">
        <v>72</v>
      </c>
      <c r="G117" s="70" t="s">
        <v>39</v>
      </c>
      <c r="H117" s="6">
        <f t="shared" si="13"/>
        <v>-6000</v>
      </c>
      <c r="I117" s="22">
        <f t="shared" si="12"/>
        <v>6</v>
      </c>
      <c r="K117" s="84" t="s">
        <v>62</v>
      </c>
      <c r="L117">
        <v>3</v>
      </c>
      <c r="M117" s="2">
        <v>500</v>
      </c>
    </row>
    <row r="118" spans="2:14" ht="12.75">
      <c r="B118" s="297">
        <v>3000</v>
      </c>
      <c r="C118" s="33" t="s">
        <v>73</v>
      </c>
      <c r="D118" s="33" t="s">
        <v>11</v>
      </c>
      <c r="E118" s="83" t="s">
        <v>461</v>
      </c>
      <c r="F118" s="70" t="s">
        <v>72</v>
      </c>
      <c r="G118" s="70" t="s">
        <v>39</v>
      </c>
      <c r="H118" s="6">
        <f t="shared" si="13"/>
        <v>-9000</v>
      </c>
      <c r="I118" s="22">
        <f t="shared" si="12"/>
        <v>6</v>
      </c>
      <c r="J118" s="36"/>
      <c r="K118" s="84" t="s">
        <v>62</v>
      </c>
      <c r="L118">
        <v>3</v>
      </c>
      <c r="M118" s="2">
        <v>500</v>
      </c>
      <c r="N118" s="38"/>
    </row>
    <row r="119" spans="2:13" ht="12.75">
      <c r="B119" s="297">
        <v>2500</v>
      </c>
      <c r="C119" s="33" t="s">
        <v>74</v>
      </c>
      <c r="D119" s="33" t="s">
        <v>11</v>
      </c>
      <c r="E119" s="83" t="s">
        <v>461</v>
      </c>
      <c r="F119" s="70" t="s">
        <v>72</v>
      </c>
      <c r="G119" s="70" t="s">
        <v>41</v>
      </c>
      <c r="H119" s="6">
        <f t="shared" si="13"/>
        <v>-11500</v>
      </c>
      <c r="I119" s="22">
        <f t="shared" si="12"/>
        <v>5</v>
      </c>
      <c r="K119" s="84" t="s">
        <v>62</v>
      </c>
      <c r="L119">
        <v>3</v>
      </c>
      <c r="M119" s="2">
        <v>500</v>
      </c>
    </row>
    <row r="120" spans="2:13" ht="12.75">
      <c r="B120" s="297">
        <v>2500</v>
      </c>
      <c r="C120" s="33" t="s">
        <v>75</v>
      </c>
      <c r="D120" s="33" t="s">
        <v>11</v>
      </c>
      <c r="E120" s="83" t="s">
        <v>461</v>
      </c>
      <c r="F120" s="70" t="s">
        <v>72</v>
      </c>
      <c r="G120" s="70" t="s">
        <v>41</v>
      </c>
      <c r="H120" s="6">
        <f t="shared" si="13"/>
        <v>-14000</v>
      </c>
      <c r="I120" s="22">
        <f t="shared" si="12"/>
        <v>5</v>
      </c>
      <c r="K120" s="84" t="s">
        <v>62</v>
      </c>
      <c r="L120">
        <v>3</v>
      </c>
      <c r="M120" s="2">
        <v>500</v>
      </c>
    </row>
    <row r="121" spans="2:13" ht="12.75">
      <c r="B121" s="297">
        <v>1000</v>
      </c>
      <c r="C121" s="33" t="s">
        <v>76</v>
      </c>
      <c r="D121" s="33" t="s">
        <v>11</v>
      </c>
      <c r="E121" s="83" t="s">
        <v>461</v>
      </c>
      <c r="F121" s="70" t="s">
        <v>72</v>
      </c>
      <c r="G121" s="70" t="s">
        <v>41</v>
      </c>
      <c r="H121" s="6">
        <f t="shared" si="13"/>
        <v>-15000</v>
      </c>
      <c r="I121" s="22">
        <f t="shared" si="12"/>
        <v>2</v>
      </c>
      <c r="K121" s="84" t="s">
        <v>62</v>
      </c>
      <c r="L121">
        <v>3</v>
      </c>
      <c r="M121" s="2">
        <v>500</v>
      </c>
    </row>
    <row r="122" spans="2:13" ht="12.75">
      <c r="B122" s="297">
        <v>1000</v>
      </c>
      <c r="C122" s="33" t="s">
        <v>77</v>
      </c>
      <c r="D122" s="33" t="s">
        <v>11</v>
      </c>
      <c r="E122" s="83" t="s">
        <v>461</v>
      </c>
      <c r="F122" s="70" t="s">
        <v>72</v>
      </c>
      <c r="G122" s="70" t="s">
        <v>41</v>
      </c>
      <c r="H122" s="6">
        <f t="shared" si="13"/>
        <v>-16000</v>
      </c>
      <c r="I122" s="22">
        <f t="shared" si="12"/>
        <v>2</v>
      </c>
      <c r="K122" s="84" t="s">
        <v>62</v>
      </c>
      <c r="L122">
        <v>3</v>
      </c>
      <c r="M122" s="2">
        <v>500</v>
      </c>
    </row>
    <row r="123" spans="2:13" ht="12.75">
      <c r="B123" s="297">
        <v>3000</v>
      </c>
      <c r="C123" s="33" t="s">
        <v>449</v>
      </c>
      <c r="D123" s="33" t="s">
        <v>11</v>
      </c>
      <c r="E123" s="83" t="s">
        <v>461</v>
      </c>
      <c r="F123" s="70" t="s">
        <v>78</v>
      </c>
      <c r="G123" s="70" t="s">
        <v>43</v>
      </c>
      <c r="H123" s="6">
        <f t="shared" si="13"/>
        <v>-19000</v>
      </c>
      <c r="I123" s="22">
        <f t="shared" si="12"/>
        <v>6</v>
      </c>
      <c r="K123" s="84" t="s">
        <v>62</v>
      </c>
      <c r="L123">
        <v>3</v>
      </c>
      <c r="M123" s="2">
        <v>500</v>
      </c>
    </row>
    <row r="124" spans="1:13" s="76" customFormat="1" ht="12.75">
      <c r="A124" s="71"/>
      <c r="B124" s="399">
        <f>SUM(B116:B123)</f>
        <v>19000</v>
      </c>
      <c r="C124" s="73" t="s">
        <v>515</v>
      </c>
      <c r="D124" s="71"/>
      <c r="E124" s="71"/>
      <c r="F124" s="74"/>
      <c r="G124" s="74"/>
      <c r="H124" s="72">
        <v>0</v>
      </c>
      <c r="I124" s="75">
        <f t="shared" si="12"/>
        <v>38</v>
      </c>
      <c r="M124" s="2">
        <v>500</v>
      </c>
    </row>
    <row r="125" spans="2:13" ht="12.75">
      <c r="B125" s="297"/>
      <c r="D125" s="12"/>
      <c r="H125" s="6">
        <f t="shared" si="13"/>
        <v>0</v>
      </c>
      <c r="I125" s="22">
        <f t="shared" si="12"/>
        <v>0</v>
      </c>
      <c r="M125" s="2">
        <v>500</v>
      </c>
    </row>
    <row r="126" spans="2:13" ht="12.75">
      <c r="B126" s="297"/>
      <c r="D126" s="12"/>
      <c r="H126" s="6">
        <f t="shared" si="13"/>
        <v>0</v>
      </c>
      <c r="I126" s="22">
        <f t="shared" si="12"/>
        <v>0</v>
      </c>
      <c r="M126" s="2">
        <v>500</v>
      </c>
    </row>
    <row r="127" spans="2:13" ht="12.75">
      <c r="B127" s="297">
        <v>1400</v>
      </c>
      <c r="C127" s="83" t="s">
        <v>18</v>
      </c>
      <c r="D127" s="33" t="s">
        <v>11</v>
      </c>
      <c r="E127" s="83" t="s">
        <v>19</v>
      </c>
      <c r="F127" s="70" t="s">
        <v>72</v>
      </c>
      <c r="G127" s="70" t="s">
        <v>16</v>
      </c>
      <c r="H127" s="6">
        <f t="shared" si="13"/>
        <v>-1400</v>
      </c>
      <c r="I127" s="22">
        <f t="shared" si="12"/>
        <v>2.8</v>
      </c>
      <c r="K127" s="84" t="s">
        <v>62</v>
      </c>
      <c r="L127">
        <v>3</v>
      </c>
      <c r="M127" s="2">
        <v>500</v>
      </c>
    </row>
    <row r="128" spans="2:13" ht="12.75">
      <c r="B128" s="297">
        <v>1500</v>
      </c>
      <c r="C128" s="83" t="s">
        <v>18</v>
      </c>
      <c r="D128" s="33" t="s">
        <v>11</v>
      </c>
      <c r="E128" s="83" t="s">
        <v>19</v>
      </c>
      <c r="F128" s="70" t="s">
        <v>72</v>
      </c>
      <c r="G128" s="70" t="s">
        <v>79</v>
      </c>
      <c r="H128" s="6">
        <f t="shared" si="13"/>
        <v>-2900</v>
      </c>
      <c r="I128" s="22">
        <f t="shared" si="12"/>
        <v>3</v>
      </c>
      <c r="K128" s="84" t="s">
        <v>62</v>
      </c>
      <c r="L128">
        <v>3</v>
      </c>
      <c r="M128" s="2">
        <v>500</v>
      </c>
    </row>
    <row r="129" spans="2:13" ht="12.75">
      <c r="B129" s="297">
        <v>1300</v>
      </c>
      <c r="C129" s="83" t="s">
        <v>18</v>
      </c>
      <c r="D129" s="33" t="s">
        <v>11</v>
      </c>
      <c r="E129" s="83" t="s">
        <v>19</v>
      </c>
      <c r="F129" s="70" t="s">
        <v>72</v>
      </c>
      <c r="G129" s="70" t="s">
        <v>33</v>
      </c>
      <c r="H129" s="6">
        <f t="shared" si="13"/>
        <v>-4200</v>
      </c>
      <c r="I129" s="22">
        <f t="shared" si="12"/>
        <v>2.6</v>
      </c>
      <c r="K129" s="84" t="s">
        <v>62</v>
      </c>
      <c r="L129">
        <v>3</v>
      </c>
      <c r="M129" s="2">
        <v>500</v>
      </c>
    </row>
    <row r="130" spans="2:13" ht="12.75">
      <c r="B130" s="297">
        <v>1000</v>
      </c>
      <c r="C130" s="83" t="s">
        <v>18</v>
      </c>
      <c r="D130" s="33" t="s">
        <v>11</v>
      </c>
      <c r="E130" s="83" t="s">
        <v>19</v>
      </c>
      <c r="F130" s="70" t="s">
        <v>72</v>
      </c>
      <c r="G130" s="70" t="s">
        <v>36</v>
      </c>
      <c r="H130" s="6">
        <f t="shared" si="13"/>
        <v>-5200</v>
      </c>
      <c r="I130" s="22">
        <f t="shared" si="12"/>
        <v>2</v>
      </c>
      <c r="K130" s="84" t="s">
        <v>62</v>
      </c>
      <c r="L130">
        <v>3</v>
      </c>
      <c r="M130" s="2">
        <v>500</v>
      </c>
    </row>
    <row r="131" spans="2:13" ht="12.75">
      <c r="B131" s="297">
        <v>1300</v>
      </c>
      <c r="C131" s="83" t="s">
        <v>18</v>
      </c>
      <c r="D131" s="33" t="s">
        <v>11</v>
      </c>
      <c r="E131" s="83" t="s">
        <v>19</v>
      </c>
      <c r="F131" s="70" t="s">
        <v>72</v>
      </c>
      <c r="G131" s="70" t="s">
        <v>39</v>
      </c>
      <c r="H131" s="6">
        <f t="shared" si="13"/>
        <v>-6500</v>
      </c>
      <c r="I131" s="22">
        <f t="shared" si="12"/>
        <v>2.6</v>
      </c>
      <c r="K131" s="84" t="s">
        <v>62</v>
      </c>
      <c r="L131">
        <v>3</v>
      </c>
      <c r="M131" s="2">
        <v>500</v>
      </c>
    </row>
    <row r="132" spans="2:13" ht="12.75">
      <c r="B132" s="297">
        <v>1400</v>
      </c>
      <c r="C132" s="83" t="s">
        <v>18</v>
      </c>
      <c r="D132" s="33" t="s">
        <v>11</v>
      </c>
      <c r="E132" s="83" t="s">
        <v>19</v>
      </c>
      <c r="F132" s="70" t="s">
        <v>72</v>
      </c>
      <c r="G132" s="70" t="s">
        <v>41</v>
      </c>
      <c r="H132" s="6">
        <f t="shared" si="13"/>
        <v>-7900</v>
      </c>
      <c r="I132" s="22">
        <f t="shared" si="12"/>
        <v>2.8</v>
      </c>
      <c r="K132" s="84" t="s">
        <v>62</v>
      </c>
      <c r="L132">
        <v>3</v>
      </c>
      <c r="M132" s="2">
        <v>500</v>
      </c>
    </row>
    <row r="133" spans="2:13" ht="12.75">
      <c r="B133" s="297">
        <v>1000</v>
      </c>
      <c r="C133" s="83" t="s">
        <v>18</v>
      </c>
      <c r="D133" s="33" t="s">
        <v>11</v>
      </c>
      <c r="E133" s="83" t="s">
        <v>19</v>
      </c>
      <c r="F133" s="70" t="s">
        <v>72</v>
      </c>
      <c r="G133" s="70" t="s">
        <v>43</v>
      </c>
      <c r="H133" s="6">
        <f t="shared" si="13"/>
        <v>-8900</v>
      </c>
      <c r="I133" s="22">
        <f t="shared" si="12"/>
        <v>2</v>
      </c>
      <c r="K133" s="84" t="s">
        <v>62</v>
      </c>
      <c r="L133">
        <v>3</v>
      </c>
      <c r="M133" s="2">
        <v>500</v>
      </c>
    </row>
    <row r="134" spans="1:13" s="76" customFormat="1" ht="12.75">
      <c r="A134" s="71"/>
      <c r="B134" s="399">
        <f>SUM(B127:B133)</f>
        <v>8900</v>
      </c>
      <c r="C134" s="71"/>
      <c r="D134" s="71"/>
      <c r="E134" s="71" t="s">
        <v>19</v>
      </c>
      <c r="F134" s="74"/>
      <c r="G134" s="74"/>
      <c r="H134" s="72">
        <v>0</v>
      </c>
      <c r="I134" s="75">
        <f t="shared" si="12"/>
        <v>17.8</v>
      </c>
      <c r="M134" s="2">
        <v>500</v>
      </c>
    </row>
    <row r="135" spans="2:13" ht="12.75">
      <c r="B135" s="297"/>
      <c r="D135" s="12"/>
      <c r="H135" s="6">
        <f t="shared" si="13"/>
        <v>0</v>
      </c>
      <c r="I135" s="22">
        <f t="shared" si="12"/>
        <v>0</v>
      </c>
      <c r="M135" s="2">
        <v>500</v>
      </c>
    </row>
    <row r="136" spans="2:13" ht="12.75">
      <c r="B136" s="297"/>
      <c r="D136" s="12"/>
      <c r="H136" s="6">
        <f t="shared" si="13"/>
        <v>0</v>
      </c>
      <c r="I136" s="22">
        <f t="shared" si="12"/>
        <v>0</v>
      </c>
      <c r="M136" s="2">
        <v>500</v>
      </c>
    </row>
    <row r="137" spans="2:13" ht="12.75">
      <c r="B137" s="297">
        <v>4000</v>
      </c>
      <c r="C137" s="83" t="s">
        <v>54</v>
      </c>
      <c r="D137" s="33" t="s">
        <v>11</v>
      </c>
      <c r="E137" s="83" t="s">
        <v>461</v>
      </c>
      <c r="F137" s="70" t="s">
        <v>80</v>
      </c>
      <c r="G137" s="70" t="s">
        <v>36</v>
      </c>
      <c r="H137" s="6">
        <f t="shared" si="13"/>
        <v>-4000</v>
      </c>
      <c r="I137" s="22">
        <f t="shared" si="12"/>
        <v>8</v>
      </c>
      <c r="K137" s="84" t="s">
        <v>62</v>
      </c>
      <c r="L137">
        <v>3</v>
      </c>
      <c r="M137" s="2">
        <v>500</v>
      </c>
    </row>
    <row r="138" spans="2:13" ht="12.75">
      <c r="B138" s="297">
        <v>4000</v>
      </c>
      <c r="C138" s="83" t="s">
        <v>54</v>
      </c>
      <c r="D138" s="33" t="s">
        <v>11</v>
      </c>
      <c r="E138" s="83" t="s">
        <v>461</v>
      </c>
      <c r="F138" s="70" t="s">
        <v>80</v>
      </c>
      <c r="G138" s="70" t="s">
        <v>39</v>
      </c>
      <c r="H138" s="6">
        <f t="shared" si="13"/>
        <v>-8000</v>
      </c>
      <c r="I138" s="22">
        <f t="shared" si="12"/>
        <v>8</v>
      </c>
      <c r="K138" s="84" t="s">
        <v>62</v>
      </c>
      <c r="L138">
        <v>3</v>
      </c>
      <c r="M138" s="2">
        <v>500</v>
      </c>
    </row>
    <row r="139" spans="2:13" ht="12.75">
      <c r="B139" s="297">
        <v>4000</v>
      </c>
      <c r="C139" s="83" t="s">
        <v>54</v>
      </c>
      <c r="D139" s="33" t="s">
        <v>11</v>
      </c>
      <c r="E139" s="83" t="s">
        <v>461</v>
      </c>
      <c r="F139" s="70" t="s">
        <v>80</v>
      </c>
      <c r="G139" s="70" t="s">
        <v>41</v>
      </c>
      <c r="H139" s="6">
        <f t="shared" si="13"/>
        <v>-12000</v>
      </c>
      <c r="I139" s="22">
        <f t="shared" si="12"/>
        <v>8</v>
      </c>
      <c r="K139" s="84" t="s">
        <v>62</v>
      </c>
      <c r="L139">
        <v>3</v>
      </c>
      <c r="M139" s="2">
        <v>500</v>
      </c>
    </row>
    <row r="140" spans="1:13" s="76" customFormat="1" ht="12.75">
      <c r="A140" s="71"/>
      <c r="B140" s="399">
        <f>SUM(B137:B139)</f>
        <v>12000</v>
      </c>
      <c r="C140" s="71" t="s">
        <v>54</v>
      </c>
      <c r="D140" s="71"/>
      <c r="E140" s="71"/>
      <c r="F140" s="74"/>
      <c r="G140" s="74"/>
      <c r="H140" s="72">
        <v>0</v>
      </c>
      <c r="I140" s="75">
        <f t="shared" si="12"/>
        <v>24</v>
      </c>
      <c r="M140" s="2">
        <v>500</v>
      </c>
    </row>
    <row r="141" spans="2:13" ht="12.75">
      <c r="B141" s="297"/>
      <c r="D141" s="12"/>
      <c r="H141" s="6">
        <f t="shared" si="13"/>
        <v>0</v>
      </c>
      <c r="I141" s="22">
        <f t="shared" si="12"/>
        <v>0</v>
      </c>
      <c r="M141" s="2">
        <v>500</v>
      </c>
    </row>
    <row r="142" spans="2:13" ht="12.75">
      <c r="B142" s="297"/>
      <c r="D142" s="12"/>
      <c r="H142" s="6">
        <f t="shared" si="13"/>
        <v>0</v>
      </c>
      <c r="I142" s="22">
        <f t="shared" si="12"/>
        <v>0</v>
      </c>
      <c r="M142" s="2">
        <v>500</v>
      </c>
    </row>
    <row r="143" spans="2:13" ht="12.75">
      <c r="B143" s="297">
        <v>2000</v>
      </c>
      <c r="C143" s="83" t="s">
        <v>20</v>
      </c>
      <c r="D143" s="33" t="s">
        <v>11</v>
      </c>
      <c r="E143" s="83" t="s">
        <v>461</v>
      </c>
      <c r="F143" s="70" t="s">
        <v>72</v>
      </c>
      <c r="G143" s="70" t="s">
        <v>36</v>
      </c>
      <c r="H143" s="6">
        <f t="shared" si="13"/>
        <v>-2000</v>
      </c>
      <c r="I143" s="22">
        <f t="shared" si="12"/>
        <v>4</v>
      </c>
      <c r="K143" s="84" t="s">
        <v>62</v>
      </c>
      <c r="L143">
        <v>3</v>
      </c>
      <c r="M143" s="2">
        <v>500</v>
      </c>
    </row>
    <row r="144" spans="2:13" ht="12.75">
      <c r="B144" s="297">
        <v>2000</v>
      </c>
      <c r="C144" s="83" t="s">
        <v>20</v>
      </c>
      <c r="D144" s="33" t="s">
        <v>11</v>
      </c>
      <c r="E144" s="83" t="s">
        <v>461</v>
      </c>
      <c r="F144" s="70" t="s">
        <v>72</v>
      </c>
      <c r="G144" s="70" t="s">
        <v>39</v>
      </c>
      <c r="H144" s="6">
        <f t="shared" si="13"/>
        <v>-4000</v>
      </c>
      <c r="I144" s="22">
        <f t="shared" si="12"/>
        <v>4</v>
      </c>
      <c r="K144" s="84" t="s">
        <v>62</v>
      </c>
      <c r="L144">
        <v>3</v>
      </c>
      <c r="M144" s="2">
        <v>500</v>
      </c>
    </row>
    <row r="145" spans="2:13" ht="12.75">
      <c r="B145" s="297">
        <v>2000</v>
      </c>
      <c r="C145" s="83" t="s">
        <v>20</v>
      </c>
      <c r="D145" s="33" t="s">
        <v>11</v>
      </c>
      <c r="E145" s="83" t="s">
        <v>461</v>
      </c>
      <c r="F145" s="70" t="s">
        <v>72</v>
      </c>
      <c r="G145" s="70" t="s">
        <v>41</v>
      </c>
      <c r="H145" s="6">
        <f t="shared" si="13"/>
        <v>-6000</v>
      </c>
      <c r="I145" s="22">
        <f t="shared" si="12"/>
        <v>4</v>
      </c>
      <c r="K145" s="84" t="s">
        <v>62</v>
      </c>
      <c r="L145">
        <v>3</v>
      </c>
      <c r="M145" s="2">
        <v>500</v>
      </c>
    </row>
    <row r="146" spans="2:13" ht="12.75">
      <c r="B146" s="297">
        <v>2000</v>
      </c>
      <c r="C146" s="83" t="s">
        <v>20</v>
      </c>
      <c r="D146" s="33" t="s">
        <v>11</v>
      </c>
      <c r="E146" s="83" t="s">
        <v>461</v>
      </c>
      <c r="F146" s="70" t="s">
        <v>72</v>
      </c>
      <c r="G146" s="70" t="s">
        <v>43</v>
      </c>
      <c r="H146" s="6">
        <f t="shared" si="13"/>
        <v>-8000</v>
      </c>
      <c r="I146" s="22">
        <f t="shared" si="12"/>
        <v>4</v>
      </c>
      <c r="K146" s="84" t="s">
        <v>62</v>
      </c>
      <c r="L146">
        <v>3</v>
      </c>
      <c r="M146" s="2">
        <v>500</v>
      </c>
    </row>
    <row r="147" spans="1:13" s="76" customFormat="1" ht="12.75">
      <c r="A147" s="71"/>
      <c r="B147" s="399">
        <f>SUM(B143:B146)</f>
        <v>8000</v>
      </c>
      <c r="C147" s="71" t="s">
        <v>20</v>
      </c>
      <c r="D147" s="71"/>
      <c r="E147" s="71"/>
      <c r="F147" s="74"/>
      <c r="G147" s="74"/>
      <c r="H147" s="72">
        <v>0</v>
      </c>
      <c r="I147" s="75">
        <f t="shared" si="12"/>
        <v>16</v>
      </c>
      <c r="M147" s="2">
        <v>500</v>
      </c>
    </row>
    <row r="148" spans="2:13" ht="12.75">
      <c r="B148" s="297"/>
      <c r="D148" s="12"/>
      <c r="H148" s="6">
        <f t="shared" si="13"/>
        <v>0</v>
      </c>
      <c r="I148" s="22">
        <f t="shared" si="12"/>
        <v>0</v>
      </c>
      <c r="M148" s="2">
        <v>500</v>
      </c>
    </row>
    <row r="149" spans="2:13" ht="12.75">
      <c r="B149" s="297"/>
      <c r="D149" s="12"/>
      <c r="H149" s="6">
        <f t="shared" si="13"/>
        <v>0</v>
      </c>
      <c r="I149" s="22">
        <f t="shared" si="12"/>
        <v>0</v>
      </c>
      <c r="M149" s="2">
        <v>500</v>
      </c>
    </row>
    <row r="150" spans="2:13" ht="12.75">
      <c r="B150" s="297">
        <v>1000</v>
      </c>
      <c r="C150" s="83" t="s">
        <v>462</v>
      </c>
      <c r="D150" s="33" t="s">
        <v>11</v>
      </c>
      <c r="E150" s="83" t="s">
        <v>22</v>
      </c>
      <c r="F150" s="70" t="s">
        <v>72</v>
      </c>
      <c r="G150" s="70" t="s">
        <v>36</v>
      </c>
      <c r="H150" s="6">
        <f t="shared" si="13"/>
        <v>-1000</v>
      </c>
      <c r="I150" s="22">
        <f t="shared" si="12"/>
        <v>2</v>
      </c>
      <c r="K150" s="84" t="s">
        <v>62</v>
      </c>
      <c r="L150">
        <v>3</v>
      </c>
      <c r="M150" s="2">
        <v>500</v>
      </c>
    </row>
    <row r="151" spans="2:13" ht="12.75">
      <c r="B151" s="297">
        <v>1000</v>
      </c>
      <c r="C151" s="83" t="s">
        <v>462</v>
      </c>
      <c r="D151" s="33" t="s">
        <v>11</v>
      </c>
      <c r="E151" s="83" t="s">
        <v>22</v>
      </c>
      <c r="F151" s="70" t="s">
        <v>72</v>
      </c>
      <c r="G151" s="70" t="s">
        <v>39</v>
      </c>
      <c r="H151" s="6">
        <f t="shared" si="13"/>
        <v>-2000</v>
      </c>
      <c r="I151" s="22">
        <f t="shared" si="12"/>
        <v>2</v>
      </c>
      <c r="K151" s="84" t="s">
        <v>62</v>
      </c>
      <c r="L151">
        <v>3</v>
      </c>
      <c r="M151" s="2">
        <v>500</v>
      </c>
    </row>
    <row r="152" spans="2:13" ht="12.75">
      <c r="B152" s="297">
        <v>1000</v>
      </c>
      <c r="C152" s="83" t="s">
        <v>462</v>
      </c>
      <c r="D152" s="33" t="s">
        <v>11</v>
      </c>
      <c r="E152" s="83" t="s">
        <v>22</v>
      </c>
      <c r="F152" s="70" t="s">
        <v>72</v>
      </c>
      <c r="G152" s="70" t="s">
        <v>41</v>
      </c>
      <c r="H152" s="6">
        <f t="shared" si="13"/>
        <v>-3000</v>
      </c>
      <c r="I152" s="22">
        <f t="shared" si="12"/>
        <v>2</v>
      </c>
      <c r="K152" s="84" t="s">
        <v>62</v>
      </c>
      <c r="L152">
        <v>3</v>
      </c>
      <c r="M152" s="2">
        <v>500</v>
      </c>
    </row>
    <row r="153" spans="1:13" s="76" customFormat="1" ht="12.75">
      <c r="A153" s="71"/>
      <c r="B153" s="399">
        <f>SUM(B150:B152)</f>
        <v>3000</v>
      </c>
      <c r="C153" s="71"/>
      <c r="D153" s="71"/>
      <c r="E153" s="71" t="s">
        <v>22</v>
      </c>
      <c r="F153" s="74"/>
      <c r="G153" s="74"/>
      <c r="H153" s="72">
        <v>0</v>
      </c>
      <c r="I153" s="75">
        <f t="shared" si="12"/>
        <v>6</v>
      </c>
      <c r="J153" s="86"/>
      <c r="M153" s="2">
        <v>500</v>
      </c>
    </row>
    <row r="154" spans="2:13" ht="12.75">
      <c r="B154" s="297"/>
      <c r="H154" s="6">
        <f t="shared" si="13"/>
        <v>0</v>
      </c>
      <c r="I154" s="22">
        <f t="shared" si="12"/>
        <v>0</v>
      </c>
      <c r="M154" s="2">
        <v>500</v>
      </c>
    </row>
    <row r="155" spans="2:13" ht="12.75">
      <c r="B155" s="297"/>
      <c r="H155" s="6">
        <f t="shared" si="13"/>
        <v>0</v>
      </c>
      <c r="I155" s="22">
        <f t="shared" si="12"/>
        <v>0</v>
      </c>
      <c r="M155" s="2">
        <v>500</v>
      </c>
    </row>
    <row r="156" spans="2:13" ht="12.75">
      <c r="B156" s="297"/>
      <c r="H156" s="6">
        <f t="shared" si="13"/>
        <v>0</v>
      </c>
      <c r="I156" s="22">
        <f t="shared" si="12"/>
        <v>0</v>
      </c>
      <c r="M156" s="2">
        <v>500</v>
      </c>
    </row>
    <row r="157" spans="2:13" ht="12.75">
      <c r="B157" s="297"/>
      <c r="H157" s="6">
        <f t="shared" si="13"/>
        <v>0</v>
      </c>
      <c r="I157" s="22">
        <f t="shared" si="12"/>
        <v>0</v>
      </c>
      <c r="M157" s="2">
        <v>500</v>
      </c>
    </row>
    <row r="158" spans="1:256" s="69" customFormat="1" ht="12.75">
      <c r="A158" s="64"/>
      <c r="B158" s="404">
        <f>+B172+B179+B184+B196+B202</f>
        <v>80000</v>
      </c>
      <c r="C158" s="64" t="s">
        <v>81</v>
      </c>
      <c r="D158" s="64" t="s">
        <v>1112</v>
      </c>
      <c r="E158" s="64" t="s">
        <v>82</v>
      </c>
      <c r="F158" s="67" t="s">
        <v>1150</v>
      </c>
      <c r="G158" s="67" t="s">
        <v>83</v>
      </c>
      <c r="H158" s="55"/>
      <c r="I158" s="68">
        <f t="shared" si="12"/>
        <v>160</v>
      </c>
      <c r="M158" s="2">
        <v>500</v>
      </c>
      <c r="IV158" s="64">
        <f>SUM(A158:IU158)</f>
        <v>80660</v>
      </c>
    </row>
    <row r="159" spans="2:13" ht="12.75">
      <c r="B159" s="297"/>
      <c r="H159" s="6">
        <f t="shared" si="13"/>
        <v>0</v>
      </c>
      <c r="I159" s="22">
        <f t="shared" si="12"/>
        <v>0</v>
      </c>
      <c r="M159" s="2">
        <v>500</v>
      </c>
    </row>
    <row r="160" spans="2:13" ht="12.75">
      <c r="B160" s="246">
        <v>2500</v>
      </c>
      <c r="C160" s="1" t="s">
        <v>26</v>
      </c>
      <c r="D160" s="12" t="s">
        <v>11</v>
      </c>
      <c r="E160" s="34" t="s">
        <v>478</v>
      </c>
      <c r="F160" s="27" t="s">
        <v>84</v>
      </c>
      <c r="G160" s="31" t="s">
        <v>16</v>
      </c>
      <c r="H160" s="6">
        <f>H159-B160</f>
        <v>-2500</v>
      </c>
      <c r="I160" s="22">
        <f t="shared" si="12"/>
        <v>5</v>
      </c>
      <c r="K160" t="s">
        <v>26</v>
      </c>
      <c r="L160">
        <v>4</v>
      </c>
      <c r="M160" s="2">
        <v>500</v>
      </c>
    </row>
    <row r="161" spans="2:13" ht="12.75">
      <c r="B161" s="297">
        <v>2500</v>
      </c>
      <c r="C161" s="1" t="s">
        <v>26</v>
      </c>
      <c r="D161" s="12" t="s">
        <v>11</v>
      </c>
      <c r="E161" s="1" t="s">
        <v>478</v>
      </c>
      <c r="F161" s="27" t="s">
        <v>85</v>
      </c>
      <c r="G161" s="27" t="s">
        <v>33</v>
      </c>
      <c r="H161" s="6">
        <f t="shared" si="13"/>
        <v>-5000</v>
      </c>
      <c r="I161" s="22">
        <v>5</v>
      </c>
      <c r="K161" t="s">
        <v>26</v>
      </c>
      <c r="L161">
        <v>4</v>
      </c>
      <c r="M161" s="2">
        <v>500</v>
      </c>
    </row>
    <row r="162" spans="2:13" ht="12.75">
      <c r="B162" s="297">
        <v>2500</v>
      </c>
      <c r="C162" s="1" t="s">
        <v>26</v>
      </c>
      <c r="D162" s="12" t="s">
        <v>11</v>
      </c>
      <c r="E162" s="1" t="s">
        <v>478</v>
      </c>
      <c r="F162" s="27" t="s">
        <v>86</v>
      </c>
      <c r="G162" s="27" t="s">
        <v>36</v>
      </c>
      <c r="H162" s="6">
        <f t="shared" si="13"/>
        <v>-7500</v>
      </c>
      <c r="I162" s="22">
        <v>5</v>
      </c>
      <c r="K162" t="s">
        <v>26</v>
      </c>
      <c r="L162">
        <v>4</v>
      </c>
      <c r="M162" s="2">
        <v>500</v>
      </c>
    </row>
    <row r="163" spans="2:13" ht="12.75">
      <c r="B163" s="297">
        <v>2500</v>
      </c>
      <c r="C163" s="1" t="s">
        <v>26</v>
      </c>
      <c r="D163" s="12" t="s">
        <v>11</v>
      </c>
      <c r="E163" s="1" t="s">
        <v>478</v>
      </c>
      <c r="F163" s="27" t="s">
        <v>87</v>
      </c>
      <c r="G163" s="27" t="s">
        <v>41</v>
      </c>
      <c r="H163" s="6">
        <f t="shared" si="13"/>
        <v>-10000</v>
      </c>
      <c r="I163" s="22">
        <v>5</v>
      </c>
      <c r="K163" t="s">
        <v>26</v>
      </c>
      <c r="L163">
        <v>4</v>
      </c>
      <c r="M163" s="2">
        <v>500</v>
      </c>
    </row>
    <row r="164" spans="2:13" ht="12.75">
      <c r="B164" s="297">
        <v>2500</v>
      </c>
      <c r="C164" s="1" t="s">
        <v>26</v>
      </c>
      <c r="D164" s="1" t="s">
        <v>11</v>
      </c>
      <c r="E164" s="1" t="s">
        <v>478</v>
      </c>
      <c r="F164" s="27" t="s">
        <v>88</v>
      </c>
      <c r="G164" s="27" t="s">
        <v>43</v>
      </c>
      <c r="H164" s="6">
        <f t="shared" si="13"/>
        <v>-12500</v>
      </c>
      <c r="I164" s="22">
        <v>5</v>
      </c>
      <c r="K164" t="s">
        <v>26</v>
      </c>
      <c r="L164">
        <v>4</v>
      </c>
      <c r="M164" s="2">
        <v>500</v>
      </c>
    </row>
    <row r="165" spans="2:13" ht="12.75">
      <c r="B165" s="297">
        <v>2500</v>
      </c>
      <c r="C165" s="1" t="s">
        <v>26</v>
      </c>
      <c r="D165" s="1" t="s">
        <v>11</v>
      </c>
      <c r="E165" s="1" t="s">
        <v>478</v>
      </c>
      <c r="F165" s="27" t="s">
        <v>89</v>
      </c>
      <c r="G165" s="27" t="s">
        <v>45</v>
      </c>
      <c r="H165" s="6">
        <f t="shared" si="13"/>
        <v>-15000</v>
      </c>
      <c r="I165" s="22">
        <v>5</v>
      </c>
      <c r="K165" t="s">
        <v>26</v>
      </c>
      <c r="L165">
        <v>4</v>
      </c>
      <c r="M165" s="2">
        <v>500</v>
      </c>
    </row>
    <row r="166" spans="2:13" ht="12.75">
      <c r="B166" s="297">
        <v>2500</v>
      </c>
      <c r="C166" s="1" t="s">
        <v>26</v>
      </c>
      <c r="D166" s="1" t="s">
        <v>11</v>
      </c>
      <c r="E166" s="1" t="s">
        <v>478</v>
      </c>
      <c r="F166" s="27" t="s">
        <v>90</v>
      </c>
      <c r="G166" s="27" t="s">
        <v>91</v>
      </c>
      <c r="H166" s="6">
        <f t="shared" si="13"/>
        <v>-17500</v>
      </c>
      <c r="I166" s="22">
        <v>5</v>
      </c>
      <c r="K166" t="s">
        <v>26</v>
      </c>
      <c r="L166">
        <v>4</v>
      </c>
      <c r="M166" s="2">
        <v>500</v>
      </c>
    </row>
    <row r="167" spans="2:13" ht="12.75">
      <c r="B167" s="407">
        <v>2500</v>
      </c>
      <c r="C167" s="1" t="s">
        <v>26</v>
      </c>
      <c r="D167" s="1" t="s">
        <v>11</v>
      </c>
      <c r="E167" s="1" t="s">
        <v>478</v>
      </c>
      <c r="F167" s="27" t="s">
        <v>92</v>
      </c>
      <c r="G167" s="27" t="s">
        <v>93</v>
      </c>
      <c r="H167" s="6">
        <f t="shared" si="13"/>
        <v>-20000</v>
      </c>
      <c r="I167" s="22">
        <v>5</v>
      </c>
      <c r="K167" t="s">
        <v>26</v>
      </c>
      <c r="L167">
        <v>4</v>
      </c>
      <c r="M167" s="2">
        <v>500</v>
      </c>
    </row>
    <row r="168" spans="2:13" ht="12.75">
      <c r="B168" s="297">
        <v>2500</v>
      </c>
      <c r="C168" s="1" t="s">
        <v>26</v>
      </c>
      <c r="D168" s="1" t="s">
        <v>11</v>
      </c>
      <c r="E168" s="1" t="s">
        <v>478</v>
      </c>
      <c r="F168" s="27" t="s">
        <v>94</v>
      </c>
      <c r="G168" s="27" t="s">
        <v>95</v>
      </c>
      <c r="H168" s="6">
        <f t="shared" si="13"/>
        <v>-22500</v>
      </c>
      <c r="I168" s="22">
        <v>5</v>
      </c>
      <c r="K168" t="s">
        <v>26</v>
      </c>
      <c r="L168">
        <v>4</v>
      </c>
      <c r="M168" s="2">
        <v>500</v>
      </c>
    </row>
    <row r="169" spans="2:13" ht="12.75">
      <c r="B169" s="407">
        <v>2500</v>
      </c>
      <c r="C169" s="1" t="s">
        <v>26</v>
      </c>
      <c r="D169" s="1" t="s">
        <v>11</v>
      </c>
      <c r="E169" s="1" t="s">
        <v>478</v>
      </c>
      <c r="F169" s="27" t="s">
        <v>96</v>
      </c>
      <c r="G169" s="27" t="s">
        <v>97</v>
      </c>
      <c r="H169" s="6">
        <f t="shared" si="13"/>
        <v>-25000</v>
      </c>
      <c r="I169" s="22">
        <v>5</v>
      </c>
      <c r="K169" t="s">
        <v>26</v>
      </c>
      <c r="L169">
        <v>4</v>
      </c>
      <c r="M169" s="2">
        <v>500</v>
      </c>
    </row>
    <row r="170" spans="2:13" ht="12.75">
      <c r="B170" s="297">
        <v>2500</v>
      </c>
      <c r="C170" s="1" t="s">
        <v>26</v>
      </c>
      <c r="D170" s="1" t="s">
        <v>11</v>
      </c>
      <c r="E170" s="1" t="s">
        <v>478</v>
      </c>
      <c r="F170" s="27" t="s">
        <v>98</v>
      </c>
      <c r="G170" s="27" t="s">
        <v>99</v>
      </c>
      <c r="H170" s="6">
        <f t="shared" si="13"/>
        <v>-27500</v>
      </c>
      <c r="I170" s="22">
        <v>5</v>
      </c>
      <c r="K170" t="s">
        <v>26</v>
      </c>
      <c r="L170">
        <v>4</v>
      </c>
      <c r="M170" s="2">
        <v>500</v>
      </c>
    </row>
    <row r="171" spans="2:13" ht="12.75">
      <c r="B171" s="297">
        <v>1500</v>
      </c>
      <c r="C171" s="1" t="s">
        <v>26</v>
      </c>
      <c r="D171" s="1" t="s">
        <v>11</v>
      </c>
      <c r="E171" s="1" t="s">
        <v>478</v>
      </c>
      <c r="F171" s="27" t="s">
        <v>1111</v>
      </c>
      <c r="G171" s="27" t="s">
        <v>99</v>
      </c>
      <c r="H171" s="6">
        <f>H170-B171</f>
        <v>-29000</v>
      </c>
      <c r="I171" s="22">
        <v>6</v>
      </c>
      <c r="K171" t="s">
        <v>26</v>
      </c>
      <c r="L171">
        <v>4</v>
      </c>
      <c r="M171" s="2">
        <v>500</v>
      </c>
    </row>
    <row r="172" spans="1:13" s="62" customFormat="1" ht="12.75">
      <c r="A172" s="11"/>
      <c r="B172" s="401">
        <f>SUM(B160:B171)</f>
        <v>29000</v>
      </c>
      <c r="C172" s="11" t="s">
        <v>26</v>
      </c>
      <c r="D172" s="11"/>
      <c r="E172" s="11"/>
      <c r="F172" s="18"/>
      <c r="G172" s="18"/>
      <c r="H172" s="59">
        <v>0</v>
      </c>
      <c r="I172" s="61">
        <f aca="true" t="shared" si="14" ref="I172:I210">+B172/M172</f>
        <v>58</v>
      </c>
      <c r="M172" s="2">
        <v>500</v>
      </c>
    </row>
    <row r="173" spans="2:13" ht="12.75">
      <c r="B173" s="297"/>
      <c r="H173" s="6">
        <f t="shared" si="13"/>
        <v>0</v>
      </c>
      <c r="I173" s="22">
        <f t="shared" si="14"/>
        <v>0</v>
      </c>
      <c r="M173" s="2">
        <v>500</v>
      </c>
    </row>
    <row r="174" spans="2:13" ht="12.75">
      <c r="B174" s="297"/>
      <c r="H174" s="6">
        <f t="shared" si="13"/>
        <v>0</v>
      </c>
      <c r="I174" s="22">
        <f t="shared" si="14"/>
        <v>0</v>
      </c>
      <c r="M174" s="2">
        <v>500</v>
      </c>
    </row>
    <row r="175" spans="2:13" ht="12.75">
      <c r="B175" s="246">
        <v>17000</v>
      </c>
      <c r="C175" s="33" t="s">
        <v>450</v>
      </c>
      <c r="D175" s="12" t="s">
        <v>11</v>
      </c>
      <c r="E175" s="34" t="s">
        <v>461</v>
      </c>
      <c r="F175" s="27" t="s">
        <v>479</v>
      </c>
      <c r="G175" s="35" t="s">
        <v>91</v>
      </c>
      <c r="H175" s="6">
        <f t="shared" si="13"/>
        <v>-17000</v>
      </c>
      <c r="I175" s="22">
        <f t="shared" si="14"/>
        <v>34</v>
      </c>
      <c r="K175" t="s">
        <v>478</v>
      </c>
      <c r="L175">
        <v>4</v>
      </c>
      <c r="M175" s="2">
        <v>500</v>
      </c>
    </row>
    <row r="176" spans="2:13" ht="12.75">
      <c r="B176" s="246">
        <v>4000</v>
      </c>
      <c r="C176" s="33" t="s">
        <v>1151</v>
      </c>
      <c r="D176" s="12" t="s">
        <v>11</v>
      </c>
      <c r="E176" s="34" t="s">
        <v>461</v>
      </c>
      <c r="F176" s="27" t="s">
        <v>480</v>
      </c>
      <c r="G176" s="30" t="s">
        <v>58</v>
      </c>
      <c r="H176" s="6">
        <f t="shared" si="13"/>
        <v>-21000</v>
      </c>
      <c r="I176" s="22">
        <f t="shared" si="14"/>
        <v>8</v>
      </c>
      <c r="K176" t="s">
        <v>478</v>
      </c>
      <c r="L176">
        <v>4</v>
      </c>
      <c r="M176" s="2">
        <v>500</v>
      </c>
    </row>
    <row r="177" spans="1:13" s="15" customFormat="1" ht="12.75">
      <c r="A177" s="12"/>
      <c r="B177" s="246">
        <v>3000</v>
      </c>
      <c r="C177" s="33" t="s">
        <v>100</v>
      </c>
      <c r="D177" s="12" t="s">
        <v>11</v>
      </c>
      <c r="E177" s="34" t="s">
        <v>461</v>
      </c>
      <c r="F177" s="27" t="s">
        <v>481</v>
      </c>
      <c r="G177" s="30" t="s">
        <v>93</v>
      </c>
      <c r="H177" s="6">
        <f aca="true" t="shared" si="15" ref="H177:H201">H176-B177</f>
        <v>-24000</v>
      </c>
      <c r="I177" s="22">
        <f t="shared" si="14"/>
        <v>6</v>
      </c>
      <c r="K177" t="s">
        <v>478</v>
      </c>
      <c r="L177">
        <v>4</v>
      </c>
      <c r="M177" s="2">
        <v>500</v>
      </c>
    </row>
    <row r="178" spans="2:13" ht="12.75">
      <c r="B178" s="297">
        <v>4000</v>
      </c>
      <c r="C178" s="33" t="s">
        <v>101</v>
      </c>
      <c r="D178" s="12" t="s">
        <v>11</v>
      </c>
      <c r="E178" s="34" t="s">
        <v>461</v>
      </c>
      <c r="F178" s="27" t="s">
        <v>481</v>
      </c>
      <c r="G178" s="27" t="s">
        <v>95</v>
      </c>
      <c r="H178" s="6">
        <f t="shared" si="15"/>
        <v>-28000</v>
      </c>
      <c r="I178" s="22">
        <f t="shared" si="14"/>
        <v>8</v>
      </c>
      <c r="K178" t="s">
        <v>478</v>
      </c>
      <c r="L178">
        <v>4</v>
      </c>
      <c r="M178" s="2">
        <v>500</v>
      </c>
    </row>
    <row r="179" spans="1:13" s="62" customFormat="1" ht="12.75">
      <c r="A179" s="11"/>
      <c r="B179" s="401">
        <f>SUM(B175:B178)</f>
        <v>28000</v>
      </c>
      <c r="C179" s="60" t="s">
        <v>515</v>
      </c>
      <c r="D179" s="11"/>
      <c r="E179" s="11"/>
      <c r="F179" s="18"/>
      <c r="G179" s="18"/>
      <c r="H179" s="59">
        <v>0</v>
      </c>
      <c r="I179" s="61">
        <f t="shared" si="14"/>
        <v>56</v>
      </c>
      <c r="M179" s="2">
        <v>500</v>
      </c>
    </row>
    <row r="180" spans="2:13" ht="12.75">
      <c r="B180" s="297"/>
      <c r="C180" s="33"/>
      <c r="D180" s="12"/>
      <c r="H180" s="6">
        <f t="shared" si="15"/>
        <v>0</v>
      </c>
      <c r="I180" s="22">
        <f t="shared" si="14"/>
        <v>0</v>
      </c>
      <c r="M180" s="2">
        <v>500</v>
      </c>
    </row>
    <row r="181" spans="2:14" ht="12.75">
      <c r="B181" s="408"/>
      <c r="C181" s="33"/>
      <c r="D181" s="12"/>
      <c r="E181" s="37"/>
      <c r="H181" s="6">
        <f t="shared" si="15"/>
        <v>0</v>
      </c>
      <c r="I181" s="22">
        <f t="shared" si="14"/>
        <v>0</v>
      </c>
      <c r="J181" s="36"/>
      <c r="L181" s="36"/>
      <c r="M181" s="2">
        <v>500</v>
      </c>
      <c r="N181" s="38"/>
    </row>
    <row r="182" spans="2:13" ht="12.75">
      <c r="B182" s="297">
        <v>1000</v>
      </c>
      <c r="C182" s="33" t="s">
        <v>18</v>
      </c>
      <c r="D182" s="12" t="s">
        <v>11</v>
      </c>
      <c r="E182" s="1" t="s">
        <v>19</v>
      </c>
      <c r="F182" s="27" t="s">
        <v>481</v>
      </c>
      <c r="G182" s="27" t="s">
        <v>58</v>
      </c>
      <c r="H182" s="6">
        <f t="shared" si="15"/>
        <v>-1000</v>
      </c>
      <c r="I182" s="22">
        <f t="shared" si="14"/>
        <v>2</v>
      </c>
      <c r="K182" t="s">
        <v>478</v>
      </c>
      <c r="L182">
        <v>4</v>
      </c>
      <c r="M182" s="2">
        <v>500</v>
      </c>
    </row>
    <row r="183" spans="2:13" ht="12.75">
      <c r="B183" s="297">
        <v>1500</v>
      </c>
      <c r="C183" s="33" t="s">
        <v>18</v>
      </c>
      <c r="D183" s="12" t="s">
        <v>11</v>
      </c>
      <c r="E183" s="1" t="s">
        <v>19</v>
      </c>
      <c r="F183" s="27" t="s">
        <v>481</v>
      </c>
      <c r="G183" s="27" t="s">
        <v>102</v>
      </c>
      <c r="H183" s="6">
        <f t="shared" si="15"/>
        <v>-2500</v>
      </c>
      <c r="I183" s="22">
        <f t="shared" si="14"/>
        <v>3</v>
      </c>
      <c r="K183" t="s">
        <v>478</v>
      </c>
      <c r="L183">
        <v>4</v>
      </c>
      <c r="M183" s="2">
        <v>500</v>
      </c>
    </row>
    <row r="184" spans="1:13" s="62" customFormat="1" ht="12.75">
      <c r="A184" s="11"/>
      <c r="B184" s="401">
        <f>SUM(B182:B183)</f>
        <v>2500</v>
      </c>
      <c r="C184" s="60"/>
      <c r="D184" s="11"/>
      <c r="E184" s="11" t="s">
        <v>19</v>
      </c>
      <c r="F184" s="18"/>
      <c r="G184" s="18"/>
      <c r="H184" s="59">
        <v>0</v>
      </c>
      <c r="I184" s="61">
        <f t="shared" si="14"/>
        <v>5</v>
      </c>
      <c r="M184" s="2">
        <v>500</v>
      </c>
    </row>
    <row r="185" spans="2:13" ht="12.75">
      <c r="B185" s="297"/>
      <c r="C185" s="33"/>
      <c r="D185" s="12"/>
      <c r="H185" s="6">
        <f t="shared" si="15"/>
        <v>0</v>
      </c>
      <c r="I185" s="22">
        <f t="shared" si="14"/>
        <v>0</v>
      </c>
      <c r="M185" s="2">
        <v>500</v>
      </c>
    </row>
    <row r="186" spans="2:13" ht="12.75">
      <c r="B186" s="297"/>
      <c r="C186" s="33"/>
      <c r="D186" s="12"/>
      <c r="H186" s="6">
        <f t="shared" si="15"/>
        <v>0</v>
      </c>
      <c r="I186" s="22">
        <f t="shared" si="14"/>
        <v>0</v>
      </c>
      <c r="M186" s="2">
        <v>500</v>
      </c>
    </row>
    <row r="187" spans="2:13" ht="12.75">
      <c r="B187" s="297">
        <v>2000</v>
      </c>
      <c r="C187" s="33" t="s">
        <v>20</v>
      </c>
      <c r="D187" s="12" t="s">
        <v>11</v>
      </c>
      <c r="E187" s="34" t="s">
        <v>461</v>
      </c>
      <c r="F187" s="27" t="s">
        <v>481</v>
      </c>
      <c r="G187" s="27" t="s">
        <v>91</v>
      </c>
      <c r="H187" s="6">
        <f t="shared" si="15"/>
        <v>-2000</v>
      </c>
      <c r="I187" s="22">
        <f t="shared" si="14"/>
        <v>4</v>
      </c>
      <c r="K187" t="s">
        <v>478</v>
      </c>
      <c r="L187">
        <v>4</v>
      </c>
      <c r="M187" s="2">
        <v>500</v>
      </c>
    </row>
    <row r="188" spans="2:13" ht="12.75">
      <c r="B188" s="297">
        <v>2000</v>
      </c>
      <c r="C188" s="33" t="s">
        <v>20</v>
      </c>
      <c r="D188" s="12" t="s">
        <v>11</v>
      </c>
      <c r="E188" s="34" t="s">
        <v>461</v>
      </c>
      <c r="F188" s="27" t="s">
        <v>481</v>
      </c>
      <c r="G188" s="27" t="s">
        <v>58</v>
      </c>
      <c r="H188" s="6">
        <f t="shared" si="15"/>
        <v>-4000</v>
      </c>
      <c r="I188" s="22">
        <f t="shared" si="14"/>
        <v>4</v>
      </c>
      <c r="K188" t="s">
        <v>478</v>
      </c>
      <c r="L188">
        <v>4</v>
      </c>
      <c r="M188" s="2">
        <v>500</v>
      </c>
    </row>
    <row r="189" spans="2:13" ht="12.75">
      <c r="B189" s="297">
        <v>2000</v>
      </c>
      <c r="C189" s="33" t="s">
        <v>20</v>
      </c>
      <c r="D189" s="12" t="s">
        <v>11</v>
      </c>
      <c r="E189" s="34" t="s">
        <v>461</v>
      </c>
      <c r="F189" s="27" t="s">
        <v>481</v>
      </c>
      <c r="G189" s="27" t="s">
        <v>103</v>
      </c>
      <c r="H189" s="6">
        <f t="shared" si="15"/>
        <v>-6000</v>
      </c>
      <c r="I189" s="22">
        <f t="shared" si="14"/>
        <v>4</v>
      </c>
      <c r="K189" t="s">
        <v>478</v>
      </c>
      <c r="L189">
        <v>4</v>
      </c>
      <c r="M189" s="2">
        <v>500</v>
      </c>
    </row>
    <row r="190" spans="2:13" ht="12.75">
      <c r="B190" s="297">
        <v>2000</v>
      </c>
      <c r="C190" s="33" t="s">
        <v>20</v>
      </c>
      <c r="D190" s="12" t="s">
        <v>11</v>
      </c>
      <c r="E190" s="34" t="s">
        <v>461</v>
      </c>
      <c r="F190" s="27" t="s">
        <v>481</v>
      </c>
      <c r="G190" s="27" t="s">
        <v>104</v>
      </c>
      <c r="H190" s="6">
        <f t="shared" si="15"/>
        <v>-8000</v>
      </c>
      <c r="I190" s="22">
        <f t="shared" si="14"/>
        <v>4</v>
      </c>
      <c r="K190" t="s">
        <v>478</v>
      </c>
      <c r="L190">
        <v>4</v>
      </c>
      <c r="M190" s="2">
        <v>500</v>
      </c>
    </row>
    <row r="191" spans="2:13" ht="12.75">
      <c r="B191" s="297">
        <v>2000</v>
      </c>
      <c r="C191" s="33" t="s">
        <v>20</v>
      </c>
      <c r="D191" s="12" t="s">
        <v>11</v>
      </c>
      <c r="E191" s="34" t="s">
        <v>461</v>
      </c>
      <c r="F191" s="27" t="s">
        <v>481</v>
      </c>
      <c r="G191" s="27" t="s">
        <v>102</v>
      </c>
      <c r="H191" s="6">
        <f t="shared" si="15"/>
        <v>-10000</v>
      </c>
      <c r="I191" s="22">
        <f t="shared" si="14"/>
        <v>4</v>
      </c>
      <c r="K191" t="s">
        <v>478</v>
      </c>
      <c r="L191">
        <v>4</v>
      </c>
      <c r="M191" s="2">
        <v>500</v>
      </c>
    </row>
    <row r="192" spans="2:13" ht="12.75">
      <c r="B192" s="297">
        <v>2000</v>
      </c>
      <c r="C192" s="33" t="s">
        <v>20</v>
      </c>
      <c r="D192" s="12" t="s">
        <v>11</v>
      </c>
      <c r="E192" s="34" t="s">
        <v>461</v>
      </c>
      <c r="F192" s="27" t="s">
        <v>481</v>
      </c>
      <c r="G192" s="27" t="s">
        <v>105</v>
      </c>
      <c r="H192" s="6">
        <f t="shared" si="15"/>
        <v>-12000</v>
      </c>
      <c r="I192" s="22">
        <f t="shared" si="14"/>
        <v>4</v>
      </c>
      <c r="K192" t="s">
        <v>478</v>
      </c>
      <c r="L192">
        <v>4</v>
      </c>
      <c r="M192" s="2">
        <v>500</v>
      </c>
    </row>
    <row r="193" spans="2:13" ht="12.75">
      <c r="B193" s="297">
        <v>2000</v>
      </c>
      <c r="C193" s="33" t="s">
        <v>20</v>
      </c>
      <c r="D193" s="12" t="s">
        <v>11</v>
      </c>
      <c r="E193" s="34" t="s">
        <v>461</v>
      </c>
      <c r="F193" s="27" t="s">
        <v>481</v>
      </c>
      <c r="G193" s="27" t="s">
        <v>106</v>
      </c>
      <c r="H193" s="6">
        <f t="shared" si="15"/>
        <v>-14000</v>
      </c>
      <c r="I193" s="22">
        <f t="shared" si="14"/>
        <v>4</v>
      </c>
      <c r="K193" t="s">
        <v>478</v>
      </c>
      <c r="L193">
        <v>4</v>
      </c>
      <c r="M193" s="2">
        <v>500</v>
      </c>
    </row>
    <row r="194" spans="2:13" ht="12.75">
      <c r="B194" s="297">
        <v>2000</v>
      </c>
      <c r="C194" s="33" t="s">
        <v>20</v>
      </c>
      <c r="D194" s="12" t="s">
        <v>11</v>
      </c>
      <c r="E194" s="34" t="s">
        <v>461</v>
      </c>
      <c r="F194" s="27" t="s">
        <v>481</v>
      </c>
      <c r="G194" s="27" t="s">
        <v>93</v>
      </c>
      <c r="H194" s="6">
        <f t="shared" si="15"/>
        <v>-16000</v>
      </c>
      <c r="I194" s="22">
        <f t="shared" si="14"/>
        <v>4</v>
      </c>
      <c r="K194" t="s">
        <v>478</v>
      </c>
      <c r="L194">
        <v>4</v>
      </c>
      <c r="M194" s="2">
        <v>500</v>
      </c>
    </row>
    <row r="195" spans="2:13" ht="12.75">
      <c r="B195" s="297">
        <v>2000</v>
      </c>
      <c r="C195" s="33" t="s">
        <v>20</v>
      </c>
      <c r="D195" s="12" t="s">
        <v>11</v>
      </c>
      <c r="E195" s="34" t="s">
        <v>461</v>
      </c>
      <c r="F195" s="27" t="s">
        <v>481</v>
      </c>
      <c r="G195" s="27" t="s">
        <v>95</v>
      </c>
      <c r="H195" s="6">
        <f t="shared" si="15"/>
        <v>-18000</v>
      </c>
      <c r="I195" s="22">
        <f t="shared" si="14"/>
        <v>4</v>
      </c>
      <c r="K195" t="s">
        <v>478</v>
      </c>
      <c r="L195">
        <v>4</v>
      </c>
      <c r="M195" s="2">
        <v>500</v>
      </c>
    </row>
    <row r="196" spans="1:13" s="62" customFormat="1" ht="12.75">
      <c r="A196" s="11"/>
      <c r="B196" s="401">
        <f>SUM(B187:B195)</f>
        <v>18000</v>
      </c>
      <c r="C196" s="11" t="s">
        <v>20</v>
      </c>
      <c r="D196" s="11"/>
      <c r="E196" s="11"/>
      <c r="F196" s="18"/>
      <c r="G196" s="18"/>
      <c r="H196" s="59">
        <v>0</v>
      </c>
      <c r="I196" s="61">
        <f t="shared" si="14"/>
        <v>36</v>
      </c>
      <c r="M196" s="2">
        <v>500</v>
      </c>
    </row>
    <row r="197" spans="2:13" ht="12.75">
      <c r="B197" s="297"/>
      <c r="D197" s="12"/>
      <c r="H197" s="6">
        <f t="shared" si="15"/>
        <v>0</v>
      </c>
      <c r="I197" s="22">
        <f t="shared" si="14"/>
        <v>0</v>
      </c>
      <c r="M197" s="2">
        <v>500</v>
      </c>
    </row>
    <row r="198" spans="2:13" ht="12.75">
      <c r="B198" s="297"/>
      <c r="D198" s="12"/>
      <c r="H198" s="6">
        <f t="shared" si="15"/>
        <v>0</v>
      </c>
      <c r="I198" s="22">
        <f t="shared" si="14"/>
        <v>0</v>
      </c>
      <c r="M198" s="2">
        <v>500</v>
      </c>
    </row>
    <row r="199" spans="2:13" ht="12.75">
      <c r="B199" s="297">
        <v>1000</v>
      </c>
      <c r="C199" s="33" t="s">
        <v>107</v>
      </c>
      <c r="D199" s="12" t="s">
        <v>11</v>
      </c>
      <c r="E199" s="12" t="s">
        <v>22</v>
      </c>
      <c r="F199" s="27" t="s">
        <v>481</v>
      </c>
      <c r="G199" s="27" t="s">
        <v>103</v>
      </c>
      <c r="H199" s="6">
        <f t="shared" si="15"/>
        <v>-1000</v>
      </c>
      <c r="I199" s="22">
        <f t="shared" si="14"/>
        <v>2</v>
      </c>
      <c r="K199" t="s">
        <v>478</v>
      </c>
      <c r="L199">
        <v>4</v>
      </c>
      <c r="M199" s="2">
        <v>500</v>
      </c>
    </row>
    <row r="200" spans="2:13" ht="12.75">
      <c r="B200" s="297">
        <v>1000</v>
      </c>
      <c r="C200" s="33" t="s">
        <v>107</v>
      </c>
      <c r="D200" s="12" t="s">
        <v>11</v>
      </c>
      <c r="E200" s="12" t="s">
        <v>22</v>
      </c>
      <c r="F200" s="27" t="s">
        <v>481</v>
      </c>
      <c r="G200" s="27" t="s">
        <v>105</v>
      </c>
      <c r="H200" s="6">
        <f t="shared" si="15"/>
        <v>-2000</v>
      </c>
      <c r="I200" s="22">
        <f t="shared" si="14"/>
        <v>2</v>
      </c>
      <c r="K200" t="s">
        <v>478</v>
      </c>
      <c r="L200">
        <v>4</v>
      </c>
      <c r="M200" s="2">
        <v>500</v>
      </c>
    </row>
    <row r="201" spans="2:13" ht="12.75">
      <c r="B201" s="297">
        <v>500</v>
      </c>
      <c r="C201" s="33" t="s">
        <v>107</v>
      </c>
      <c r="D201" s="12" t="s">
        <v>11</v>
      </c>
      <c r="E201" s="12" t="s">
        <v>22</v>
      </c>
      <c r="F201" s="27" t="s">
        <v>481</v>
      </c>
      <c r="G201" s="27" t="s">
        <v>106</v>
      </c>
      <c r="H201" s="6">
        <f t="shared" si="15"/>
        <v>-2500</v>
      </c>
      <c r="I201" s="22">
        <f t="shared" si="14"/>
        <v>1</v>
      </c>
      <c r="K201" t="s">
        <v>478</v>
      </c>
      <c r="L201">
        <v>4</v>
      </c>
      <c r="M201" s="2">
        <v>500</v>
      </c>
    </row>
    <row r="202" spans="1:13" s="62" customFormat="1" ht="12.75">
      <c r="A202" s="11"/>
      <c r="B202" s="401">
        <f>SUM(B199:B201)</f>
        <v>2500</v>
      </c>
      <c r="C202" s="60"/>
      <c r="D202" s="11"/>
      <c r="E202" s="11" t="s">
        <v>22</v>
      </c>
      <c r="F202" s="18"/>
      <c r="G202" s="18"/>
      <c r="H202" s="59">
        <v>0</v>
      </c>
      <c r="I202" s="61">
        <f t="shared" si="14"/>
        <v>5</v>
      </c>
      <c r="M202" s="2">
        <v>500</v>
      </c>
    </row>
    <row r="203" spans="2:13" ht="12.75">
      <c r="B203" s="297"/>
      <c r="H203" s="6">
        <v>0</v>
      </c>
      <c r="I203" s="22">
        <f t="shared" si="14"/>
        <v>0</v>
      </c>
      <c r="M203" s="2">
        <v>500</v>
      </c>
    </row>
    <row r="204" spans="2:13" ht="12.75">
      <c r="B204" s="297"/>
      <c r="H204" s="6">
        <f aca="true" t="shared" si="16" ref="H204:H211">H203-B204</f>
        <v>0</v>
      </c>
      <c r="I204" s="22">
        <f t="shared" si="14"/>
        <v>0</v>
      </c>
      <c r="M204" s="2">
        <v>500</v>
      </c>
    </row>
    <row r="205" spans="2:13" ht="12.75">
      <c r="B205" s="297"/>
      <c r="H205" s="6">
        <f t="shared" si="16"/>
        <v>0</v>
      </c>
      <c r="I205" s="22">
        <f t="shared" si="14"/>
        <v>0</v>
      </c>
      <c r="M205" s="2">
        <v>500</v>
      </c>
    </row>
    <row r="206" spans="2:13" ht="12.75">
      <c r="B206" s="407"/>
      <c r="H206" s="6">
        <f t="shared" si="16"/>
        <v>0</v>
      </c>
      <c r="I206" s="22">
        <f t="shared" si="14"/>
        <v>0</v>
      </c>
      <c r="M206" s="2">
        <v>500</v>
      </c>
    </row>
    <row r="207" spans="1:13" s="58" customFormat="1" ht="12.75">
      <c r="A207" s="54"/>
      <c r="B207" s="397">
        <f>+B212+B219+B224</f>
        <v>16900</v>
      </c>
      <c r="C207" s="54" t="s">
        <v>875</v>
      </c>
      <c r="D207" s="54" t="s">
        <v>468</v>
      </c>
      <c r="E207" s="54" t="s">
        <v>13</v>
      </c>
      <c r="F207" s="56" t="s">
        <v>108</v>
      </c>
      <c r="G207" s="56" t="s">
        <v>463</v>
      </c>
      <c r="H207" s="55"/>
      <c r="I207" s="57">
        <f t="shared" si="14"/>
        <v>33.8</v>
      </c>
      <c r="M207" s="2">
        <v>500</v>
      </c>
    </row>
    <row r="208" spans="2:13" ht="12.75">
      <c r="B208" s="407"/>
      <c r="H208" s="6">
        <f t="shared" si="16"/>
        <v>0</v>
      </c>
      <c r="I208" s="22">
        <f t="shared" si="14"/>
        <v>0</v>
      </c>
      <c r="M208" s="2">
        <v>500</v>
      </c>
    </row>
    <row r="209" spans="2:13" ht="12.75">
      <c r="B209" s="297">
        <v>2500</v>
      </c>
      <c r="C209" s="1" t="s">
        <v>26</v>
      </c>
      <c r="D209" s="1" t="s">
        <v>11</v>
      </c>
      <c r="E209" s="1" t="s">
        <v>17</v>
      </c>
      <c r="F209" s="27" t="s">
        <v>109</v>
      </c>
      <c r="G209" s="27" t="s">
        <v>43</v>
      </c>
      <c r="H209" s="6">
        <f>H208-B209</f>
        <v>-2500</v>
      </c>
      <c r="I209" s="22">
        <f t="shared" si="14"/>
        <v>5</v>
      </c>
      <c r="K209" t="s">
        <v>26</v>
      </c>
      <c r="L209">
        <v>5</v>
      </c>
      <c r="M209" s="2">
        <v>500</v>
      </c>
    </row>
    <row r="210" spans="2:13" ht="12.75">
      <c r="B210" s="297">
        <v>2500</v>
      </c>
      <c r="C210" s="1" t="s">
        <v>26</v>
      </c>
      <c r="D210" s="1" t="s">
        <v>11</v>
      </c>
      <c r="E210" s="1" t="s">
        <v>17</v>
      </c>
      <c r="F210" s="27" t="s">
        <v>110</v>
      </c>
      <c r="G210" s="27" t="s">
        <v>45</v>
      </c>
      <c r="H210" s="6">
        <f>H209-B210</f>
        <v>-5000</v>
      </c>
      <c r="I210" s="22">
        <f t="shared" si="14"/>
        <v>5</v>
      </c>
      <c r="K210" t="s">
        <v>26</v>
      </c>
      <c r="L210">
        <v>5</v>
      </c>
      <c r="M210" s="2">
        <v>500</v>
      </c>
    </row>
    <row r="211" spans="2:13" ht="12.75">
      <c r="B211" s="297">
        <v>2500</v>
      </c>
      <c r="C211" s="1" t="s">
        <v>26</v>
      </c>
      <c r="D211" s="1" t="s">
        <v>11</v>
      </c>
      <c r="E211" s="1" t="s">
        <v>17</v>
      </c>
      <c r="F211" s="27" t="s">
        <v>111</v>
      </c>
      <c r="G211" s="27" t="s">
        <v>45</v>
      </c>
      <c r="H211" s="6">
        <f t="shared" si="16"/>
        <v>-7500</v>
      </c>
      <c r="I211" s="22">
        <v>5</v>
      </c>
      <c r="K211" t="s">
        <v>26</v>
      </c>
      <c r="L211">
        <v>5</v>
      </c>
      <c r="M211" s="2">
        <v>500</v>
      </c>
    </row>
    <row r="212" spans="1:13" s="62" customFormat="1" ht="12.75">
      <c r="A212" s="11"/>
      <c r="B212" s="401">
        <f>SUM(B209:B211)</f>
        <v>7500</v>
      </c>
      <c r="C212" s="11" t="s">
        <v>26</v>
      </c>
      <c r="D212" s="11"/>
      <c r="E212" s="11"/>
      <c r="F212" s="18"/>
      <c r="G212" s="18"/>
      <c r="H212" s="59">
        <v>0</v>
      </c>
      <c r="I212" s="61">
        <f aca="true" t="shared" si="17" ref="I212:I232">+B212/M212</f>
        <v>15</v>
      </c>
      <c r="M212" s="2">
        <v>500</v>
      </c>
    </row>
    <row r="213" spans="2:13" ht="12.75">
      <c r="B213" s="297"/>
      <c r="H213" s="6">
        <f aca="true" t="shared" si="18" ref="H213:H218">H212-B213</f>
        <v>0</v>
      </c>
      <c r="I213" s="22">
        <f t="shared" si="17"/>
        <v>0</v>
      </c>
      <c r="M213" s="2">
        <v>500</v>
      </c>
    </row>
    <row r="214" spans="2:13" ht="12.75">
      <c r="B214" s="297"/>
      <c r="H214" s="6">
        <f t="shared" si="18"/>
        <v>0</v>
      </c>
      <c r="I214" s="22">
        <f t="shared" si="17"/>
        <v>0</v>
      </c>
      <c r="M214" s="2">
        <v>500</v>
      </c>
    </row>
    <row r="215" spans="2:13" ht="12.75">
      <c r="B215" s="297">
        <v>1500</v>
      </c>
      <c r="C215" s="33" t="s">
        <v>18</v>
      </c>
      <c r="D215" s="12" t="s">
        <v>11</v>
      </c>
      <c r="E215" s="37" t="s">
        <v>19</v>
      </c>
      <c r="F215" s="27" t="s">
        <v>112</v>
      </c>
      <c r="G215" s="27" t="s">
        <v>43</v>
      </c>
      <c r="H215" s="6">
        <f t="shared" si="18"/>
        <v>-1500</v>
      </c>
      <c r="I215" s="22">
        <f t="shared" si="17"/>
        <v>3</v>
      </c>
      <c r="K215" t="s">
        <v>17</v>
      </c>
      <c r="L215">
        <v>5</v>
      </c>
      <c r="M215" s="2">
        <v>500</v>
      </c>
    </row>
    <row r="216" spans="2:13" ht="12.75">
      <c r="B216" s="297">
        <v>2000</v>
      </c>
      <c r="C216" s="33" t="s">
        <v>18</v>
      </c>
      <c r="D216" s="12" t="s">
        <v>11</v>
      </c>
      <c r="E216" s="37" t="s">
        <v>19</v>
      </c>
      <c r="F216" s="27" t="s">
        <v>112</v>
      </c>
      <c r="G216" s="27" t="s">
        <v>43</v>
      </c>
      <c r="H216" s="6">
        <f t="shared" si="18"/>
        <v>-3500</v>
      </c>
      <c r="I216" s="22">
        <f t="shared" si="17"/>
        <v>4</v>
      </c>
      <c r="K216" t="s">
        <v>17</v>
      </c>
      <c r="L216">
        <v>5</v>
      </c>
      <c r="M216" s="2">
        <v>500</v>
      </c>
    </row>
    <row r="217" spans="2:13" ht="12.75">
      <c r="B217" s="297">
        <v>1500</v>
      </c>
      <c r="C217" s="33" t="s">
        <v>18</v>
      </c>
      <c r="D217" s="12" t="s">
        <v>11</v>
      </c>
      <c r="E217" s="37" t="s">
        <v>19</v>
      </c>
      <c r="F217" s="27" t="s">
        <v>112</v>
      </c>
      <c r="G217" s="27" t="s">
        <v>45</v>
      </c>
      <c r="H217" s="6">
        <f t="shared" si="18"/>
        <v>-5000</v>
      </c>
      <c r="I217" s="22">
        <f t="shared" si="17"/>
        <v>3</v>
      </c>
      <c r="K217" t="s">
        <v>17</v>
      </c>
      <c r="L217">
        <v>5</v>
      </c>
      <c r="M217" s="2">
        <v>500</v>
      </c>
    </row>
    <row r="218" spans="2:13" ht="12.75">
      <c r="B218" s="297">
        <v>2000</v>
      </c>
      <c r="C218" s="33" t="s">
        <v>18</v>
      </c>
      <c r="D218" s="12" t="s">
        <v>11</v>
      </c>
      <c r="E218" s="37" t="s">
        <v>19</v>
      </c>
      <c r="F218" s="27" t="s">
        <v>112</v>
      </c>
      <c r="G218" s="27" t="s">
        <v>45</v>
      </c>
      <c r="H218" s="6">
        <f t="shared" si="18"/>
        <v>-7000</v>
      </c>
      <c r="I218" s="22">
        <f t="shared" si="17"/>
        <v>4</v>
      </c>
      <c r="K218" t="s">
        <v>17</v>
      </c>
      <c r="L218">
        <v>5</v>
      </c>
      <c r="M218" s="2">
        <v>500</v>
      </c>
    </row>
    <row r="219" spans="1:13" s="62" customFormat="1" ht="12.75">
      <c r="A219" s="11"/>
      <c r="B219" s="401">
        <f>SUM(B215:B218)</f>
        <v>7000</v>
      </c>
      <c r="C219" s="11"/>
      <c r="D219" s="11"/>
      <c r="E219" s="11" t="s">
        <v>19</v>
      </c>
      <c r="F219" s="18"/>
      <c r="G219" s="18"/>
      <c r="H219" s="59">
        <v>0</v>
      </c>
      <c r="I219" s="61">
        <f t="shared" si="17"/>
        <v>14</v>
      </c>
      <c r="M219" s="2">
        <v>500</v>
      </c>
    </row>
    <row r="220" spans="2:13" ht="12.75">
      <c r="B220" s="297"/>
      <c r="D220" s="12"/>
      <c r="H220" s="6">
        <f aca="true" t="shared" si="19" ref="H220:H271">H219-B220</f>
        <v>0</v>
      </c>
      <c r="I220" s="22">
        <f t="shared" si="17"/>
        <v>0</v>
      </c>
      <c r="M220" s="2">
        <v>500</v>
      </c>
    </row>
    <row r="221" spans="2:13" ht="12.75">
      <c r="B221" s="297"/>
      <c r="D221" s="12"/>
      <c r="H221" s="6">
        <f t="shared" si="19"/>
        <v>0</v>
      </c>
      <c r="I221" s="22">
        <f t="shared" si="17"/>
        <v>0</v>
      </c>
      <c r="M221" s="2">
        <v>500</v>
      </c>
    </row>
    <row r="222" spans="2:13" ht="12.75">
      <c r="B222" s="297">
        <v>1200</v>
      </c>
      <c r="C222" s="1" t="s">
        <v>113</v>
      </c>
      <c r="D222" s="12" t="s">
        <v>11</v>
      </c>
      <c r="E222" s="1" t="s">
        <v>22</v>
      </c>
      <c r="F222" s="27" t="s">
        <v>112</v>
      </c>
      <c r="G222" s="27" t="s">
        <v>43</v>
      </c>
      <c r="H222" s="6">
        <f t="shared" si="19"/>
        <v>-1200</v>
      </c>
      <c r="I222" s="22">
        <f t="shared" si="17"/>
        <v>2.4</v>
      </c>
      <c r="K222" t="s">
        <v>17</v>
      </c>
      <c r="L222">
        <v>5</v>
      </c>
      <c r="M222" s="2">
        <v>500</v>
      </c>
    </row>
    <row r="223" spans="2:13" ht="12.75">
      <c r="B223" s="297">
        <v>1200</v>
      </c>
      <c r="C223" s="1" t="s">
        <v>113</v>
      </c>
      <c r="D223" s="12" t="s">
        <v>11</v>
      </c>
      <c r="E223" s="1" t="s">
        <v>22</v>
      </c>
      <c r="F223" s="27" t="s">
        <v>112</v>
      </c>
      <c r="G223" s="27" t="s">
        <v>45</v>
      </c>
      <c r="H223" s="6">
        <f t="shared" si="19"/>
        <v>-2400</v>
      </c>
      <c r="I223" s="22">
        <f t="shared" si="17"/>
        <v>2.4</v>
      </c>
      <c r="K223" t="s">
        <v>17</v>
      </c>
      <c r="L223">
        <v>5</v>
      </c>
      <c r="M223" s="2">
        <v>500</v>
      </c>
    </row>
    <row r="224" spans="1:13" s="62" customFormat="1" ht="12.75">
      <c r="A224" s="11"/>
      <c r="B224" s="401">
        <f>SUM(B222:B223)</f>
        <v>2400</v>
      </c>
      <c r="C224" s="11"/>
      <c r="D224" s="11"/>
      <c r="E224" s="11" t="s">
        <v>22</v>
      </c>
      <c r="F224" s="18"/>
      <c r="G224" s="18"/>
      <c r="H224" s="59">
        <v>0</v>
      </c>
      <c r="I224" s="61">
        <f t="shared" si="17"/>
        <v>4.8</v>
      </c>
      <c r="M224" s="2">
        <v>500</v>
      </c>
    </row>
    <row r="225" spans="2:13" ht="12.75">
      <c r="B225" s="297"/>
      <c r="H225" s="6">
        <v>0</v>
      </c>
      <c r="I225" s="22">
        <f t="shared" si="17"/>
        <v>0</v>
      </c>
      <c r="M225" s="2">
        <v>500</v>
      </c>
    </row>
    <row r="226" spans="2:13" ht="12.75">
      <c r="B226" s="297"/>
      <c r="H226" s="6">
        <f t="shared" si="19"/>
        <v>0</v>
      </c>
      <c r="I226" s="22">
        <f t="shared" si="17"/>
        <v>0</v>
      </c>
      <c r="M226" s="2">
        <v>500</v>
      </c>
    </row>
    <row r="227" spans="2:13" ht="12.75">
      <c r="B227" s="297"/>
      <c r="H227" s="6">
        <f t="shared" si="19"/>
        <v>0</v>
      </c>
      <c r="I227" s="22">
        <f t="shared" si="17"/>
        <v>0</v>
      </c>
      <c r="M227" s="2">
        <v>500</v>
      </c>
    </row>
    <row r="228" spans="2:13" ht="12.75">
      <c r="B228" s="297"/>
      <c r="H228" s="6">
        <f t="shared" si="19"/>
        <v>0</v>
      </c>
      <c r="I228" s="22">
        <f t="shared" si="17"/>
        <v>0</v>
      </c>
      <c r="M228" s="2">
        <v>500</v>
      </c>
    </row>
    <row r="229" spans="1:13" s="58" customFormat="1" ht="12.75">
      <c r="A229" s="54"/>
      <c r="B229" s="397">
        <f>+B234+B247+B254+B261+B265</f>
        <v>35600</v>
      </c>
      <c r="C229" s="54" t="s">
        <v>114</v>
      </c>
      <c r="D229" s="54" t="s">
        <v>464</v>
      </c>
      <c r="E229" s="54" t="s">
        <v>115</v>
      </c>
      <c r="F229" s="56" t="s">
        <v>116</v>
      </c>
      <c r="G229" s="56" t="s">
        <v>83</v>
      </c>
      <c r="H229" s="55"/>
      <c r="I229" s="57">
        <f t="shared" si="17"/>
        <v>71.2</v>
      </c>
      <c r="M229" s="2">
        <v>500</v>
      </c>
    </row>
    <row r="230" spans="2:13" ht="12.75">
      <c r="B230" s="297"/>
      <c r="H230" s="6">
        <f t="shared" si="19"/>
        <v>0</v>
      </c>
      <c r="I230" s="22">
        <f t="shared" si="17"/>
        <v>0</v>
      </c>
      <c r="M230" s="2">
        <v>500</v>
      </c>
    </row>
    <row r="231" spans="2:13" ht="12.75">
      <c r="B231" s="297">
        <v>2000</v>
      </c>
      <c r="C231" s="1" t="s">
        <v>26</v>
      </c>
      <c r="D231" s="12" t="s">
        <v>11</v>
      </c>
      <c r="E231" s="1" t="s">
        <v>117</v>
      </c>
      <c r="F231" s="88" t="s">
        <v>118</v>
      </c>
      <c r="G231" s="27" t="s">
        <v>33</v>
      </c>
      <c r="H231" s="6">
        <f>H230-B231</f>
        <v>-2000</v>
      </c>
      <c r="I231" s="22">
        <f t="shared" si="17"/>
        <v>4</v>
      </c>
      <c r="K231" t="s">
        <v>26</v>
      </c>
      <c r="L231">
        <v>6</v>
      </c>
      <c r="M231" s="2">
        <v>500</v>
      </c>
    </row>
    <row r="232" spans="2:13" ht="12.75">
      <c r="B232" s="297">
        <v>3000</v>
      </c>
      <c r="C232" s="1" t="s">
        <v>26</v>
      </c>
      <c r="D232" s="1" t="s">
        <v>11</v>
      </c>
      <c r="E232" s="1" t="s">
        <v>117</v>
      </c>
      <c r="F232" s="27" t="s">
        <v>119</v>
      </c>
      <c r="G232" s="27" t="s">
        <v>41</v>
      </c>
      <c r="H232" s="6">
        <f>H231-B232</f>
        <v>-5000</v>
      </c>
      <c r="I232" s="22">
        <f t="shared" si="17"/>
        <v>6</v>
      </c>
      <c r="K232" t="s">
        <v>26</v>
      </c>
      <c r="L232">
        <v>6</v>
      </c>
      <c r="M232" s="2">
        <v>500</v>
      </c>
    </row>
    <row r="233" spans="2:13" ht="12.75">
      <c r="B233" s="297">
        <v>3000</v>
      </c>
      <c r="C233" s="1" t="s">
        <v>26</v>
      </c>
      <c r="D233" s="1" t="s">
        <v>11</v>
      </c>
      <c r="E233" s="1" t="s">
        <v>117</v>
      </c>
      <c r="F233" s="27" t="s">
        <v>120</v>
      </c>
      <c r="G233" s="27" t="s">
        <v>45</v>
      </c>
      <c r="H233" s="6">
        <f t="shared" si="19"/>
        <v>-8000</v>
      </c>
      <c r="I233" s="22">
        <v>6</v>
      </c>
      <c r="K233" t="s">
        <v>26</v>
      </c>
      <c r="L233">
        <v>6</v>
      </c>
      <c r="M233" s="2">
        <v>500</v>
      </c>
    </row>
    <row r="234" spans="1:13" s="62" customFormat="1" ht="12.75">
      <c r="A234" s="11"/>
      <c r="B234" s="401">
        <f>SUM(B231:B233)</f>
        <v>8000</v>
      </c>
      <c r="C234" s="11" t="s">
        <v>26</v>
      </c>
      <c r="D234" s="11"/>
      <c r="E234" s="11"/>
      <c r="F234" s="18"/>
      <c r="G234" s="18"/>
      <c r="H234" s="59">
        <v>0</v>
      </c>
      <c r="I234" s="61">
        <f aca="true" t="shared" si="20" ref="I234:I272">+B234/M234</f>
        <v>16</v>
      </c>
      <c r="M234" s="2">
        <v>500</v>
      </c>
    </row>
    <row r="235" spans="2:13" ht="12.75">
      <c r="B235" s="297"/>
      <c r="H235" s="6">
        <f t="shared" si="19"/>
        <v>0</v>
      </c>
      <c r="I235" s="22">
        <f t="shared" si="20"/>
        <v>0</v>
      </c>
      <c r="M235" s="2">
        <v>500</v>
      </c>
    </row>
    <row r="236" spans="2:13" ht="12.75">
      <c r="B236" s="297"/>
      <c r="H236" s="6">
        <f t="shared" si="19"/>
        <v>0</v>
      </c>
      <c r="I236" s="22">
        <f t="shared" si="20"/>
        <v>0</v>
      </c>
      <c r="M236" s="2">
        <v>500</v>
      </c>
    </row>
    <row r="237" spans="2:13" ht="12.75">
      <c r="B237" s="246">
        <v>600</v>
      </c>
      <c r="C237" s="33" t="s">
        <v>1134</v>
      </c>
      <c r="D237" s="12" t="s">
        <v>11</v>
      </c>
      <c r="E237" s="34" t="s">
        <v>461</v>
      </c>
      <c r="F237" s="27" t="s">
        <v>121</v>
      </c>
      <c r="G237" s="35" t="s">
        <v>43</v>
      </c>
      <c r="H237" s="6">
        <f t="shared" si="19"/>
        <v>-600</v>
      </c>
      <c r="I237" s="22">
        <f t="shared" si="20"/>
        <v>1.2</v>
      </c>
      <c r="M237" s="2">
        <v>500</v>
      </c>
    </row>
    <row r="238" spans="2:13" ht="12.75">
      <c r="B238" s="246">
        <v>600</v>
      </c>
      <c r="C238" s="33" t="s">
        <v>1134</v>
      </c>
      <c r="D238" s="12" t="s">
        <v>11</v>
      </c>
      <c r="E238" s="34" t="s">
        <v>461</v>
      </c>
      <c r="F238" s="27" t="s">
        <v>121</v>
      </c>
      <c r="G238" s="35" t="s">
        <v>43</v>
      </c>
      <c r="H238" s="6">
        <f t="shared" si="19"/>
        <v>-1200</v>
      </c>
      <c r="I238" s="22">
        <f t="shared" si="20"/>
        <v>1.2</v>
      </c>
      <c r="K238" t="s">
        <v>117</v>
      </c>
      <c r="L238">
        <v>6</v>
      </c>
      <c r="M238" s="2">
        <v>500</v>
      </c>
    </row>
    <row r="239" spans="1:13" s="15" customFormat="1" ht="12.75">
      <c r="A239" s="12"/>
      <c r="B239" s="246">
        <v>2500</v>
      </c>
      <c r="C239" s="33" t="s">
        <v>122</v>
      </c>
      <c r="D239" s="12" t="s">
        <v>11</v>
      </c>
      <c r="E239" s="34" t="s">
        <v>461</v>
      </c>
      <c r="F239" s="27" t="s">
        <v>121</v>
      </c>
      <c r="G239" s="35" t="s">
        <v>43</v>
      </c>
      <c r="H239" s="6">
        <f t="shared" si="19"/>
        <v>-3700</v>
      </c>
      <c r="I239" s="22">
        <f t="shared" si="20"/>
        <v>5</v>
      </c>
      <c r="K239" t="s">
        <v>117</v>
      </c>
      <c r="L239">
        <v>6</v>
      </c>
      <c r="M239" s="2">
        <v>500</v>
      </c>
    </row>
    <row r="240" spans="2:13" ht="12.75">
      <c r="B240" s="297">
        <v>2500</v>
      </c>
      <c r="C240" s="33" t="s">
        <v>122</v>
      </c>
      <c r="D240" s="12" t="s">
        <v>11</v>
      </c>
      <c r="E240" s="34" t="s">
        <v>461</v>
      </c>
      <c r="F240" s="27" t="s">
        <v>121</v>
      </c>
      <c r="G240" s="35" t="s">
        <v>43</v>
      </c>
      <c r="H240" s="6">
        <f t="shared" si="19"/>
        <v>-6200</v>
      </c>
      <c r="I240" s="22">
        <f t="shared" si="20"/>
        <v>5</v>
      </c>
      <c r="K240" t="s">
        <v>117</v>
      </c>
      <c r="L240">
        <v>6</v>
      </c>
      <c r="M240" s="2">
        <v>500</v>
      </c>
    </row>
    <row r="241" spans="2:13" ht="12.75">
      <c r="B241" s="297">
        <v>1500</v>
      </c>
      <c r="C241" s="33" t="s">
        <v>123</v>
      </c>
      <c r="D241" s="12" t="s">
        <v>11</v>
      </c>
      <c r="E241" s="34" t="s">
        <v>461</v>
      </c>
      <c r="F241" s="27" t="s">
        <v>121</v>
      </c>
      <c r="G241" s="27" t="s">
        <v>45</v>
      </c>
      <c r="H241" s="6">
        <f t="shared" si="19"/>
        <v>-7700</v>
      </c>
      <c r="I241" s="22">
        <f t="shared" si="20"/>
        <v>3</v>
      </c>
      <c r="K241" t="s">
        <v>117</v>
      </c>
      <c r="L241">
        <v>6</v>
      </c>
      <c r="M241" s="2">
        <v>500</v>
      </c>
    </row>
    <row r="242" spans="2:13" ht="12.75">
      <c r="B242" s="297">
        <v>1500</v>
      </c>
      <c r="C242" s="33" t="s">
        <v>124</v>
      </c>
      <c r="D242" s="12" t="s">
        <v>11</v>
      </c>
      <c r="E242" s="34" t="s">
        <v>461</v>
      </c>
      <c r="F242" s="27" t="s">
        <v>121</v>
      </c>
      <c r="G242" s="27" t="s">
        <v>45</v>
      </c>
      <c r="H242" s="6">
        <f t="shared" si="19"/>
        <v>-9200</v>
      </c>
      <c r="I242" s="22">
        <f t="shared" si="20"/>
        <v>3</v>
      </c>
      <c r="K242" t="s">
        <v>117</v>
      </c>
      <c r="L242">
        <v>6</v>
      </c>
      <c r="M242" s="2">
        <v>500</v>
      </c>
    </row>
    <row r="243" spans="2:14" ht="12.75">
      <c r="B243" s="297">
        <v>2500</v>
      </c>
      <c r="C243" s="33" t="s">
        <v>125</v>
      </c>
      <c r="D243" s="12" t="s">
        <v>11</v>
      </c>
      <c r="E243" s="34" t="s">
        <v>461</v>
      </c>
      <c r="F243" s="27" t="s">
        <v>121</v>
      </c>
      <c r="G243" s="27" t="s">
        <v>45</v>
      </c>
      <c r="H243" s="6">
        <f t="shared" si="19"/>
        <v>-11700</v>
      </c>
      <c r="I243" s="22">
        <f t="shared" si="20"/>
        <v>5</v>
      </c>
      <c r="J243" s="36"/>
      <c r="K243" t="s">
        <v>117</v>
      </c>
      <c r="L243">
        <v>6</v>
      </c>
      <c r="M243" s="2">
        <v>500</v>
      </c>
      <c r="N243" s="38"/>
    </row>
    <row r="244" spans="2:13" ht="12.75">
      <c r="B244" s="297">
        <v>2500</v>
      </c>
      <c r="C244" s="33" t="s">
        <v>125</v>
      </c>
      <c r="D244" s="12" t="s">
        <v>11</v>
      </c>
      <c r="E244" s="34" t="s">
        <v>461</v>
      </c>
      <c r="F244" s="27" t="s">
        <v>121</v>
      </c>
      <c r="G244" s="27" t="s">
        <v>45</v>
      </c>
      <c r="H244" s="6">
        <f t="shared" si="19"/>
        <v>-14200</v>
      </c>
      <c r="I244" s="22">
        <f t="shared" si="20"/>
        <v>5</v>
      </c>
      <c r="K244" t="s">
        <v>117</v>
      </c>
      <c r="L244">
        <v>6</v>
      </c>
      <c r="M244" s="2">
        <v>500</v>
      </c>
    </row>
    <row r="245" spans="2:13" ht="12.75">
      <c r="B245" s="297">
        <v>600</v>
      </c>
      <c r="C245" s="33" t="s">
        <v>1135</v>
      </c>
      <c r="D245" s="12" t="s">
        <v>11</v>
      </c>
      <c r="E245" s="34" t="s">
        <v>461</v>
      </c>
      <c r="F245" s="27" t="s">
        <v>121</v>
      </c>
      <c r="G245" s="27" t="s">
        <v>45</v>
      </c>
      <c r="H245" s="6">
        <f t="shared" si="19"/>
        <v>-14800</v>
      </c>
      <c r="I245" s="22">
        <f t="shared" si="20"/>
        <v>1.2</v>
      </c>
      <c r="K245" t="s">
        <v>117</v>
      </c>
      <c r="L245">
        <v>6</v>
      </c>
      <c r="M245" s="2">
        <v>500</v>
      </c>
    </row>
    <row r="246" spans="2:13" ht="12.75">
      <c r="B246" s="297">
        <v>600</v>
      </c>
      <c r="C246" s="33" t="s">
        <v>1135</v>
      </c>
      <c r="D246" s="12" t="s">
        <v>11</v>
      </c>
      <c r="E246" s="34" t="s">
        <v>461</v>
      </c>
      <c r="F246" s="27" t="s">
        <v>121</v>
      </c>
      <c r="G246" s="27" t="s">
        <v>45</v>
      </c>
      <c r="H246" s="6">
        <f t="shared" si="19"/>
        <v>-15400</v>
      </c>
      <c r="I246" s="22">
        <f t="shared" si="20"/>
        <v>1.2</v>
      </c>
      <c r="K246" t="s">
        <v>117</v>
      </c>
      <c r="L246">
        <v>6</v>
      </c>
      <c r="M246" s="2">
        <v>500</v>
      </c>
    </row>
    <row r="247" spans="1:13" s="62" customFormat="1" ht="12.75">
      <c r="A247" s="11"/>
      <c r="B247" s="401">
        <f>SUM(B237:B246)</f>
        <v>15400</v>
      </c>
      <c r="C247" s="60" t="s">
        <v>515</v>
      </c>
      <c r="D247" s="11"/>
      <c r="E247" s="11"/>
      <c r="F247" s="18"/>
      <c r="G247" s="18"/>
      <c r="H247" s="59">
        <v>0</v>
      </c>
      <c r="I247" s="61">
        <f t="shared" si="20"/>
        <v>30.8</v>
      </c>
      <c r="M247" s="2">
        <v>500</v>
      </c>
    </row>
    <row r="248" spans="2:13" ht="12.75">
      <c r="B248" s="297"/>
      <c r="C248" s="33"/>
      <c r="D248" s="12"/>
      <c r="H248" s="6">
        <f t="shared" si="19"/>
        <v>0</v>
      </c>
      <c r="I248" s="22">
        <f t="shared" si="20"/>
        <v>0</v>
      </c>
      <c r="M248" s="2">
        <v>500</v>
      </c>
    </row>
    <row r="249" spans="2:13" ht="12.75">
      <c r="B249" s="297"/>
      <c r="C249" s="33"/>
      <c r="D249" s="12"/>
      <c r="H249" s="6">
        <f t="shared" si="19"/>
        <v>0</v>
      </c>
      <c r="I249" s="22">
        <f t="shared" si="20"/>
        <v>0</v>
      </c>
      <c r="M249" s="2">
        <v>500</v>
      </c>
    </row>
    <row r="250" spans="2:13" ht="12.75">
      <c r="B250" s="297">
        <v>1500</v>
      </c>
      <c r="C250" s="1" t="s">
        <v>18</v>
      </c>
      <c r="D250" s="12" t="s">
        <v>11</v>
      </c>
      <c r="E250" s="12" t="s">
        <v>19</v>
      </c>
      <c r="F250" s="27" t="s">
        <v>121</v>
      </c>
      <c r="G250" s="27" t="s">
        <v>43</v>
      </c>
      <c r="H250" s="6">
        <f>H249-B250</f>
        <v>-1500</v>
      </c>
      <c r="I250" s="22">
        <f t="shared" si="20"/>
        <v>3</v>
      </c>
      <c r="K250" t="s">
        <v>117</v>
      </c>
      <c r="L250">
        <v>6</v>
      </c>
      <c r="M250" s="2">
        <v>500</v>
      </c>
    </row>
    <row r="251" spans="2:13" ht="12.75">
      <c r="B251" s="297">
        <v>1000</v>
      </c>
      <c r="C251" s="1" t="s">
        <v>18</v>
      </c>
      <c r="D251" s="12" t="s">
        <v>11</v>
      </c>
      <c r="E251" s="12" t="s">
        <v>19</v>
      </c>
      <c r="F251" s="27" t="s">
        <v>121</v>
      </c>
      <c r="G251" s="27" t="s">
        <v>43</v>
      </c>
      <c r="H251" s="6">
        <f>H250-B251</f>
        <v>-2500</v>
      </c>
      <c r="I251" s="22">
        <f t="shared" si="20"/>
        <v>2</v>
      </c>
      <c r="K251" t="s">
        <v>117</v>
      </c>
      <c r="L251">
        <v>6</v>
      </c>
      <c r="M251" s="2">
        <v>500</v>
      </c>
    </row>
    <row r="252" spans="2:13" ht="12.75">
      <c r="B252" s="297">
        <v>1000</v>
      </c>
      <c r="C252" s="1" t="s">
        <v>18</v>
      </c>
      <c r="D252" s="12" t="s">
        <v>11</v>
      </c>
      <c r="E252" s="12" t="s">
        <v>19</v>
      </c>
      <c r="F252" s="27" t="s">
        <v>121</v>
      </c>
      <c r="G252" s="27" t="s">
        <v>45</v>
      </c>
      <c r="H252" s="6">
        <f>H251-B252</f>
        <v>-3500</v>
      </c>
      <c r="I252" s="22">
        <f t="shared" si="20"/>
        <v>2</v>
      </c>
      <c r="K252" t="s">
        <v>117</v>
      </c>
      <c r="L252">
        <v>6</v>
      </c>
      <c r="M252" s="2">
        <v>500</v>
      </c>
    </row>
    <row r="253" spans="2:13" ht="12.75">
      <c r="B253" s="297">
        <v>1500</v>
      </c>
      <c r="C253" s="1" t="s">
        <v>18</v>
      </c>
      <c r="D253" s="12" t="s">
        <v>11</v>
      </c>
      <c r="E253" s="12" t="s">
        <v>19</v>
      </c>
      <c r="F253" s="27" t="s">
        <v>121</v>
      </c>
      <c r="G253" s="27" t="s">
        <v>45</v>
      </c>
      <c r="H253" s="6">
        <f>H252-B253</f>
        <v>-5000</v>
      </c>
      <c r="I253" s="22">
        <f t="shared" si="20"/>
        <v>3</v>
      </c>
      <c r="K253" t="s">
        <v>117</v>
      </c>
      <c r="L253">
        <v>6</v>
      </c>
      <c r="M253" s="2">
        <v>500</v>
      </c>
    </row>
    <row r="254" spans="1:13" s="62" customFormat="1" ht="12.75">
      <c r="A254" s="11"/>
      <c r="B254" s="401">
        <f>SUM(B250:B253)</f>
        <v>5000</v>
      </c>
      <c r="C254" s="11"/>
      <c r="D254" s="11"/>
      <c r="E254" s="11" t="s">
        <v>19</v>
      </c>
      <c r="F254" s="18"/>
      <c r="G254" s="18"/>
      <c r="H254" s="59">
        <v>0</v>
      </c>
      <c r="I254" s="61">
        <f t="shared" si="20"/>
        <v>10</v>
      </c>
      <c r="M254" s="2">
        <v>500</v>
      </c>
    </row>
    <row r="255" spans="2:13" ht="12.75">
      <c r="B255" s="297"/>
      <c r="D255" s="12"/>
      <c r="H255" s="6">
        <v>0</v>
      </c>
      <c r="I255" s="22">
        <f t="shared" si="20"/>
        <v>0</v>
      </c>
      <c r="M255" s="2">
        <v>500</v>
      </c>
    </row>
    <row r="256" spans="1:13" ht="12.75">
      <c r="A256" s="12"/>
      <c r="B256" s="297"/>
      <c r="D256" s="12"/>
      <c r="H256" s="6">
        <f>H255-B256</f>
        <v>0</v>
      </c>
      <c r="I256" s="22">
        <f t="shared" si="20"/>
        <v>0</v>
      </c>
      <c r="M256" s="2">
        <v>500</v>
      </c>
    </row>
    <row r="257" spans="2:13" ht="12.75">
      <c r="B257" s="297">
        <v>2000</v>
      </c>
      <c r="C257" s="1" t="s">
        <v>20</v>
      </c>
      <c r="D257" s="12" t="s">
        <v>11</v>
      </c>
      <c r="E257" s="34" t="s">
        <v>461</v>
      </c>
      <c r="F257" s="27" t="s">
        <v>121</v>
      </c>
      <c r="G257" s="27" t="s">
        <v>43</v>
      </c>
      <c r="H257" s="6">
        <f>H256-B257</f>
        <v>-2000</v>
      </c>
      <c r="I257" s="22">
        <f t="shared" si="20"/>
        <v>4</v>
      </c>
      <c r="K257" t="s">
        <v>117</v>
      </c>
      <c r="L257">
        <v>6</v>
      </c>
      <c r="M257" s="2">
        <v>500</v>
      </c>
    </row>
    <row r="258" spans="2:13" ht="12.75">
      <c r="B258" s="297">
        <v>1000</v>
      </c>
      <c r="C258" s="1" t="s">
        <v>20</v>
      </c>
      <c r="D258" s="12" t="s">
        <v>11</v>
      </c>
      <c r="E258" s="34" t="s">
        <v>461</v>
      </c>
      <c r="F258" s="27" t="s">
        <v>121</v>
      </c>
      <c r="G258" s="27" t="s">
        <v>43</v>
      </c>
      <c r="H258" s="6">
        <f>H257-B258</f>
        <v>-3000</v>
      </c>
      <c r="I258" s="22">
        <f t="shared" si="20"/>
        <v>2</v>
      </c>
      <c r="K258" t="s">
        <v>117</v>
      </c>
      <c r="L258">
        <v>6</v>
      </c>
      <c r="M258" s="2">
        <v>500</v>
      </c>
    </row>
    <row r="259" spans="2:13" ht="12.75">
      <c r="B259" s="297">
        <v>1000</v>
      </c>
      <c r="C259" s="1" t="s">
        <v>20</v>
      </c>
      <c r="D259" s="12" t="s">
        <v>11</v>
      </c>
      <c r="E259" s="34" t="s">
        <v>461</v>
      </c>
      <c r="F259" s="27" t="s">
        <v>121</v>
      </c>
      <c r="G259" s="27" t="s">
        <v>45</v>
      </c>
      <c r="H259" s="6">
        <f>H258-B259</f>
        <v>-4000</v>
      </c>
      <c r="I259" s="22">
        <f t="shared" si="20"/>
        <v>2</v>
      </c>
      <c r="K259" t="s">
        <v>117</v>
      </c>
      <c r="L259">
        <v>6</v>
      </c>
      <c r="M259" s="2">
        <v>500</v>
      </c>
    </row>
    <row r="260" spans="2:13" ht="12.75">
      <c r="B260" s="297">
        <v>2000</v>
      </c>
      <c r="C260" s="1" t="s">
        <v>20</v>
      </c>
      <c r="D260" s="12" t="s">
        <v>11</v>
      </c>
      <c r="E260" s="34" t="s">
        <v>461</v>
      </c>
      <c r="F260" s="27" t="s">
        <v>121</v>
      </c>
      <c r="G260" s="27" t="s">
        <v>45</v>
      </c>
      <c r="H260" s="6">
        <f>H259-B260</f>
        <v>-6000</v>
      </c>
      <c r="I260" s="22">
        <f t="shared" si="20"/>
        <v>4</v>
      </c>
      <c r="K260" t="s">
        <v>117</v>
      </c>
      <c r="L260">
        <v>6</v>
      </c>
      <c r="M260" s="2">
        <v>500</v>
      </c>
    </row>
    <row r="261" spans="1:13" s="62" customFormat="1" ht="12.75">
      <c r="A261" s="11"/>
      <c r="B261" s="401">
        <f>SUM(B257:B260)</f>
        <v>6000</v>
      </c>
      <c r="C261" s="11" t="s">
        <v>20</v>
      </c>
      <c r="D261" s="11"/>
      <c r="E261" s="11"/>
      <c r="F261" s="18"/>
      <c r="G261" s="18"/>
      <c r="H261" s="59">
        <v>0</v>
      </c>
      <c r="I261" s="61">
        <f t="shared" si="20"/>
        <v>12</v>
      </c>
      <c r="M261" s="2">
        <v>500</v>
      </c>
    </row>
    <row r="262" spans="2:13" ht="12.75">
      <c r="B262" s="297"/>
      <c r="D262" s="12"/>
      <c r="H262" s="6">
        <f>H261-B262</f>
        <v>0</v>
      </c>
      <c r="I262" s="22">
        <f t="shared" si="20"/>
        <v>0</v>
      </c>
      <c r="M262" s="2">
        <v>500</v>
      </c>
    </row>
    <row r="263" spans="2:13" ht="12.75">
      <c r="B263" s="297"/>
      <c r="D263" s="12"/>
      <c r="H263" s="6">
        <f>H262-B263</f>
        <v>0</v>
      </c>
      <c r="I263" s="22">
        <f t="shared" si="20"/>
        <v>0</v>
      </c>
      <c r="M263" s="2">
        <v>500</v>
      </c>
    </row>
    <row r="264" spans="2:13" ht="12.75">
      <c r="B264" s="297">
        <v>1200</v>
      </c>
      <c r="C264" s="1" t="s">
        <v>887</v>
      </c>
      <c r="D264" s="12" t="s">
        <v>11</v>
      </c>
      <c r="E264" s="1" t="s">
        <v>22</v>
      </c>
      <c r="F264" s="27" t="s">
        <v>121</v>
      </c>
      <c r="G264" s="27" t="s">
        <v>43</v>
      </c>
      <c r="H264" s="6">
        <f>H263-B264</f>
        <v>-1200</v>
      </c>
      <c r="I264" s="22">
        <f t="shared" si="20"/>
        <v>2.4</v>
      </c>
      <c r="K264" t="s">
        <v>117</v>
      </c>
      <c r="L264">
        <v>6</v>
      </c>
      <c r="M264" s="2">
        <v>500</v>
      </c>
    </row>
    <row r="265" spans="1:13" s="62" customFormat="1" ht="12.75">
      <c r="A265" s="11"/>
      <c r="B265" s="401">
        <f>SUM(B264)</f>
        <v>1200</v>
      </c>
      <c r="C265" s="11"/>
      <c r="D265" s="11"/>
      <c r="E265" s="11" t="s">
        <v>22</v>
      </c>
      <c r="F265" s="18"/>
      <c r="G265" s="18"/>
      <c r="H265" s="59">
        <v>0</v>
      </c>
      <c r="I265" s="61">
        <f t="shared" si="20"/>
        <v>2.4</v>
      </c>
      <c r="M265" s="2">
        <v>500</v>
      </c>
    </row>
    <row r="266" spans="2:13" ht="12.75">
      <c r="B266" s="297"/>
      <c r="H266" s="6">
        <f t="shared" si="19"/>
        <v>0</v>
      </c>
      <c r="I266" s="22">
        <f t="shared" si="20"/>
        <v>0</v>
      </c>
      <c r="M266" s="2">
        <v>500</v>
      </c>
    </row>
    <row r="267" spans="2:13" ht="12.75">
      <c r="B267" s="297"/>
      <c r="H267" s="6">
        <f t="shared" si="19"/>
        <v>0</v>
      </c>
      <c r="I267" s="22">
        <f t="shared" si="20"/>
        <v>0</v>
      </c>
      <c r="M267" s="2">
        <v>500</v>
      </c>
    </row>
    <row r="268" spans="2:13" ht="12.75">
      <c r="B268" s="297"/>
      <c r="H268" s="6">
        <f t="shared" si="19"/>
        <v>0</v>
      </c>
      <c r="I268" s="22">
        <f t="shared" si="20"/>
        <v>0</v>
      </c>
      <c r="M268" s="2">
        <v>500</v>
      </c>
    </row>
    <row r="269" spans="2:13" ht="12.75">
      <c r="B269" s="297"/>
      <c r="H269" s="6">
        <f t="shared" si="19"/>
        <v>0</v>
      </c>
      <c r="I269" s="22">
        <f t="shared" si="20"/>
        <v>0</v>
      </c>
      <c r="M269" s="2">
        <v>500</v>
      </c>
    </row>
    <row r="270" spans="1:13" s="58" customFormat="1" ht="12.75">
      <c r="A270" s="54"/>
      <c r="B270" s="397">
        <f>+B275+B280</f>
        <v>16000</v>
      </c>
      <c r="C270" s="54" t="s">
        <v>126</v>
      </c>
      <c r="D270" s="54" t="s">
        <v>465</v>
      </c>
      <c r="E270" s="54" t="s">
        <v>24</v>
      </c>
      <c r="F270" s="102" t="s">
        <v>435</v>
      </c>
      <c r="G270" s="102"/>
      <c r="H270" s="55"/>
      <c r="I270" s="57">
        <f t="shared" si="20"/>
        <v>32</v>
      </c>
      <c r="M270" s="2">
        <v>500</v>
      </c>
    </row>
    <row r="271" spans="2:13" ht="12.75">
      <c r="B271" s="297"/>
      <c r="H271" s="6">
        <f t="shared" si="19"/>
        <v>0</v>
      </c>
      <c r="I271" s="22">
        <f t="shared" si="20"/>
        <v>0</v>
      </c>
      <c r="M271" s="2">
        <v>500</v>
      </c>
    </row>
    <row r="272" spans="2:13" ht="12.75">
      <c r="B272" s="297">
        <v>2500</v>
      </c>
      <c r="C272" s="1" t="s">
        <v>26</v>
      </c>
      <c r="D272" s="1" t="s">
        <v>11</v>
      </c>
      <c r="E272" s="1" t="s">
        <v>62</v>
      </c>
      <c r="F272" s="27" t="s">
        <v>128</v>
      </c>
      <c r="G272" s="27" t="s">
        <v>45</v>
      </c>
      <c r="H272" s="6">
        <f>H271-B272</f>
        <v>-2500</v>
      </c>
      <c r="I272" s="22">
        <f t="shared" si="20"/>
        <v>5</v>
      </c>
      <c r="K272" t="s">
        <v>26</v>
      </c>
      <c r="L272">
        <v>7</v>
      </c>
      <c r="M272" s="2">
        <v>500</v>
      </c>
    </row>
    <row r="273" spans="2:13" ht="12.75">
      <c r="B273" s="297">
        <v>2500</v>
      </c>
      <c r="C273" s="1" t="s">
        <v>26</v>
      </c>
      <c r="D273" s="1" t="s">
        <v>11</v>
      </c>
      <c r="E273" s="1" t="s">
        <v>62</v>
      </c>
      <c r="F273" s="27" t="s">
        <v>129</v>
      </c>
      <c r="G273" s="27" t="s">
        <v>91</v>
      </c>
      <c r="H273" s="6">
        <f aca="true" t="shared" si="21" ref="H273:H340">H272-B273</f>
        <v>-5000</v>
      </c>
      <c r="I273" s="22">
        <v>5</v>
      </c>
      <c r="K273" t="s">
        <v>26</v>
      </c>
      <c r="L273">
        <v>7</v>
      </c>
      <c r="M273" s="2">
        <v>500</v>
      </c>
    </row>
    <row r="274" spans="2:13" ht="12.75">
      <c r="B274" s="297">
        <v>2500</v>
      </c>
      <c r="C274" s="1" t="s">
        <v>26</v>
      </c>
      <c r="D274" s="1" t="s">
        <v>11</v>
      </c>
      <c r="E274" s="1" t="s">
        <v>62</v>
      </c>
      <c r="F274" s="27" t="s">
        <v>130</v>
      </c>
      <c r="G274" s="27" t="s">
        <v>58</v>
      </c>
      <c r="H274" s="6">
        <f t="shared" si="21"/>
        <v>-7500</v>
      </c>
      <c r="I274" s="22">
        <v>5</v>
      </c>
      <c r="K274" t="s">
        <v>26</v>
      </c>
      <c r="L274">
        <v>7</v>
      </c>
      <c r="M274" s="2">
        <v>500</v>
      </c>
    </row>
    <row r="275" spans="1:13" s="62" customFormat="1" ht="12.75">
      <c r="A275" s="11"/>
      <c r="B275" s="401">
        <f>SUM(B272:B274)</f>
        <v>7500</v>
      </c>
      <c r="C275" s="11" t="s">
        <v>26</v>
      </c>
      <c r="D275" s="11"/>
      <c r="E275" s="11"/>
      <c r="F275" s="18"/>
      <c r="G275" s="18"/>
      <c r="H275" s="59">
        <v>0</v>
      </c>
      <c r="I275" s="61">
        <f aca="true" t="shared" si="22" ref="I275:I287">+B275/M275</f>
        <v>15</v>
      </c>
      <c r="M275" s="2">
        <v>500</v>
      </c>
    </row>
    <row r="276" spans="2:13" ht="12.75">
      <c r="B276" s="297"/>
      <c r="H276" s="6">
        <f t="shared" si="21"/>
        <v>0</v>
      </c>
      <c r="I276" s="22">
        <f t="shared" si="22"/>
        <v>0</v>
      </c>
      <c r="M276" s="2">
        <v>500</v>
      </c>
    </row>
    <row r="277" spans="2:13" ht="12.75">
      <c r="B277" s="297"/>
      <c r="H277" s="6">
        <f t="shared" si="21"/>
        <v>0</v>
      </c>
      <c r="I277" s="22">
        <f t="shared" si="22"/>
        <v>0</v>
      </c>
      <c r="M277" s="2">
        <v>500</v>
      </c>
    </row>
    <row r="278" spans="2:13" ht="12.75">
      <c r="B278" s="297">
        <v>1500</v>
      </c>
      <c r="C278" s="83" t="s">
        <v>131</v>
      </c>
      <c r="D278" s="33" t="s">
        <v>11</v>
      </c>
      <c r="E278" s="83" t="s">
        <v>19</v>
      </c>
      <c r="F278" s="70" t="s">
        <v>132</v>
      </c>
      <c r="G278" s="70" t="s">
        <v>45</v>
      </c>
      <c r="H278" s="6">
        <f t="shared" si="21"/>
        <v>-1500</v>
      </c>
      <c r="I278" s="22">
        <f t="shared" si="22"/>
        <v>3</v>
      </c>
      <c r="K278" s="84" t="s">
        <v>62</v>
      </c>
      <c r="L278">
        <v>7</v>
      </c>
      <c r="M278" s="2">
        <v>500</v>
      </c>
    </row>
    <row r="279" spans="1:13" s="41" customFormat="1" ht="12.75">
      <c r="A279" s="40"/>
      <c r="B279" s="246">
        <v>7000</v>
      </c>
      <c r="C279" s="33" t="s">
        <v>133</v>
      </c>
      <c r="D279" s="33" t="s">
        <v>11</v>
      </c>
      <c r="E279" s="83" t="s">
        <v>19</v>
      </c>
      <c r="F279" s="70" t="s">
        <v>132</v>
      </c>
      <c r="G279" s="31" t="s">
        <v>45</v>
      </c>
      <c r="H279" s="6">
        <f t="shared" si="21"/>
        <v>-8500</v>
      </c>
      <c r="I279" s="22">
        <f t="shared" si="22"/>
        <v>14</v>
      </c>
      <c r="K279" s="89" t="s">
        <v>62</v>
      </c>
      <c r="L279">
        <v>7</v>
      </c>
      <c r="M279" s="2">
        <v>500</v>
      </c>
    </row>
    <row r="280" spans="1:13" s="76" customFormat="1" ht="12.75">
      <c r="A280" s="71"/>
      <c r="B280" s="399">
        <f>SUM(B278:B279)</f>
        <v>8500</v>
      </c>
      <c r="C280" s="71"/>
      <c r="D280" s="71"/>
      <c r="E280" s="71" t="s">
        <v>19</v>
      </c>
      <c r="F280" s="74"/>
      <c r="G280" s="74"/>
      <c r="H280" s="72">
        <v>0</v>
      </c>
      <c r="I280" s="75">
        <f t="shared" si="22"/>
        <v>17</v>
      </c>
      <c r="M280" s="2">
        <v>500</v>
      </c>
    </row>
    <row r="281" spans="2:13" ht="12.75">
      <c r="B281" s="297"/>
      <c r="H281" s="6">
        <f t="shared" si="21"/>
        <v>0</v>
      </c>
      <c r="I281" s="22">
        <f t="shared" si="22"/>
        <v>0</v>
      </c>
      <c r="M281" s="2">
        <v>500</v>
      </c>
    </row>
    <row r="282" spans="2:13" ht="12.75">
      <c r="B282" s="297"/>
      <c r="H282" s="6">
        <f t="shared" si="21"/>
        <v>0</v>
      </c>
      <c r="I282" s="22">
        <f t="shared" si="22"/>
        <v>0</v>
      </c>
      <c r="M282" s="2">
        <v>500</v>
      </c>
    </row>
    <row r="283" spans="2:13" ht="12.75">
      <c r="B283" s="297"/>
      <c r="H283" s="6">
        <f t="shared" si="21"/>
        <v>0</v>
      </c>
      <c r="I283" s="22">
        <f t="shared" si="22"/>
        <v>0</v>
      </c>
      <c r="M283" s="2">
        <v>500</v>
      </c>
    </row>
    <row r="284" spans="2:13" ht="12.75">
      <c r="B284" s="297"/>
      <c r="H284" s="6">
        <f t="shared" si="21"/>
        <v>0</v>
      </c>
      <c r="I284" s="22">
        <f t="shared" si="22"/>
        <v>0</v>
      </c>
      <c r="M284" s="2">
        <v>500</v>
      </c>
    </row>
    <row r="285" spans="1:13" s="58" customFormat="1" ht="12.75">
      <c r="A285" s="54"/>
      <c r="B285" s="397">
        <f>+B290+B303+B310+B317+B321</f>
        <v>35900</v>
      </c>
      <c r="C285" s="54" t="s">
        <v>134</v>
      </c>
      <c r="D285" s="54" t="s">
        <v>876</v>
      </c>
      <c r="E285" s="54" t="s">
        <v>115</v>
      </c>
      <c r="F285" s="56" t="s">
        <v>116</v>
      </c>
      <c r="G285" s="56" t="s">
        <v>83</v>
      </c>
      <c r="H285" s="55"/>
      <c r="I285" s="57">
        <f t="shared" si="22"/>
        <v>71.8</v>
      </c>
      <c r="M285" s="2">
        <v>500</v>
      </c>
    </row>
    <row r="286" spans="2:13" ht="12.75">
      <c r="B286" s="297"/>
      <c r="H286" s="6">
        <f t="shared" si="21"/>
        <v>0</v>
      </c>
      <c r="I286" s="22">
        <f t="shared" si="22"/>
        <v>0</v>
      </c>
      <c r="M286" s="2">
        <v>500</v>
      </c>
    </row>
    <row r="287" spans="2:13" ht="12.75">
      <c r="B287" s="297">
        <v>3000</v>
      </c>
      <c r="C287" s="1" t="s">
        <v>26</v>
      </c>
      <c r="D287" s="1" t="s">
        <v>11</v>
      </c>
      <c r="E287" s="1" t="s">
        <v>117</v>
      </c>
      <c r="F287" s="27" t="s">
        <v>135</v>
      </c>
      <c r="G287" s="27" t="s">
        <v>58</v>
      </c>
      <c r="H287" s="6">
        <f>H286-B287</f>
        <v>-3000</v>
      </c>
      <c r="I287" s="22">
        <f t="shared" si="22"/>
        <v>6</v>
      </c>
      <c r="K287" t="s">
        <v>26</v>
      </c>
      <c r="L287">
        <v>8</v>
      </c>
      <c r="M287" s="2">
        <v>500</v>
      </c>
    </row>
    <row r="288" spans="2:13" ht="12.75">
      <c r="B288" s="297">
        <v>2500</v>
      </c>
      <c r="C288" s="1" t="s">
        <v>26</v>
      </c>
      <c r="D288" s="1" t="s">
        <v>11</v>
      </c>
      <c r="E288" s="1" t="s">
        <v>117</v>
      </c>
      <c r="F288" s="27" t="s">
        <v>136</v>
      </c>
      <c r="G288" s="27" t="s">
        <v>58</v>
      </c>
      <c r="H288" s="6">
        <f t="shared" si="21"/>
        <v>-5500</v>
      </c>
      <c r="I288" s="22">
        <v>5</v>
      </c>
      <c r="K288" t="s">
        <v>26</v>
      </c>
      <c r="L288">
        <v>8</v>
      </c>
      <c r="M288" s="2">
        <v>500</v>
      </c>
    </row>
    <row r="289" spans="2:13" ht="12.75">
      <c r="B289" s="297">
        <v>3000</v>
      </c>
      <c r="C289" s="1" t="s">
        <v>26</v>
      </c>
      <c r="D289" s="1" t="s">
        <v>11</v>
      </c>
      <c r="E289" s="1" t="s">
        <v>117</v>
      </c>
      <c r="F289" s="27" t="s">
        <v>137</v>
      </c>
      <c r="G289" s="27" t="s">
        <v>103</v>
      </c>
      <c r="H289" s="6">
        <f t="shared" si="21"/>
        <v>-8500</v>
      </c>
      <c r="I289" s="22">
        <v>6</v>
      </c>
      <c r="K289" t="s">
        <v>26</v>
      </c>
      <c r="L289">
        <v>8</v>
      </c>
      <c r="M289" s="2">
        <v>500</v>
      </c>
    </row>
    <row r="290" spans="1:13" s="62" customFormat="1" ht="12.75">
      <c r="A290" s="11"/>
      <c r="B290" s="401">
        <f>SUM(B287:B289)</f>
        <v>8500</v>
      </c>
      <c r="C290" s="11" t="s">
        <v>26</v>
      </c>
      <c r="D290" s="11"/>
      <c r="E290" s="11"/>
      <c r="F290" s="18"/>
      <c r="G290" s="18"/>
      <c r="H290" s="59">
        <v>0</v>
      </c>
      <c r="I290" s="61">
        <f aca="true" t="shared" si="23" ref="I290:I329">+B290/M290</f>
        <v>17</v>
      </c>
      <c r="M290" s="2">
        <v>500</v>
      </c>
    </row>
    <row r="291" spans="2:13" ht="12.75">
      <c r="B291" s="297"/>
      <c r="H291" s="6">
        <f t="shared" si="21"/>
        <v>0</v>
      </c>
      <c r="I291" s="22">
        <f t="shared" si="23"/>
        <v>0</v>
      </c>
      <c r="M291" s="2">
        <v>500</v>
      </c>
    </row>
    <row r="292" spans="2:13" ht="12.75">
      <c r="B292" s="297"/>
      <c r="H292" s="6">
        <f t="shared" si="21"/>
        <v>0</v>
      </c>
      <c r="I292" s="22">
        <f t="shared" si="23"/>
        <v>0</v>
      </c>
      <c r="M292" s="2">
        <v>500</v>
      </c>
    </row>
    <row r="293" spans="2:13" ht="12.75">
      <c r="B293" s="297">
        <v>600</v>
      </c>
      <c r="C293" s="33" t="s">
        <v>1134</v>
      </c>
      <c r="D293" s="12" t="s">
        <v>11</v>
      </c>
      <c r="E293" s="34" t="s">
        <v>461</v>
      </c>
      <c r="F293" s="27" t="s">
        <v>138</v>
      </c>
      <c r="G293" s="27" t="s">
        <v>58</v>
      </c>
      <c r="H293" s="6">
        <f t="shared" si="21"/>
        <v>-600</v>
      </c>
      <c r="I293" s="22">
        <f t="shared" si="23"/>
        <v>1.2</v>
      </c>
      <c r="K293" t="s">
        <v>117</v>
      </c>
      <c r="M293" s="2">
        <v>500</v>
      </c>
    </row>
    <row r="294" spans="2:13" ht="12.75">
      <c r="B294" s="297">
        <v>600</v>
      </c>
      <c r="C294" s="33" t="s">
        <v>1134</v>
      </c>
      <c r="D294" s="12" t="s">
        <v>11</v>
      </c>
      <c r="E294" s="34" t="s">
        <v>461</v>
      </c>
      <c r="F294" s="27" t="s">
        <v>138</v>
      </c>
      <c r="G294" s="27" t="s">
        <v>58</v>
      </c>
      <c r="H294" s="6">
        <f t="shared" si="21"/>
        <v>-1200</v>
      </c>
      <c r="I294" s="22">
        <f t="shared" si="23"/>
        <v>1.2</v>
      </c>
      <c r="K294" t="s">
        <v>117</v>
      </c>
      <c r="M294" s="2">
        <v>500</v>
      </c>
    </row>
    <row r="295" spans="2:13" ht="12.75">
      <c r="B295" s="297">
        <v>2500</v>
      </c>
      <c r="C295" s="33" t="s">
        <v>122</v>
      </c>
      <c r="D295" s="12" t="s">
        <v>11</v>
      </c>
      <c r="E295" s="34" t="s">
        <v>461</v>
      </c>
      <c r="F295" s="27" t="s">
        <v>138</v>
      </c>
      <c r="G295" s="27" t="s">
        <v>58</v>
      </c>
      <c r="H295" s="6">
        <f t="shared" si="21"/>
        <v>-3700</v>
      </c>
      <c r="I295" s="22">
        <f t="shared" si="23"/>
        <v>5</v>
      </c>
      <c r="K295" t="s">
        <v>117</v>
      </c>
      <c r="M295" s="2">
        <v>500</v>
      </c>
    </row>
    <row r="296" spans="2:13" ht="12.75">
      <c r="B296" s="297">
        <v>2500</v>
      </c>
      <c r="C296" s="33" t="s">
        <v>122</v>
      </c>
      <c r="D296" s="12" t="s">
        <v>11</v>
      </c>
      <c r="E296" s="34" t="s">
        <v>461</v>
      </c>
      <c r="F296" s="27" t="s">
        <v>138</v>
      </c>
      <c r="G296" s="27" t="s">
        <v>58</v>
      </c>
      <c r="H296" s="6">
        <f t="shared" si="21"/>
        <v>-6200</v>
      </c>
      <c r="I296" s="22">
        <f t="shared" si="23"/>
        <v>5</v>
      </c>
      <c r="K296" t="s">
        <v>117</v>
      </c>
      <c r="M296" s="2">
        <v>500</v>
      </c>
    </row>
    <row r="297" spans="2:13" ht="12.75">
      <c r="B297" s="297">
        <v>1500</v>
      </c>
      <c r="C297" s="33" t="s">
        <v>123</v>
      </c>
      <c r="D297" s="12" t="s">
        <v>11</v>
      </c>
      <c r="E297" s="34" t="s">
        <v>461</v>
      </c>
      <c r="F297" s="27" t="s">
        <v>138</v>
      </c>
      <c r="G297" s="27" t="s">
        <v>58</v>
      </c>
      <c r="H297" s="6">
        <f t="shared" si="21"/>
        <v>-7700</v>
      </c>
      <c r="I297" s="22">
        <f t="shared" si="23"/>
        <v>3</v>
      </c>
      <c r="K297" t="s">
        <v>117</v>
      </c>
      <c r="M297" s="2">
        <v>500</v>
      </c>
    </row>
    <row r="298" spans="2:13" ht="12.75">
      <c r="B298" s="297">
        <v>1500</v>
      </c>
      <c r="C298" s="33" t="s">
        <v>124</v>
      </c>
      <c r="D298" s="12" t="s">
        <v>11</v>
      </c>
      <c r="E298" s="34" t="s">
        <v>461</v>
      </c>
      <c r="F298" s="27" t="s">
        <v>138</v>
      </c>
      <c r="G298" s="27" t="s">
        <v>103</v>
      </c>
      <c r="H298" s="6">
        <f t="shared" si="21"/>
        <v>-9200</v>
      </c>
      <c r="I298" s="22">
        <f t="shared" si="23"/>
        <v>3</v>
      </c>
      <c r="K298" t="s">
        <v>117</v>
      </c>
      <c r="M298" s="2">
        <v>500</v>
      </c>
    </row>
    <row r="299" spans="2:13" ht="12.75">
      <c r="B299" s="297">
        <v>2500</v>
      </c>
      <c r="C299" s="33" t="s">
        <v>125</v>
      </c>
      <c r="D299" s="12" t="s">
        <v>11</v>
      </c>
      <c r="E299" s="34" t="s">
        <v>461</v>
      </c>
      <c r="F299" s="27" t="s">
        <v>138</v>
      </c>
      <c r="G299" s="27" t="s">
        <v>103</v>
      </c>
      <c r="H299" s="6">
        <f t="shared" si="21"/>
        <v>-11700</v>
      </c>
      <c r="I299" s="22">
        <f t="shared" si="23"/>
        <v>5</v>
      </c>
      <c r="K299" t="s">
        <v>117</v>
      </c>
      <c r="M299" s="2">
        <v>500</v>
      </c>
    </row>
    <row r="300" spans="2:13" ht="12.75">
      <c r="B300" s="297">
        <v>2500</v>
      </c>
      <c r="C300" s="33" t="s">
        <v>125</v>
      </c>
      <c r="D300" s="12" t="s">
        <v>11</v>
      </c>
      <c r="E300" s="34" t="s">
        <v>461</v>
      </c>
      <c r="F300" s="27" t="s">
        <v>138</v>
      </c>
      <c r="G300" s="27" t="s">
        <v>103</v>
      </c>
      <c r="H300" s="6">
        <f t="shared" si="21"/>
        <v>-14200</v>
      </c>
      <c r="I300" s="22">
        <f t="shared" si="23"/>
        <v>5</v>
      </c>
      <c r="K300" t="s">
        <v>117</v>
      </c>
      <c r="M300" s="2">
        <v>500</v>
      </c>
    </row>
    <row r="301" spans="2:13" ht="12.75">
      <c r="B301" s="297">
        <v>500</v>
      </c>
      <c r="C301" s="33" t="s">
        <v>1135</v>
      </c>
      <c r="D301" s="12" t="s">
        <v>11</v>
      </c>
      <c r="E301" s="34" t="s">
        <v>461</v>
      </c>
      <c r="F301" s="27" t="s">
        <v>138</v>
      </c>
      <c r="G301" s="27" t="s">
        <v>103</v>
      </c>
      <c r="H301" s="6">
        <f t="shared" si="21"/>
        <v>-14700</v>
      </c>
      <c r="I301" s="22">
        <f t="shared" si="23"/>
        <v>1</v>
      </c>
      <c r="K301" t="s">
        <v>117</v>
      </c>
      <c r="M301" s="2">
        <v>500</v>
      </c>
    </row>
    <row r="302" spans="2:13" ht="12.75">
      <c r="B302" s="297">
        <v>500</v>
      </c>
      <c r="C302" s="33" t="s">
        <v>1135</v>
      </c>
      <c r="D302" s="12" t="s">
        <v>11</v>
      </c>
      <c r="E302" s="34" t="s">
        <v>461</v>
      </c>
      <c r="F302" s="27" t="s">
        <v>138</v>
      </c>
      <c r="G302" s="27" t="s">
        <v>103</v>
      </c>
      <c r="H302" s="6">
        <f t="shared" si="21"/>
        <v>-15200</v>
      </c>
      <c r="I302" s="22">
        <f t="shared" si="23"/>
        <v>1</v>
      </c>
      <c r="K302" t="s">
        <v>117</v>
      </c>
      <c r="M302" s="2">
        <v>500</v>
      </c>
    </row>
    <row r="303" spans="1:13" s="62" customFormat="1" ht="12.75">
      <c r="A303" s="11"/>
      <c r="B303" s="401">
        <f>SUM(B293:B302)</f>
        <v>15200</v>
      </c>
      <c r="C303" s="11" t="s">
        <v>515</v>
      </c>
      <c r="D303" s="11"/>
      <c r="E303" s="11"/>
      <c r="F303" s="18"/>
      <c r="G303" s="18"/>
      <c r="H303" s="59">
        <v>0</v>
      </c>
      <c r="I303" s="61">
        <f t="shared" si="23"/>
        <v>30.4</v>
      </c>
      <c r="M303" s="2">
        <v>500</v>
      </c>
    </row>
    <row r="304" spans="2:13" ht="12.75">
      <c r="B304" s="297"/>
      <c r="H304" s="6">
        <f t="shared" si="21"/>
        <v>0</v>
      </c>
      <c r="I304" s="22">
        <f t="shared" si="23"/>
        <v>0</v>
      </c>
      <c r="M304" s="2">
        <v>500</v>
      </c>
    </row>
    <row r="305" spans="2:13" ht="12.75">
      <c r="B305" s="297"/>
      <c r="H305" s="6">
        <f t="shared" si="21"/>
        <v>0</v>
      </c>
      <c r="I305" s="22">
        <f t="shared" si="23"/>
        <v>0</v>
      </c>
      <c r="M305" s="2">
        <v>500</v>
      </c>
    </row>
    <row r="306" spans="2:13" ht="12.75">
      <c r="B306" s="297">
        <v>1500</v>
      </c>
      <c r="C306" s="1" t="s">
        <v>18</v>
      </c>
      <c r="D306" s="12" t="s">
        <v>11</v>
      </c>
      <c r="E306" s="12" t="s">
        <v>19</v>
      </c>
      <c r="F306" s="27" t="s">
        <v>138</v>
      </c>
      <c r="G306" s="27" t="s">
        <v>58</v>
      </c>
      <c r="H306" s="6">
        <f t="shared" si="21"/>
        <v>-1500</v>
      </c>
      <c r="I306" s="22">
        <f t="shared" si="23"/>
        <v>3</v>
      </c>
      <c r="K306" t="s">
        <v>117</v>
      </c>
      <c r="L306">
        <v>6</v>
      </c>
      <c r="M306" s="2">
        <v>500</v>
      </c>
    </row>
    <row r="307" spans="2:13" ht="12.75">
      <c r="B307" s="297">
        <v>1500</v>
      </c>
      <c r="C307" s="1" t="s">
        <v>18</v>
      </c>
      <c r="D307" s="12" t="s">
        <v>11</v>
      </c>
      <c r="E307" s="12" t="s">
        <v>19</v>
      </c>
      <c r="F307" s="27" t="s">
        <v>138</v>
      </c>
      <c r="G307" s="27" t="s">
        <v>103</v>
      </c>
      <c r="H307" s="6">
        <f t="shared" si="21"/>
        <v>-3000</v>
      </c>
      <c r="I307" s="22">
        <f t="shared" si="23"/>
        <v>3</v>
      </c>
      <c r="K307" t="s">
        <v>117</v>
      </c>
      <c r="L307">
        <v>6</v>
      </c>
      <c r="M307" s="2">
        <v>500</v>
      </c>
    </row>
    <row r="308" spans="2:13" ht="12.75">
      <c r="B308" s="297">
        <v>1000</v>
      </c>
      <c r="C308" s="33" t="s">
        <v>18</v>
      </c>
      <c r="D308" s="12" t="s">
        <v>11</v>
      </c>
      <c r="E308" s="12" t="s">
        <v>19</v>
      </c>
      <c r="F308" s="27" t="s">
        <v>138</v>
      </c>
      <c r="G308" s="27" t="s">
        <v>58</v>
      </c>
      <c r="H308" s="6">
        <f t="shared" si="21"/>
        <v>-4000</v>
      </c>
      <c r="I308" s="22">
        <f t="shared" si="23"/>
        <v>2</v>
      </c>
      <c r="K308" t="s">
        <v>117</v>
      </c>
      <c r="M308" s="2">
        <v>500</v>
      </c>
    </row>
    <row r="309" spans="2:13" ht="12.75">
      <c r="B309" s="297">
        <v>1000</v>
      </c>
      <c r="C309" s="33" t="s">
        <v>18</v>
      </c>
      <c r="D309" s="12" t="s">
        <v>11</v>
      </c>
      <c r="E309" s="12" t="s">
        <v>19</v>
      </c>
      <c r="F309" s="27" t="s">
        <v>138</v>
      </c>
      <c r="G309" s="27" t="s">
        <v>103</v>
      </c>
      <c r="H309" s="6">
        <f t="shared" si="21"/>
        <v>-5000</v>
      </c>
      <c r="I309" s="22">
        <f t="shared" si="23"/>
        <v>2</v>
      </c>
      <c r="K309" t="s">
        <v>117</v>
      </c>
      <c r="M309" s="2">
        <v>500</v>
      </c>
    </row>
    <row r="310" spans="1:13" s="62" customFormat="1" ht="12.75">
      <c r="A310" s="11"/>
      <c r="B310" s="401">
        <f>SUM(B306:B309)</f>
        <v>5000</v>
      </c>
      <c r="C310" s="11"/>
      <c r="D310" s="11"/>
      <c r="E310" s="11" t="s">
        <v>19</v>
      </c>
      <c r="F310" s="18"/>
      <c r="G310" s="18"/>
      <c r="H310" s="59">
        <v>0</v>
      </c>
      <c r="I310" s="61">
        <f t="shared" si="23"/>
        <v>10</v>
      </c>
      <c r="M310" s="2">
        <v>500</v>
      </c>
    </row>
    <row r="311" spans="2:13" ht="12.75">
      <c r="B311" s="297"/>
      <c r="H311" s="6">
        <v>0</v>
      </c>
      <c r="I311" s="22">
        <f t="shared" si="23"/>
        <v>0</v>
      </c>
      <c r="M311" s="2">
        <v>500</v>
      </c>
    </row>
    <row r="312" spans="1:13" ht="12.75">
      <c r="A312" s="12"/>
      <c r="B312" s="297"/>
      <c r="H312" s="6">
        <f t="shared" si="21"/>
        <v>0</v>
      </c>
      <c r="I312" s="22">
        <f t="shared" si="23"/>
        <v>0</v>
      </c>
      <c r="M312" s="2">
        <v>500</v>
      </c>
    </row>
    <row r="313" spans="2:13" ht="12.75">
      <c r="B313" s="297">
        <v>2000</v>
      </c>
      <c r="C313" s="1" t="s">
        <v>20</v>
      </c>
      <c r="D313" s="12" t="s">
        <v>11</v>
      </c>
      <c r="E313" s="34" t="s">
        <v>461</v>
      </c>
      <c r="F313" s="27" t="s">
        <v>138</v>
      </c>
      <c r="G313" s="27" t="s">
        <v>58</v>
      </c>
      <c r="H313" s="6">
        <f t="shared" si="21"/>
        <v>-2000</v>
      </c>
      <c r="I313" s="22">
        <f t="shared" si="23"/>
        <v>4</v>
      </c>
      <c r="K313" t="s">
        <v>117</v>
      </c>
      <c r="M313" s="2">
        <v>500</v>
      </c>
    </row>
    <row r="314" spans="2:13" ht="12.75">
      <c r="B314" s="297">
        <v>2000</v>
      </c>
      <c r="C314" s="1" t="s">
        <v>20</v>
      </c>
      <c r="D314" s="12" t="s">
        <v>11</v>
      </c>
      <c r="E314" s="34" t="s">
        <v>461</v>
      </c>
      <c r="F314" s="27" t="s">
        <v>138</v>
      </c>
      <c r="G314" s="27" t="s">
        <v>103</v>
      </c>
      <c r="H314" s="6">
        <f t="shared" si="21"/>
        <v>-4000</v>
      </c>
      <c r="I314" s="22">
        <f t="shared" si="23"/>
        <v>4</v>
      </c>
      <c r="K314" t="s">
        <v>117</v>
      </c>
      <c r="M314" s="2">
        <v>500</v>
      </c>
    </row>
    <row r="315" spans="2:13" ht="12.75">
      <c r="B315" s="297">
        <v>1000</v>
      </c>
      <c r="C315" s="33" t="s">
        <v>20</v>
      </c>
      <c r="D315" s="12" t="s">
        <v>11</v>
      </c>
      <c r="E315" s="34" t="s">
        <v>461</v>
      </c>
      <c r="F315" s="27" t="s">
        <v>138</v>
      </c>
      <c r="G315" s="27" t="s">
        <v>58</v>
      </c>
      <c r="H315" s="6">
        <f t="shared" si="21"/>
        <v>-5000</v>
      </c>
      <c r="I315" s="22">
        <f t="shared" si="23"/>
        <v>2</v>
      </c>
      <c r="K315" t="s">
        <v>117</v>
      </c>
      <c r="M315" s="2">
        <v>500</v>
      </c>
    </row>
    <row r="316" spans="2:13" ht="12.75">
      <c r="B316" s="297">
        <v>1000</v>
      </c>
      <c r="C316" s="33" t="s">
        <v>20</v>
      </c>
      <c r="D316" s="12" t="s">
        <v>11</v>
      </c>
      <c r="E316" s="34" t="s">
        <v>461</v>
      </c>
      <c r="F316" s="27" t="s">
        <v>138</v>
      </c>
      <c r="G316" s="27" t="s">
        <v>103</v>
      </c>
      <c r="H316" s="6">
        <f t="shared" si="21"/>
        <v>-6000</v>
      </c>
      <c r="I316" s="22">
        <f t="shared" si="23"/>
        <v>2</v>
      </c>
      <c r="K316" t="s">
        <v>117</v>
      </c>
      <c r="M316" s="2">
        <v>500</v>
      </c>
    </row>
    <row r="317" spans="1:13" s="62" customFormat="1" ht="12.75">
      <c r="A317" s="11"/>
      <c r="B317" s="401">
        <f>SUM(B313:B316)</f>
        <v>6000</v>
      </c>
      <c r="C317" s="11" t="s">
        <v>20</v>
      </c>
      <c r="D317" s="11"/>
      <c r="E317" s="11"/>
      <c r="F317" s="18"/>
      <c r="G317" s="18"/>
      <c r="H317" s="59">
        <v>0</v>
      </c>
      <c r="I317" s="61">
        <f t="shared" si="23"/>
        <v>12</v>
      </c>
      <c r="M317" s="2">
        <v>500</v>
      </c>
    </row>
    <row r="318" spans="2:13" ht="12.75">
      <c r="B318" s="297"/>
      <c r="H318" s="6">
        <f t="shared" si="21"/>
        <v>0</v>
      </c>
      <c r="I318" s="22">
        <f t="shared" si="23"/>
        <v>0</v>
      </c>
      <c r="M318" s="2">
        <v>500</v>
      </c>
    </row>
    <row r="319" spans="2:13" ht="12.75">
      <c r="B319" s="297"/>
      <c r="H319" s="6">
        <f t="shared" si="21"/>
        <v>0</v>
      </c>
      <c r="I319" s="22">
        <f t="shared" si="23"/>
        <v>0</v>
      </c>
      <c r="M319" s="2">
        <v>500</v>
      </c>
    </row>
    <row r="320" spans="2:13" ht="12.75">
      <c r="B320" s="297">
        <v>1200</v>
      </c>
      <c r="C320" s="1" t="s">
        <v>887</v>
      </c>
      <c r="D320" s="12" t="s">
        <v>11</v>
      </c>
      <c r="E320" s="1" t="s">
        <v>22</v>
      </c>
      <c r="F320" s="27" t="s">
        <v>138</v>
      </c>
      <c r="G320" s="27" t="s">
        <v>58</v>
      </c>
      <c r="H320" s="6">
        <f t="shared" si="21"/>
        <v>-1200</v>
      </c>
      <c r="I320" s="22">
        <f t="shared" si="23"/>
        <v>2.4</v>
      </c>
      <c r="K320" t="s">
        <v>117</v>
      </c>
      <c r="M320" s="2">
        <v>500</v>
      </c>
    </row>
    <row r="321" spans="1:13" s="62" customFormat="1" ht="12.75">
      <c r="A321" s="11"/>
      <c r="B321" s="401">
        <f>SUM(B320)</f>
        <v>1200</v>
      </c>
      <c r="C321" s="11"/>
      <c r="D321" s="11"/>
      <c r="E321" s="11" t="s">
        <v>22</v>
      </c>
      <c r="F321" s="18"/>
      <c r="G321" s="18"/>
      <c r="H321" s="59">
        <v>0</v>
      </c>
      <c r="I321" s="61">
        <f t="shared" si="23"/>
        <v>2.4</v>
      </c>
      <c r="M321" s="2">
        <v>500</v>
      </c>
    </row>
    <row r="322" spans="2:13" ht="12.75">
      <c r="B322" s="297"/>
      <c r="H322" s="6">
        <f t="shared" si="21"/>
        <v>0</v>
      </c>
      <c r="I322" s="22">
        <f t="shared" si="23"/>
        <v>0</v>
      </c>
      <c r="M322" s="2">
        <v>500</v>
      </c>
    </row>
    <row r="323" spans="2:13" ht="12.75">
      <c r="B323" s="297"/>
      <c r="H323" s="6">
        <f t="shared" si="21"/>
        <v>0</v>
      </c>
      <c r="I323" s="22">
        <f t="shared" si="23"/>
        <v>0</v>
      </c>
      <c r="M323" s="2">
        <v>500</v>
      </c>
    </row>
    <row r="324" spans="2:13" ht="12.75">
      <c r="B324" s="297"/>
      <c r="H324" s="6">
        <f t="shared" si="21"/>
        <v>0</v>
      </c>
      <c r="I324" s="22">
        <f t="shared" si="23"/>
        <v>0</v>
      </c>
      <c r="M324" s="2">
        <v>500</v>
      </c>
    </row>
    <row r="325" spans="2:13" ht="12.75">
      <c r="B325" s="297"/>
      <c r="H325" s="6">
        <f t="shared" si="21"/>
        <v>0</v>
      </c>
      <c r="I325" s="22">
        <f t="shared" si="23"/>
        <v>0</v>
      </c>
      <c r="M325" s="2">
        <v>500</v>
      </c>
    </row>
    <row r="326" spans="1:13" s="58" customFormat="1" ht="12.75">
      <c r="A326" s="54"/>
      <c r="B326" s="397">
        <f>+B331+B342+B353+B365+B371+B378+B384</f>
        <v>83450</v>
      </c>
      <c r="C326" s="54" t="s">
        <v>139</v>
      </c>
      <c r="D326" s="54" t="s">
        <v>466</v>
      </c>
      <c r="E326" s="54" t="s">
        <v>140</v>
      </c>
      <c r="F326" s="102" t="s">
        <v>141</v>
      </c>
      <c r="G326" s="102" t="s">
        <v>83</v>
      </c>
      <c r="H326" s="55"/>
      <c r="I326" s="57">
        <f t="shared" si="23"/>
        <v>166.9</v>
      </c>
      <c r="M326" s="2">
        <v>500</v>
      </c>
    </row>
    <row r="327" spans="2:13" ht="12.75">
      <c r="B327" s="297"/>
      <c r="H327" s="6">
        <f t="shared" si="21"/>
        <v>0</v>
      </c>
      <c r="I327" s="22">
        <f t="shared" si="23"/>
        <v>0</v>
      </c>
      <c r="M327" s="2">
        <v>500</v>
      </c>
    </row>
    <row r="328" spans="2:13" ht="12.75">
      <c r="B328" s="297">
        <v>2500</v>
      </c>
      <c r="C328" s="1" t="s">
        <v>26</v>
      </c>
      <c r="D328" s="1" t="s">
        <v>11</v>
      </c>
      <c r="E328" s="1" t="s">
        <v>142</v>
      </c>
      <c r="F328" s="27" t="s">
        <v>143</v>
      </c>
      <c r="G328" s="27" t="s">
        <v>103</v>
      </c>
      <c r="H328" s="6">
        <f>H327-B328</f>
        <v>-2500</v>
      </c>
      <c r="I328" s="22">
        <f t="shared" si="23"/>
        <v>5</v>
      </c>
      <c r="K328" t="s">
        <v>26</v>
      </c>
      <c r="L328">
        <v>9</v>
      </c>
      <c r="M328" s="2">
        <v>500</v>
      </c>
    </row>
    <row r="329" spans="2:13" ht="12.75">
      <c r="B329" s="297">
        <v>5000</v>
      </c>
      <c r="C329" s="1" t="s">
        <v>26</v>
      </c>
      <c r="D329" s="1" t="s">
        <v>11</v>
      </c>
      <c r="E329" s="1" t="s">
        <v>142</v>
      </c>
      <c r="F329" s="27" t="s">
        <v>144</v>
      </c>
      <c r="G329" s="27" t="s">
        <v>104</v>
      </c>
      <c r="H329" s="6">
        <f>H328-B329</f>
        <v>-7500</v>
      </c>
      <c r="I329" s="22">
        <f t="shared" si="23"/>
        <v>10</v>
      </c>
      <c r="K329" t="s">
        <v>26</v>
      </c>
      <c r="L329">
        <v>9</v>
      </c>
      <c r="M329" s="2">
        <v>500</v>
      </c>
    </row>
    <row r="330" spans="2:13" ht="12.75">
      <c r="B330" s="297">
        <v>5000</v>
      </c>
      <c r="C330" s="1" t="s">
        <v>26</v>
      </c>
      <c r="D330" s="1" t="s">
        <v>11</v>
      </c>
      <c r="E330" s="1" t="s">
        <v>142</v>
      </c>
      <c r="F330" s="27" t="s">
        <v>145</v>
      </c>
      <c r="G330" s="27" t="s">
        <v>102</v>
      </c>
      <c r="H330" s="6">
        <f t="shared" si="21"/>
        <v>-12500</v>
      </c>
      <c r="I330" s="22">
        <v>10</v>
      </c>
      <c r="K330" t="s">
        <v>26</v>
      </c>
      <c r="L330">
        <v>9</v>
      </c>
      <c r="M330" s="2">
        <v>500</v>
      </c>
    </row>
    <row r="331" spans="1:13" s="62" customFormat="1" ht="12.75">
      <c r="A331" s="11"/>
      <c r="B331" s="401">
        <f>SUM(B328:B330)</f>
        <v>12500</v>
      </c>
      <c r="C331" s="11" t="s">
        <v>26</v>
      </c>
      <c r="D331" s="11"/>
      <c r="E331" s="11"/>
      <c r="F331" s="18"/>
      <c r="G331" s="18"/>
      <c r="H331" s="59">
        <v>0</v>
      </c>
      <c r="I331" s="61">
        <f aca="true" t="shared" si="24" ref="I331:I362">+B331/M331</f>
        <v>25</v>
      </c>
      <c r="M331" s="2">
        <v>500</v>
      </c>
    </row>
    <row r="332" spans="2:13" ht="12.75">
      <c r="B332" s="297"/>
      <c r="H332" s="6">
        <f t="shared" si="21"/>
        <v>0</v>
      </c>
      <c r="I332" s="22">
        <f t="shared" si="24"/>
        <v>0</v>
      </c>
      <c r="M332" s="2">
        <v>500</v>
      </c>
    </row>
    <row r="333" spans="2:13" ht="12.75">
      <c r="B333" s="297"/>
      <c r="H333" s="6">
        <f t="shared" si="21"/>
        <v>0</v>
      </c>
      <c r="I333" s="22">
        <f t="shared" si="24"/>
        <v>0</v>
      </c>
      <c r="M333" s="2">
        <v>500</v>
      </c>
    </row>
    <row r="334" spans="1:13" s="15" customFormat="1" ht="12.75">
      <c r="A334" s="12"/>
      <c r="B334" s="405">
        <v>1250</v>
      </c>
      <c r="C334" s="12" t="s">
        <v>146</v>
      </c>
      <c r="D334" s="12" t="s">
        <v>11</v>
      </c>
      <c r="E334" s="12" t="s">
        <v>147</v>
      </c>
      <c r="F334" s="27" t="s">
        <v>148</v>
      </c>
      <c r="G334" s="30" t="s">
        <v>103</v>
      </c>
      <c r="H334" s="6">
        <f t="shared" si="21"/>
        <v>-1250</v>
      </c>
      <c r="I334" s="22">
        <f t="shared" si="24"/>
        <v>2.5</v>
      </c>
      <c r="K334" s="15" t="s">
        <v>142</v>
      </c>
      <c r="L334" s="15">
        <v>9</v>
      </c>
      <c r="M334" s="2">
        <v>500</v>
      </c>
    </row>
    <row r="335" spans="2:13" ht="12.75">
      <c r="B335" s="409">
        <v>2000</v>
      </c>
      <c r="C335" s="12" t="s">
        <v>149</v>
      </c>
      <c r="D335" s="12" t="s">
        <v>11</v>
      </c>
      <c r="E335" s="1" t="s">
        <v>147</v>
      </c>
      <c r="F335" s="70" t="s">
        <v>150</v>
      </c>
      <c r="G335" s="27" t="s">
        <v>103</v>
      </c>
      <c r="H335" s="6">
        <f t="shared" si="21"/>
        <v>-3250</v>
      </c>
      <c r="I335" s="22">
        <f t="shared" si="24"/>
        <v>4</v>
      </c>
      <c r="K335" t="s">
        <v>142</v>
      </c>
      <c r="L335">
        <v>9</v>
      </c>
      <c r="M335" s="2">
        <v>500</v>
      </c>
    </row>
    <row r="336" spans="2:13" ht="12.75">
      <c r="B336" s="409">
        <v>1000</v>
      </c>
      <c r="C336" s="1" t="s">
        <v>151</v>
      </c>
      <c r="D336" s="12" t="s">
        <v>11</v>
      </c>
      <c r="E336" s="1" t="s">
        <v>147</v>
      </c>
      <c r="F336" s="27" t="s">
        <v>148</v>
      </c>
      <c r="G336" s="27" t="s">
        <v>104</v>
      </c>
      <c r="H336" s="6">
        <f t="shared" si="21"/>
        <v>-4250</v>
      </c>
      <c r="I336" s="22">
        <f t="shared" si="24"/>
        <v>2</v>
      </c>
      <c r="K336" t="s">
        <v>142</v>
      </c>
      <c r="L336">
        <v>9</v>
      </c>
      <c r="M336" s="2">
        <v>500</v>
      </c>
    </row>
    <row r="337" spans="2:13" ht="12.75">
      <c r="B337" s="409">
        <v>2000</v>
      </c>
      <c r="C337" s="1" t="s">
        <v>149</v>
      </c>
      <c r="D337" s="12" t="s">
        <v>11</v>
      </c>
      <c r="E337" s="1" t="s">
        <v>147</v>
      </c>
      <c r="F337" s="70" t="s">
        <v>150</v>
      </c>
      <c r="G337" s="27" t="s">
        <v>104</v>
      </c>
      <c r="H337" s="6">
        <f t="shared" si="21"/>
        <v>-6250</v>
      </c>
      <c r="I337" s="22">
        <f t="shared" si="24"/>
        <v>4</v>
      </c>
      <c r="K337" t="s">
        <v>142</v>
      </c>
      <c r="L337">
        <v>9</v>
      </c>
      <c r="M337" s="2">
        <v>500</v>
      </c>
    </row>
    <row r="338" spans="2:14" ht="12.75">
      <c r="B338" s="410">
        <v>1500</v>
      </c>
      <c r="C338" s="37" t="s">
        <v>152</v>
      </c>
      <c r="D338" s="12" t="s">
        <v>11</v>
      </c>
      <c r="E338" s="37" t="s">
        <v>147</v>
      </c>
      <c r="F338" s="27" t="s">
        <v>148</v>
      </c>
      <c r="G338" s="27" t="s">
        <v>102</v>
      </c>
      <c r="H338" s="6">
        <f t="shared" si="21"/>
        <v>-7750</v>
      </c>
      <c r="I338" s="22">
        <f t="shared" si="24"/>
        <v>3</v>
      </c>
      <c r="J338" s="36"/>
      <c r="K338" s="36" t="s">
        <v>142</v>
      </c>
      <c r="L338" s="36">
        <v>9</v>
      </c>
      <c r="M338" s="2">
        <v>500</v>
      </c>
      <c r="N338" s="38"/>
    </row>
    <row r="339" spans="2:13" ht="12.75">
      <c r="B339" s="409">
        <v>2000</v>
      </c>
      <c r="C339" s="1" t="s">
        <v>149</v>
      </c>
      <c r="D339" s="12" t="s">
        <v>11</v>
      </c>
      <c r="E339" s="1" t="s">
        <v>147</v>
      </c>
      <c r="F339" s="70" t="s">
        <v>150</v>
      </c>
      <c r="G339" s="27" t="s">
        <v>102</v>
      </c>
      <c r="H339" s="6">
        <f t="shared" si="21"/>
        <v>-9750</v>
      </c>
      <c r="I339" s="22">
        <f t="shared" si="24"/>
        <v>4</v>
      </c>
      <c r="K339" t="s">
        <v>142</v>
      </c>
      <c r="L339">
        <v>9</v>
      </c>
      <c r="M339" s="2">
        <v>500</v>
      </c>
    </row>
    <row r="340" spans="2:13" ht="12.75">
      <c r="B340" s="409">
        <v>2000</v>
      </c>
      <c r="C340" s="1" t="s">
        <v>149</v>
      </c>
      <c r="D340" s="12" t="s">
        <v>11</v>
      </c>
      <c r="E340" s="1" t="s">
        <v>147</v>
      </c>
      <c r="F340" s="70" t="s">
        <v>150</v>
      </c>
      <c r="G340" s="27" t="s">
        <v>105</v>
      </c>
      <c r="H340" s="6">
        <f t="shared" si="21"/>
        <v>-11750</v>
      </c>
      <c r="I340" s="22">
        <f t="shared" si="24"/>
        <v>4</v>
      </c>
      <c r="K340" t="s">
        <v>142</v>
      </c>
      <c r="L340">
        <v>9</v>
      </c>
      <c r="M340" s="2">
        <v>500</v>
      </c>
    </row>
    <row r="341" spans="2:13" ht="12.75">
      <c r="B341" s="409">
        <v>2000</v>
      </c>
      <c r="C341" s="1" t="s">
        <v>149</v>
      </c>
      <c r="D341" s="12" t="s">
        <v>11</v>
      </c>
      <c r="E341" s="1" t="s">
        <v>147</v>
      </c>
      <c r="F341" s="70" t="s">
        <v>150</v>
      </c>
      <c r="G341" s="27" t="s">
        <v>106</v>
      </c>
      <c r="H341" s="6">
        <f aca="true" t="shared" si="25" ref="H341:H383">H340-B341</f>
        <v>-13750</v>
      </c>
      <c r="I341" s="22">
        <f t="shared" si="24"/>
        <v>4</v>
      </c>
      <c r="K341" t="s">
        <v>142</v>
      </c>
      <c r="L341">
        <v>9</v>
      </c>
      <c r="M341" s="2">
        <v>500</v>
      </c>
    </row>
    <row r="342" spans="1:13" s="76" customFormat="1" ht="12.75">
      <c r="A342" s="71"/>
      <c r="B342" s="399">
        <f>SUM(B334:B341)</f>
        <v>13750</v>
      </c>
      <c r="C342" s="71"/>
      <c r="D342" s="71"/>
      <c r="E342" s="71" t="s">
        <v>147</v>
      </c>
      <c r="F342" s="74"/>
      <c r="G342" s="74"/>
      <c r="H342" s="72">
        <v>0</v>
      </c>
      <c r="I342" s="75">
        <f t="shared" si="24"/>
        <v>27.5</v>
      </c>
      <c r="M342" s="2">
        <v>500</v>
      </c>
    </row>
    <row r="343" spans="2:13" ht="12.75">
      <c r="B343" s="409"/>
      <c r="D343" s="12"/>
      <c r="H343" s="6">
        <f t="shared" si="25"/>
        <v>0</v>
      </c>
      <c r="I343" s="22">
        <f t="shared" si="24"/>
        <v>0</v>
      </c>
      <c r="M343" s="2">
        <v>500</v>
      </c>
    </row>
    <row r="344" spans="2:13" ht="12.75">
      <c r="B344" s="409"/>
      <c r="D344" s="12"/>
      <c r="H344" s="6">
        <f t="shared" si="25"/>
        <v>0</v>
      </c>
      <c r="I344" s="22">
        <f t="shared" si="24"/>
        <v>0</v>
      </c>
      <c r="M344" s="2">
        <v>500</v>
      </c>
    </row>
    <row r="345" spans="2:13" ht="12.75">
      <c r="B345" s="409">
        <v>4000</v>
      </c>
      <c r="C345" s="83" t="s">
        <v>153</v>
      </c>
      <c r="D345" s="33" t="s">
        <v>11</v>
      </c>
      <c r="E345" s="83" t="s">
        <v>461</v>
      </c>
      <c r="F345" s="70" t="s">
        <v>154</v>
      </c>
      <c r="G345" s="70" t="s">
        <v>103</v>
      </c>
      <c r="H345" s="6">
        <f t="shared" si="25"/>
        <v>-4000</v>
      </c>
      <c r="I345" s="22">
        <f t="shared" si="24"/>
        <v>8</v>
      </c>
      <c r="K345" s="84" t="s">
        <v>142</v>
      </c>
      <c r="L345">
        <v>9</v>
      </c>
      <c r="M345" s="2">
        <v>500</v>
      </c>
    </row>
    <row r="346" spans="2:13" ht="12.75">
      <c r="B346" s="409">
        <v>1000</v>
      </c>
      <c r="C346" s="83" t="s">
        <v>155</v>
      </c>
      <c r="D346" s="33" t="s">
        <v>11</v>
      </c>
      <c r="E346" s="83" t="s">
        <v>461</v>
      </c>
      <c r="F346" s="70" t="s">
        <v>148</v>
      </c>
      <c r="G346" s="70" t="s">
        <v>104</v>
      </c>
      <c r="H346" s="6">
        <f t="shared" si="25"/>
        <v>-5000</v>
      </c>
      <c r="I346" s="22">
        <f t="shared" si="24"/>
        <v>2</v>
      </c>
      <c r="K346" s="84" t="s">
        <v>142</v>
      </c>
      <c r="L346">
        <v>9</v>
      </c>
      <c r="M346" s="2">
        <v>500</v>
      </c>
    </row>
    <row r="347" spans="2:13" ht="12.75">
      <c r="B347" s="409">
        <v>1000</v>
      </c>
      <c r="C347" s="83" t="s">
        <v>156</v>
      </c>
      <c r="D347" s="33" t="s">
        <v>11</v>
      </c>
      <c r="E347" s="83" t="s">
        <v>461</v>
      </c>
      <c r="F347" s="70" t="s">
        <v>148</v>
      </c>
      <c r="G347" s="70" t="s">
        <v>104</v>
      </c>
      <c r="H347" s="6">
        <f t="shared" si="25"/>
        <v>-6000</v>
      </c>
      <c r="I347" s="22">
        <f t="shared" si="24"/>
        <v>2</v>
      </c>
      <c r="K347" s="84" t="s">
        <v>142</v>
      </c>
      <c r="L347">
        <v>9</v>
      </c>
      <c r="M347" s="2">
        <v>500</v>
      </c>
    </row>
    <row r="348" spans="2:13" ht="12.75">
      <c r="B348" s="409">
        <v>1000</v>
      </c>
      <c r="C348" s="83" t="s">
        <v>157</v>
      </c>
      <c r="D348" s="33" t="s">
        <v>11</v>
      </c>
      <c r="E348" s="83" t="s">
        <v>461</v>
      </c>
      <c r="F348" s="70" t="s">
        <v>148</v>
      </c>
      <c r="G348" s="70" t="s">
        <v>104</v>
      </c>
      <c r="H348" s="6">
        <f t="shared" si="25"/>
        <v>-7000</v>
      </c>
      <c r="I348" s="22">
        <f t="shared" si="24"/>
        <v>2</v>
      </c>
      <c r="K348" s="84" t="s">
        <v>142</v>
      </c>
      <c r="L348">
        <v>9</v>
      </c>
      <c r="M348" s="2">
        <v>500</v>
      </c>
    </row>
    <row r="349" spans="2:13" ht="12.75">
      <c r="B349" s="409">
        <v>1000</v>
      </c>
      <c r="C349" s="83" t="s">
        <v>158</v>
      </c>
      <c r="D349" s="33" t="s">
        <v>11</v>
      </c>
      <c r="E349" s="83" t="s">
        <v>461</v>
      </c>
      <c r="F349" s="70" t="s">
        <v>148</v>
      </c>
      <c r="G349" s="70" t="s">
        <v>104</v>
      </c>
      <c r="H349" s="6">
        <f t="shared" si="25"/>
        <v>-8000</v>
      </c>
      <c r="I349" s="22">
        <f t="shared" si="24"/>
        <v>2</v>
      </c>
      <c r="K349" s="84" t="s">
        <v>142</v>
      </c>
      <c r="L349">
        <v>9</v>
      </c>
      <c r="M349" s="2">
        <v>500</v>
      </c>
    </row>
    <row r="350" spans="2:13" ht="12.75">
      <c r="B350" s="409">
        <v>2000</v>
      </c>
      <c r="C350" s="83" t="s">
        <v>159</v>
      </c>
      <c r="D350" s="33" t="s">
        <v>11</v>
      </c>
      <c r="E350" s="83" t="s">
        <v>461</v>
      </c>
      <c r="F350" s="70" t="s">
        <v>148</v>
      </c>
      <c r="G350" s="70" t="s">
        <v>102</v>
      </c>
      <c r="H350" s="6">
        <f t="shared" si="25"/>
        <v>-10000</v>
      </c>
      <c r="I350" s="22">
        <f t="shared" si="24"/>
        <v>4</v>
      </c>
      <c r="K350" s="84" t="s">
        <v>142</v>
      </c>
      <c r="L350">
        <v>9</v>
      </c>
      <c r="M350" s="2">
        <v>500</v>
      </c>
    </row>
    <row r="351" spans="2:13" ht="12.75">
      <c r="B351" s="409">
        <v>2000</v>
      </c>
      <c r="C351" s="83" t="s">
        <v>160</v>
      </c>
      <c r="D351" s="33" t="s">
        <v>11</v>
      </c>
      <c r="E351" s="83" t="s">
        <v>461</v>
      </c>
      <c r="F351" s="70" t="s">
        <v>148</v>
      </c>
      <c r="G351" s="70" t="s">
        <v>102</v>
      </c>
      <c r="H351" s="6">
        <f t="shared" si="25"/>
        <v>-12000</v>
      </c>
      <c r="I351" s="22">
        <f t="shared" si="24"/>
        <v>4</v>
      </c>
      <c r="K351" s="84" t="s">
        <v>142</v>
      </c>
      <c r="L351">
        <v>9</v>
      </c>
      <c r="M351" s="2">
        <v>500</v>
      </c>
    </row>
    <row r="352" spans="2:13" ht="12.75">
      <c r="B352" s="409">
        <v>4000</v>
      </c>
      <c r="C352" s="83" t="s">
        <v>161</v>
      </c>
      <c r="D352" s="33" t="s">
        <v>11</v>
      </c>
      <c r="E352" s="83" t="s">
        <v>461</v>
      </c>
      <c r="F352" s="70" t="s">
        <v>162</v>
      </c>
      <c r="G352" s="70" t="s">
        <v>105</v>
      </c>
      <c r="H352" s="6">
        <f t="shared" si="25"/>
        <v>-16000</v>
      </c>
      <c r="I352" s="22">
        <f t="shared" si="24"/>
        <v>8</v>
      </c>
      <c r="K352" s="84" t="s">
        <v>142</v>
      </c>
      <c r="L352">
        <v>9</v>
      </c>
      <c r="M352" s="2">
        <v>500</v>
      </c>
    </row>
    <row r="353" spans="1:13" s="76" customFormat="1" ht="12.75">
      <c r="A353" s="71"/>
      <c r="B353" s="399">
        <f>SUM(B345:B352)</f>
        <v>16000</v>
      </c>
      <c r="C353" s="71" t="s">
        <v>515</v>
      </c>
      <c r="D353" s="71"/>
      <c r="E353" s="73"/>
      <c r="F353" s="74"/>
      <c r="G353" s="74"/>
      <c r="H353" s="72">
        <v>0</v>
      </c>
      <c r="I353" s="75">
        <f t="shared" si="24"/>
        <v>32</v>
      </c>
      <c r="M353" s="2">
        <v>500</v>
      </c>
    </row>
    <row r="354" spans="2:13" ht="12.75">
      <c r="B354" s="409"/>
      <c r="D354" s="12"/>
      <c r="H354" s="6">
        <f t="shared" si="25"/>
        <v>0</v>
      </c>
      <c r="I354" s="22">
        <f t="shared" si="24"/>
        <v>0</v>
      </c>
      <c r="M354" s="2">
        <v>500</v>
      </c>
    </row>
    <row r="355" spans="2:13" ht="12.75">
      <c r="B355" s="409"/>
      <c r="D355" s="12"/>
      <c r="H355" s="6">
        <f t="shared" si="25"/>
        <v>0</v>
      </c>
      <c r="I355" s="22">
        <f t="shared" si="24"/>
        <v>0</v>
      </c>
      <c r="M355" s="2">
        <v>500</v>
      </c>
    </row>
    <row r="356" spans="2:13" ht="12.75">
      <c r="B356" s="409">
        <v>1800</v>
      </c>
      <c r="C356" s="83" t="s">
        <v>18</v>
      </c>
      <c r="D356" s="33" t="s">
        <v>11</v>
      </c>
      <c r="E356" s="83" t="s">
        <v>19</v>
      </c>
      <c r="F356" s="70" t="s">
        <v>148</v>
      </c>
      <c r="G356" s="70" t="s">
        <v>103</v>
      </c>
      <c r="H356" s="6">
        <f t="shared" si="25"/>
        <v>-1800</v>
      </c>
      <c r="I356" s="22">
        <f t="shared" si="24"/>
        <v>3.6</v>
      </c>
      <c r="K356" s="84" t="s">
        <v>142</v>
      </c>
      <c r="L356">
        <v>9</v>
      </c>
      <c r="M356" s="2">
        <v>500</v>
      </c>
    </row>
    <row r="357" spans="2:13" ht="12.75">
      <c r="B357" s="409">
        <v>1000</v>
      </c>
      <c r="C357" s="83" t="s">
        <v>18</v>
      </c>
      <c r="D357" s="33" t="s">
        <v>11</v>
      </c>
      <c r="E357" s="83" t="s">
        <v>19</v>
      </c>
      <c r="F357" s="70" t="s">
        <v>163</v>
      </c>
      <c r="G357" s="70" t="s">
        <v>103</v>
      </c>
      <c r="H357" s="6">
        <f t="shared" si="25"/>
        <v>-2800</v>
      </c>
      <c r="I357" s="22">
        <f t="shared" si="24"/>
        <v>2</v>
      </c>
      <c r="K357" s="84" t="s">
        <v>142</v>
      </c>
      <c r="L357">
        <v>9</v>
      </c>
      <c r="M357" s="2">
        <v>500</v>
      </c>
    </row>
    <row r="358" spans="2:13" ht="12.75">
      <c r="B358" s="409">
        <v>1600</v>
      </c>
      <c r="C358" s="83" t="s">
        <v>18</v>
      </c>
      <c r="D358" s="33" t="s">
        <v>11</v>
      </c>
      <c r="E358" s="83" t="s">
        <v>19</v>
      </c>
      <c r="F358" s="70" t="s">
        <v>148</v>
      </c>
      <c r="G358" s="70" t="s">
        <v>104</v>
      </c>
      <c r="H358" s="6">
        <f t="shared" si="25"/>
        <v>-4400</v>
      </c>
      <c r="I358" s="22">
        <f t="shared" si="24"/>
        <v>3.2</v>
      </c>
      <c r="K358" s="84" t="s">
        <v>142</v>
      </c>
      <c r="L358">
        <v>9</v>
      </c>
      <c r="M358" s="2">
        <v>500</v>
      </c>
    </row>
    <row r="359" spans="2:13" ht="12.75">
      <c r="B359" s="409">
        <v>1000</v>
      </c>
      <c r="C359" s="83" t="s">
        <v>18</v>
      </c>
      <c r="D359" s="33" t="s">
        <v>11</v>
      </c>
      <c r="E359" s="83" t="s">
        <v>19</v>
      </c>
      <c r="F359" s="70" t="s">
        <v>163</v>
      </c>
      <c r="G359" s="70" t="s">
        <v>104</v>
      </c>
      <c r="H359" s="6">
        <f t="shared" si="25"/>
        <v>-5400</v>
      </c>
      <c r="I359" s="22">
        <f t="shared" si="24"/>
        <v>2</v>
      </c>
      <c r="K359" s="84" t="s">
        <v>142</v>
      </c>
      <c r="L359">
        <v>9</v>
      </c>
      <c r="M359" s="2">
        <v>500</v>
      </c>
    </row>
    <row r="360" spans="2:13" ht="12.75">
      <c r="B360" s="409">
        <v>1900</v>
      </c>
      <c r="C360" s="83" t="s">
        <v>18</v>
      </c>
      <c r="D360" s="33" t="s">
        <v>11</v>
      </c>
      <c r="E360" s="83" t="s">
        <v>19</v>
      </c>
      <c r="F360" s="70" t="s">
        <v>148</v>
      </c>
      <c r="G360" s="70" t="s">
        <v>102</v>
      </c>
      <c r="H360" s="6">
        <f t="shared" si="25"/>
        <v>-7300</v>
      </c>
      <c r="I360" s="22">
        <f t="shared" si="24"/>
        <v>3.8</v>
      </c>
      <c r="K360" s="84" t="s">
        <v>142</v>
      </c>
      <c r="L360">
        <v>9</v>
      </c>
      <c r="M360" s="2">
        <v>500</v>
      </c>
    </row>
    <row r="361" spans="2:13" ht="12.75">
      <c r="B361" s="409">
        <v>1000</v>
      </c>
      <c r="C361" s="83" t="s">
        <v>18</v>
      </c>
      <c r="D361" s="33" t="s">
        <v>11</v>
      </c>
      <c r="E361" s="83" t="s">
        <v>19</v>
      </c>
      <c r="F361" s="70" t="s">
        <v>163</v>
      </c>
      <c r="G361" s="70" t="s">
        <v>102</v>
      </c>
      <c r="H361" s="6">
        <f t="shared" si="25"/>
        <v>-8300</v>
      </c>
      <c r="I361" s="22">
        <f t="shared" si="24"/>
        <v>2</v>
      </c>
      <c r="K361" s="84" t="s">
        <v>142</v>
      </c>
      <c r="L361">
        <v>9</v>
      </c>
      <c r="M361" s="2">
        <v>500</v>
      </c>
    </row>
    <row r="362" spans="2:13" ht="12.75">
      <c r="B362" s="409">
        <v>1400</v>
      </c>
      <c r="C362" s="83" t="s">
        <v>18</v>
      </c>
      <c r="D362" s="33" t="s">
        <v>11</v>
      </c>
      <c r="E362" s="83" t="s">
        <v>19</v>
      </c>
      <c r="F362" s="70" t="s">
        <v>148</v>
      </c>
      <c r="G362" s="70" t="s">
        <v>105</v>
      </c>
      <c r="H362" s="6">
        <f t="shared" si="25"/>
        <v>-9700</v>
      </c>
      <c r="I362" s="22">
        <f t="shared" si="24"/>
        <v>2.8</v>
      </c>
      <c r="K362" s="84" t="s">
        <v>142</v>
      </c>
      <c r="L362">
        <v>9</v>
      </c>
      <c r="M362" s="2">
        <v>500</v>
      </c>
    </row>
    <row r="363" spans="2:13" ht="12.75">
      <c r="B363" s="409">
        <v>1000</v>
      </c>
      <c r="C363" s="83" t="s">
        <v>18</v>
      </c>
      <c r="D363" s="33" t="s">
        <v>11</v>
      </c>
      <c r="E363" s="83" t="s">
        <v>19</v>
      </c>
      <c r="F363" s="70" t="s">
        <v>163</v>
      </c>
      <c r="G363" s="70" t="s">
        <v>105</v>
      </c>
      <c r="H363" s="6">
        <f t="shared" si="25"/>
        <v>-10700</v>
      </c>
      <c r="I363" s="22">
        <f aca="true" t="shared" si="26" ref="I363:I391">+B363/M363</f>
        <v>2</v>
      </c>
      <c r="K363" s="84" t="s">
        <v>142</v>
      </c>
      <c r="L363">
        <v>9</v>
      </c>
      <c r="M363" s="2">
        <v>500</v>
      </c>
    </row>
    <row r="364" spans="2:13" ht="12.75">
      <c r="B364" s="409">
        <v>1000</v>
      </c>
      <c r="C364" s="83" t="s">
        <v>18</v>
      </c>
      <c r="D364" s="33" t="s">
        <v>11</v>
      </c>
      <c r="E364" s="83" t="s">
        <v>19</v>
      </c>
      <c r="F364" s="70" t="s">
        <v>163</v>
      </c>
      <c r="G364" s="70" t="s">
        <v>106</v>
      </c>
      <c r="H364" s="6">
        <f t="shared" si="25"/>
        <v>-11700</v>
      </c>
      <c r="I364" s="22">
        <f t="shared" si="26"/>
        <v>2</v>
      </c>
      <c r="K364" s="84" t="s">
        <v>142</v>
      </c>
      <c r="L364">
        <v>9</v>
      </c>
      <c r="M364" s="2">
        <v>500</v>
      </c>
    </row>
    <row r="365" spans="1:13" s="76" customFormat="1" ht="12.75">
      <c r="A365" s="71"/>
      <c r="B365" s="399">
        <f>SUM(B356:B364)</f>
        <v>11700</v>
      </c>
      <c r="C365" s="71"/>
      <c r="D365" s="71"/>
      <c r="E365" s="73" t="s">
        <v>19</v>
      </c>
      <c r="F365" s="74"/>
      <c r="G365" s="74"/>
      <c r="H365" s="72">
        <v>0</v>
      </c>
      <c r="I365" s="75">
        <f t="shared" si="26"/>
        <v>23.4</v>
      </c>
      <c r="M365" s="2">
        <v>500</v>
      </c>
    </row>
    <row r="366" spans="2:13" ht="12.75">
      <c r="B366" s="409"/>
      <c r="D366" s="12"/>
      <c r="H366" s="6">
        <f t="shared" si="25"/>
        <v>0</v>
      </c>
      <c r="I366" s="22">
        <f t="shared" si="26"/>
        <v>0</v>
      </c>
      <c r="M366" s="2">
        <v>500</v>
      </c>
    </row>
    <row r="367" spans="2:13" ht="12.75">
      <c r="B367" s="409"/>
      <c r="D367" s="12"/>
      <c r="H367" s="6">
        <f t="shared" si="25"/>
        <v>0</v>
      </c>
      <c r="I367" s="22">
        <f t="shared" si="26"/>
        <v>0</v>
      </c>
      <c r="M367" s="2">
        <v>500</v>
      </c>
    </row>
    <row r="368" spans="2:13" ht="12.75">
      <c r="B368" s="409">
        <v>6000</v>
      </c>
      <c r="C368" s="83" t="s">
        <v>54</v>
      </c>
      <c r="D368" s="33" t="s">
        <v>11</v>
      </c>
      <c r="E368" s="83" t="s">
        <v>461</v>
      </c>
      <c r="F368" s="70" t="s">
        <v>164</v>
      </c>
      <c r="G368" s="70" t="s">
        <v>103</v>
      </c>
      <c r="H368" s="6">
        <f t="shared" si="25"/>
        <v>-6000</v>
      </c>
      <c r="I368" s="22">
        <f t="shared" si="26"/>
        <v>12</v>
      </c>
      <c r="K368" s="84" t="s">
        <v>142</v>
      </c>
      <c r="L368">
        <v>9</v>
      </c>
      <c r="M368" s="2">
        <v>500</v>
      </c>
    </row>
    <row r="369" spans="2:13" ht="12.75">
      <c r="B369" s="409">
        <v>6000</v>
      </c>
      <c r="C369" s="83" t="s">
        <v>54</v>
      </c>
      <c r="D369" s="33" t="s">
        <v>11</v>
      </c>
      <c r="E369" s="83" t="s">
        <v>461</v>
      </c>
      <c r="F369" s="70" t="s">
        <v>164</v>
      </c>
      <c r="G369" s="70" t="s">
        <v>104</v>
      </c>
      <c r="H369" s="6">
        <f t="shared" si="25"/>
        <v>-12000</v>
      </c>
      <c r="I369" s="22">
        <f t="shared" si="26"/>
        <v>12</v>
      </c>
      <c r="K369" s="84" t="s">
        <v>142</v>
      </c>
      <c r="L369">
        <v>9</v>
      </c>
      <c r="M369" s="2">
        <v>500</v>
      </c>
    </row>
    <row r="370" spans="2:13" ht="12.75">
      <c r="B370" s="409">
        <v>6000</v>
      </c>
      <c r="C370" s="83" t="s">
        <v>54</v>
      </c>
      <c r="D370" s="33" t="s">
        <v>11</v>
      </c>
      <c r="E370" s="83" t="s">
        <v>461</v>
      </c>
      <c r="F370" s="70" t="s">
        <v>164</v>
      </c>
      <c r="G370" s="70" t="s">
        <v>102</v>
      </c>
      <c r="H370" s="6">
        <f t="shared" si="25"/>
        <v>-18000</v>
      </c>
      <c r="I370" s="22">
        <f t="shared" si="26"/>
        <v>12</v>
      </c>
      <c r="K370" s="84" t="s">
        <v>142</v>
      </c>
      <c r="L370">
        <v>9</v>
      </c>
      <c r="M370" s="2">
        <v>500</v>
      </c>
    </row>
    <row r="371" spans="1:13" s="76" customFormat="1" ht="12.75">
      <c r="A371" s="71"/>
      <c r="B371" s="399">
        <f>SUM(B368:B370)</f>
        <v>18000</v>
      </c>
      <c r="C371" s="71" t="s">
        <v>54</v>
      </c>
      <c r="D371" s="71"/>
      <c r="E371" s="73"/>
      <c r="F371" s="74"/>
      <c r="G371" s="74"/>
      <c r="H371" s="72">
        <v>0</v>
      </c>
      <c r="I371" s="75">
        <f t="shared" si="26"/>
        <v>36</v>
      </c>
      <c r="M371" s="2">
        <v>500</v>
      </c>
    </row>
    <row r="372" spans="2:13" ht="12.75">
      <c r="B372" s="409"/>
      <c r="D372" s="12"/>
      <c r="H372" s="6">
        <f t="shared" si="25"/>
        <v>0</v>
      </c>
      <c r="I372" s="22">
        <f t="shared" si="26"/>
        <v>0</v>
      </c>
      <c r="M372" s="2">
        <v>500</v>
      </c>
    </row>
    <row r="373" spans="2:13" ht="12.75">
      <c r="B373" s="409"/>
      <c r="D373" s="12"/>
      <c r="H373" s="6">
        <f t="shared" si="25"/>
        <v>0</v>
      </c>
      <c r="I373" s="22">
        <f t="shared" si="26"/>
        <v>0</v>
      </c>
      <c r="M373" s="2">
        <v>500</v>
      </c>
    </row>
    <row r="374" spans="2:13" ht="12.75">
      <c r="B374" s="409">
        <v>2000</v>
      </c>
      <c r="C374" s="83" t="s">
        <v>20</v>
      </c>
      <c r="D374" s="33" t="s">
        <v>11</v>
      </c>
      <c r="E374" s="83" t="s">
        <v>461</v>
      </c>
      <c r="F374" s="70" t="s">
        <v>148</v>
      </c>
      <c r="G374" s="70" t="s">
        <v>103</v>
      </c>
      <c r="H374" s="6">
        <f t="shared" si="25"/>
        <v>-2000</v>
      </c>
      <c r="I374" s="22">
        <f t="shared" si="26"/>
        <v>4</v>
      </c>
      <c r="K374" s="84" t="s">
        <v>142</v>
      </c>
      <c r="L374">
        <v>9</v>
      </c>
      <c r="M374" s="2">
        <v>500</v>
      </c>
    </row>
    <row r="375" spans="2:13" ht="12.75">
      <c r="B375" s="409">
        <v>2000</v>
      </c>
      <c r="C375" s="83" t="s">
        <v>20</v>
      </c>
      <c r="D375" s="33" t="s">
        <v>11</v>
      </c>
      <c r="E375" s="83" t="s">
        <v>461</v>
      </c>
      <c r="F375" s="70" t="s">
        <v>148</v>
      </c>
      <c r="G375" s="70" t="s">
        <v>104</v>
      </c>
      <c r="H375" s="6">
        <f t="shared" si="25"/>
        <v>-4000</v>
      </c>
      <c r="I375" s="22">
        <f t="shared" si="26"/>
        <v>4</v>
      </c>
      <c r="K375" s="84" t="s">
        <v>142</v>
      </c>
      <c r="L375">
        <v>9</v>
      </c>
      <c r="M375" s="2">
        <v>500</v>
      </c>
    </row>
    <row r="376" spans="2:13" ht="12.75">
      <c r="B376" s="409">
        <v>2000</v>
      </c>
      <c r="C376" s="83" t="s">
        <v>20</v>
      </c>
      <c r="D376" s="33" t="s">
        <v>11</v>
      </c>
      <c r="E376" s="83" t="s">
        <v>461</v>
      </c>
      <c r="F376" s="70" t="s">
        <v>148</v>
      </c>
      <c r="G376" s="70" t="s">
        <v>102</v>
      </c>
      <c r="H376" s="6">
        <f t="shared" si="25"/>
        <v>-6000</v>
      </c>
      <c r="I376" s="22">
        <f t="shared" si="26"/>
        <v>4</v>
      </c>
      <c r="K376" s="84" t="s">
        <v>142</v>
      </c>
      <c r="L376">
        <v>9</v>
      </c>
      <c r="M376" s="2">
        <v>500</v>
      </c>
    </row>
    <row r="377" spans="2:13" ht="12.75">
      <c r="B377" s="409">
        <v>2000</v>
      </c>
      <c r="C377" s="83" t="s">
        <v>20</v>
      </c>
      <c r="D377" s="33" t="s">
        <v>11</v>
      </c>
      <c r="E377" s="83" t="s">
        <v>461</v>
      </c>
      <c r="F377" s="70" t="s">
        <v>148</v>
      </c>
      <c r="G377" s="70" t="s">
        <v>105</v>
      </c>
      <c r="H377" s="6">
        <f t="shared" si="25"/>
        <v>-8000</v>
      </c>
      <c r="I377" s="22">
        <f t="shared" si="26"/>
        <v>4</v>
      </c>
      <c r="K377" s="84" t="s">
        <v>142</v>
      </c>
      <c r="L377">
        <v>9</v>
      </c>
      <c r="M377" s="2">
        <v>500</v>
      </c>
    </row>
    <row r="378" spans="1:13" s="76" customFormat="1" ht="12.75">
      <c r="A378" s="71"/>
      <c r="B378" s="399">
        <f>SUM(B374:B377)</f>
        <v>8000</v>
      </c>
      <c r="C378" s="71" t="s">
        <v>20</v>
      </c>
      <c r="D378" s="71"/>
      <c r="E378" s="73"/>
      <c r="F378" s="74"/>
      <c r="G378" s="74"/>
      <c r="H378" s="72">
        <v>0</v>
      </c>
      <c r="I378" s="75">
        <f t="shared" si="26"/>
        <v>16</v>
      </c>
      <c r="M378" s="2">
        <v>500</v>
      </c>
    </row>
    <row r="379" spans="2:13" ht="12.75">
      <c r="B379" s="409"/>
      <c r="D379" s="12"/>
      <c r="H379" s="6">
        <f t="shared" si="25"/>
        <v>0</v>
      </c>
      <c r="I379" s="22">
        <f t="shared" si="26"/>
        <v>0</v>
      </c>
      <c r="M379" s="2">
        <v>500</v>
      </c>
    </row>
    <row r="380" spans="2:13" ht="12.75">
      <c r="B380" s="409"/>
      <c r="D380" s="12"/>
      <c r="H380" s="6">
        <f t="shared" si="25"/>
        <v>0</v>
      </c>
      <c r="I380" s="22">
        <f t="shared" si="26"/>
        <v>0</v>
      </c>
      <c r="M380" s="2">
        <v>500</v>
      </c>
    </row>
    <row r="381" spans="2:13" ht="12.75">
      <c r="B381" s="409">
        <v>1300</v>
      </c>
      <c r="C381" s="83" t="s">
        <v>21</v>
      </c>
      <c r="D381" s="33" t="s">
        <v>11</v>
      </c>
      <c r="E381" s="83" t="s">
        <v>22</v>
      </c>
      <c r="F381" s="70" t="s">
        <v>148</v>
      </c>
      <c r="G381" s="70" t="s">
        <v>104</v>
      </c>
      <c r="H381" s="6">
        <f t="shared" si="25"/>
        <v>-1300</v>
      </c>
      <c r="I381" s="22">
        <f t="shared" si="26"/>
        <v>2.6</v>
      </c>
      <c r="K381" s="84" t="s">
        <v>142</v>
      </c>
      <c r="L381">
        <v>9</v>
      </c>
      <c r="M381" s="2">
        <v>500</v>
      </c>
    </row>
    <row r="382" spans="1:13" s="94" customFormat="1" ht="12.75">
      <c r="A382" s="91"/>
      <c r="B382" s="405">
        <v>1100</v>
      </c>
      <c r="C382" s="91" t="s">
        <v>21</v>
      </c>
      <c r="D382" s="91" t="s">
        <v>11</v>
      </c>
      <c r="E382" s="91" t="s">
        <v>22</v>
      </c>
      <c r="F382" s="92" t="s">
        <v>148</v>
      </c>
      <c r="G382" s="92" t="s">
        <v>104</v>
      </c>
      <c r="H382" s="90">
        <f t="shared" si="25"/>
        <v>-2400</v>
      </c>
      <c r="I382" s="93">
        <f t="shared" si="26"/>
        <v>2.2</v>
      </c>
      <c r="K382" s="94" t="s">
        <v>142</v>
      </c>
      <c r="L382" s="94">
        <v>9</v>
      </c>
      <c r="M382" s="2">
        <v>500</v>
      </c>
    </row>
    <row r="383" spans="2:13" ht="12.75">
      <c r="B383" s="409">
        <v>1100</v>
      </c>
      <c r="C383" s="83" t="s">
        <v>21</v>
      </c>
      <c r="D383" s="33" t="s">
        <v>11</v>
      </c>
      <c r="E383" s="83" t="s">
        <v>22</v>
      </c>
      <c r="F383" s="70" t="s">
        <v>148</v>
      </c>
      <c r="G383" s="70" t="s">
        <v>102</v>
      </c>
      <c r="H383" s="6">
        <f t="shared" si="25"/>
        <v>-3500</v>
      </c>
      <c r="I383" s="22">
        <f t="shared" si="26"/>
        <v>2.2</v>
      </c>
      <c r="K383" s="84" t="s">
        <v>142</v>
      </c>
      <c r="L383">
        <v>9</v>
      </c>
      <c r="M383" s="2">
        <v>500</v>
      </c>
    </row>
    <row r="384" spans="1:13" s="76" customFormat="1" ht="12.75">
      <c r="A384" s="71"/>
      <c r="B384" s="399">
        <f>SUM(B381:B383)</f>
        <v>3500</v>
      </c>
      <c r="C384" s="71"/>
      <c r="D384" s="71"/>
      <c r="E384" s="73" t="s">
        <v>22</v>
      </c>
      <c r="F384" s="74"/>
      <c r="G384" s="74"/>
      <c r="H384" s="72">
        <v>0</v>
      </c>
      <c r="I384" s="75">
        <f t="shared" si="26"/>
        <v>7</v>
      </c>
      <c r="M384" s="2">
        <v>500</v>
      </c>
    </row>
    <row r="385" spans="2:13" ht="12.75">
      <c r="B385" s="297"/>
      <c r="H385" s="6">
        <f>H384-B385</f>
        <v>0</v>
      </c>
      <c r="I385" s="22">
        <f t="shared" si="26"/>
        <v>0</v>
      </c>
      <c r="M385" s="2">
        <v>500</v>
      </c>
    </row>
    <row r="386" spans="2:13" ht="12.75">
      <c r="B386" s="297"/>
      <c r="H386" s="6">
        <f>H385-B386</f>
        <v>0</v>
      </c>
      <c r="I386" s="22">
        <f t="shared" si="26"/>
        <v>0</v>
      </c>
      <c r="M386" s="2">
        <v>500</v>
      </c>
    </row>
    <row r="387" spans="2:13" ht="12.75">
      <c r="B387" s="297"/>
      <c r="H387" s="6">
        <f>H386-B387</f>
        <v>0</v>
      </c>
      <c r="I387" s="22">
        <f t="shared" si="26"/>
        <v>0</v>
      </c>
      <c r="M387" s="2">
        <v>500</v>
      </c>
    </row>
    <row r="388" spans="2:13" ht="12.75">
      <c r="B388" s="297"/>
      <c r="H388" s="6">
        <f>H387-B388</f>
        <v>0</v>
      </c>
      <c r="I388" s="22">
        <f t="shared" si="26"/>
        <v>0</v>
      </c>
      <c r="M388" s="2">
        <v>500</v>
      </c>
    </row>
    <row r="389" spans="1:256" s="69" customFormat="1" ht="12.75">
      <c r="A389" s="64"/>
      <c r="B389" s="404">
        <f>+B398+B415+B425+B432+B440+B445</f>
        <v>84500</v>
      </c>
      <c r="C389" s="64" t="s">
        <v>165</v>
      </c>
      <c r="D389" s="64" t="s">
        <v>469</v>
      </c>
      <c r="E389" s="64" t="s">
        <v>194</v>
      </c>
      <c r="F389" s="66" t="s">
        <v>166</v>
      </c>
      <c r="G389" s="132" t="s">
        <v>467</v>
      </c>
      <c r="H389" s="55"/>
      <c r="I389" s="68">
        <f t="shared" si="26"/>
        <v>169</v>
      </c>
      <c r="M389" s="2">
        <v>500</v>
      </c>
      <c r="IV389" s="64">
        <f>SUM(A389:IU389)</f>
        <v>85169</v>
      </c>
    </row>
    <row r="390" spans="2:13" ht="12.75">
      <c r="B390" s="297"/>
      <c r="H390" s="6">
        <f>H389-B390</f>
        <v>0</v>
      </c>
      <c r="I390" s="22">
        <f t="shared" si="26"/>
        <v>0</v>
      </c>
      <c r="M390" s="2">
        <v>500</v>
      </c>
    </row>
    <row r="391" spans="2:13" ht="12.75">
      <c r="B391" s="297">
        <v>2500</v>
      </c>
      <c r="C391" s="1" t="s">
        <v>26</v>
      </c>
      <c r="D391" s="1" t="s">
        <v>11</v>
      </c>
      <c r="E391" s="1" t="s">
        <v>30</v>
      </c>
      <c r="F391" s="27" t="s">
        <v>167</v>
      </c>
      <c r="G391" s="27" t="s">
        <v>91</v>
      </c>
      <c r="H391" s="6">
        <f>H390-B391</f>
        <v>-2500</v>
      </c>
      <c r="I391" s="22">
        <f t="shared" si="26"/>
        <v>5</v>
      </c>
      <c r="K391" t="s">
        <v>26</v>
      </c>
      <c r="L391">
        <v>10</v>
      </c>
      <c r="M391" s="2">
        <v>500</v>
      </c>
    </row>
    <row r="392" spans="2:13" ht="12.75">
      <c r="B392" s="297">
        <v>2500</v>
      </c>
      <c r="C392" s="1" t="s">
        <v>26</v>
      </c>
      <c r="D392" s="1" t="s">
        <v>11</v>
      </c>
      <c r="E392" s="1" t="s">
        <v>30</v>
      </c>
      <c r="F392" s="27" t="s">
        <v>168</v>
      </c>
      <c r="G392" s="27" t="s">
        <v>58</v>
      </c>
      <c r="H392" s="6">
        <f aca="true" t="shared" si="27" ref="H392:H397">H391-B392</f>
        <v>-5000</v>
      </c>
      <c r="I392" s="22">
        <v>5</v>
      </c>
      <c r="K392" t="s">
        <v>26</v>
      </c>
      <c r="L392">
        <v>10</v>
      </c>
      <c r="M392" s="2">
        <v>500</v>
      </c>
    </row>
    <row r="393" spans="2:13" ht="12.75">
      <c r="B393" s="297">
        <v>2500</v>
      </c>
      <c r="C393" s="1" t="s">
        <v>26</v>
      </c>
      <c r="D393" s="1" t="s">
        <v>11</v>
      </c>
      <c r="E393" s="1" t="s">
        <v>30</v>
      </c>
      <c r="F393" s="27" t="s">
        <v>169</v>
      </c>
      <c r="G393" s="27" t="s">
        <v>103</v>
      </c>
      <c r="H393" s="6">
        <f t="shared" si="27"/>
        <v>-7500</v>
      </c>
      <c r="I393" s="22">
        <v>5</v>
      </c>
      <c r="K393" t="s">
        <v>26</v>
      </c>
      <c r="L393">
        <v>10</v>
      </c>
      <c r="M393" s="2">
        <v>500</v>
      </c>
    </row>
    <row r="394" spans="2:13" ht="12.75">
      <c r="B394" s="297">
        <v>2500</v>
      </c>
      <c r="C394" s="1" t="s">
        <v>26</v>
      </c>
      <c r="D394" s="1" t="s">
        <v>11</v>
      </c>
      <c r="E394" s="1" t="s">
        <v>30</v>
      </c>
      <c r="F394" s="27" t="s">
        <v>170</v>
      </c>
      <c r="G394" s="27" t="s">
        <v>104</v>
      </c>
      <c r="H394" s="6">
        <f t="shared" si="27"/>
        <v>-10000</v>
      </c>
      <c r="I394" s="22">
        <v>5</v>
      </c>
      <c r="K394" t="s">
        <v>26</v>
      </c>
      <c r="L394">
        <v>10</v>
      </c>
      <c r="M394" s="2">
        <v>500</v>
      </c>
    </row>
    <row r="395" spans="2:13" ht="12.75">
      <c r="B395" s="297">
        <v>2500</v>
      </c>
      <c r="C395" s="1" t="s">
        <v>26</v>
      </c>
      <c r="D395" s="1" t="s">
        <v>11</v>
      </c>
      <c r="E395" s="1" t="s">
        <v>30</v>
      </c>
      <c r="F395" s="27" t="s">
        <v>171</v>
      </c>
      <c r="G395" s="27" t="s">
        <v>102</v>
      </c>
      <c r="H395" s="6">
        <f t="shared" si="27"/>
        <v>-12500</v>
      </c>
      <c r="I395" s="22">
        <v>5</v>
      </c>
      <c r="K395" t="s">
        <v>26</v>
      </c>
      <c r="L395">
        <v>10</v>
      </c>
      <c r="M395" s="2">
        <v>500</v>
      </c>
    </row>
    <row r="396" spans="2:13" ht="12.75">
      <c r="B396" s="297">
        <v>2500</v>
      </c>
      <c r="C396" s="1" t="s">
        <v>26</v>
      </c>
      <c r="D396" s="1" t="s">
        <v>11</v>
      </c>
      <c r="E396" s="1" t="s">
        <v>17</v>
      </c>
      <c r="F396" s="27" t="s">
        <v>172</v>
      </c>
      <c r="G396" s="27" t="s">
        <v>102</v>
      </c>
      <c r="H396" s="6">
        <f t="shared" si="27"/>
        <v>-15000</v>
      </c>
      <c r="I396" s="22">
        <v>5</v>
      </c>
      <c r="K396" t="s">
        <v>26</v>
      </c>
      <c r="L396">
        <v>10</v>
      </c>
      <c r="M396" s="2">
        <v>500</v>
      </c>
    </row>
    <row r="397" spans="2:13" ht="12.75">
      <c r="B397" s="297">
        <v>2500</v>
      </c>
      <c r="C397" s="1" t="s">
        <v>26</v>
      </c>
      <c r="D397" s="1" t="s">
        <v>11</v>
      </c>
      <c r="E397" s="1" t="s">
        <v>30</v>
      </c>
      <c r="F397" s="27" t="s">
        <v>173</v>
      </c>
      <c r="G397" s="27" t="s">
        <v>106</v>
      </c>
      <c r="H397" s="6">
        <f t="shared" si="27"/>
        <v>-17500</v>
      </c>
      <c r="I397" s="22">
        <v>5</v>
      </c>
      <c r="K397" t="s">
        <v>26</v>
      </c>
      <c r="L397">
        <v>10</v>
      </c>
      <c r="M397" s="2">
        <v>500</v>
      </c>
    </row>
    <row r="398" spans="1:13" s="62" customFormat="1" ht="12.75">
      <c r="A398" s="11"/>
      <c r="B398" s="401">
        <f>SUM(B391:B397)</f>
        <v>17500</v>
      </c>
      <c r="C398" s="11" t="s">
        <v>26</v>
      </c>
      <c r="D398" s="11"/>
      <c r="E398" s="11"/>
      <c r="F398" s="18"/>
      <c r="G398" s="18"/>
      <c r="H398" s="59">
        <v>0</v>
      </c>
      <c r="I398" s="61">
        <f aca="true" t="shared" si="28" ref="I398:I415">+B398/M398</f>
        <v>35</v>
      </c>
      <c r="M398" s="2">
        <v>500</v>
      </c>
    </row>
    <row r="399" spans="2:13" ht="12.75">
      <c r="B399" s="297"/>
      <c r="H399" s="6">
        <f>H398-B399</f>
        <v>0</v>
      </c>
      <c r="I399" s="22">
        <f t="shared" si="28"/>
        <v>0</v>
      </c>
      <c r="M399" s="2">
        <v>500</v>
      </c>
    </row>
    <row r="400" spans="2:13" ht="12.75">
      <c r="B400" s="297"/>
      <c r="H400" s="6">
        <f>H399-B400</f>
        <v>0</v>
      </c>
      <c r="I400" s="22">
        <f t="shared" si="28"/>
        <v>0</v>
      </c>
      <c r="M400" s="2">
        <v>500</v>
      </c>
    </row>
    <row r="401" spans="2:13" ht="12.75">
      <c r="B401" s="246">
        <v>3500</v>
      </c>
      <c r="C401" s="33" t="s">
        <v>451</v>
      </c>
      <c r="D401" s="12" t="s">
        <v>46</v>
      </c>
      <c r="E401" s="33" t="s">
        <v>886</v>
      </c>
      <c r="F401" s="70" t="s">
        <v>174</v>
      </c>
      <c r="G401" s="31" t="s">
        <v>103</v>
      </c>
      <c r="H401" s="6">
        <f>H400-B401</f>
        <v>-3500</v>
      </c>
      <c r="I401" s="22">
        <f t="shared" si="28"/>
        <v>7</v>
      </c>
      <c r="K401" t="s">
        <v>30</v>
      </c>
      <c r="L401">
        <v>10</v>
      </c>
      <c r="M401" s="2">
        <v>500</v>
      </c>
    </row>
    <row r="402" spans="2:14" ht="12.75">
      <c r="B402" s="246">
        <v>1500</v>
      </c>
      <c r="C402" s="33" t="s">
        <v>1136</v>
      </c>
      <c r="D402" s="12" t="s">
        <v>46</v>
      </c>
      <c r="E402" s="33" t="s">
        <v>886</v>
      </c>
      <c r="F402" s="70" t="s">
        <v>175</v>
      </c>
      <c r="G402" s="31" t="s">
        <v>103</v>
      </c>
      <c r="H402" s="6">
        <f>H401-B402</f>
        <v>-5000</v>
      </c>
      <c r="I402" s="22">
        <f t="shared" si="28"/>
        <v>3</v>
      </c>
      <c r="K402" t="s">
        <v>30</v>
      </c>
      <c r="L402" s="36">
        <v>10</v>
      </c>
      <c r="M402" s="2">
        <v>500</v>
      </c>
      <c r="N402" s="38"/>
    </row>
    <row r="403" spans="2:14" ht="12.75">
      <c r="B403" s="246">
        <v>5000</v>
      </c>
      <c r="C403" s="33" t="s">
        <v>1137</v>
      </c>
      <c r="D403" s="12" t="s">
        <v>46</v>
      </c>
      <c r="E403" s="33" t="s">
        <v>886</v>
      </c>
      <c r="F403" s="70" t="s">
        <v>175</v>
      </c>
      <c r="G403" s="31" t="s">
        <v>103</v>
      </c>
      <c r="H403" s="6">
        <f>H402-B403</f>
        <v>-10000</v>
      </c>
      <c r="I403" s="22">
        <f t="shared" si="28"/>
        <v>10</v>
      </c>
      <c r="K403" t="s">
        <v>30</v>
      </c>
      <c r="L403" s="36">
        <v>10</v>
      </c>
      <c r="M403" s="2">
        <v>500</v>
      </c>
      <c r="N403" s="38"/>
    </row>
    <row r="404" spans="2:14" ht="12.75">
      <c r="B404" s="246">
        <v>1500</v>
      </c>
      <c r="C404" s="33" t="s">
        <v>176</v>
      </c>
      <c r="D404" s="12" t="s">
        <v>46</v>
      </c>
      <c r="E404" s="33" t="s">
        <v>886</v>
      </c>
      <c r="F404" s="70" t="s">
        <v>175</v>
      </c>
      <c r="G404" s="31" t="s">
        <v>104</v>
      </c>
      <c r="H404" s="6">
        <f aca="true" t="shared" si="29" ref="H404:H414">H403-B404</f>
        <v>-11500</v>
      </c>
      <c r="I404" s="22">
        <f t="shared" si="28"/>
        <v>3</v>
      </c>
      <c r="K404" t="s">
        <v>30</v>
      </c>
      <c r="L404" s="36">
        <v>10</v>
      </c>
      <c r="M404" s="2">
        <v>500</v>
      </c>
      <c r="N404" s="38"/>
    </row>
    <row r="405" spans="2:14" ht="12.75">
      <c r="B405" s="246">
        <v>1500</v>
      </c>
      <c r="C405" s="33" t="s">
        <v>177</v>
      </c>
      <c r="D405" s="12" t="s">
        <v>46</v>
      </c>
      <c r="E405" s="33" t="s">
        <v>886</v>
      </c>
      <c r="F405" s="70" t="s">
        <v>175</v>
      </c>
      <c r="G405" s="31" t="s">
        <v>104</v>
      </c>
      <c r="H405" s="6">
        <f t="shared" si="29"/>
        <v>-13000</v>
      </c>
      <c r="I405" s="22">
        <f t="shared" si="28"/>
        <v>3</v>
      </c>
      <c r="K405" t="s">
        <v>30</v>
      </c>
      <c r="L405" s="36">
        <v>10</v>
      </c>
      <c r="M405" s="2">
        <v>500</v>
      </c>
      <c r="N405" s="38"/>
    </row>
    <row r="406" spans="2:14" ht="12.75">
      <c r="B406" s="246">
        <v>3000</v>
      </c>
      <c r="C406" s="33" t="s">
        <v>178</v>
      </c>
      <c r="D406" s="12" t="s">
        <v>46</v>
      </c>
      <c r="E406" s="33" t="s">
        <v>886</v>
      </c>
      <c r="F406" s="70" t="s">
        <v>175</v>
      </c>
      <c r="G406" s="31" t="s">
        <v>102</v>
      </c>
      <c r="H406" s="6">
        <f t="shared" si="29"/>
        <v>-16000</v>
      </c>
      <c r="I406" s="22">
        <f t="shared" si="28"/>
        <v>6</v>
      </c>
      <c r="K406" t="s">
        <v>30</v>
      </c>
      <c r="L406" s="36">
        <v>10</v>
      </c>
      <c r="M406" s="2">
        <v>500</v>
      </c>
      <c r="N406" s="38"/>
    </row>
    <row r="407" spans="2:14" ht="12.75">
      <c r="B407" s="246">
        <v>3000</v>
      </c>
      <c r="C407" s="33" t="s">
        <v>179</v>
      </c>
      <c r="D407" s="12" t="s">
        <v>46</v>
      </c>
      <c r="E407" s="33" t="s">
        <v>886</v>
      </c>
      <c r="F407" s="70" t="s">
        <v>175</v>
      </c>
      <c r="G407" s="31" t="s">
        <v>102</v>
      </c>
      <c r="H407" s="6">
        <f t="shared" si="29"/>
        <v>-19000</v>
      </c>
      <c r="I407" s="22">
        <f t="shared" si="28"/>
        <v>6</v>
      </c>
      <c r="K407" t="s">
        <v>30</v>
      </c>
      <c r="L407" s="36">
        <v>10</v>
      </c>
      <c r="M407" s="2">
        <v>500</v>
      </c>
      <c r="N407" s="38"/>
    </row>
    <row r="408" spans="2:14" ht="12.75">
      <c r="B408" s="246">
        <v>1500</v>
      </c>
      <c r="C408" s="33" t="s">
        <v>180</v>
      </c>
      <c r="D408" s="12" t="s">
        <v>46</v>
      </c>
      <c r="E408" s="33" t="s">
        <v>886</v>
      </c>
      <c r="F408" s="70" t="s">
        <v>175</v>
      </c>
      <c r="G408" s="31" t="s">
        <v>105</v>
      </c>
      <c r="H408" s="6">
        <f t="shared" si="29"/>
        <v>-20500</v>
      </c>
      <c r="I408" s="22">
        <f t="shared" si="28"/>
        <v>3</v>
      </c>
      <c r="K408" t="s">
        <v>30</v>
      </c>
      <c r="L408" s="36">
        <v>10</v>
      </c>
      <c r="M408" s="2">
        <v>500</v>
      </c>
      <c r="N408" s="38"/>
    </row>
    <row r="409" spans="2:14" ht="12.75">
      <c r="B409" s="246">
        <v>1500</v>
      </c>
      <c r="C409" s="33" t="s">
        <v>181</v>
      </c>
      <c r="D409" s="12" t="s">
        <v>46</v>
      </c>
      <c r="E409" s="33" t="s">
        <v>886</v>
      </c>
      <c r="F409" s="70" t="s">
        <v>175</v>
      </c>
      <c r="G409" s="31" t="s">
        <v>105</v>
      </c>
      <c r="H409" s="6">
        <f t="shared" si="29"/>
        <v>-22000</v>
      </c>
      <c r="I409" s="22">
        <f t="shared" si="28"/>
        <v>3</v>
      </c>
      <c r="K409" t="s">
        <v>30</v>
      </c>
      <c r="L409" s="36">
        <v>10</v>
      </c>
      <c r="M409" s="2">
        <v>500</v>
      </c>
      <c r="N409" s="38"/>
    </row>
    <row r="410" spans="2:14" ht="12.75">
      <c r="B410" s="246">
        <v>3000</v>
      </c>
      <c r="C410" s="33" t="s">
        <v>182</v>
      </c>
      <c r="D410" s="12" t="s">
        <v>46</v>
      </c>
      <c r="E410" s="33" t="s">
        <v>886</v>
      </c>
      <c r="F410" s="70" t="s">
        <v>175</v>
      </c>
      <c r="G410" s="31" t="s">
        <v>106</v>
      </c>
      <c r="H410" s="6">
        <f t="shared" si="29"/>
        <v>-25000</v>
      </c>
      <c r="I410" s="22">
        <f t="shared" si="28"/>
        <v>6</v>
      </c>
      <c r="K410" t="s">
        <v>30</v>
      </c>
      <c r="L410" s="36">
        <v>10</v>
      </c>
      <c r="M410" s="2">
        <v>500</v>
      </c>
      <c r="N410" s="38"/>
    </row>
    <row r="411" spans="2:14" ht="12.75">
      <c r="B411" s="246">
        <v>3000</v>
      </c>
      <c r="C411" s="33" t="s">
        <v>183</v>
      </c>
      <c r="D411" s="12" t="s">
        <v>46</v>
      </c>
      <c r="E411" s="33" t="s">
        <v>886</v>
      </c>
      <c r="F411" s="70" t="s">
        <v>175</v>
      </c>
      <c r="G411" s="31" t="s">
        <v>106</v>
      </c>
      <c r="H411" s="6">
        <f t="shared" si="29"/>
        <v>-28000</v>
      </c>
      <c r="I411" s="22">
        <f t="shared" si="28"/>
        <v>6</v>
      </c>
      <c r="K411" t="s">
        <v>30</v>
      </c>
      <c r="L411" s="36">
        <v>10</v>
      </c>
      <c r="M411" s="2">
        <v>500</v>
      </c>
      <c r="N411" s="38"/>
    </row>
    <row r="412" spans="2:14" ht="12.75">
      <c r="B412" s="246">
        <v>1500</v>
      </c>
      <c r="C412" s="33" t="s">
        <v>1138</v>
      </c>
      <c r="D412" s="12" t="s">
        <v>46</v>
      </c>
      <c r="E412" s="33" t="s">
        <v>886</v>
      </c>
      <c r="F412" s="70" t="s">
        <v>175</v>
      </c>
      <c r="G412" s="31" t="s">
        <v>106</v>
      </c>
      <c r="H412" s="6">
        <f t="shared" si="29"/>
        <v>-29500</v>
      </c>
      <c r="I412" s="22">
        <f t="shared" si="28"/>
        <v>3</v>
      </c>
      <c r="K412" t="s">
        <v>30</v>
      </c>
      <c r="L412" s="36">
        <v>10</v>
      </c>
      <c r="M412" s="2">
        <v>500</v>
      </c>
      <c r="N412" s="38"/>
    </row>
    <row r="413" spans="2:14" ht="12.75">
      <c r="B413" s="246">
        <v>1500</v>
      </c>
      <c r="C413" s="33" t="s">
        <v>1139</v>
      </c>
      <c r="D413" s="12" t="s">
        <v>46</v>
      </c>
      <c r="E413" s="33" t="s">
        <v>886</v>
      </c>
      <c r="F413" s="70" t="s">
        <v>175</v>
      </c>
      <c r="G413" s="31" t="s">
        <v>106</v>
      </c>
      <c r="H413" s="6">
        <f t="shared" si="29"/>
        <v>-31000</v>
      </c>
      <c r="I413" s="22">
        <f t="shared" si="28"/>
        <v>3</v>
      </c>
      <c r="K413" t="s">
        <v>30</v>
      </c>
      <c r="L413" s="36">
        <v>10</v>
      </c>
      <c r="M413" s="2">
        <v>500</v>
      </c>
      <c r="N413" s="38"/>
    </row>
    <row r="414" spans="2:14" ht="12.75">
      <c r="B414" s="246">
        <v>3500</v>
      </c>
      <c r="C414" s="33" t="s">
        <v>452</v>
      </c>
      <c r="D414" s="12" t="s">
        <v>46</v>
      </c>
      <c r="E414" s="33" t="s">
        <v>886</v>
      </c>
      <c r="F414" s="70" t="s">
        <v>184</v>
      </c>
      <c r="G414" s="31" t="s">
        <v>106</v>
      </c>
      <c r="H414" s="6">
        <f t="shared" si="29"/>
        <v>-34500</v>
      </c>
      <c r="I414" s="22">
        <f t="shared" si="28"/>
        <v>7</v>
      </c>
      <c r="K414" t="s">
        <v>30</v>
      </c>
      <c r="L414" s="36">
        <v>10</v>
      </c>
      <c r="M414" s="2">
        <v>500</v>
      </c>
      <c r="N414" s="38"/>
    </row>
    <row r="415" spans="1:13" s="76" customFormat="1" ht="12.75">
      <c r="A415" s="71"/>
      <c r="B415" s="399">
        <f>SUM(B401:B414)</f>
        <v>34500</v>
      </c>
      <c r="C415" s="73" t="s">
        <v>515</v>
      </c>
      <c r="D415" s="71"/>
      <c r="E415" s="71"/>
      <c r="F415" s="74"/>
      <c r="G415" s="74"/>
      <c r="H415" s="72">
        <v>0</v>
      </c>
      <c r="I415" s="75">
        <f t="shared" si="28"/>
        <v>69</v>
      </c>
      <c r="M415" s="2">
        <v>500</v>
      </c>
    </row>
    <row r="416" spans="1:13" s="15" customFormat="1" ht="12.75">
      <c r="A416" s="12"/>
      <c r="B416" s="246"/>
      <c r="C416" s="33"/>
      <c r="D416" s="12"/>
      <c r="E416" s="12"/>
      <c r="F416" s="30"/>
      <c r="G416" s="30"/>
      <c r="H416" s="6">
        <f aca="true" t="shared" si="30" ref="H416:H424">H415-B416</f>
        <v>0</v>
      </c>
      <c r="I416" s="78"/>
      <c r="M416" s="2">
        <v>500</v>
      </c>
    </row>
    <row r="417" spans="1:13" s="15" customFormat="1" ht="12.75">
      <c r="A417" s="12"/>
      <c r="B417" s="246"/>
      <c r="C417" s="33"/>
      <c r="D417" s="12"/>
      <c r="E417" s="12"/>
      <c r="F417" s="30"/>
      <c r="G417" s="30"/>
      <c r="H417" s="6">
        <f t="shared" si="30"/>
        <v>0</v>
      </c>
      <c r="I417" s="78"/>
      <c r="M417" s="2">
        <v>500</v>
      </c>
    </row>
    <row r="418" spans="2:13" ht="12.75">
      <c r="B418" s="297">
        <v>1300</v>
      </c>
      <c r="C418" s="1" t="s">
        <v>18</v>
      </c>
      <c r="D418" s="1" t="s">
        <v>53</v>
      </c>
      <c r="E418" s="1" t="s">
        <v>19</v>
      </c>
      <c r="F418" s="27" t="s">
        <v>175</v>
      </c>
      <c r="G418" s="27" t="s">
        <v>91</v>
      </c>
      <c r="H418" s="6">
        <f t="shared" si="30"/>
        <v>-1300</v>
      </c>
      <c r="I418" s="22">
        <f aca="true" t="shared" si="31" ref="I418:I432">+B418/M418</f>
        <v>2.6</v>
      </c>
      <c r="K418" t="s">
        <v>30</v>
      </c>
      <c r="L418" s="36">
        <v>10</v>
      </c>
      <c r="M418" s="2">
        <v>500</v>
      </c>
    </row>
    <row r="419" spans="2:13" ht="12.75">
      <c r="B419" s="297">
        <v>1200</v>
      </c>
      <c r="C419" s="33" t="s">
        <v>18</v>
      </c>
      <c r="D419" s="12" t="s">
        <v>53</v>
      </c>
      <c r="E419" s="1" t="s">
        <v>19</v>
      </c>
      <c r="F419" s="27" t="s">
        <v>175</v>
      </c>
      <c r="G419" s="27" t="s">
        <v>58</v>
      </c>
      <c r="H419" s="6">
        <f t="shared" si="30"/>
        <v>-2500</v>
      </c>
      <c r="I419" s="22">
        <f t="shared" si="31"/>
        <v>2.4</v>
      </c>
      <c r="K419" t="s">
        <v>30</v>
      </c>
      <c r="L419" s="36">
        <v>10</v>
      </c>
      <c r="M419" s="2">
        <v>500</v>
      </c>
    </row>
    <row r="420" spans="2:13" ht="12.75">
      <c r="B420" s="297">
        <v>1000</v>
      </c>
      <c r="C420" s="33" t="s">
        <v>18</v>
      </c>
      <c r="D420" s="12" t="s">
        <v>53</v>
      </c>
      <c r="E420" s="1" t="s">
        <v>19</v>
      </c>
      <c r="F420" s="27" t="s">
        <v>175</v>
      </c>
      <c r="G420" s="27" t="s">
        <v>103</v>
      </c>
      <c r="H420" s="6">
        <f t="shared" si="30"/>
        <v>-3500</v>
      </c>
      <c r="I420" s="22">
        <f t="shared" si="31"/>
        <v>2</v>
      </c>
      <c r="J420" s="15"/>
      <c r="K420" t="s">
        <v>30</v>
      </c>
      <c r="L420" s="36">
        <v>10</v>
      </c>
      <c r="M420" s="2">
        <v>500</v>
      </c>
    </row>
    <row r="421" spans="2:13" ht="12.75">
      <c r="B421" s="297">
        <v>1000</v>
      </c>
      <c r="C421" s="33" t="s">
        <v>18</v>
      </c>
      <c r="D421" s="12" t="s">
        <v>53</v>
      </c>
      <c r="E421" s="1" t="s">
        <v>19</v>
      </c>
      <c r="F421" s="27" t="s">
        <v>175</v>
      </c>
      <c r="G421" s="27" t="s">
        <v>104</v>
      </c>
      <c r="H421" s="6">
        <f t="shared" si="30"/>
        <v>-4500</v>
      </c>
      <c r="I421" s="22">
        <f t="shared" si="31"/>
        <v>2</v>
      </c>
      <c r="J421" s="15"/>
      <c r="K421" t="s">
        <v>30</v>
      </c>
      <c r="L421" s="36">
        <v>10</v>
      </c>
      <c r="M421" s="2">
        <v>500</v>
      </c>
    </row>
    <row r="422" spans="2:13" ht="12.75">
      <c r="B422" s="297">
        <v>1000</v>
      </c>
      <c r="C422" s="33" t="s">
        <v>18</v>
      </c>
      <c r="D422" s="12" t="s">
        <v>53</v>
      </c>
      <c r="E422" s="1" t="s">
        <v>19</v>
      </c>
      <c r="F422" s="27" t="s">
        <v>175</v>
      </c>
      <c r="G422" s="27" t="s">
        <v>102</v>
      </c>
      <c r="H422" s="6">
        <f t="shared" si="30"/>
        <v>-5500</v>
      </c>
      <c r="I422" s="22">
        <f t="shared" si="31"/>
        <v>2</v>
      </c>
      <c r="J422" s="15"/>
      <c r="K422" t="s">
        <v>30</v>
      </c>
      <c r="L422" s="36">
        <v>10</v>
      </c>
      <c r="M422" s="2">
        <v>500</v>
      </c>
    </row>
    <row r="423" spans="2:13" ht="12.75">
      <c r="B423" s="297">
        <v>1000</v>
      </c>
      <c r="C423" s="33" t="s">
        <v>18</v>
      </c>
      <c r="D423" s="12" t="s">
        <v>53</v>
      </c>
      <c r="E423" s="1" t="s">
        <v>19</v>
      </c>
      <c r="F423" s="27" t="s">
        <v>175</v>
      </c>
      <c r="G423" s="27" t="s">
        <v>105</v>
      </c>
      <c r="H423" s="6">
        <f t="shared" si="30"/>
        <v>-6500</v>
      </c>
      <c r="I423" s="22">
        <f t="shared" si="31"/>
        <v>2</v>
      </c>
      <c r="J423" s="15"/>
      <c r="K423" t="s">
        <v>30</v>
      </c>
      <c r="L423" s="36">
        <v>10</v>
      </c>
      <c r="M423" s="2">
        <v>500</v>
      </c>
    </row>
    <row r="424" spans="2:13" ht="12.75">
      <c r="B424" s="297">
        <v>1000</v>
      </c>
      <c r="C424" s="33" t="s">
        <v>18</v>
      </c>
      <c r="D424" s="12" t="s">
        <v>53</v>
      </c>
      <c r="E424" s="1" t="s">
        <v>19</v>
      </c>
      <c r="F424" s="27" t="s">
        <v>175</v>
      </c>
      <c r="G424" s="27" t="s">
        <v>106</v>
      </c>
      <c r="H424" s="6">
        <f t="shared" si="30"/>
        <v>-7500</v>
      </c>
      <c r="I424" s="22">
        <f t="shared" si="31"/>
        <v>2</v>
      </c>
      <c r="J424" s="15"/>
      <c r="K424" t="s">
        <v>30</v>
      </c>
      <c r="L424" s="36">
        <v>10</v>
      </c>
      <c r="M424" s="2">
        <v>500</v>
      </c>
    </row>
    <row r="425" spans="1:13" s="76" customFormat="1" ht="12.75">
      <c r="A425" s="71"/>
      <c r="B425" s="399">
        <f>SUM(B418:B424)</f>
        <v>7500</v>
      </c>
      <c r="C425" s="73"/>
      <c r="D425" s="71"/>
      <c r="E425" s="71" t="s">
        <v>19</v>
      </c>
      <c r="F425" s="74"/>
      <c r="G425" s="74"/>
      <c r="H425" s="72">
        <v>0</v>
      </c>
      <c r="I425" s="75">
        <f t="shared" si="31"/>
        <v>15</v>
      </c>
      <c r="M425" s="2">
        <v>500</v>
      </c>
    </row>
    <row r="426" spans="2:13" ht="12.75">
      <c r="B426" s="297"/>
      <c r="C426" s="33"/>
      <c r="D426" s="12"/>
      <c r="H426" s="6">
        <f aca="true" t="shared" si="32" ref="H426:H431">H425-B426</f>
        <v>0</v>
      </c>
      <c r="I426" s="22">
        <f t="shared" si="31"/>
        <v>0</v>
      </c>
      <c r="M426" s="2">
        <v>500</v>
      </c>
    </row>
    <row r="427" spans="2:13" ht="12.75">
      <c r="B427" s="297"/>
      <c r="D427" s="12"/>
      <c r="H427" s="6">
        <f t="shared" si="32"/>
        <v>0</v>
      </c>
      <c r="I427" s="22">
        <f t="shared" si="31"/>
        <v>0</v>
      </c>
      <c r="M427" s="2">
        <v>500</v>
      </c>
    </row>
    <row r="428" spans="2:13" ht="12.75">
      <c r="B428" s="297">
        <v>3000</v>
      </c>
      <c r="C428" s="1" t="s">
        <v>54</v>
      </c>
      <c r="D428" s="12" t="s">
        <v>53</v>
      </c>
      <c r="E428" s="1" t="s">
        <v>461</v>
      </c>
      <c r="F428" s="35" t="s">
        <v>185</v>
      </c>
      <c r="G428" s="27" t="s">
        <v>104</v>
      </c>
      <c r="H428" s="6">
        <f t="shared" si="32"/>
        <v>-3000</v>
      </c>
      <c r="I428" s="22">
        <f t="shared" si="31"/>
        <v>6</v>
      </c>
      <c r="K428" t="s">
        <v>30</v>
      </c>
      <c r="L428" s="36">
        <v>10</v>
      </c>
      <c r="M428" s="2">
        <v>500</v>
      </c>
    </row>
    <row r="429" spans="2:13" ht="12.75">
      <c r="B429" s="297">
        <v>3000</v>
      </c>
      <c r="C429" s="1" t="s">
        <v>54</v>
      </c>
      <c r="D429" s="12" t="s">
        <v>53</v>
      </c>
      <c r="E429" s="1" t="s">
        <v>461</v>
      </c>
      <c r="F429" s="35" t="s">
        <v>185</v>
      </c>
      <c r="G429" s="27" t="s">
        <v>102</v>
      </c>
      <c r="H429" s="6">
        <f t="shared" si="32"/>
        <v>-6000</v>
      </c>
      <c r="I429" s="22">
        <f t="shared" si="31"/>
        <v>6</v>
      </c>
      <c r="K429" t="s">
        <v>30</v>
      </c>
      <c r="L429" s="36">
        <v>10</v>
      </c>
      <c r="M429" s="2">
        <v>500</v>
      </c>
    </row>
    <row r="430" spans="2:13" ht="12.75">
      <c r="B430" s="297">
        <v>3000</v>
      </c>
      <c r="C430" s="1" t="s">
        <v>54</v>
      </c>
      <c r="D430" s="12" t="s">
        <v>53</v>
      </c>
      <c r="E430" s="1" t="s">
        <v>461</v>
      </c>
      <c r="F430" s="35" t="s">
        <v>185</v>
      </c>
      <c r="G430" s="27" t="s">
        <v>105</v>
      </c>
      <c r="H430" s="6">
        <f t="shared" si="32"/>
        <v>-9000</v>
      </c>
      <c r="I430" s="22">
        <f t="shared" si="31"/>
        <v>6</v>
      </c>
      <c r="K430" t="s">
        <v>30</v>
      </c>
      <c r="L430" s="36">
        <v>10</v>
      </c>
      <c r="M430" s="2">
        <v>500</v>
      </c>
    </row>
    <row r="431" spans="2:13" ht="12.75">
      <c r="B431" s="297">
        <v>3000</v>
      </c>
      <c r="C431" s="1" t="s">
        <v>54</v>
      </c>
      <c r="D431" s="12" t="s">
        <v>53</v>
      </c>
      <c r="E431" s="1" t="s">
        <v>461</v>
      </c>
      <c r="F431" s="35" t="s">
        <v>185</v>
      </c>
      <c r="G431" s="27" t="s">
        <v>106</v>
      </c>
      <c r="H431" s="6">
        <f t="shared" si="32"/>
        <v>-12000</v>
      </c>
      <c r="I431" s="22">
        <f t="shared" si="31"/>
        <v>6</v>
      </c>
      <c r="K431" t="s">
        <v>30</v>
      </c>
      <c r="L431" s="36">
        <v>10</v>
      </c>
      <c r="M431" s="2">
        <v>500</v>
      </c>
    </row>
    <row r="432" spans="1:13" s="76" customFormat="1" ht="12.75">
      <c r="A432" s="71"/>
      <c r="B432" s="399">
        <f>SUM(B428:B431)</f>
        <v>12000</v>
      </c>
      <c r="C432" s="71" t="s">
        <v>54</v>
      </c>
      <c r="D432" s="71"/>
      <c r="E432" s="71"/>
      <c r="F432" s="74"/>
      <c r="G432" s="74"/>
      <c r="H432" s="72">
        <v>0</v>
      </c>
      <c r="I432" s="75">
        <f t="shared" si="31"/>
        <v>24</v>
      </c>
      <c r="M432" s="2">
        <v>500</v>
      </c>
    </row>
    <row r="433" spans="2:13" ht="12.75">
      <c r="B433" s="297"/>
      <c r="D433" s="12"/>
      <c r="H433" s="6">
        <f aca="true" t="shared" si="33" ref="H433:H439">H432-B433</f>
        <v>0</v>
      </c>
      <c r="I433" s="22"/>
      <c r="M433" s="2">
        <v>500</v>
      </c>
    </row>
    <row r="434" spans="2:13" ht="12.75">
      <c r="B434" s="297"/>
      <c r="D434" s="12"/>
      <c r="H434" s="6">
        <f t="shared" si="33"/>
        <v>0</v>
      </c>
      <c r="I434" s="22"/>
      <c r="M434" s="2">
        <v>500</v>
      </c>
    </row>
    <row r="435" spans="1:13" s="15" customFormat="1" ht="12.75">
      <c r="A435" s="12"/>
      <c r="B435" s="246">
        <v>2000</v>
      </c>
      <c r="C435" s="12" t="s">
        <v>20</v>
      </c>
      <c r="D435" s="12" t="s">
        <v>11</v>
      </c>
      <c r="E435" s="12" t="s">
        <v>461</v>
      </c>
      <c r="F435" s="70" t="s">
        <v>175</v>
      </c>
      <c r="G435" s="30" t="s">
        <v>103</v>
      </c>
      <c r="H435" s="6">
        <f t="shared" si="33"/>
        <v>-2000</v>
      </c>
      <c r="I435" s="78">
        <f aca="true" t="shared" si="34" ref="I435:I452">+B435/M435</f>
        <v>4</v>
      </c>
      <c r="K435" s="15" t="s">
        <v>30</v>
      </c>
      <c r="L435" s="36">
        <v>10</v>
      </c>
      <c r="M435" s="2">
        <v>500</v>
      </c>
    </row>
    <row r="436" spans="1:13" s="15" customFormat="1" ht="12.75">
      <c r="A436" s="12"/>
      <c r="B436" s="246">
        <v>2000</v>
      </c>
      <c r="C436" s="12" t="s">
        <v>20</v>
      </c>
      <c r="D436" s="12" t="s">
        <v>11</v>
      </c>
      <c r="E436" s="12" t="s">
        <v>461</v>
      </c>
      <c r="F436" s="70" t="s">
        <v>175</v>
      </c>
      <c r="G436" s="30" t="s">
        <v>104</v>
      </c>
      <c r="H436" s="6">
        <f t="shared" si="33"/>
        <v>-4000</v>
      </c>
      <c r="I436" s="78">
        <f t="shared" si="34"/>
        <v>4</v>
      </c>
      <c r="K436" s="15" t="s">
        <v>30</v>
      </c>
      <c r="L436" s="36">
        <v>10</v>
      </c>
      <c r="M436" s="2">
        <v>500</v>
      </c>
    </row>
    <row r="437" spans="1:13" s="15" customFormat="1" ht="12.75">
      <c r="A437" s="12"/>
      <c r="B437" s="246">
        <v>2000</v>
      </c>
      <c r="C437" s="12" t="s">
        <v>20</v>
      </c>
      <c r="D437" s="12" t="s">
        <v>11</v>
      </c>
      <c r="E437" s="12" t="s">
        <v>461</v>
      </c>
      <c r="F437" s="70" t="s">
        <v>175</v>
      </c>
      <c r="G437" s="30" t="s">
        <v>102</v>
      </c>
      <c r="H437" s="6">
        <f t="shared" si="33"/>
        <v>-6000</v>
      </c>
      <c r="I437" s="78">
        <f t="shared" si="34"/>
        <v>4</v>
      </c>
      <c r="K437" s="15" t="s">
        <v>30</v>
      </c>
      <c r="L437" s="36">
        <v>10</v>
      </c>
      <c r="M437" s="2">
        <v>500</v>
      </c>
    </row>
    <row r="438" spans="1:13" s="15" customFormat="1" ht="12.75">
      <c r="A438" s="12"/>
      <c r="B438" s="246">
        <v>2000</v>
      </c>
      <c r="C438" s="12" t="s">
        <v>20</v>
      </c>
      <c r="D438" s="12" t="s">
        <v>11</v>
      </c>
      <c r="E438" s="12" t="s">
        <v>461</v>
      </c>
      <c r="F438" s="70" t="s">
        <v>175</v>
      </c>
      <c r="G438" s="30" t="s">
        <v>105</v>
      </c>
      <c r="H438" s="6">
        <f t="shared" si="33"/>
        <v>-8000</v>
      </c>
      <c r="I438" s="78">
        <f t="shared" si="34"/>
        <v>4</v>
      </c>
      <c r="K438" s="15" t="s">
        <v>30</v>
      </c>
      <c r="L438" s="36">
        <v>10</v>
      </c>
      <c r="M438" s="2">
        <v>500</v>
      </c>
    </row>
    <row r="439" spans="1:13" s="15" customFormat="1" ht="12.75">
      <c r="A439" s="12"/>
      <c r="B439" s="246">
        <v>2000</v>
      </c>
      <c r="C439" s="12" t="s">
        <v>20</v>
      </c>
      <c r="D439" s="12" t="s">
        <v>11</v>
      </c>
      <c r="E439" s="12" t="s">
        <v>461</v>
      </c>
      <c r="F439" s="70" t="s">
        <v>175</v>
      </c>
      <c r="G439" s="30" t="s">
        <v>106</v>
      </c>
      <c r="H439" s="6">
        <f t="shared" si="33"/>
        <v>-10000</v>
      </c>
      <c r="I439" s="78">
        <f t="shared" si="34"/>
        <v>4</v>
      </c>
      <c r="K439" s="15" t="s">
        <v>30</v>
      </c>
      <c r="L439" s="36">
        <v>10</v>
      </c>
      <c r="M439" s="2">
        <v>500</v>
      </c>
    </row>
    <row r="440" spans="1:256" s="76" customFormat="1" ht="12.75">
      <c r="A440" s="71"/>
      <c r="B440" s="399">
        <f>SUM(B435:B439)</f>
        <v>10000</v>
      </c>
      <c r="C440" s="73" t="s">
        <v>20</v>
      </c>
      <c r="D440" s="71"/>
      <c r="E440" s="71"/>
      <c r="F440" s="74"/>
      <c r="G440" s="74"/>
      <c r="H440" s="72">
        <v>0</v>
      </c>
      <c r="I440" s="75">
        <f t="shared" si="34"/>
        <v>20</v>
      </c>
      <c r="M440" s="2">
        <v>500</v>
      </c>
      <c r="IV440" s="76">
        <f>SUM(M440:IU440)</f>
        <v>500</v>
      </c>
    </row>
    <row r="441" spans="2:13" ht="12.75">
      <c r="B441" s="297"/>
      <c r="D441" s="12"/>
      <c r="H441" s="6">
        <f>H440-B441</f>
        <v>0</v>
      </c>
      <c r="I441" s="22">
        <f t="shared" si="34"/>
        <v>0</v>
      </c>
      <c r="M441" s="2">
        <v>500</v>
      </c>
    </row>
    <row r="442" spans="2:13" ht="12.75">
      <c r="B442" s="297"/>
      <c r="D442" s="12"/>
      <c r="H442" s="6">
        <f>H441-B442</f>
        <v>0</v>
      </c>
      <c r="I442" s="22">
        <f t="shared" si="34"/>
        <v>0</v>
      </c>
      <c r="M442" s="2">
        <v>500</v>
      </c>
    </row>
    <row r="443" spans="2:256" ht="12.75">
      <c r="B443" s="297">
        <v>1200</v>
      </c>
      <c r="C443" s="1" t="s">
        <v>462</v>
      </c>
      <c r="D443" s="12" t="s">
        <v>11</v>
      </c>
      <c r="E443" s="1" t="s">
        <v>22</v>
      </c>
      <c r="F443" s="70" t="s">
        <v>175</v>
      </c>
      <c r="G443" s="27" t="s">
        <v>102</v>
      </c>
      <c r="H443" s="6">
        <f>H442-B443</f>
        <v>-1200</v>
      </c>
      <c r="I443" s="22">
        <f t="shared" si="34"/>
        <v>2.4</v>
      </c>
      <c r="K443" t="s">
        <v>30</v>
      </c>
      <c r="L443" s="36">
        <v>10</v>
      </c>
      <c r="M443" s="2">
        <v>500</v>
      </c>
      <c r="IV443" s="1">
        <f>SUM(A443:IU443)</f>
        <v>512.4</v>
      </c>
    </row>
    <row r="444" spans="2:256" ht="12.75">
      <c r="B444" s="297">
        <v>1800</v>
      </c>
      <c r="C444" s="1" t="s">
        <v>462</v>
      </c>
      <c r="D444" s="12" t="s">
        <v>11</v>
      </c>
      <c r="E444" s="1" t="s">
        <v>22</v>
      </c>
      <c r="F444" s="70" t="s">
        <v>175</v>
      </c>
      <c r="G444" s="27" t="s">
        <v>106</v>
      </c>
      <c r="H444" s="6">
        <f>H443-B444</f>
        <v>-3000</v>
      </c>
      <c r="I444" s="22">
        <f t="shared" si="34"/>
        <v>3.6</v>
      </c>
      <c r="K444" t="s">
        <v>30</v>
      </c>
      <c r="L444" s="36">
        <v>10</v>
      </c>
      <c r="M444" s="2">
        <v>500</v>
      </c>
      <c r="IV444" s="1"/>
    </row>
    <row r="445" spans="1:256" s="76" customFormat="1" ht="12.75">
      <c r="A445" s="71"/>
      <c r="B445" s="399">
        <f>SUM(B443:B444)</f>
        <v>3000</v>
      </c>
      <c r="C445" s="71"/>
      <c r="D445" s="71"/>
      <c r="E445" s="73" t="s">
        <v>22</v>
      </c>
      <c r="F445" s="74"/>
      <c r="G445" s="74"/>
      <c r="H445" s="72">
        <v>0</v>
      </c>
      <c r="I445" s="75">
        <f t="shared" si="34"/>
        <v>6</v>
      </c>
      <c r="M445" s="2">
        <v>500</v>
      </c>
      <c r="IV445" s="71">
        <f>SUM(A445:IU445)</f>
        <v>3506</v>
      </c>
    </row>
    <row r="446" spans="2:13" ht="12.75">
      <c r="B446" s="297"/>
      <c r="H446" s="6">
        <f>H445-B446</f>
        <v>0</v>
      </c>
      <c r="I446" s="22">
        <f t="shared" si="34"/>
        <v>0</v>
      </c>
      <c r="M446" s="2">
        <v>500</v>
      </c>
    </row>
    <row r="447" spans="2:13" ht="12.75">
      <c r="B447" s="297"/>
      <c r="H447" s="6">
        <f>H446-B447</f>
        <v>0</v>
      </c>
      <c r="I447" s="22">
        <f t="shared" si="34"/>
        <v>0</v>
      </c>
      <c r="M447" s="2">
        <v>500</v>
      </c>
    </row>
    <row r="448" spans="2:13" ht="12.75">
      <c r="B448" s="297"/>
      <c r="H448" s="6">
        <f>H447-B448</f>
        <v>0</v>
      </c>
      <c r="I448" s="22">
        <f t="shared" si="34"/>
        <v>0</v>
      </c>
      <c r="M448" s="2">
        <v>500</v>
      </c>
    </row>
    <row r="449" spans="2:13" ht="12.75">
      <c r="B449" s="297"/>
      <c r="H449" s="6">
        <f>H448-B449</f>
        <v>0</v>
      </c>
      <c r="I449" s="22">
        <f t="shared" si="34"/>
        <v>0</v>
      </c>
      <c r="M449" s="2">
        <v>500</v>
      </c>
    </row>
    <row r="450" spans="1:13" s="58" customFormat="1" ht="12.75">
      <c r="A450" s="54"/>
      <c r="B450" s="397">
        <f>+B458+B467+B474+B479+B485+B491</f>
        <v>54900</v>
      </c>
      <c r="C450" s="54" t="s">
        <v>192</v>
      </c>
      <c r="D450" s="54" t="s">
        <v>470</v>
      </c>
      <c r="E450" s="54" t="s">
        <v>194</v>
      </c>
      <c r="F450" s="56" t="s">
        <v>195</v>
      </c>
      <c r="G450" s="102" t="s">
        <v>196</v>
      </c>
      <c r="H450" s="55"/>
      <c r="I450" s="57">
        <f t="shared" si="34"/>
        <v>109.8</v>
      </c>
      <c r="M450" s="2">
        <v>500</v>
      </c>
    </row>
    <row r="451" spans="2:13" ht="12.75">
      <c r="B451" s="297"/>
      <c r="H451" s="6">
        <f>H449-B451</f>
        <v>0</v>
      </c>
      <c r="I451" s="22">
        <f t="shared" si="34"/>
        <v>0</v>
      </c>
      <c r="M451" s="2">
        <v>500</v>
      </c>
    </row>
    <row r="452" spans="2:13" ht="12.75">
      <c r="B452" s="297">
        <v>2500</v>
      </c>
      <c r="C452" s="1" t="s">
        <v>26</v>
      </c>
      <c r="D452" s="1" t="s">
        <v>11</v>
      </c>
      <c r="E452" s="1" t="s">
        <v>62</v>
      </c>
      <c r="F452" s="27" t="s">
        <v>186</v>
      </c>
      <c r="G452" s="27" t="s">
        <v>103</v>
      </c>
      <c r="H452" s="6">
        <f>H450-B452</f>
        <v>-2500</v>
      </c>
      <c r="I452" s="22">
        <f t="shared" si="34"/>
        <v>5</v>
      </c>
      <c r="K452" t="s">
        <v>26</v>
      </c>
      <c r="L452">
        <v>11</v>
      </c>
      <c r="M452" s="2">
        <v>500</v>
      </c>
    </row>
    <row r="453" spans="2:13" ht="12.75">
      <c r="B453" s="297">
        <v>2000</v>
      </c>
      <c r="C453" s="1" t="s">
        <v>26</v>
      </c>
      <c r="D453" s="1" t="s">
        <v>11</v>
      </c>
      <c r="E453" s="1" t="s">
        <v>117</v>
      </c>
      <c r="F453" s="27" t="s">
        <v>187</v>
      </c>
      <c r="G453" s="27" t="s">
        <v>104</v>
      </c>
      <c r="H453" s="6">
        <f>H452-B453</f>
        <v>-4500</v>
      </c>
      <c r="I453" s="22">
        <v>4</v>
      </c>
      <c r="K453" t="s">
        <v>26</v>
      </c>
      <c r="L453">
        <v>11</v>
      </c>
      <c r="M453" s="2">
        <v>500</v>
      </c>
    </row>
    <row r="454" spans="2:13" ht="12.75">
      <c r="B454" s="297">
        <v>2500</v>
      </c>
      <c r="C454" s="1" t="s">
        <v>26</v>
      </c>
      <c r="D454" s="1" t="s">
        <v>11</v>
      </c>
      <c r="E454" s="1" t="s">
        <v>62</v>
      </c>
      <c r="F454" s="27" t="s">
        <v>188</v>
      </c>
      <c r="G454" s="27" t="s">
        <v>104</v>
      </c>
      <c r="H454" s="6">
        <f>H453-B454</f>
        <v>-7000</v>
      </c>
      <c r="I454" s="22">
        <v>5</v>
      </c>
      <c r="K454" t="s">
        <v>26</v>
      </c>
      <c r="L454">
        <v>11</v>
      </c>
      <c r="M454" s="2">
        <v>500</v>
      </c>
    </row>
    <row r="455" spans="2:13" ht="12.75">
      <c r="B455" s="297">
        <v>2500</v>
      </c>
      <c r="C455" s="1" t="s">
        <v>26</v>
      </c>
      <c r="D455" s="1" t="s">
        <v>11</v>
      </c>
      <c r="E455" s="1" t="s">
        <v>62</v>
      </c>
      <c r="F455" s="27" t="s">
        <v>189</v>
      </c>
      <c r="G455" s="27" t="s">
        <v>102</v>
      </c>
      <c r="H455" s="6">
        <f>H454-B455</f>
        <v>-9500</v>
      </c>
      <c r="I455" s="22">
        <v>5</v>
      </c>
      <c r="K455" t="s">
        <v>26</v>
      </c>
      <c r="L455">
        <v>11</v>
      </c>
      <c r="M455" s="2">
        <v>500</v>
      </c>
    </row>
    <row r="456" spans="2:13" ht="12.75">
      <c r="B456" s="297">
        <v>2000</v>
      </c>
      <c r="C456" s="1" t="s">
        <v>26</v>
      </c>
      <c r="D456" s="1" t="s">
        <v>11</v>
      </c>
      <c r="E456" s="1" t="s">
        <v>117</v>
      </c>
      <c r="F456" s="27" t="s">
        <v>190</v>
      </c>
      <c r="G456" s="27" t="s">
        <v>102</v>
      </c>
      <c r="H456" s="6">
        <f>H455-B456</f>
        <v>-11500</v>
      </c>
      <c r="I456" s="22">
        <v>4</v>
      </c>
      <c r="K456" t="s">
        <v>26</v>
      </c>
      <c r="L456">
        <v>11</v>
      </c>
      <c r="M456" s="2">
        <v>500</v>
      </c>
    </row>
    <row r="457" spans="2:13" ht="12.75">
      <c r="B457" s="297">
        <v>2500</v>
      </c>
      <c r="C457" s="1" t="s">
        <v>26</v>
      </c>
      <c r="D457" s="1" t="s">
        <v>11</v>
      </c>
      <c r="E457" s="1" t="s">
        <v>62</v>
      </c>
      <c r="F457" s="27" t="s">
        <v>191</v>
      </c>
      <c r="G457" s="27" t="s">
        <v>93</v>
      </c>
      <c r="H457" s="6">
        <f>H456-B457</f>
        <v>-14000</v>
      </c>
      <c r="I457" s="22">
        <v>5</v>
      </c>
      <c r="K457" t="s">
        <v>26</v>
      </c>
      <c r="L457">
        <v>11</v>
      </c>
      <c r="M457" s="2">
        <v>500</v>
      </c>
    </row>
    <row r="458" spans="1:13" s="62" customFormat="1" ht="12.75">
      <c r="A458" s="11"/>
      <c r="B458" s="401">
        <f>SUM(B452:B457)</f>
        <v>14000</v>
      </c>
      <c r="C458" s="11" t="s">
        <v>26</v>
      </c>
      <c r="D458" s="11"/>
      <c r="E458" s="11"/>
      <c r="F458" s="18"/>
      <c r="G458" s="18"/>
      <c r="H458" s="59">
        <v>0</v>
      </c>
      <c r="I458" s="61">
        <f aca="true" t="shared" si="35" ref="I458:I489">+B458/M458</f>
        <v>28</v>
      </c>
      <c r="M458" s="2">
        <v>500</v>
      </c>
    </row>
    <row r="459" spans="2:13" ht="12.75">
      <c r="B459" s="297"/>
      <c r="H459" s="6">
        <f aca="true" t="shared" si="36" ref="H459:H466">H458-B459</f>
        <v>0</v>
      </c>
      <c r="I459" s="22">
        <f t="shared" si="35"/>
        <v>0</v>
      </c>
      <c r="M459" s="2">
        <v>500</v>
      </c>
    </row>
    <row r="460" spans="2:13" ht="12.75">
      <c r="B460" s="297"/>
      <c r="H460" s="6">
        <f t="shared" si="36"/>
        <v>0</v>
      </c>
      <c r="I460" s="22">
        <f t="shared" si="35"/>
        <v>0</v>
      </c>
      <c r="M460" s="2">
        <v>500</v>
      </c>
    </row>
    <row r="461" spans="2:13" ht="12.75">
      <c r="B461" s="297">
        <v>3500</v>
      </c>
      <c r="C461" s="83" t="s">
        <v>482</v>
      </c>
      <c r="D461" s="33" t="s">
        <v>11</v>
      </c>
      <c r="E461" s="83" t="s">
        <v>461</v>
      </c>
      <c r="F461" s="70" t="s">
        <v>197</v>
      </c>
      <c r="G461" s="70" t="s">
        <v>103</v>
      </c>
      <c r="H461" s="6">
        <f t="shared" si="36"/>
        <v>-3500</v>
      </c>
      <c r="I461" s="22">
        <f t="shared" si="35"/>
        <v>7</v>
      </c>
      <c r="K461" s="84" t="s">
        <v>62</v>
      </c>
      <c r="L461">
        <v>11</v>
      </c>
      <c r="M461" s="2">
        <v>500</v>
      </c>
    </row>
    <row r="462" spans="2:13" ht="12.75">
      <c r="B462" s="297">
        <v>3000</v>
      </c>
      <c r="C462" s="83" t="s">
        <v>483</v>
      </c>
      <c r="D462" s="33" t="s">
        <v>11</v>
      </c>
      <c r="E462" s="83" t="s">
        <v>461</v>
      </c>
      <c r="F462" s="70" t="s">
        <v>198</v>
      </c>
      <c r="G462" s="70" t="s">
        <v>104</v>
      </c>
      <c r="H462" s="6">
        <f t="shared" si="36"/>
        <v>-6500</v>
      </c>
      <c r="I462" s="22">
        <f t="shared" si="35"/>
        <v>6</v>
      </c>
      <c r="K462" s="84" t="s">
        <v>62</v>
      </c>
      <c r="L462">
        <v>11</v>
      </c>
      <c r="M462" s="2">
        <v>500</v>
      </c>
    </row>
    <row r="463" spans="2:13" ht="12.75">
      <c r="B463" s="297">
        <v>3000</v>
      </c>
      <c r="C463" s="83" t="s">
        <v>484</v>
      </c>
      <c r="D463" s="33" t="s">
        <v>11</v>
      </c>
      <c r="E463" s="83" t="s">
        <v>461</v>
      </c>
      <c r="F463" s="70" t="s">
        <v>198</v>
      </c>
      <c r="G463" s="70" t="s">
        <v>104</v>
      </c>
      <c r="H463" s="6">
        <f t="shared" si="36"/>
        <v>-9500</v>
      </c>
      <c r="I463" s="22">
        <f t="shared" si="35"/>
        <v>6</v>
      </c>
      <c r="K463" s="84" t="s">
        <v>62</v>
      </c>
      <c r="L463">
        <v>11</v>
      </c>
      <c r="M463" s="2">
        <v>500</v>
      </c>
    </row>
    <row r="464" spans="2:13" ht="12.75">
      <c r="B464" s="297">
        <v>1000</v>
      </c>
      <c r="C464" s="33" t="s">
        <v>485</v>
      </c>
      <c r="D464" s="33" t="s">
        <v>11</v>
      </c>
      <c r="E464" s="83" t="s">
        <v>461</v>
      </c>
      <c r="F464" s="70" t="s">
        <v>198</v>
      </c>
      <c r="G464" s="70" t="s">
        <v>102</v>
      </c>
      <c r="H464" s="6">
        <f t="shared" si="36"/>
        <v>-10500</v>
      </c>
      <c r="I464" s="22">
        <f t="shared" si="35"/>
        <v>2</v>
      </c>
      <c r="K464" s="84" t="s">
        <v>62</v>
      </c>
      <c r="L464">
        <v>11</v>
      </c>
      <c r="M464" s="2">
        <v>500</v>
      </c>
    </row>
    <row r="465" spans="2:13" ht="12.75">
      <c r="B465" s="297">
        <v>1000</v>
      </c>
      <c r="C465" s="33" t="s">
        <v>486</v>
      </c>
      <c r="D465" s="33" t="s">
        <v>11</v>
      </c>
      <c r="E465" s="83" t="s">
        <v>461</v>
      </c>
      <c r="F465" s="70" t="s">
        <v>198</v>
      </c>
      <c r="G465" s="70" t="s">
        <v>102</v>
      </c>
      <c r="H465" s="6">
        <f t="shared" si="36"/>
        <v>-11500</v>
      </c>
      <c r="I465" s="22">
        <f t="shared" si="35"/>
        <v>2</v>
      </c>
      <c r="K465" s="84" t="s">
        <v>62</v>
      </c>
      <c r="L465">
        <v>11</v>
      </c>
      <c r="M465" s="2">
        <v>500</v>
      </c>
    </row>
    <row r="466" spans="2:13" ht="12.75">
      <c r="B466" s="297">
        <v>3500</v>
      </c>
      <c r="C466" s="83" t="s">
        <v>883</v>
      </c>
      <c r="D466" s="33" t="s">
        <v>11</v>
      </c>
      <c r="E466" s="83" t="s">
        <v>461</v>
      </c>
      <c r="F466" s="70" t="s">
        <v>199</v>
      </c>
      <c r="G466" s="70" t="s">
        <v>102</v>
      </c>
      <c r="H466" s="6">
        <f t="shared" si="36"/>
        <v>-15000</v>
      </c>
      <c r="I466" s="22">
        <f t="shared" si="35"/>
        <v>7</v>
      </c>
      <c r="K466" s="84" t="s">
        <v>62</v>
      </c>
      <c r="L466">
        <v>11</v>
      </c>
      <c r="M466" s="2">
        <v>500</v>
      </c>
    </row>
    <row r="467" spans="1:13" s="76" customFormat="1" ht="12.75">
      <c r="A467" s="71"/>
      <c r="B467" s="399">
        <f>SUM(B461:B466)</f>
        <v>15000</v>
      </c>
      <c r="C467" s="71" t="s">
        <v>515</v>
      </c>
      <c r="D467" s="71"/>
      <c r="E467" s="71"/>
      <c r="F467" s="74"/>
      <c r="G467" s="74"/>
      <c r="H467" s="72">
        <v>0</v>
      </c>
      <c r="I467" s="75">
        <f t="shared" si="35"/>
        <v>30</v>
      </c>
      <c r="M467" s="2">
        <v>500</v>
      </c>
    </row>
    <row r="468" spans="2:13" ht="12.75">
      <c r="B468" s="297"/>
      <c r="H468" s="6">
        <f aca="true" t="shared" si="37" ref="H468:H473">H467-B468</f>
        <v>0</v>
      </c>
      <c r="I468" s="22">
        <f t="shared" si="35"/>
        <v>0</v>
      </c>
      <c r="M468" s="2">
        <v>500</v>
      </c>
    </row>
    <row r="469" spans="2:13" ht="12.75">
      <c r="B469" s="297"/>
      <c r="H469" s="6">
        <f t="shared" si="37"/>
        <v>0</v>
      </c>
      <c r="I469" s="22">
        <f t="shared" si="35"/>
        <v>0</v>
      </c>
      <c r="M469" s="2">
        <v>500</v>
      </c>
    </row>
    <row r="470" spans="2:13" ht="12.75">
      <c r="B470" s="297">
        <v>1400</v>
      </c>
      <c r="C470" s="83" t="s">
        <v>18</v>
      </c>
      <c r="D470" s="83" t="s">
        <v>11</v>
      </c>
      <c r="E470" s="83" t="s">
        <v>19</v>
      </c>
      <c r="F470" s="70" t="s">
        <v>198</v>
      </c>
      <c r="G470" s="70" t="s">
        <v>58</v>
      </c>
      <c r="H470" s="6">
        <f t="shared" si="37"/>
        <v>-1400</v>
      </c>
      <c r="I470" s="22">
        <f t="shared" si="35"/>
        <v>2.8</v>
      </c>
      <c r="K470" s="84" t="s">
        <v>62</v>
      </c>
      <c r="L470">
        <v>11</v>
      </c>
      <c r="M470" s="2">
        <v>500</v>
      </c>
    </row>
    <row r="471" spans="2:13" ht="12.75">
      <c r="B471" s="297">
        <v>1000</v>
      </c>
      <c r="C471" s="83" t="s">
        <v>18</v>
      </c>
      <c r="D471" s="83" t="s">
        <v>11</v>
      </c>
      <c r="E471" s="83" t="s">
        <v>19</v>
      </c>
      <c r="F471" s="70" t="s">
        <v>198</v>
      </c>
      <c r="G471" s="70" t="s">
        <v>103</v>
      </c>
      <c r="H471" s="6">
        <f t="shared" si="37"/>
        <v>-2400</v>
      </c>
      <c r="I471" s="22">
        <f t="shared" si="35"/>
        <v>2</v>
      </c>
      <c r="K471" s="84" t="s">
        <v>62</v>
      </c>
      <c r="L471">
        <v>11</v>
      </c>
      <c r="M471" s="2">
        <v>500</v>
      </c>
    </row>
    <row r="472" spans="2:13" ht="12.75">
      <c r="B472" s="297">
        <v>1600</v>
      </c>
      <c r="C472" s="83" t="s">
        <v>18</v>
      </c>
      <c r="D472" s="83" t="s">
        <v>11</v>
      </c>
      <c r="E472" s="83" t="s">
        <v>19</v>
      </c>
      <c r="F472" s="70" t="s">
        <v>198</v>
      </c>
      <c r="G472" s="70" t="s">
        <v>104</v>
      </c>
      <c r="H472" s="6">
        <f t="shared" si="37"/>
        <v>-4000</v>
      </c>
      <c r="I472" s="22">
        <f t="shared" si="35"/>
        <v>3.2</v>
      </c>
      <c r="K472" s="84" t="s">
        <v>62</v>
      </c>
      <c r="L472">
        <v>11</v>
      </c>
      <c r="M472" s="2">
        <v>500</v>
      </c>
    </row>
    <row r="473" spans="2:13" ht="12.75">
      <c r="B473" s="297">
        <v>1500</v>
      </c>
      <c r="C473" s="83" t="s">
        <v>18</v>
      </c>
      <c r="D473" s="83" t="s">
        <v>11</v>
      </c>
      <c r="E473" s="83" t="s">
        <v>19</v>
      </c>
      <c r="F473" s="70" t="s">
        <v>198</v>
      </c>
      <c r="G473" s="70" t="s">
        <v>102</v>
      </c>
      <c r="H473" s="6">
        <f t="shared" si="37"/>
        <v>-5500</v>
      </c>
      <c r="I473" s="22">
        <f t="shared" si="35"/>
        <v>3</v>
      </c>
      <c r="K473" s="84" t="s">
        <v>62</v>
      </c>
      <c r="L473">
        <v>11</v>
      </c>
      <c r="M473" s="2">
        <v>500</v>
      </c>
    </row>
    <row r="474" spans="1:13" s="76" customFormat="1" ht="12.75">
      <c r="A474" s="71"/>
      <c r="B474" s="399">
        <f>SUM(B470:B473)</f>
        <v>5500</v>
      </c>
      <c r="C474" s="71"/>
      <c r="D474" s="71"/>
      <c r="E474" s="71" t="s">
        <v>19</v>
      </c>
      <c r="F474" s="74"/>
      <c r="G474" s="74"/>
      <c r="H474" s="72">
        <v>0</v>
      </c>
      <c r="I474" s="75">
        <f t="shared" si="35"/>
        <v>11</v>
      </c>
      <c r="M474" s="2">
        <v>500</v>
      </c>
    </row>
    <row r="475" spans="2:13" ht="12.75">
      <c r="B475" s="297"/>
      <c r="H475" s="6">
        <f>H474-B475</f>
        <v>0</v>
      </c>
      <c r="I475" s="22">
        <f t="shared" si="35"/>
        <v>0</v>
      </c>
      <c r="M475" s="2">
        <v>500</v>
      </c>
    </row>
    <row r="476" spans="2:13" ht="12.75">
      <c r="B476" s="297"/>
      <c r="F476" s="87"/>
      <c r="H476" s="6">
        <f>H475-B476</f>
        <v>0</v>
      </c>
      <c r="I476" s="22">
        <f t="shared" si="35"/>
        <v>0</v>
      </c>
      <c r="M476" s="2">
        <v>500</v>
      </c>
    </row>
    <row r="477" spans="1:13" ht="12.75">
      <c r="A477" s="12"/>
      <c r="B477" s="297">
        <v>6000</v>
      </c>
      <c r="C477" s="83" t="s">
        <v>54</v>
      </c>
      <c r="D477" s="83" t="s">
        <v>11</v>
      </c>
      <c r="E477" s="83" t="s">
        <v>461</v>
      </c>
      <c r="F477" s="88" t="s">
        <v>200</v>
      </c>
      <c r="G477" s="70" t="s">
        <v>103</v>
      </c>
      <c r="H477" s="6">
        <f>H476-B477</f>
        <v>-6000</v>
      </c>
      <c r="I477" s="22">
        <f t="shared" si="35"/>
        <v>12</v>
      </c>
      <c r="K477" s="84" t="s">
        <v>62</v>
      </c>
      <c r="L477">
        <v>11</v>
      </c>
      <c r="M477" s="2">
        <v>500</v>
      </c>
    </row>
    <row r="478" spans="2:13" ht="12.75">
      <c r="B478" s="297">
        <v>6000</v>
      </c>
      <c r="C478" s="83" t="s">
        <v>54</v>
      </c>
      <c r="D478" s="83" t="s">
        <v>11</v>
      </c>
      <c r="E478" s="83" t="s">
        <v>461</v>
      </c>
      <c r="F478" s="88" t="s">
        <v>200</v>
      </c>
      <c r="G478" s="70" t="s">
        <v>104</v>
      </c>
      <c r="H478" s="6">
        <f>H477-B478</f>
        <v>-12000</v>
      </c>
      <c r="I478" s="22">
        <f t="shared" si="35"/>
        <v>12</v>
      </c>
      <c r="K478" s="84" t="s">
        <v>62</v>
      </c>
      <c r="L478">
        <v>11</v>
      </c>
      <c r="M478" s="2">
        <v>500</v>
      </c>
    </row>
    <row r="479" spans="1:13" s="76" customFormat="1" ht="12.75">
      <c r="A479" s="71"/>
      <c r="B479" s="399">
        <f>SUM(B477:B478)</f>
        <v>12000</v>
      </c>
      <c r="C479" s="71" t="s">
        <v>54</v>
      </c>
      <c r="D479" s="71"/>
      <c r="E479" s="71"/>
      <c r="F479" s="74"/>
      <c r="G479" s="74"/>
      <c r="H479" s="72">
        <v>0</v>
      </c>
      <c r="I479" s="75">
        <f t="shared" si="35"/>
        <v>24</v>
      </c>
      <c r="M479" s="2">
        <v>500</v>
      </c>
    </row>
    <row r="480" spans="2:13" ht="12.75">
      <c r="B480" s="297"/>
      <c r="H480" s="6">
        <f>H479-B480</f>
        <v>0</v>
      </c>
      <c r="I480" s="22">
        <f t="shared" si="35"/>
        <v>0</v>
      </c>
      <c r="M480" s="2">
        <v>500</v>
      </c>
    </row>
    <row r="481" spans="2:13" ht="12.75">
      <c r="B481" s="297"/>
      <c r="H481" s="6">
        <f>H480-B481</f>
        <v>0</v>
      </c>
      <c r="I481" s="22">
        <f t="shared" si="35"/>
        <v>0</v>
      </c>
      <c r="M481" s="2">
        <v>500</v>
      </c>
    </row>
    <row r="482" spans="2:13" ht="12.75">
      <c r="B482" s="297">
        <v>2000</v>
      </c>
      <c r="C482" s="83" t="s">
        <v>20</v>
      </c>
      <c r="D482" s="83" t="s">
        <v>11</v>
      </c>
      <c r="E482" s="83" t="s">
        <v>461</v>
      </c>
      <c r="F482" s="70" t="s">
        <v>198</v>
      </c>
      <c r="G482" s="70" t="s">
        <v>103</v>
      </c>
      <c r="H482" s="6">
        <f>H481-B482</f>
        <v>-2000</v>
      </c>
      <c r="I482" s="22">
        <f t="shared" si="35"/>
        <v>4</v>
      </c>
      <c r="K482" s="84" t="s">
        <v>62</v>
      </c>
      <c r="L482">
        <v>11</v>
      </c>
      <c r="M482" s="2">
        <v>500</v>
      </c>
    </row>
    <row r="483" spans="2:13" ht="12.75">
      <c r="B483" s="297">
        <v>2000</v>
      </c>
      <c r="C483" s="83" t="s">
        <v>20</v>
      </c>
      <c r="D483" s="83" t="s">
        <v>11</v>
      </c>
      <c r="E483" s="83" t="s">
        <v>461</v>
      </c>
      <c r="F483" s="70" t="s">
        <v>198</v>
      </c>
      <c r="G483" s="70" t="s">
        <v>104</v>
      </c>
      <c r="H483" s="6">
        <f>H482-B483</f>
        <v>-4000</v>
      </c>
      <c r="I483" s="22">
        <f t="shared" si="35"/>
        <v>4</v>
      </c>
      <c r="K483" s="84" t="s">
        <v>62</v>
      </c>
      <c r="L483">
        <v>11</v>
      </c>
      <c r="M483" s="2">
        <v>500</v>
      </c>
    </row>
    <row r="484" spans="2:13" ht="12.75">
      <c r="B484" s="297">
        <v>2000</v>
      </c>
      <c r="C484" s="83" t="s">
        <v>20</v>
      </c>
      <c r="D484" s="83" t="s">
        <v>11</v>
      </c>
      <c r="E484" s="83" t="s">
        <v>461</v>
      </c>
      <c r="F484" s="70" t="s">
        <v>198</v>
      </c>
      <c r="G484" s="70" t="s">
        <v>102</v>
      </c>
      <c r="H484" s="6">
        <f>H483-B484</f>
        <v>-6000</v>
      </c>
      <c r="I484" s="22">
        <f t="shared" si="35"/>
        <v>4</v>
      </c>
      <c r="K484" s="84" t="s">
        <v>62</v>
      </c>
      <c r="L484">
        <v>11</v>
      </c>
      <c r="M484" s="2">
        <v>500</v>
      </c>
    </row>
    <row r="485" spans="1:13" s="76" customFormat="1" ht="12.75">
      <c r="A485" s="71"/>
      <c r="B485" s="399">
        <f>SUM(B482:B484)</f>
        <v>6000</v>
      </c>
      <c r="C485" s="71" t="s">
        <v>20</v>
      </c>
      <c r="D485" s="71"/>
      <c r="E485" s="71"/>
      <c r="F485" s="74"/>
      <c r="G485" s="74"/>
      <c r="H485" s="72">
        <v>0</v>
      </c>
      <c r="I485" s="75">
        <f t="shared" si="35"/>
        <v>12</v>
      </c>
      <c r="M485" s="2">
        <v>500</v>
      </c>
    </row>
    <row r="486" spans="2:13" ht="12.75">
      <c r="B486" s="297"/>
      <c r="H486" s="6">
        <f>H485-B486</f>
        <v>0</v>
      </c>
      <c r="I486" s="22">
        <f t="shared" si="35"/>
        <v>0</v>
      </c>
      <c r="M486" s="2">
        <v>500</v>
      </c>
    </row>
    <row r="487" spans="2:13" ht="12.75">
      <c r="B487" s="297"/>
      <c r="H487" s="6">
        <f>H486-B487</f>
        <v>0</v>
      </c>
      <c r="I487" s="22">
        <f t="shared" si="35"/>
        <v>0</v>
      </c>
      <c r="M487" s="2">
        <v>500</v>
      </c>
    </row>
    <row r="488" spans="1:13" ht="12.75">
      <c r="A488" s="12"/>
      <c r="B488" s="297">
        <v>1000</v>
      </c>
      <c r="C488" s="83" t="s">
        <v>462</v>
      </c>
      <c r="D488" s="83" t="s">
        <v>11</v>
      </c>
      <c r="E488" s="83" t="s">
        <v>22</v>
      </c>
      <c r="F488" s="70" t="s">
        <v>198</v>
      </c>
      <c r="G488" s="70" t="s">
        <v>103</v>
      </c>
      <c r="H488" s="6">
        <f>H487-B488</f>
        <v>-1000</v>
      </c>
      <c r="I488" s="22">
        <f t="shared" si="35"/>
        <v>2</v>
      </c>
      <c r="K488" s="84" t="s">
        <v>62</v>
      </c>
      <c r="L488">
        <v>11</v>
      </c>
      <c r="M488" s="2">
        <v>500</v>
      </c>
    </row>
    <row r="489" spans="2:13" ht="12.75">
      <c r="B489" s="297">
        <v>400</v>
      </c>
      <c r="C489" s="83" t="s">
        <v>462</v>
      </c>
      <c r="D489" s="83" t="s">
        <v>11</v>
      </c>
      <c r="E489" s="83" t="s">
        <v>22</v>
      </c>
      <c r="F489" s="70" t="s">
        <v>198</v>
      </c>
      <c r="G489" s="70" t="s">
        <v>104</v>
      </c>
      <c r="H489" s="6">
        <f>H488-B489</f>
        <v>-1400</v>
      </c>
      <c r="I489" s="22">
        <f t="shared" si="35"/>
        <v>0.8</v>
      </c>
      <c r="K489" s="84" t="s">
        <v>62</v>
      </c>
      <c r="L489">
        <v>11</v>
      </c>
      <c r="M489" s="2">
        <v>500</v>
      </c>
    </row>
    <row r="490" spans="2:13" ht="12.75">
      <c r="B490" s="297">
        <v>1000</v>
      </c>
      <c r="C490" s="83" t="s">
        <v>462</v>
      </c>
      <c r="D490" s="83" t="s">
        <v>11</v>
      </c>
      <c r="E490" s="83" t="s">
        <v>22</v>
      </c>
      <c r="F490" s="70" t="s">
        <v>198</v>
      </c>
      <c r="G490" s="70" t="s">
        <v>102</v>
      </c>
      <c r="H490" s="6">
        <f>H489-B490</f>
        <v>-2400</v>
      </c>
      <c r="I490" s="22">
        <f aca="true" t="shared" si="38" ref="I490:I521">+B490/M490</f>
        <v>2</v>
      </c>
      <c r="K490" s="84" t="s">
        <v>62</v>
      </c>
      <c r="L490">
        <v>11</v>
      </c>
      <c r="M490" s="2">
        <v>500</v>
      </c>
    </row>
    <row r="491" spans="1:13" s="76" customFormat="1" ht="12.75">
      <c r="A491" s="71"/>
      <c r="B491" s="399">
        <f>SUM(B488:B490)</f>
        <v>2400</v>
      </c>
      <c r="C491" s="71"/>
      <c r="D491" s="71"/>
      <c r="E491" s="71" t="s">
        <v>22</v>
      </c>
      <c r="F491" s="74"/>
      <c r="G491" s="74"/>
      <c r="H491" s="72">
        <v>0</v>
      </c>
      <c r="I491" s="75">
        <f t="shared" si="38"/>
        <v>4.8</v>
      </c>
      <c r="J491" s="86"/>
      <c r="M491" s="2">
        <v>500</v>
      </c>
    </row>
    <row r="492" spans="2:13" ht="12.75">
      <c r="B492" s="246"/>
      <c r="C492" s="12"/>
      <c r="D492" s="12"/>
      <c r="E492" s="12"/>
      <c r="F492" s="30"/>
      <c r="H492" s="6">
        <f>H491-B492</f>
        <v>0</v>
      </c>
      <c r="I492" s="22">
        <f t="shared" si="38"/>
        <v>0</v>
      </c>
      <c r="M492" s="2">
        <v>500</v>
      </c>
    </row>
    <row r="493" spans="2:13" ht="12.75">
      <c r="B493" s="297"/>
      <c r="D493" s="12"/>
      <c r="H493" s="6">
        <f>H492-B493</f>
        <v>0</v>
      </c>
      <c r="I493" s="22">
        <f t="shared" si="38"/>
        <v>0</v>
      </c>
      <c r="M493" s="2">
        <v>500</v>
      </c>
    </row>
    <row r="494" spans="2:13" ht="12.75">
      <c r="B494" s="246"/>
      <c r="C494" s="12"/>
      <c r="D494" s="12"/>
      <c r="E494" s="12"/>
      <c r="F494" s="30"/>
      <c r="H494" s="6">
        <f>H493-B494</f>
        <v>0</v>
      </c>
      <c r="I494" s="22">
        <f t="shared" si="38"/>
        <v>0</v>
      </c>
      <c r="M494" s="2">
        <v>500</v>
      </c>
    </row>
    <row r="495" spans="2:13" ht="12.75">
      <c r="B495" s="297"/>
      <c r="D495" s="12"/>
      <c r="H495" s="6">
        <f>H494-B495</f>
        <v>0</v>
      </c>
      <c r="I495" s="22">
        <f t="shared" si="38"/>
        <v>0</v>
      </c>
      <c r="M495" s="2">
        <v>500</v>
      </c>
    </row>
    <row r="496" spans="1:13" s="58" customFormat="1" ht="12.75">
      <c r="A496" s="54"/>
      <c r="B496" s="397">
        <f>+B500+B509+B519+B524+B533+B539</f>
        <v>55600</v>
      </c>
      <c r="C496" s="54" t="s">
        <v>201</v>
      </c>
      <c r="D496" s="54" t="s">
        <v>193</v>
      </c>
      <c r="E496" s="54" t="s">
        <v>194</v>
      </c>
      <c r="F496" s="56" t="s">
        <v>195</v>
      </c>
      <c r="G496" s="102" t="s">
        <v>196</v>
      </c>
      <c r="H496" s="59"/>
      <c r="I496" s="57">
        <f t="shared" si="38"/>
        <v>111.2</v>
      </c>
      <c r="M496" s="2">
        <v>500</v>
      </c>
    </row>
    <row r="497" spans="2:13" ht="12.75">
      <c r="B497" s="246"/>
      <c r="C497" s="33"/>
      <c r="D497" s="12"/>
      <c r="E497" s="33"/>
      <c r="G497" s="31"/>
      <c r="H497" s="6">
        <f>H496-B497</f>
        <v>0</v>
      </c>
      <c r="I497" s="22">
        <f t="shared" si="38"/>
        <v>0</v>
      </c>
      <c r="M497" s="2">
        <v>500</v>
      </c>
    </row>
    <row r="498" spans="2:13" ht="12.75">
      <c r="B498" s="297">
        <v>1000</v>
      </c>
      <c r="C498" s="1" t="s">
        <v>26</v>
      </c>
      <c r="D498" s="1" t="s">
        <v>11</v>
      </c>
      <c r="E498" s="1" t="s">
        <v>202</v>
      </c>
      <c r="F498" s="27" t="s">
        <v>203</v>
      </c>
      <c r="G498" s="27" t="s">
        <v>58</v>
      </c>
      <c r="H498" s="6">
        <f>H497-B498</f>
        <v>-1000</v>
      </c>
      <c r="I498" s="22">
        <f t="shared" si="38"/>
        <v>2</v>
      </c>
      <c r="K498" t="s">
        <v>26</v>
      </c>
      <c r="L498">
        <v>12</v>
      </c>
      <c r="M498" s="2">
        <v>500</v>
      </c>
    </row>
    <row r="499" spans="1:13" s="15" customFormat="1" ht="12.75">
      <c r="A499" s="1"/>
      <c r="B499" s="297">
        <v>2000</v>
      </c>
      <c r="C499" s="1" t="s">
        <v>26</v>
      </c>
      <c r="D499" s="1" t="s">
        <v>11</v>
      </c>
      <c r="E499" s="1" t="s">
        <v>202</v>
      </c>
      <c r="F499" s="27" t="s">
        <v>204</v>
      </c>
      <c r="G499" s="27" t="s">
        <v>103</v>
      </c>
      <c r="H499" s="6">
        <f>H498-B499</f>
        <v>-3000</v>
      </c>
      <c r="I499" s="22">
        <f t="shared" si="38"/>
        <v>4</v>
      </c>
      <c r="J499"/>
      <c r="K499" t="s">
        <v>26</v>
      </c>
      <c r="L499">
        <v>12</v>
      </c>
      <c r="M499" s="2">
        <v>500</v>
      </c>
    </row>
    <row r="500" spans="1:13" s="62" customFormat="1" ht="12.75">
      <c r="A500" s="11"/>
      <c r="B500" s="401">
        <f>SUM(B498:B499)</f>
        <v>3000</v>
      </c>
      <c r="C500" s="60" t="s">
        <v>26</v>
      </c>
      <c r="D500" s="11"/>
      <c r="E500" s="11"/>
      <c r="F500" s="18"/>
      <c r="G500" s="18"/>
      <c r="H500" s="59">
        <v>0</v>
      </c>
      <c r="I500" s="61">
        <f t="shared" si="38"/>
        <v>6</v>
      </c>
      <c r="M500" s="2">
        <v>500</v>
      </c>
    </row>
    <row r="501" spans="2:13" ht="12.75">
      <c r="B501" s="297"/>
      <c r="C501" s="33"/>
      <c r="D501" s="12"/>
      <c r="H501" s="6">
        <f aca="true" t="shared" si="39" ref="H501:H557">H500-B501</f>
        <v>0</v>
      </c>
      <c r="I501" s="22">
        <f t="shared" si="38"/>
        <v>0</v>
      </c>
      <c r="M501" s="2">
        <v>500</v>
      </c>
    </row>
    <row r="502" spans="2:13" ht="12.75">
      <c r="B502" s="297"/>
      <c r="C502" s="33"/>
      <c r="D502" s="12"/>
      <c r="H502" s="6">
        <f t="shared" si="39"/>
        <v>0</v>
      </c>
      <c r="I502" s="22">
        <f t="shared" si="38"/>
        <v>0</v>
      </c>
      <c r="M502" s="2">
        <v>500</v>
      </c>
    </row>
    <row r="503" spans="2:13" ht="12.75">
      <c r="B503" s="297">
        <v>3500</v>
      </c>
      <c r="C503" s="83" t="s">
        <v>482</v>
      </c>
      <c r="D503" s="33" t="s">
        <v>11</v>
      </c>
      <c r="E503" s="83" t="s">
        <v>461</v>
      </c>
      <c r="F503" s="70" t="s">
        <v>488</v>
      </c>
      <c r="G503" s="70" t="s">
        <v>103</v>
      </c>
      <c r="H503" s="6">
        <f t="shared" si="39"/>
        <v>-3500</v>
      </c>
      <c r="I503" s="22">
        <f t="shared" si="38"/>
        <v>7</v>
      </c>
      <c r="K503" s="84" t="s">
        <v>202</v>
      </c>
      <c r="L503">
        <v>12</v>
      </c>
      <c r="M503" s="2">
        <v>500</v>
      </c>
    </row>
    <row r="504" spans="2:13" ht="12.75">
      <c r="B504" s="297">
        <v>3000</v>
      </c>
      <c r="C504" s="83" t="s">
        <v>483</v>
      </c>
      <c r="D504" s="33" t="s">
        <v>11</v>
      </c>
      <c r="E504" s="83" t="s">
        <v>461</v>
      </c>
      <c r="F504" s="70" t="s">
        <v>489</v>
      </c>
      <c r="G504" s="70" t="s">
        <v>104</v>
      </c>
      <c r="H504" s="6">
        <f t="shared" si="39"/>
        <v>-6500</v>
      </c>
      <c r="I504" s="22">
        <f t="shared" si="38"/>
        <v>6</v>
      </c>
      <c r="K504" s="84" t="s">
        <v>202</v>
      </c>
      <c r="L504">
        <v>12</v>
      </c>
      <c r="M504" s="2">
        <v>500</v>
      </c>
    </row>
    <row r="505" spans="2:13" ht="12.75">
      <c r="B505" s="297">
        <v>3000</v>
      </c>
      <c r="C505" s="83" t="s">
        <v>484</v>
      </c>
      <c r="D505" s="33" t="s">
        <v>11</v>
      </c>
      <c r="E505" s="83" t="s">
        <v>461</v>
      </c>
      <c r="F505" s="70" t="s">
        <v>489</v>
      </c>
      <c r="G505" s="70" t="s">
        <v>104</v>
      </c>
      <c r="H505" s="6">
        <f t="shared" si="39"/>
        <v>-9500</v>
      </c>
      <c r="I505" s="22">
        <f t="shared" si="38"/>
        <v>6</v>
      </c>
      <c r="K505" s="84" t="s">
        <v>202</v>
      </c>
      <c r="L505">
        <v>12</v>
      </c>
      <c r="M505" s="2">
        <v>500</v>
      </c>
    </row>
    <row r="506" spans="2:13" ht="12.75">
      <c r="B506" s="297">
        <v>1000</v>
      </c>
      <c r="C506" s="33" t="s">
        <v>485</v>
      </c>
      <c r="D506" s="33" t="s">
        <v>11</v>
      </c>
      <c r="E506" s="83" t="s">
        <v>461</v>
      </c>
      <c r="F506" s="70" t="s">
        <v>489</v>
      </c>
      <c r="G506" s="70" t="s">
        <v>102</v>
      </c>
      <c r="H506" s="6">
        <f t="shared" si="39"/>
        <v>-10500</v>
      </c>
      <c r="I506" s="22">
        <f t="shared" si="38"/>
        <v>2</v>
      </c>
      <c r="K506" s="84" t="s">
        <v>202</v>
      </c>
      <c r="L506">
        <v>12</v>
      </c>
      <c r="M506" s="2">
        <v>500</v>
      </c>
    </row>
    <row r="507" spans="2:13" ht="12.75">
      <c r="B507" s="297">
        <v>1000</v>
      </c>
      <c r="C507" s="33" t="s">
        <v>486</v>
      </c>
      <c r="D507" s="33" t="s">
        <v>11</v>
      </c>
      <c r="E507" s="83" t="s">
        <v>461</v>
      </c>
      <c r="F507" s="70" t="s">
        <v>489</v>
      </c>
      <c r="G507" s="70" t="s">
        <v>102</v>
      </c>
      <c r="H507" s="6">
        <f t="shared" si="39"/>
        <v>-11500</v>
      </c>
      <c r="I507" s="22">
        <f t="shared" si="38"/>
        <v>2</v>
      </c>
      <c r="K507" s="84" t="s">
        <v>202</v>
      </c>
      <c r="L507">
        <v>12</v>
      </c>
      <c r="M507" s="2">
        <v>500</v>
      </c>
    </row>
    <row r="508" spans="2:13" ht="12.75">
      <c r="B508" s="297">
        <v>3500</v>
      </c>
      <c r="C508" s="83" t="s">
        <v>883</v>
      </c>
      <c r="D508" s="33" t="s">
        <v>11</v>
      </c>
      <c r="E508" s="83" t="s">
        <v>461</v>
      </c>
      <c r="F508" s="70" t="s">
        <v>490</v>
      </c>
      <c r="G508" s="70" t="s">
        <v>102</v>
      </c>
      <c r="H508" s="6">
        <f t="shared" si="39"/>
        <v>-15000</v>
      </c>
      <c r="I508" s="22">
        <f t="shared" si="38"/>
        <v>7</v>
      </c>
      <c r="K508" s="84" t="s">
        <v>202</v>
      </c>
      <c r="L508">
        <v>12</v>
      </c>
      <c r="M508" s="2">
        <v>500</v>
      </c>
    </row>
    <row r="509" spans="1:13" s="76" customFormat="1" ht="12.75">
      <c r="A509" s="71"/>
      <c r="B509" s="399">
        <f>SUM(B503:B508)</f>
        <v>15000</v>
      </c>
      <c r="C509" s="71" t="s">
        <v>515</v>
      </c>
      <c r="D509" s="71"/>
      <c r="E509" s="71"/>
      <c r="F509" s="74"/>
      <c r="G509" s="74"/>
      <c r="H509" s="72">
        <v>0</v>
      </c>
      <c r="I509" s="75">
        <f t="shared" si="38"/>
        <v>30</v>
      </c>
      <c r="M509" s="2">
        <v>500</v>
      </c>
    </row>
    <row r="510" spans="2:13" ht="12.75">
      <c r="B510" s="297"/>
      <c r="H510" s="6">
        <f t="shared" si="39"/>
        <v>0</v>
      </c>
      <c r="I510" s="22">
        <f t="shared" si="38"/>
        <v>0</v>
      </c>
      <c r="M510" s="2">
        <v>500</v>
      </c>
    </row>
    <row r="511" spans="2:13" ht="12.75">
      <c r="B511" s="297"/>
      <c r="H511" s="6">
        <f t="shared" si="39"/>
        <v>0</v>
      </c>
      <c r="I511" s="22">
        <f t="shared" si="38"/>
        <v>0</v>
      </c>
      <c r="M511" s="2">
        <v>500</v>
      </c>
    </row>
    <row r="512" spans="2:13" ht="12.75">
      <c r="B512" s="297">
        <v>1500</v>
      </c>
      <c r="C512" s="83" t="s">
        <v>18</v>
      </c>
      <c r="D512" s="83" t="s">
        <v>11</v>
      </c>
      <c r="E512" s="83" t="s">
        <v>19</v>
      </c>
      <c r="F512" s="70" t="s">
        <v>489</v>
      </c>
      <c r="G512" s="27" t="s">
        <v>45</v>
      </c>
      <c r="H512" s="6">
        <f t="shared" si="39"/>
        <v>-1500</v>
      </c>
      <c r="I512" s="22">
        <f t="shared" si="38"/>
        <v>3</v>
      </c>
      <c r="K512" s="84" t="s">
        <v>202</v>
      </c>
      <c r="L512">
        <v>12</v>
      </c>
      <c r="M512" s="2">
        <v>500</v>
      </c>
    </row>
    <row r="513" spans="2:13" ht="12.75">
      <c r="B513" s="297">
        <v>1500</v>
      </c>
      <c r="C513" s="83" t="s">
        <v>18</v>
      </c>
      <c r="D513" s="83" t="s">
        <v>11</v>
      </c>
      <c r="E513" s="83" t="s">
        <v>19</v>
      </c>
      <c r="F513" s="70" t="s">
        <v>489</v>
      </c>
      <c r="G513" s="27" t="s">
        <v>205</v>
      </c>
      <c r="H513" s="6">
        <f t="shared" si="39"/>
        <v>-3000</v>
      </c>
      <c r="I513" s="22">
        <f t="shared" si="38"/>
        <v>3</v>
      </c>
      <c r="K513" s="84" t="s">
        <v>202</v>
      </c>
      <c r="L513">
        <v>12</v>
      </c>
      <c r="M513" s="2">
        <v>500</v>
      </c>
    </row>
    <row r="514" spans="2:13" ht="12.75">
      <c r="B514" s="297">
        <v>1500</v>
      </c>
      <c r="C514" s="83" t="s">
        <v>18</v>
      </c>
      <c r="D514" s="83" t="s">
        <v>11</v>
      </c>
      <c r="E514" s="83" t="s">
        <v>19</v>
      </c>
      <c r="F514" s="70" t="s">
        <v>489</v>
      </c>
      <c r="G514" s="27" t="s">
        <v>91</v>
      </c>
      <c r="H514" s="6">
        <f t="shared" si="39"/>
        <v>-4500</v>
      </c>
      <c r="I514" s="22">
        <f t="shared" si="38"/>
        <v>3</v>
      </c>
      <c r="K514" s="84" t="s">
        <v>202</v>
      </c>
      <c r="L514">
        <v>12</v>
      </c>
      <c r="M514" s="2">
        <v>500</v>
      </c>
    </row>
    <row r="515" spans="2:13" ht="12.75">
      <c r="B515" s="297">
        <v>1400</v>
      </c>
      <c r="C515" s="83" t="s">
        <v>18</v>
      </c>
      <c r="D515" s="83" t="s">
        <v>11</v>
      </c>
      <c r="E515" s="83" t="s">
        <v>19</v>
      </c>
      <c r="F515" s="70" t="s">
        <v>489</v>
      </c>
      <c r="G515" s="70" t="s">
        <v>58</v>
      </c>
      <c r="H515" s="6">
        <f t="shared" si="39"/>
        <v>-5900</v>
      </c>
      <c r="I515" s="22">
        <f t="shared" si="38"/>
        <v>2.8</v>
      </c>
      <c r="K515" s="84" t="s">
        <v>202</v>
      </c>
      <c r="L515">
        <v>12</v>
      </c>
      <c r="M515" s="2">
        <v>500</v>
      </c>
    </row>
    <row r="516" spans="2:13" ht="12.75">
      <c r="B516" s="297">
        <v>1600</v>
      </c>
      <c r="C516" s="83" t="s">
        <v>18</v>
      </c>
      <c r="D516" s="83" t="s">
        <v>11</v>
      </c>
      <c r="E516" s="83" t="s">
        <v>19</v>
      </c>
      <c r="F516" s="70" t="s">
        <v>489</v>
      </c>
      <c r="G516" s="70" t="s">
        <v>103</v>
      </c>
      <c r="H516" s="6">
        <f t="shared" si="39"/>
        <v>-7500</v>
      </c>
      <c r="I516" s="22">
        <f t="shared" si="38"/>
        <v>3.2</v>
      </c>
      <c r="K516" s="84" t="s">
        <v>202</v>
      </c>
      <c r="L516">
        <v>12</v>
      </c>
      <c r="M516" s="2">
        <v>500</v>
      </c>
    </row>
    <row r="517" spans="2:13" ht="12.75">
      <c r="B517" s="297">
        <v>1600</v>
      </c>
      <c r="C517" s="83" t="s">
        <v>18</v>
      </c>
      <c r="D517" s="83" t="s">
        <v>11</v>
      </c>
      <c r="E517" s="83" t="s">
        <v>19</v>
      </c>
      <c r="F517" s="70" t="s">
        <v>489</v>
      </c>
      <c r="G517" s="70" t="s">
        <v>104</v>
      </c>
      <c r="H517" s="6">
        <f t="shared" si="39"/>
        <v>-9100</v>
      </c>
      <c r="I517" s="22">
        <f t="shared" si="38"/>
        <v>3.2</v>
      </c>
      <c r="K517" s="84" t="s">
        <v>202</v>
      </c>
      <c r="L517">
        <v>12</v>
      </c>
      <c r="M517" s="2">
        <v>500</v>
      </c>
    </row>
    <row r="518" spans="2:13" ht="12.75">
      <c r="B518" s="297">
        <v>1500</v>
      </c>
      <c r="C518" s="83" t="s">
        <v>18</v>
      </c>
      <c r="D518" s="83" t="s">
        <v>11</v>
      </c>
      <c r="E518" s="83" t="s">
        <v>19</v>
      </c>
      <c r="F518" s="70" t="s">
        <v>489</v>
      </c>
      <c r="G518" s="70" t="s">
        <v>102</v>
      </c>
      <c r="H518" s="6">
        <f t="shared" si="39"/>
        <v>-10600</v>
      </c>
      <c r="I518" s="22">
        <f t="shared" si="38"/>
        <v>3</v>
      </c>
      <c r="K518" s="84" t="s">
        <v>202</v>
      </c>
      <c r="L518">
        <v>12</v>
      </c>
      <c r="M518" s="2">
        <v>500</v>
      </c>
    </row>
    <row r="519" spans="1:13" s="76" customFormat="1" ht="12.75">
      <c r="A519" s="71"/>
      <c r="B519" s="399">
        <f>SUM(B512:B518)</f>
        <v>10600</v>
      </c>
      <c r="C519" s="71"/>
      <c r="D519" s="71"/>
      <c r="E519" s="71" t="s">
        <v>19</v>
      </c>
      <c r="F519" s="74"/>
      <c r="G519" s="74"/>
      <c r="H519" s="72">
        <v>0</v>
      </c>
      <c r="I519" s="75">
        <f t="shared" si="38"/>
        <v>21.2</v>
      </c>
      <c r="M519" s="2">
        <v>500</v>
      </c>
    </row>
    <row r="520" spans="2:13" ht="12.75">
      <c r="B520" s="297"/>
      <c r="H520" s="6">
        <f t="shared" si="39"/>
        <v>0</v>
      </c>
      <c r="I520" s="22">
        <f t="shared" si="38"/>
        <v>0</v>
      </c>
      <c r="M520" s="2">
        <v>500</v>
      </c>
    </row>
    <row r="521" spans="2:13" ht="12.75">
      <c r="B521" s="297"/>
      <c r="H521" s="6">
        <f t="shared" si="39"/>
        <v>0</v>
      </c>
      <c r="I521" s="22">
        <f t="shared" si="38"/>
        <v>0</v>
      </c>
      <c r="M521" s="2">
        <v>500</v>
      </c>
    </row>
    <row r="522" spans="2:13" ht="12.75">
      <c r="B522" s="297">
        <v>6000</v>
      </c>
      <c r="C522" s="83" t="s">
        <v>54</v>
      </c>
      <c r="D522" s="83" t="s">
        <v>11</v>
      </c>
      <c r="E522" s="83" t="s">
        <v>461</v>
      </c>
      <c r="F522" s="70" t="s">
        <v>491</v>
      </c>
      <c r="G522" s="70" t="s">
        <v>103</v>
      </c>
      <c r="H522" s="6">
        <f t="shared" si="39"/>
        <v>-6000</v>
      </c>
      <c r="I522" s="22">
        <f aca="true" t="shared" si="40" ref="I522:I547">+B522/M522</f>
        <v>12</v>
      </c>
      <c r="K522" s="84" t="s">
        <v>202</v>
      </c>
      <c r="L522">
        <v>12</v>
      </c>
      <c r="M522" s="2">
        <v>500</v>
      </c>
    </row>
    <row r="523" spans="2:13" ht="12.75">
      <c r="B523" s="297">
        <v>6000</v>
      </c>
      <c r="C523" s="83" t="s">
        <v>54</v>
      </c>
      <c r="D523" s="83" t="s">
        <v>11</v>
      </c>
      <c r="E523" s="83" t="s">
        <v>461</v>
      </c>
      <c r="F523" s="70" t="s">
        <v>491</v>
      </c>
      <c r="G523" s="70" t="s">
        <v>104</v>
      </c>
      <c r="H523" s="6">
        <f t="shared" si="39"/>
        <v>-12000</v>
      </c>
      <c r="I523" s="22">
        <f t="shared" si="40"/>
        <v>12</v>
      </c>
      <c r="K523" s="84" t="s">
        <v>202</v>
      </c>
      <c r="L523">
        <v>12</v>
      </c>
      <c r="M523" s="2">
        <v>500</v>
      </c>
    </row>
    <row r="524" spans="1:13" s="76" customFormat="1" ht="12.75">
      <c r="A524" s="71"/>
      <c r="B524" s="399">
        <f>SUM(B522:B523)</f>
        <v>12000</v>
      </c>
      <c r="C524" s="71" t="s">
        <v>54</v>
      </c>
      <c r="D524" s="71"/>
      <c r="E524" s="71"/>
      <c r="F524" s="74"/>
      <c r="G524" s="74"/>
      <c r="H524" s="72">
        <v>0</v>
      </c>
      <c r="I524" s="75">
        <f t="shared" si="40"/>
        <v>24</v>
      </c>
      <c r="M524" s="2">
        <v>500</v>
      </c>
    </row>
    <row r="525" spans="2:13" ht="12.75">
      <c r="B525" s="297"/>
      <c r="H525" s="6">
        <f t="shared" si="39"/>
        <v>0</v>
      </c>
      <c r="I525" s="22">
        <f t="shared" si="40"/>
        <v>0</v>
      </c>
      <c r="M525" s="2">
        <v>500</v>
      </c>
    </row>
    <row r="526" spans="2:13" ht="12.75">
      <c r="B526" s="297"/>
      <c r="H526" s="6">
        <f>H525-B526</f>
        <v>0</v>
      </c>
      <c r="I526" s="22">
        <f t="shared" si="40"/>
        <v>0</v>
      </c>
      <c r="M526" s="2">
        <v>500</v>
      </c>
    </row>
    <row r="527" spans="2:13" ht="12.75">
      <c r="B527" s="297">
        <v>2000</v>
      </c>
      <c r="C527" s="83" t="s">
        <v>20</v>
      </c>
      <c r="D527" s="83" t="s">
        <v>11</v>
      </c>
      <c r="E527" s="83" t="s">
        <v>461</v>
      </c>
      <c r="F527" s="70" t="s">
        <v>489</v>
      </c>
      <c r="G527" s="27" t="s">
        <v>45</v>
      </c>
      <c r="H527" s="6">
        <f>H526-B527</f>
        <v>-2000</v>
      </c>
      <c r="I527" s="22">
        <f t="shared" si="40"/>
        <v>4</v>
      </c>
      <c r="K527" s="84" t="s">
        <v>202</v>
      </c>
      <c r="L527">
        <v>12</v>
      </c>
      <c r="M527" s="2">
        <v>500</v>
      </c>
    </row>
    <row r="528" spans="2:13" ht="12.75">
      <c r="B528" s="297">
        <v>2000</v>
      </c>
      <c r="C528" s="83" t="s">
        <v>20</v>
      </c>
      <c r="D528" s="83" t="s">
        <v>11</v>
      </c>
      <c r="E528" s="83" t="s">
        <v>461</v>
      </c>
      <c r="F528" s="70" t="s">
        <v>489</v>
      </c>
      <c r="G528" s="27" t="s">
        <v>205</v>
      </c>
      <c r="H528" s="6">
        <f>H527-B528</f>
        <v>-4000</v>
      </c>
      <c r="I528" s="22">
        <f t="shared" si="40"/>
        <v>4</v>
      </c>
      <c r="K528" s="84" t="s">
        <v>202</v>
      </c>
      <c r="L528">
        <v>12</v>
      </c>
      <c r="M528" s="2">
        <v>500</v>
      </c>
    </row>
    <row r="529" spans="2:13" ht="12.75">
      <c r="B529" s="297">
        <v>2000</v>
      </c>
      <c r="C529" s="83" t="s">
        <v>20</v>
      </c>
      <c r="D529" s="83" t="s">
        <v>11</v>
      </c>
      <c r="E529" s="83" t="s">
        <v>461</v>
      </c>
      <c r="F529" s="70" t="s">
        <v>489</v>
      </c>
      <c r="G529" s="27" t="s">
        <v>91</v>
      </c>
      <c r="H529" s="6">
        <f>H528-B529</f>
        <v>-6000</v>
      </c>
      <c r="I529" s="22">
        <f t="shared" si="40"/>
        <v>4</v>
      </c>
      <c r="K529" s="84" t="s">
        <v>202</v>
      </c>
      <c r="L529">
        <v>12</v>
      </c>
      <c r="M529" s="2">
        <v>500</v>
      </c>
    </row>
    <row r="530" spans="2:13" ht="12.75">
      <c r="B530" s="297">
        <v>2000</v>
      </c>
      <c r="C530" s="83" t="s">
        <v>20</v>
      </c>
      <c r="D530" s="83" t="s">
        <v>11</v>
      </c>
      <c r="E530" s="83" t="s">
        <v>461</v>
      </c>
      <c r="F530" s="70" t="s">
        <v>489</v>
      </c>
      <c r="G530" s="70" t="s">
        <v>103</v>
      </c>
      <c r="H530" s="6">
        <f>H529-B530</f>
        <v>-8000</v>
      </c>
      <c r="I530" s="22">
        <f t="shared" si="40"/>
        <v>4</v>
      </c>
      <c r="K530" s="84" t="s">
        <v>202</v>
      </c>
      <c r="L530">
        <v>12</v>
      </c>
      <c r="M530" s="2">
        <v>500</v>
      </c>
    </row>
    <row r="531" spans="2:13" ht="12.75">
      <c r="B531" s="297">
        <v>2000</v>
      </c>
      <c r="C531" s="83" t="s">
        <v>20</v>
      </c>
      <c r="D531" s="83" t="s">
        <v>11</v>
      </c>
      <c r="E531" s="83" t="s">
        <v>461</v>
      </c>
      <c r="F531" s="70" t="s">
        <v>489</v>
      </c>
      <c r="G531" s="70" t="s">
        <v>104</v>
      </c>
      <c r="H531" s="6">
        <f t="shared" si="39"/>
        <v>-10000</v>
      </c>
      <c r="I531" s="22">
        <f t="shared" si="40"/>
        <v>4</v>
      </c>
      <c r="K531" s="84" t="s">
        <v>202</v>
      </c>
      <c r="L531">
        <v>12</v>
      </c>
      <c r="M531" s="2">
        <v>500</v>
      </c>
    </row>
    <row r="532" spans="2:13" ht="12.75">
      <c r="B532" s="297">
        <v>2000</v>
      </c>
      <c r="C532" s="83" t="s">
        <v>20</v>
      </c>
      <c r="D532" s="83" t="s">
        <v>11</v>
      </c>
      <c r="E532" s="83" t="s">
        <v>461</v>
      </c>
      <c r="F532" s="70" t="s">
        <v>489</v>
      </c>
      <c r="G532" s="70" t="s">
        <v>102</v>
      </c>
      <c r="H532" s="6">
        <f t="shared" si="39"/>
        <v>-12000</v>
      </c>
      <c r="I532" s="22">
        <f t="shared" si="40"/>
        <v>4</v>
      </c>
      <c r="K532" s="84" t="s">
        <v>202</v>
      </c>
      <c r="L532">
        <v>12</v>
      </c>
      <c r="M532" s="2">
        <v>500</v>
      </c>
    </row>
    <row r="533" spans="1:13" s="76" customFormat="1" ht="12.75">
      <c r="A533" s="71"/>
      <c r="B533" s="399">
        <f>SUM(B527:B532)</f>
        <v>12000</v>
      </c>
      <c r="C533" s="71" t="s">
        <v>20</v>
      </c>
      <c r="D533" s="71"/>
      <c r="E533" s="71"/>
      <c r="F533" s="74"/>
      <c r="G533" s="74"/>
      <c r="H533" s="72">
        <v>0</v>
      </c>
      <c r="I533" s="75">
        <f t="shared" si="40"/>
        <v>24</v>
      </c>
      <c r="M533" s="2">
        <v>500</v>
      </c>
    </row>
    <row r="534" spans="2:13" ht="12.75">
      <c r="B534" s="297"/>
      <c r="H534" s="6">
        <f t="shared" si="39"/>
        <v>0</v>
      </c>
      <c r="I534" s="22">
        <f t="shared" si="40"/>
        <v>0</v>
      </c>
      <c r="M534" s="2">
        <v>500</v>
      </c>
    </row>
    <row r="535" spans="2:13" ht="12.75">
      <c r="B535" s="297"/>
      <c r="H535" s="6">
        <f t="shared" si="39"/>
        <v>0</v>
      </c>
      <c r="I535" s="22">
        <f t="shared" si="40"/>
        <v>0</v>
      </c>
      <c r="M535" s="2">
        <v>500</v>
      </c>
    </row>
    <row r="536" spans="2:13" ht="12.75">
      <c r="B536" s="297">
        <v>1000</v>
      </c>
      <c r="C536" s="83" t="s">
        <v>462</v>
      </c>
      <c r="D536" s="83" t="s">
        <v>11</v>
      </c>
      <c r="E536" s="83" t="s">
        <v>22</v>
      </c>
      <c r="F536" s="70" t="s">
        <v>489</v>
      </c>
      <c r="G536" s="70" t="s">
        <v>103</v>
      </c>
      <c r="H536" s="6">
        <f t="shared" si="39"/>
        <v>-1000</v>
      </c>
      <c r="I536" s="22">
        <f t="shared" si="40"/>
        <v>2</v>
      </c>
      <c r="K536" s="84" t="s">
        <v>202</v>
      </c>
      <c r="L536">
        <v>12</v>
      </c>
      <c r="M536" s="2">
        <v>500</v>
      </c>
    </row>
    <row r="537" spans="2:13" ht="12.75">
      <c r="B537" s="297">
        <v>1000</v>
      </c>
      <c r="C537" s="83" t="s">
        <v>462</v>
      </c>
      <c r="D537" s="83" t="s">
        <v>11</v>
      </c>
      <c r="E537" s="83" t="s">
        <v>22</v>
      </c>
      <c r="F537" s="70" t="s">
        <v>489</v>
      </c>
      <c r="G537" s="70" t="s">
        <v>104</v>
      </c>
      <c r="H537" s="6">
        <f t="shared" si="39"/>
        <v>-2000</v>
      </c>
      <c r="I537" s="22">
        <f t="shared" si="40"/>
        <v>2</v>
      </c>
      <c r="K537" s="84" t="s">
        <v>202</v>
      </c>
      <c r="L537">
        <v>12</v>
      </c>
      <c r="M537" s="2">
        <v>500</v>
      </c>
    </row>
    <row r="538" spans="2:13" ht="12.75">
      <c r="B538" s="297">
        <v>1000</v>
      </c>
      <c r="C538" s="83" t="s">
        <v>462</v>
      </c>
      <c r="D538" s="83" t="s">
        <v>11</v>
      </c>
      <c r="E538" s="83" t="s">
        <v>22</v>
      </c>
      <c r="F538" s="70" t="s">
        <v>489</v>
      </c>
      <c r="G538" s="70" t="s">
        <v>102</v>
      </c>
      <c r="H538" s="6">
        <f t="shared" si="39"/>
        <v>-3000</v>
      </c>
      <c r="I538" s="22">
        <f t="shared" si="40"/>
        <v>2</v>
      </c>
      <c r="K538" s="84" t="s">
        <v>202</v>
      </c>
      <c r="L538">
        <v>12</v>
      </c>
      <c r="M538" s="2">
        <v>500</v>
      </c>
    </row>
    <row r="539" spans="1:13" s="76" customFormat="1" ht="12.75">
      <c r="A539" s="71"/>
      <c r="B539" s="399">
        <f>SUM(B536:B538)</f>
        <v>3000</v>
      </c>
      <c r="C539" s="71"/>
      <c r="D539" s="71"/>
      <c r="E539" s="71" t="s">
        <v>22</v>
      </c>
      <c r="F539" s="74"/>
      <c r="G539" s="74"/>
      <c r="H539" s="72">
        <v>0</v>
      </c>
      <c r="I539" s="75">
        <f t="shared" si="40"/>
        <v>6</v>
      </c>
      <c r="J539" s="86"/>
      <c r="M539" s="2">
        <v>500</v>
      </c>
    </row>
    <row r="540" spans="2:13" ht="12.75">
      <c r="B540" s="297"/>
      <c r="D540" s="12"/>
      <c r="H540" s="6">
        <f t="shared" si="39"/>
        <v>0</v>
      </c>
      <c r="I540" s="22">
        <f t="shared" si="40"/>
        <v>0</v>
      </c>
      <c r="M540" s="2">
        <v>500</v>
      </c>
    </row>
    <row r="541" spans="2:13" ht="12.75">
      <c r="B541" s="297"/>
      <c r="D541" s="12"/>
      <c r="H541" s="6">
        <f t="shared" si="39"/>
        <v>0</v>
      </c>
      <c r="I541" s="22">
        <f t="shared" si="40"/>
        <v>0</v>
      </c>
      <c r="M541" s="2">
        <v>500</v>
      </c>
    </row>
    <row r="542" spans="2:13" ht="12.75">
      <c r="B542" s="297"/>
      <c r="D542" s="12"/>
      <c r="H542" s="6">
        <f t="shared" si="39"/>
        <v>0</v>
      </c>
      <c r="I542" s="22">
        <f t="shared" si="40"/>
        <v>0</v>
      </c>
      <c r="M542" s="2">
        <v>500</v>
      </c>
    </row>
    <row r="543" spans="2:13" ht="12.75">
      <c r="B543" s="297"/>
      <c r="D543" s="12"/>
      <c r="H543" s="6">
        <f t="shared" si="39"/>
        <v>0</v>
      </c>
      <c r="I543" s="22">
        <f t="shared" si="40"/>
        <v>0</v>
      </c>
      <c r="M543" s="2">
        <v>500</v>
      </c>
    </row>
    <row r="544" spans="1:13" s="58" customFormat="1" ht="12.75">
      <c r="A544" s="54"/>
      <c r="B544" s="397">
        <f>+B549+B558+B567</f>
        <v>26900</v>
      </c>
      <c r="C544" s="54" t="s">
        <v>206</v>
      </c>
      <c r="D544" s="54" t="s">
        <v>207</v>
      </c>
      <c r="E544" s="54" t="s">
        <v>208</v>
      </c>
      <c r="F544" s="56" t="s">
        <v>209</v>
      </c>
      <c r="G544" s="56" t="s">
        <v>210</v>
      </c>
      <c r="H544" s="55"/>
      <c r="I544" s="57">
        <f t="shared" si="40"/>
        <v>53.8</v>
      </c>
      <c r="M544" s="2">
        <v>500</v>
      </c>
    </row>
    <row r="545" spans="2:13" ht="12.75">
      <c r="B545" s="297"/>
      <c r="D545" s="12"/>
      <c r="H545" s="6">
        <f t="shared" si="39"/>
        <v>0</v>
      </c>
      <c r="I545" s="22">
        <f t="shared" si="40"/>
        <v>0</v>
      </c>
      <c r="M545" s="2">
        <v>500</v>
      </c>
    </row>
    <row r="546" spans="1:13" s="41" customFormat="1" ht="12.75">
      <c r="A546" s="1"/>
      <c r="B546" s="297">
        <v>5000</v>
      </c>
      <c r="C546" s="1" t="s">
        <v>26</v>
      </c>
      <c r="D546" s="1" t="s">
        <v>11</v>
      </c>
      <c r="E546" s="1" t="s">
        <v>142</v>
      </c>
      <c r="F546" s="27" t="s">
        <v>211</v>
      </c>
      <c r="G546" s="27" t="s">
        <v>95</v>
      </c>
      <c r="H546" s="6">
        <f>H545-B546</f>
        <v>-5000</v>
      </c>
      <c r="I546" s="22">
        <f t="shared" si="40"/>
        <v>10</v>
      </c>
      <c r="J546"/>
      <c r="K546" t="s">
        <v>26</v>
      </c>
      <c r="L546">
        <v>13</v>
      </c>
      <c r="M546" s="2">
        <v>500</v>
      </c>
    </row>
    <row r="547" spans="2:13" ht="12.75">
      <c r="B547" s="407">
        <v>2500</v>
      </c>
      <c r="C547" s="1" t="s">
        <v>26</v>
      </c>
      <c r="D547" s="1" t="s">
        <v>11</v>
      </c>
      <c r="E547" s="1" t="s">
        <v>142</v>
      </c>
      <c r="F547" s="27" t="s">
        <v>212</v>
      </c>
      <c r="G547" s="27" t="s">
        <v>97</v>
      </c>
      <c r="H547" s="6">
        <f>H546-B547</f>
        <v>-7500</v>
      </c>
      <c r="I547" s="22">
        <f t="shared" si="40"/>
        <v>5</v>
      </c>
      <c r="K547" t="s">
        <v>26</v>
      </c>
      <c r="L547">
        <v>13</v>
      </c>
      <c r="M547" s="2">
        <v>500</v>
      </c>
    </row>
    <row r="548" spans="2:13" ht="12.75">
      <c r="B548" s="297">
        <v>2500</v>
      </c>
      <c r="C548" s="1" t="s">
        <v>26</v>
      </c>
      <c r="D548" s="1" t="s">
        <v>11</v>
      </c>
      <c r="E548" s="1" t="s">
        <v>142</v>
      </c>
      <c r="F548" s="27" t="s">
        <v>213</v>
      </c>
      <c r="G548" s="27" t="s">
        <v>99</v>
      </c>
      <c r="H548" s="6">
        <f t="shared" si="39"/>
        <v>-10000</v>
      </c>
      <c r="I548" s="22">
        <v>5</v>
      </c>
      <c r="K548" t="s">
        <v>26</v>
      </c>
      <c r="L548">
        <v>13</v>
      </c>
      <c r="M548" s="2">
        <v>500</v>
      </c>
    </row>
    <row r="549" spans="1:13" s="62" customFormat="1" ht="12.75">
      <c r="A549" s="11"/>
      <c r="B549" s="401">
        <f>SUM(B546:B548)</f>
        <v>10000</v>
      </c>
      <c r="C549" s="11" t="s">
        <v>26</v>
      </c>
      <c r="D549" s="11"/>
      <c r="E549" s="11"/>
      <c r="F549" s="18"/>
      <c r="G549" s="18"/>
      <c r="H549" s="59">
        <v>0</v>
      </c>
      <c r="I549" s="61">
        <f aca="true" t="shared" si="41" ref="I549:I575">+B549/M549</f>
        <v>20</v>
      </c>
      <c r="M549" s="2">
        <v>500</v>
      </c>
    </row>
    <row r="550" spans="2:13" ht="12.75">
      <c r="B550" s="297"/>
      <c r="D550" s="12"/>
      <c r="H550" s="6">
        <f t="shared" si="39"/>
        <v>0</v>
      </c>
      <c r="I550" s="22">
        <f t="shared" si="41"/>
        <v>0</v>
      </c>
      <c r="M550" s="2">
        <v>500</v>
      </c>
    </row>
    <row r="551" spans="2:13" ht="12.75">
      <c r="B551" s="297"/>
      <c r="D551" s="12"/>
      <c r="H551" s="6">
        <f t="shared" si="39"/>
        <v>0</v>
      </c>
      <c r="I551" s="22">
        <f t="shared" si="41"/>
        <v>0</v>
      </c>
      <c r="M551" s="2">
        <v>500</v>
      </c>
    </row>
    <row r="552" spans="2:13" ht="12.75">
      <c r="B552" s="409">
        <v>1000</v>
      </c>
      <c r="C552" s="83" t="s">
        <v>151</v>
      </c>
      <c r="D552" s="33" t="s">
        <v>11</v>
      </c>
      <c r="E552" s="83" t="s">
        <v>147</v>
      </c>
      <c r="F552" s="70" t="s">
        <v>214</v>
      </c>
      <c r="G552" s="70" t="s">
        <v>95</v>
      </c>
      <c r="H552" s="6">
        <f t="shared" si="39"/>
        <v>-1000</v>
      </c>
      <c r="I552" s="22">
        <f t="shared" si="41"/>
        <v>2</v>
      </c>
      <c r="K552" s="84" t="s">
        <v>142</v>
      </c>
      <c r="L552">
        <v>13</v>
      </c>
      <c r="M552" s="2">
        <v>500</v>
      </c>
    </row>
    <row r="553" spans="2:13" ht="12.75">
      <c r="B553" s="409">
        <v>2000</v>
      </c>
      <c r="C553" s="83" t="s">
        <v>149</v>
      </c>
      <c r="D553" s="33" t="s">
        <v>11</v>
      </c>
      <c r="E553" s="83" t="s">
        <v>147</v>
      </c>
      <c r="F553" s="70" t="s">
        <v>215</v>
      </c>
      <c r="G553" s="70" t="s">
        <v>95</v>
      </c>
      <c r="H553" s="6">
        <f t="shared" si="39"/>
        <v>-3000</v>
      </c>
      <c r="I553" s="22">
        <f t="shared" si="41"/>
        <v>4</v>
      </c>
      <c r="K553" s="84" t="s">
        <v>142</v>
      </c>
      <c r="L553">
        <v>13</v>
      </c>
      <c r="M553" s="2">
        <v>500</v>
      </c>
    </row>
    <row r="554" spans="2:13" ht="12.75">
      <c r="B554" s="409">
        <v>2000</v>
      </c>
      <c r="C554" s="83" t="s">
        <v>149</v>
      </c>
      <c r="D554" s="33" t="s">
        <v>11</v>
      </c>
      <c r="E554" s="83" t="s">
        <v>147</v>
      </c>
      <c r="F554" s="70" t="s">
        <v>215</v>
      </c>
      <c r="G554" s="70" t="s">
        <v>97</v>
      </c>
      <c r="H554" s="6">
        <f t="shared" si="39"/>
        <v>-5000</v>
      </c>
      <c r="I554" s="22">
        <f t="shared" si="41"/>
        <v>4</v>
      </c>
      <c r="K554" s="84" t="s">
        <v>142</v>
      </c>
      <c r="L554">
        <v>13</v>
      </c>
      <c r="M554" s="2">
        <v>500</v>
      </c>
    </row>
    <row r="555" spans="2:13" ht="12.75">
      <c r="B555" s="409">
        <v>2000</v>
      </c>
      <c r="C555" s="83" t="s">
        <v>149</v>
      </c>
      <c r="D555" s="83" t="s">
        <v>11</v>
      </c>
      <c r="E555" s="83" t="s">
        <v>147</v>
      </c>
      <c r="F555" s="70" t="s">
        <v>215</v>
      </c>
      <c r="G555" s="70" t="s">
        <v>99</v>
      </c>
      <c r="H555" s="6">
        <f t="shared" si="39"/>
        <v>-7000</v>
      </c>
      <c r="I555" s="22">
        <f t="shared" si="41"/>
        <v>4</v>
      </c>
      <c r="K555" s="84" t="s">
        <v>142</v>
      </c>
      <c r="L555">
        <v>13</v>
      </c>
      <c r="M555" s="2">
        <v>500</v>
      </c>
    </row>
    <row r="556" spans="2:13" ht="12.75">
      <c r="B556" s="409">
        <v>2000</v>
      </c>
      <c r="C556" s="83" t="s">
        <v>149</v>
      </c>
      <c r="D556" s="83" t="s">
        <v>11</v>
      </c>
      <c r="E556" s="83" t="s">
        <v>147</v>
      </c>
      <c r="F556" s="70" t="s">
        <v>215</v>
      </c>
      <c r="G556" s="70" t="s">
        <v>216</v>
      </c>
      <c r="H556" s="6">
        <f t="shared" si="39"/>
        <v>-9000</v>
      </c>
      <c r="I556" s="22">
        <f t="shared" si="41"/>
        <v>4</v>
      </c>
      <c r="K556" s="84" t="s">
        <v>142</v>
      </c>
      <c r="L556">
        <v>13</v>
      </c>
      <c r="M556" s="2">
        <v>500</v>
      </c>
    </row>
    <row r="557" spans="2:13" ht="12.75">
      <c r="B557" s="409">
        <v>2000</v>
      </c>
      <c r="C557" s="83" t="s">
        <v>149</v>
      </c>
      <c r="D557" s="83" t="s">
        <v>11</v>
      </c>
      <c r="E557" s="83" t="s">
        <v>147</v>
      </c>
      <c r="F557" s="70" t="s">
        <v>215</v>
      </c>
      <c r="G557" s="70" t="s">
        <v>217</v>
      </c>
      <c r="H557" s="6">
        <f t="shared" si="39"/>
        <v>-11000</v>
      </c>
      <c r="I557" s="22">
        <f t="shared" si="41"/>
        <v>4</v>
      </c>
      <c r="K557" s="84" t="s">
        <v>142</v>
      </c>
      <c r="L557">
        <v>13</v>
      </c>
      <c r="M557" s="2">
        <v>500</v>
      </c>
    </row>
    <row r="558" spans="1:13" s="76" customFormat="1" ht="12.75">
      <c r="A558" s="71"/>
      <c r="B558" s="399">
        <f>SUM(B552:B557)</f>
        <v>11000</v>
      </c>
      <c r="C558" s="71"/>
      <c r="D558" s="71"/>
      <c r="E558" s="73" t="s">
        <v>147</v>
      </c>
      <c r="F558" s="74"/>
      <c r="G558" s="74"/>
      <c r="H558" s="72">
        <v>0</v>
      </c>
      <c r="I558" s="75">
        <f t="shared" si="41"/>
        <v>22</v>
      </c>
      <c r="M558" s="2">
        <v>500</v>
      </c>
    </row>
    <row r="559" spans="2:13" ht="12.75">
      <c r="B559" s="409"/>
      <c r="H559" s="6">
        <f aca="true" t="shared" si="42" ref="H559:H568">H558-B559</f>
        <v>0</v>
      </c>
      <c r="I559" s="22">
        <f t="shared" si="41"/>
        <v>0</v>
      </c>
      <c r="M559" s="2">
        <v>500</v>
      </c>
    </row>
    <row r="560" spans="2:13" ht="12.75">
      <c r="B560" s="409"/>
      <c r="H560" s="6">
        <f t="shared" si="42"/>
        <v>0</v>
      </c>
      <c r="I560" s="22">
        <f t="shared" si="41"/>
        <v>0</v>
      </c>
      <c r="M560" s="2">
        <v>500</v>
      </c>
    </row>
    <row r="561" spans="2:13" ht="12.75">
      <c r="B561" s="409">
        <v>900</v>
      </c>
      <c r="C561" s="83" t="s">
        <v>18</v>
      </c>
      <c r="D561" s="83" t="s">
        <v>11</v>
      </c>
      <c r="E561" s="83" t="s">
        <v>19</v>
      </c>
      <c r="F561" s="70" t="s">
        <v>214</v>
      </c>
      <c r="G561" s="70" t="s">
        <v>95</v>
      </c>
      <c r="H561" s="6">
        <f t="shared" si="42"/>
        <v>-900</v>
      </c>
      <c r="I561" s="22">
        <f t="shared" si="41"/>
        <v>1.8</v>
      </c>
      <c r="K561" s="84" t="s">
        <v>142</v>
      </c>
      <c r="L561">
        <v>13</v>
      </c>
      <c r="M561" s="2">
        <v>500</v>
      </c>
    </row>
    <row r="562" spans="2:13" ht="12.75">
      <c r="B562" s="409">
        <v>1000</v>
      </c>
      <c r="C562" s="83" t="s">
        <v>18</v>
      </c>
      <c r="D562" s="83" t="s">
        <v>11</v>
      </c>
      <c r="E562" s="83" t="s">
        <v>19</v>
      </c>
      <c r="F562" s="70" t="s">
        <v>218</v>
      </c>
      <c r="G562" s="70" t="s">
        <v>95</v>
      </c>
      <c r="H562" s="6">
        <f t="shared" si="42"/>
        <v>-1900</v>
      </c>
      <c r="I562" s="22">
        <f t="shared" si="41"/>
        <v>2</v>
      </c>
      <c r="K562" s="84" t="s">
        <v>142</v>
      </c>
      <c r="L562">
        <v>13</v>
      </c>
      <c r="M562" s="2">
        <v>500</v>
      </c>
    </row>
    <row r="563" spans="2:13" ht="12.75">
      <c r="B563" s="409">
        <v>1000</v>
      </c>
      <c r="C563" s="83" t="s">
        <v>18</v>
      </c>
      <c r="D563" s="83" t="s">
        <v>11</v>
      </c>
      <c r="E563" s="83" t="s">
        <v>19</v>
      </c>
      <c r="F563" s="70" t="s">
        <v>218</v>
      </c>
      <c r="G563" s="70" t="s">
        <v>97</v>
      </c>
      <c r="H563" s="6">
        <f t="shared" si="42"/>
        <v>-2900</v>
      </c>
      <c r="I563" s="22">
        <f t="shared" si="41"/>
        <v>2</v>
      </c>
      <c r="K563" s="84" t="s">
        <v>142</v>
      </c>
      <c r="L563">
        <v>13</v>
      </c>
      <c r="M563" s="2">
        <v>500</v>
      </c>
    </row>
    <row r="564" spans="2:13" ht="12.75">
      <c r="B564" s="409">
        <v>1000</v>
      </c>
      <c r="C564" s="83" t="s">
        <v>18</v>
      </c>
      <c r="D564" s="83" t="s">
        <v>11</v>
      </c>
      <c r="E564" s="83" t="s">
        <v>19</v>
      </c>
      <c r="F564" s="70" t="s">
        <v>218</v>
      </c>
      <c r="G564" s="70" t="s">
        <v>99</v>
      </c>
      <c r="H564" s="6">
        <f t="shared" si="42"/>
        <v>-3900</v>
      </c>
      <c r="I564" s="22">
        <f t="shared" si="41"/>
        <v>2</v>
      </c>
      <c r="K564" s="84" t="s">
        <v>142</v>
      </c>
      <c r="L564">
        <v>13</v>
      </c>
      <c r="M564" s="2">
        <v>500</v>
      </c>
    </row>
    <row r="565" spans="2:13" ht="12.75">
      <c r="B565" s="409">
        <v>1000</v>
      </c>
      <c r="C565" s="83" t="s">
        <v>18</v>
      </c>
      <c r="D565" s="83" t="s">
        <v>11</v>
      </c>
      <c r="E565" s="83" t="s">
        <v>19</v>
      </c>
      <c r="F565" s="70" t="s">
        <v>218</v>
      </c>
      <c r="G565" s="70" t="s">
        <v>216</v>
      </c>
      <c r="H565" s="6">
        <f t="shared" si="42"/>
        <v>-4900</v>
      </c>
      <c r="I565" s="22">
        <f t="shared" si="41"/>
        <v>2</v>
      </c>
      <c r="K565" s="84" t="s">
        <v>142</v>
      </c>
      <c r="L565">
        <v>13</v>
      </c>
      <c r="M565" s="2">
        <v>500</v>
      </c>
    </row>
    <row r="566" spans="2:13" ht="12.75">
      <c r="B566" s="409">
        <v>1000</v>
      </c>
      <c r="C566" s="83" t="s">
        <v>18</v>
      </c>
      <c r="D566" s="83" t="s">
        <v>11</v>
      </c>
      <c r="E566" s="83" t="s">
        <v>19</v>
      </c>
      <c r="F566" s="70" t="s">
        <v>218</v>
      </c>
      <c r="G566" s="70" t="s">
        <v>217</v>
      </c>
      <c r="H566" s="6">
        <f t="shared" si="42"/>
        <v>-5900</v>
      </c>
      <c r="I566" s="22">
        <f t="shared" si="41"/>
        <v>2</v>
      </c>
      <c r="K566" s="84" t="s">
        <v>142</v>
      </c>
      <c r="L566">
        <v>13</v>
      </c>
      <c r="M566" s="2">
        <v>500</v>
      </c>
    </row>
    <row r="567" spans="1:13" s="76" customFormat="1" ht="12.75">
      <c r="A567" s="71"/>
      <c r="B567" s="399">
        <f>SUM(B561:B566)</f>
        <v>5900</v>
      </c>
      <c r="C567" s="71"/>
      <c r="D567" s="71"/>
      <c r="E567" s="73" t="s">
        <v>19</v>
      </c>
      <c r="F567" s="74"/>
      <c r="G567" s="74"/>
      <c r="H567" s="72">
        <v>0</v>
      </c>
      <c r="I567" s="75">
        <f t="shared" si="41"/>
        <v>11.8</v>
      </c>
      <c r="M567" s="2">
        <v>500</v>
      </c>
    </row>
    <row r="568" spans="2:13" ht="12.75">
      <c r="B568" s="409"/>
      <c r="H568" s="6">
        <f t="shared" si="42"/>
        <v>0</v>
      </c>
      <c r="I568" s="22">
        <f t="shared" si="41"/>
        <v>0</v>
      </c>
      <c r="M568" s="2">
        <v>500</v>
      </c>
    </row>
    <row r="569" spans="2:13" ht="12.75">
      <c r="B569" s="297"/>
      <c r="H569" s="6">
        <f aca="true" t="shared" si="43" ref="H569:H620">H568-B569</f>
        <v>0</v>
      </c>
      <c r="I569" s="22">
        <f t="shared" si="41"/>
        <v>0</v>
      </c>
      <c r="M569" s="2">
        <v>500</v>
      </c>
    </row>
    <row r="570" spans="2:13" ht="12.75">
      <c r="B570" s="297"/>
      <c r="H570" s="6">
        <f t="shared" si="43"/>
        <v>0</v>
      </c>
      <c r="I570" s="22">
        <f t="shared" si="41"/>
        <v>0</v>
      </c>
      <c r="M570" s="2">
        <v>500</v>
      </c>
    </row>
    <row r="571" spans="2:13" ht="12.75">
      <c r="B571" s="297"/>
      <c r="H571" s="6">
        <f t="shared" si="43"/>
        <v>0</v>
      </c>
      <c r="I571" s="22">
        <f t="shared" si="41"/>
        <v>0</v>
      </c>
      <c r="M571" s="2">
        <v>500</v>
      </c>
    </row>
    <row r="572" spans="1:13" s="58" customFormat="1" ht="12.75">
      <c r="A572" s="54"/>
      <c r="B572" s="397">
        <f>+B579+B588+B596+B602+B609+B616</f>
        <v>64100</v>
      </c>
      <c r="C572" s="54" t="s">
        <v>219</v>
      </c>
      <c r="D572" s="54" t="s">
        <v>471</v>
      </c>
      <c r="E572" s="54" t="s">
        <v>194</v>
      </c>
      <c r="F572" s="56" t="s">
        <v>195</v>
      </c>
      <c r="G572" s="102" t="s">
        <v>196</v>
      </c>
      <c r="H572" s="55"/>
      <c r="I572" s="57">
        <f t="shared" si="41"/>
        <v>128.2</v>
      </c>
      <c r="M572" s="2">
        <v>500</v>
      </c>
    </row>
    <row r="573" spans="2:13" ht="12.75">
      <c r="B573" s="297"/>
      <c r="H573" s="6">
        <f t="shared" si="43"/>
        <v>0</v>
      </c>
      <c r="I573" s="22">
        <f t="shared" si="41"/>
        <v>0</v>
      </c>
      <c r="M573" s="2">
        <v>500</v>
      </c>
    </row>
    <row r="574" spans="2:13" ht="12.75">
      <c r="B574" s="297">
        <v>2500</v>
      </c>
      <c r="C574" s="1" t="s">
        <v>26</v>
      </c>
      <c r="D574" s="1" t="s">
        <v>11</v>
      </c>
      <c r="E574" s="1" t="s">
        <v>62</v>
      </c>
      <c r="F574" s="27" t="s">
        <v>221</v>
      </c>
      <c r="G574" s="27" t="s">
        <v>95</v>
      </c>
      <c r="H574" s="6">
        <f>H573-B574</f>
        <v>-2500</v>
      </c>
      <c r="I574" s="22">
        <f t="shared" si="41"/>
        <v>5</v>
      </c>
      <c r="K574" t="s">
        <v>26</v>
      </c>
      <c r="L574">
        <v>14</v>
      </c>
      <c r="M574" s="2">
        <v>500</v>
      </c>
    </row>
    <row r="575" spans="2:13" ht="12.75">
      <c r="B575" s="407">
        <v>2500</v>
      </c>
      <c r="C575" s="1" t="s">
        <v>26</v>
      </c>
      <c r="D575" s="1" t="s">
        <v>11</v>
      </c>
      <c r="E575" s="1" t="s">
        <v>62</v>
      </c>
      <c r="F575" s="27" t="s">
        <v>222</v>
      </c>
      <c r="G575" s="27" t="s">
        <v>97</v>
      </c>
      <c r="H575" s="6">
        <f>H574-B575</f>
        <v>-5000</v>
      </c>
      <c r="I575" s="22">
        <f t="shared" si="41"/>
        <v>5</v>
      </c>
      <c r="K575" t="s">
        <v>26</v>
      </c>
      <c r="L575">
        <v>14</v>
      </c>
      <c r="M575" s="2">
        <v>500</v>
      </c>
    </row>
    <row r="576" spans="2:13" ht="12.75">
      <c r="B576" s="297">
        <v>2500</v>
      </c>
      <c r="C576" s="1" t="s">
        <v>26</v>
      </c>
      <c r="D576" s="1" t="s">
        <v>11</v>
      </c>
      <c r="E576" s="1" t="s">
        <v>62</v>
      </c>
      <c r="F576" s="27" t="s">
        <v>223</v>
      </c>
      <c r="G576" s="27" t="s">
        <v>99</v>
      </c>
      <c r="H576" s="6">
        <f t="shared" si="43"/>
        <v>-7500</v>
      </c>
      <c r="I576" s="22">
        <v>5</v>
      </c>
      <c r="K576" t="s">
        <v>26</v>
      </c>
      <c r="L576">
        <v>14</v>
      </c>
      <c r="M576" s="2">
        <v>500</v>
      </c>
    </row>
    <row r="577" spans="2:13" ht="12.75">
      <c r="B577" s="297">
        <v>2500</v>
      </c>
      <c r="C577" s="1" t="s">
        <v>26</v>
      </c>
      <c r="D577" s="1" t="s">
        <v>11</v>
      </c>
      <c r="E577" s="1" t="s">
        <v>62</v>
      </c>
      <c r="F577" s="88" t="s">
        <v>224</v>
      </c>
      <c r="G577" s="27" t="s">
        <v>216</v>
      </c>
      <c r="H577" s="6">
        <f t="shared" si="43"/>
        <v>-10000</v>
      </c>
      <c r="I577" s="22">
        <v>5</v>
      </c>
      <c r="K577" t="s">
        <v>26</v>
      </c>
      <c r="L577">
        <v>14</v>
      </c>
      <c r="M577" s="2">
        <v>500</v>
      </c>
    </row>
    <row r="578" spans="2:13" ht="12.75">
      <c r="B578" s="297">
        <v>2500</v>
      </c>
      <c r="C578" s="1" t="s">
        <v>26</v>
      </c>
      <c r="D578" s="1" t="s">
        <v>11</v>
      </c>
      <c r="E578" s="1" t="s">
        <v>62</v>
      </c>
      <c r="F578" s="27" t="s">
        <v>225</v>
      </c>
      <c r="G578" s="27" t="s">
        <v>217</v>
      </c>
      <c r="H578" s="6">
        <f t="shared" si="43"/>
        <v>-12500</v>
      </c>
      <c r="I578" s="22">
        <v>5</v>
      </c>
      <c r="K578" t="s">
        <v>26</v>
      </c>
      <c r="L578">
        <v>14</v>
      </c>
      <c r="M578" s="2">
        <v>500</v>
      </c>
    </row>
    <row r="579" spans="1:13" s="62" customFormat="1" ht="12.75">
      <c r="A579" s="11"/>
      <c r="B579" s="401">
        <f>SUM(B574:B578)</f>
        <v>12500</v>
      </c>
      <c r="C579" s="11" t="s">
        <v>26</v>
      </c>
      <c r="D579" s="11"/>
      <c r="E579" s="11"/>
      <c r="F579" s="18"/>
      <c r="G579" s="18"/>
      <c r="H579" s="59">
        <v>0</v>
      </c>
      <c r="I579" s="61">
        <f aca="true" t="shared" si="44" ref="I579:I610">+B579/M579</f>
        <v>25</v>
      </c>
      <c r="M579" s="2">
        <v>500</v>
      </c>
    </row>
    <row r="580" spans="2:13" ht="12.75">
      <c r="B580" s="297"/>
      <c r="H580" s="6">
        <f t="shared" si="43"/>
        <v>0</v>
      </c>
      <c r="I580" s="22">
        <f t="shared" si="44"/>
        <v>0</v>
      </c>
      <c r="M580" s="2">
        <v>500</v>
      </c>
    </row>
    <row r="581" spans="2:13" ht="12.75">
      <c r="B581" s="297"/>
      <c r="H581" s="6">
        <f t="shared" si="43"/>
        <v>0</v>
      </c>
      <c r="I581" s="22">
        <f t="shared" si="44"/>
        <v>0</v>
      </c>
      <c r="M581" s="2">
        <v>500</v>
      </c>
    </row>
    <row r="582" spans="2:13" ht="12.75">
      <c r="B582" s="297">
        <v>3000</v>
      </c>
      <c r="C582" s="83" t="s">
        <v>482</v>
      </c>
      <c r="D582" s="83" t="s">
        <v>11</v>
      </c>
      <c r="E582" s="83" t="s">
        <v>461</v>
      </c>
      <c r="F582" s="70" t="s">
        <v>226</v>
      </c>
      <c r="G582" s="70" t="s">
        <v>95</v>
      </c>
      <c r="H582" s="6">
        <f t="shared" si="43"/>
        <v>-3000</v>
      </c>
      <c r="I582" s="22">
        <f t="shared" si="44"/>
        <v>6</v>
      </c>
      <c r="K582" s="84" t="s">
        <v>62</v>
      </c>
      <c r="L582">
        <v>14</v>
      </c>
      <c r="M582" s="2">
        <v>500</v>
      </c>
    </row>
    <row r="583" spans="2:13" ht="12.75">
      <c r="B583" s="297">
        <v>3000</v>
      </c>
      <c r="C583" s="83" t="s">
        <v>483</v>
      </c>
      <c r="D583" s="83" t="s">
        <v>11</v>
      </c>
      <c r="E583" s="83" t="s">
        <v>461</v>
      </c>
      <c r="F583" s="70" t="s">
        <v>227</v>
      </c>
      <c r="G583" s="70" t="s">
        <v>97</v>
      </c>
      <c r="H583" s="6">
        <f t="shared" si="43"/>
        <v>-6000</v>
      </c>
      <c r="I583" s="22">
        <f t="shared" si="44"/>
        <v>6</v>
      </c>
      <c r="K583" s="84" t="s">
        <v>62</v>
      </c>
      <c r="L583">
        <v>14</v>
      </c>
      <c r="M583" s="2">
        <v>500</v>
      </c>
    </row>
    <row r="584" spans="2:13" ht="12.75">
      <c r="B584" s="297">
        <v>3000</v>
      </c>
      <c r="C584" s="83" t="s">
        <v>484</v>
      </c>
      <c r="D584" s="83" t="s">
        <v>11</v>
      </c>
      <c r="E584" s="83" t="s">
        <v>461</v>
      </c>
      <c r="F584" s="70" t="s">
        <v>227</v>
      </c>
      <c r="G584" s="70" t="s">
        <v>97</v>
      </c>
      <c r="H584" s="6">
        <f t="shared" si="43"/>
        <v>-9000</v>
      </c>
      <c r="I584" s="22">
        <f t="shared" si="44"/>
        <v>6</v>
      </c>
      <c r="K584" s="84" t="s">
        <v>62</v>
      </c>
      <c r="L584">
        <v>14</v>
      </c>
      <c r="M584" s="2">
        <v>500</v>
      </c>
    </row>
    <row r="585" spans="2:13" ht="12.75">
      <c r="B585" s="297">
        <v>1000</v>
      </c>
      <c r="C585" s="83" t="s">
        <v>485</v>
      </c>
      <c r="D585" s="83" t="s">
        <v>11</v>
      </c>
      <c r="E585" s="83" t="s">
        <v>461</v>
      </c>
      <c r="F585" s="70" t="s">
        <v>227</v>
      </c>
      <c r="G585" s="70" t="s">
        <v>99</v>
      </c>
      <c r="H585" s="6">
        <f t="shared" si="43"/>
        <v>-10000</v>
      </c>
      <c r="I585" s="22">
        <f t="shared" si="44"/>
        <v>2</v>
      </c>
      <c r="K585" s="84" t="s">
        <v>62</v>
      </c>
      <c r="L585">
        <v>14</v>
      </c>
      <c r="M585" s="2">
        <v>500</v>
      </c>
    </row>
    <row r="586" spans="2:13" ht="12.75">
      <c r="B586" s="297">
        <v>1000</v>
      </c>
      <c r="C586" s="83" t="s">
        <v>486</v>
      </c>
      <c r="D586" s="83" t="s">
        <v>11</v>
      </c>
      <c r="E586" s="83" t="s">
        <v>461</v>
      </c>
      <c r="F586" s="70" t="s">
        <v>227</v>
      </c>
      <c r="G586" s="70" t="s">
        <v>99</v>
      </c>
      <c r="H586" s="6">
        <f t="shared" si="43"/>
        <v>-11000</v>
      </c>
      <c r="I586" s="22">
        <f t="shared" si="44"/>
        <v>2</v>
      </c>
      <c r="K586" s="84" t="s">
        <v>62</v>
      </c>
      <c r="L586">
        <v>14</v>
      </c>
      <c r="M586" s="2">
        <v>500</v>
      </c>
    </row>
    <row r="587" spans="2:13" ht="12.75">
      <c r="B587" s="297">
        <v>3000</v>
      </c>
      <c r="C587" s="83" t="s">
        <v>883</v>
      </c>
      <c r="D587" s="83" t="s">
        <v>11</v>
      </c>
      <c r="E587" s="83" t="s">
        <v>461</v>
      </c>
      <c r="F587" s="70" t="s">
        <v>228</v>
      </c>
      <c r="G587" s="70" t="s">
        <v>216</v>
      </c>
      <c r="H587" s="6">
        <f t="shared" si="43"/>
        <v>-14000</v>
      </c>
      <c r="I587" s="22">
        <f t="shared" si="44"/>
        <v>6</v>
      </c>
      <c r="K587" s="84" t="s">
        <v>62</v>
      </c>
      <c r="L587">
        <v>14</v>
      </c>
      <c r="M587" s="2">
        <v>500</v>
      </c>
    </row>
    <row r="588" spans="1:13" s="76" customFormat="1" ht="12.75">
      <c r="A588" s="71"/>
      <c r="B588" s="399">
        <f>SUM(B582:B587)</f>
        <v>14000</v>
      </c>
      <c r="C588" s="71" t="s">
        <v>515</v>
      </c>
      <c r="D588" s="71"/>
      <c r="E588" s="71"/>
      <c r="F588" s="74"/>
      <c r="G588" s="74"/>
      <c r="H588" s="72">
        <v>0</v>
      </c>
      <c r="I588" s="75">
        <f t="shared" si="44"/>
        <v>28</v>
      </c>
      <c r="M588" s="2">
        <v>500</v>
      </c>
    </row>
    <row r="589" spans="2:13" ht="12.75">
      <c r="B589" s="297"/>
      <c r="H589" s="6">
        <f t="shared" si="43"/>
        <v>0</v>
      </c>
      <c r="I589" s="22">
        <f t="shared" si="44"/>
        <v>0</v>
      </c>
      <c r="M589" s="2">
        <v>500</v>
      </c>
    </row>
    <row r="590" spans="2:13" ht="12.75">
      <c r="B590" s="297"/>
      <c r="H590" s="6">
        <f t="shared" si="43"/>
        <v>0</v>
      </c>
      <c r="I590" s="22">
        <f t="shared" si="44"/>
        <v>0</v>
      </c>
      <c r="M590" s="2">
        <v>500</v>
      </c>
    </row>
    <row r="591" spans="2:13" ht="12.75">
      <c r="B591" s="297">
        <v>1400</v>
      </c>
      <c r="C591" s="83" t="s">
        <v>18</v>
      </c>
      <c r="D591" s="83" t="s">
        <v>11</v>
      </c>
      <c r="E591" s="83" t="s">
        <v>19</v>
      </c>
      <c r="F591" s="70" t="s">
        <v>227</v>
      </c>
      <c r="G591" s="70" t="s">
        <v>93</v>
      </c>
      <c r="H591" s="6">
        <f t="shared" si="43"/>
        <v>-1400</v>
      </c>
      <c r="I591" s="22">
        <f t="shared" si="44"/>
        <v>2.8</v>
      </c>
      <c r="K591" s="84" t="s">
        <v>62</v>
      </c>
      <c r="L591">
        <v>14</v>
      </c>
      <c r="M591" s="2">
        <v>500</v>
      </c>
    </row>
    <row r="592" spans="2:13" ht="12.75">
      <c r="B592" s="297">
        <v>1500</v>
      </c>
      <c r="C592" s="83" t="s">
        <v>18</v>
      </c>
      <c r="D592" s="83" t="s">
        <v>11</v>
      </c>
      <c r="E592" s="83" t="s">
        <v>19</v>
      </c>
      <c r="F592" s="70" t="s">
        <v>227</v>
      </c>
      <c r="G592" s="70" t="s">
        <v>95</v>
      </c>
      <c r="H592" s="6">
        <f t="shared" si="43"/>
        <v>-2900</v>
      </c>
      <c r="I592" s="22">
        <f t="shared" si="44"/>
        <v>3</v>
      </c>
      <c r="K592" s="84" t="s">
        <v>62</v>
      </c>
      <c r="L592">
        <v>14</v>
      </c>
      <c r="M592" s="2">
        <v>500</v>
      </c>
    </row>
    <row r="593" spans="2:13" ht="12.75">
      <c r="B593" s="297">
        <v>1600</v>
      </c>
      <c r="C593" s="83" t="s">
        <v>18</v>
      </c>
      <c r="D593" s="83" t="s">
        <v>11</v>
      </c>
      <c r="E593" s="83" t="s">
        <v>19</v>
      </c>
      <c r="F593" s="70" t="s">
        <v>227</v>
      </c>
      <c r="G593" s="70" t="s">
        <v>97</v>
      </c>
      <c r="H593" s="6">
        <f t="shared" si="43"/>
        <v>-4500</v>
      </c>
      <c r="I593" s="22">
        <f t="shared" si="44"/>
        <v>3.2</v>
      </c>
      <c r="K593" s="84" t="s">
        <v>62</v>
      </c>
      <c r="L593">
        <v>14</v>
      </c>
      <c r="M593" s="2">
        <v>500</v>
      </c>
    </row>
    <row r="594" spans="2:13" ht="12.75">
      <c r="B594" s="297">
        <v>1600</v>
      </c>
      <c r="C594" s="83" t="s">
        <v>18</v>
      </c>
      <c r="D594" s="83" t="s">
        <v>11</v>
      </c>
      <c r="E594" s="83" t="s">
        <v>19</v>
      </c>
      <c r="F594" s="70" t="s">
        <v>227</v>
      </c>
      <c r="G594" s="70" t="s">
        <v>99</v>
      </c>
      <c r="H594" s="6">
        <f t="shared" si="43"/>
        <v>-6100</v>
      </c>
      <c r="I594" s="22">
        <f t="shared" si="44"/>
        <v>3.2</v>
      </c>
      <c r="K594" s="84" t="s">
        <v>62</v>
      </c>
      <c r="L594">
        <v>14</v>
      </c>
      <c r="M594" s="2">
        <v>500</v>
      </c>
    </row>
    <row r="595" spans="2:13" ht="12.75">
      <c r="B595" s="297">
        <v>1500</v>
      </c>
      <c r="C595" s="83" t="s">
        <v>18</v>
      </c>
      <c r="D595" s="83" t="s">
        <v>11</v>
      </c>
      <c r="E595" s="83" t="s">
        <v>19</v>
      </c>
      <c r="F595" s="70" t="s">
        <v>227</v>
      </c>
      <c r="G595" s="70" t="s">
        <v>216</v>
      </c>
      <c r="H595" s="6">
        <f t="shared" si="43"/>
        <v>-7600</v>
      </c>
      <c r="I595" s="22">
        <f t="shared" si="44"/>
        <v>3</v>
      </c>
      <c r="K595" s="84" t="s">
        <v>62</v>
      </c>
      <c r="L595">
        <v>14</v>
      </c>
      <c r="M595" s="2">
        <v>500</v>
      </c>
    </row>
    <row r="596" spans="1:13" s="76" customFormat="1" ht="12.75">
      <c r="A596" s="71"/>
      <c r="B596" s="399">
        <f>SUM(B591:B595)</f>
        <v>7600</v>
      </c>
      <c r="C596" s="71"/>
      <c r="D596" s="71"/>
      <c r="E596" s="71" t="s">
        <v>19</v>
      </c>
      <c r="F596" s="74"/>
      <c r="G596" s="74"/>
      <c r="H596" s="72">
        <v>0</v>
      </c>
      <c r="I596" s="75">
        <f t="shared" si="44"/>
        <v>15.2</v>
      </c>
      <c r="M596" s="2">
        <v>500</v>
      </c>
    </row>
    <row r="597" spans="2:13" ht="12.75">
      <c r="B597" s="297"/>
      <c r="H597" s="6">
        <f t="shared" si="43"/>
        <v>0</v>
      </c>
      <c r="I597" s="22">
        <f t="shared" si="44"/>
        <v>0</v>
      </c>
      <c r="M597" s="2">
        <v>500</v>
      </c>
    </row>
    <row r="598" spans="2:13" ht="12.75">
      <c r="B598" s="407"/>
      <c r="H598" s="6">
        <f t="shared" si="43"/>
        <v>0</v>
      </c>
      <c r="I598" s="22">
        <f t="shared" si="44"/>
        <v>0</v>
      </c>
      <c r="M598" s="2">
        <v>500</v>
      </c>
    </row>
    <row r="599" spans="1:13" ht="12.75">
      <c r="A599" s="12"/>
      <c r="B599" s="407">
        <v>6000</v>
      </c>
      <c r="C599" s="83" t="s">
        <v>54</v>
      </c>
      <c r="D599" s="83" t="s">
        <v>11</v>
      </c>
      <c r="E599" s="83" t="s">
        <v>461</v>
      </c>
      <c r="F599" s="70" t="s">
        <v>229</v>
      </c>
      <c r="G599" s="70" t="s">
        <v>95</v>
      </c>
      <c r="H599" s="6">
        <f t="shared" si="43"/>
        <v>-6000</v>
      </c>
      <c r="I599" s="22">
        <f t="shared" si="44"/>
        <v>12</v>
      </c>
      <c r="K599" s="84" t="s">
        <v>62</v>
      </c>
      <c r="L599">
        <v>14</v>
      </c>
      <c r="M599" s="2">
        <v>500</v>
      </c>
    </row>
    <row r="600" spans="2:13" ht="12.75">
      <c r="B600" s="407">
        <v>6000</v>
      </c>
      <c r="C600" s="83" t="s">
        <v>54</v>
      </c>
      <c r="D600" s="83" t="s">
        <v>11</v>
      </c>
      <c r="E600" s="83" t="s">
        <v>461</v>
      </c>
      <c r="F600" s="70" t="s">
        <v>229</v>
      </c>
      <c r="G600" s="70" t="s">
        <v>97</v>
      </c>
      <c r="H600" s="6">
        <f t="shared" si="43"/>
        <v>-12000</v>
      </c>
      <c r="I600" s="22">
        <f t="shared" si="44"/>
        <v>12</v>
      </c>
      <c r="K600" s="84" t="s">
        <v>62</v>
      </c>
      <c r="L600">
        <v>14</v>
      </c>
      <c r="M600" s="2">
        <v>500</v>
      </c>
    </row>
    <row r="601" spans="2:13" ht="12.75">
      <c r="B601" s="407">
        <v>6000</v>
      </c>
      <c r="C601" s="83" t="s">
        <v>54</v>
      </c>
      <c r="D601" s="83" t="s">
        <v>11</v>
      </c>
      <c r="E601" s="83" t="s">
        <v>461</v>
      </c>
      <c r="F601" s="70" t="s">
        <v>229</v>
      </c>
      <c r="G601" s="70" t="s">
        <v>99</v>
      </c>
      <c r="H601" s="6">
        <f t="shared" si="43"/>
        <v>-18000</v>
      </c>
      <c r="I601" s="22">
        <f t="shared" si="44"/>
        <v>12</v>
      </c>
      <c r="K601" s="84" t="s">
        <v>62</v>
      </c>
      <c r="L601">
        <v>14</v>
      </c>
      <c r="M601" s="2">
        <v>500</v>
      </c>
    </row>
    <row r="602" spans="1:13" s="76" customFormat="1" ht="12.75">
      <c r="A602" s="71"/>
      <c r="B602" s="399">
        <f>SUM(B599:B601)</f>
        <v>18000</v>
      </c>
      <c r="C602" s="71" t="s">
        <v>54</v>
      </c>
      <c r="D602" s="71"/>
      <c r="E602" s="71"/>
      <c r="F602" s="74"/>
      <c r="G602" s="74"/>
      <c r="H602" s="72">
        <v>0</v>
      </c>
      <c r="I602" s="75">
        <f t="shared" si="44"/>
        <v>36</v>
      </c>
      <c r="M602" s="2">
        <v>500</v>
      </c>
    </row>
    <row r="603" spans="2:13" ht="12.75">
      <c r="B603" s="297"/>
      <c r="H603" s="6">
        <f t="shared" si="43"/>
        <v>0</v>
      </c>
      <c r="I603" s="22">
        <f t="shared" si="44"/>
        <v>0</v>
      </c>
      <c r="M603" s="2">
        <v>500</v>
      </c>
    </row>
    <row r="604" spans="2:13" ht="12.75">
      <c r="B604" s="297"/>
      <c r="H604" s="6">
        <f t="shared" si="43"/>
        <v>0</v>
      </c>
      <c r="I604" s="22">
        <f t="shared" si="44"/>
        <v>0</v>
      </c>
      <c r="M604" s="2">
        <v>500</v>
      </c>
    </row>
    <row r="605" spans="2:13" ht="12.75">
      <c r="B605" s="297">
        <v>2000</v>
      </c>
      <c r="C605" s="83" t="s">
        <v>20</v>
      </c>
      <c r="D605" s="83" t="s">
        <v>11</v>
      </c>
      <c r="E605" s="83" t="s">
        <v>461</v>
      </c>
      <c r="F605" s="70" t="s">
        <v>227</v>
      </c>
      <c r="G605" s="70" t="s">
        <v>95</v>
      </c>
      <c r="H605" s="6">
        <f t="shared" si="43"/>
        <v>-2000</v>
      </c>
      <c r="I605" s="22">
        <f t="shared" si="44"/>
        <v>4</v>
      </c>
      <c r="K605" s="84" t="s">
        <v>62</v>
      </c>
      <c r="L605">
        <v>14</v>
      </c>
      <c r="M605" s="2">
        <v>500</v>
      </c>
    </row>
    <row r="606" spans="2:13" ht="12.75">
      <c r="B606" s="297">
        <v>2000</v>
      </c>
      <c r="C606" s="83" t="s">
        <v>20</v>
      </c>
      <c r="D606" s="83" t="s">
        <v>11</v>
      </c>
      <c r="E606" s="83" t="s">
        <v>461</v>
      </c>
      <c r="F606" s="70" t="s">
        <v>227</v>
      </c>
      <c r="G606" s="70" t="s">
        <v>97</v>
      </c>
      <c r="H606" s="6">
        <f t="shared" si="43"/>
        <v>-4000</v>
      </c>
      <c r="I606" s="22">
        <f t="shared" si="44"/>
        <v>4</v>
      </c>
      <c r="K606" s="84" t="s">
        <v>62</v>
      </c>
      <c r="L606">
        <v>14</v>
      </c>
      <c r="M606" s="2">
        <v>500</v>
      </c>
    </row>
    <row r="607" spans="2:13" ht="12.75">
      <c r="B607" s="297">
        <v>2000</v>
      </c>
      <c r="C607" s="83" t="s">
        <v>20</v>
      </c>
      <c r="D607" s="83" t="s">
        <v>11</v>
      </c>
      <c r="E607" s="83" t="s">
        <v>461</v>
      </c>
      <c r="F607" s="70" t="s">
        <v>227</v>
      </c>
      <c r="G607" s="70" t="s">
        <v>99</v>
      </c>
      <c r="H607" s="6">
        <f t="shared" si="43"/>
        <v>-6000</v>
      </c>
      <c r="I607" s="22">
        <f t="shared" si="44"/>
        <v>4</v>
      </c>
      <c r="K607" s="84" t="s">
        <v>62</v>
      </c>
      <c r="L607">
        <v>14</v>
      </c>
      <c r="M607" s="2">
        <v>500</v>
      </c>
    </row>
    <row r="608" spans="2:13" ht="12.75">
      <c r="B608" s="297">
        <v>2000</v>
      </c>
      <c r="C608" s="83" t="s">
        <v>20</v>
      </c>
      <c r="D608" s="83" t="s">
        <v>11</v>
      </c>
      <c r="E608" s="83" t="s">
        <v>461</v>
      </c>
      <c r="F608" s="70" t="s">
        <v>227</v>
      </c>
      <c r="G608" s="70" t="s">
        <v>216</v>
      </c>
      <c r="H608" s="6">
        <f t="shared" si="43"/>
        <v>-8000</v>
      </c>
      <c r="I608" s="22">
        <f t="shared" si="44"/>
        <v>4</v>
      </c>
      <c r="K608" s="84" t="s">
        <v>62</v>
      </c>
      <c r="L608">
        <v>14</v>
      </c>
      <c r="M608" s="2">
        <v>500</v>
      </c>
    </row>
    <row r="609" spans="1:13" s="76" customFormat="1" ht="12.75">
      <c r="A609" s="71"/>
      <c r="B609" s="399">
        <f>SUM(B605:B608)</f>
        <v>8000</v>
      </c>
      <c r="C609" s="71" t="s">
        <v>20</v>
      </c>
      <c r="D609" s="71"/>
      <c r="E609" s="71"/>
      <c r="F609" s="74"/>
      <c r="G609" s="74"/>
      <c r="H609" s="72">
        <v>0</v>
      </c>
      <c r="I609" s="75">
        <f t="shared" si="44"/>
        <v>16</v>
      </c>
      <c r="M609" s="2">
        <v>500</v>
      </c>
    </row>
    <row r="610" spans="2:13" ht="12.75">
      <c r="B610" s="297"/>
      <c r="H610" s="6">
        <f t="shared" si="43"/>
        <v>0</v>
      </c>
      <c r="I610" s="22">
        <f t="shared" si="44"/>
        <v>0</v>
      </c>
      <c r="M610" s="2">
        <v>500</v>
      </c>
    </row>
    <row r="611" spans="2:13" ht="12.75">
      <c r="B611" s="297"/>
      <c r="H611" s="6">
        <f t="shared" si="43"/>
        <v>0</v>
      </c>
      <c r="I611" s="22">
        <f aca="true" t="shared" si="45" ref="I611:I642">+B611/M611</f>
        <v>0</v>
      </c>
      <c r="M611" s="2">
        <v>500</v>
      </c>
    </row>
    <row r="612" spans="2:13" ht="12.75">
      <c r="B612" s="297">
        <v>1000</v>
      </c>
      <c r="C612" s="83" t="s">
        <v>462</v>
      </c>
      <c r="D612" s="83" t="s">
        <v>11</v>
      </c>
      <c r="E612" s="83" t="s">
        <v>22</v>
      </c>
      <c r="F612" s="70" t="s">
        <v>227</v>
      </c>
      <c r="G612" s="70" t="s">
        <v>95</v>
      </c>
      <c r="H612" s="6">
        <f t="shared" si="43"/>
        <v>-1000</v>
      </c>
      <c r="I612" s="22">
        <f t="shared" si="45"/>
        <v>2</v>
      </c>
      <c r="K612" s="84" t="s">
        <v>62</v>
      </c>
      <c r="L612">
        <v>14</v>
      </c>
      <c r="M612" s="2">
        <v>500</v>
      </c>
    </row>
    <row r="613" spans="2:13" ht="12.75">
      <c r="B613" s="297">
        <v>1000</v>
      </c>
      <c r="C613" s="83" t="s">
        <v>462</v>
      </c>
      <c r="D613" s="83" t="s">
        <v>11</v>
      </c>
      <c r="E613" s="83" t="s">
        <v>22</v>
      </c>
      <c r="F613" s="70" t="s">
        <v>227</v>
      </c>
      <c r="G613" s="70" t="s">
        <v>97</v>
      </c>
      <c r="H613" s="6">
        <f t="shared" si="43"/>
        <v>-2000</v>
      </c>
      <c r="I613" s="22">
        <f t="shared" si="45"/>
        <v>2</v>
      </c>
      <c r="K613" s="84" t="s">
        <v>62</v>
      </c>
      <c r="L613">
        <v>14</v>
      </c>
      <c r="M613" s="2">
        <v>500</v>
      </c>
    </row>
    <row r="614" spans="2:13" ht="12.75">
      <c r="B614" s="297">
        <v>1000</v>
      </c>
      <c r="C614" s="83" t="s">
        <v>462</v>
      </c>
      <c r="D614" s="83" t="s">
        <v>11</v>
      </c>
      <c r="E614" s="83" t="s">
        <v>22</v>
      </c>
      <c r="F614" s="70" t="s">
        <v>227</v>
      </c>
      <c r="G614" s="70" t="s">
        <v>99</v>
      </c>
      <c r="H614" s="6">
        <f t="shared" si="43"/>
        <v>-3000</v>
      </c>
      <c r="I614" s="22">
        <f t="shared" si="45"/>
        <v>2</v>
      </c>
      <c r="K614" s="84" t="s">
        <v>62</v>
      </c>
      <c r="L614">
        <v>14</v>
      </c>
      <c r="M614" s="2">
        <v>500</v>
      </c>
    </row>
    <row r="615" spans="2:13" ht="12.75">
      <c r="B615" s="297">
        <v>1000</v>
      </c>
      <c r="C615" s="83" t="s">
        <v>462</v>
      </c>
      <c r="D615" s="83" t="s">
        <v>11</v>
      </c>
      <c r="E615" s="83" t="s">
        <v>22</v>
      </c>
      <c r="F615" s="70" t="s">
        <v>227</v>
      </c>
      <c r="G615" s="70" t="s">
        <v>216</v>
      </c>
      <c r="H615" s="6">
        <f t="shared" si="43"/>
        <v>-4000</v>
      </c>
      <c r="I615" s="22">
        <f t="shared" si="45"/>
        <v>2</v>
      </c>
      <c r="K615" s="84" t="s">
        <v>62</v>
      </c>
      <c r="L615">
        <v>14</v>
      </c>
      <c r="M615" s="2">
        <v>500</v>
      </c>
    </row>
    <row r="616" spans="1:13" s="76" customFormat="1" ht="12.75">
      <c r="A616" s="71"/>
      <c r="B616" s="399">
        <f>SUM(B612:B615)</f>
        <v>4000</v>
      </c>
      <c r="C616" s="71"/>
      <c r="D616" s="71"/>
      <c r="E616" s="71" t="s">
        <v>22</v>
      </c>
      <c r="F616" s="74"/>
      <c r="G616" s="74"/>
      <c r="H616" s="72">
        <v>0</v>
      </c>
      <c r="I616" s="75">
        <f t="shared" si="45"/>
        <v>8</v>
      </c>
      <c r="J616" s="86"/>
      <c r="M616" s="2">
        <v>500</v>
      </c>
    </row>
    <row r="617" spans="2:13" ht="12.75">
      <c r="B617" s="297"/>
      <c r="H617" s="6">
        <f t="shared" si="43"/>
        <v>0</v>
      </c>
      <c r="I617" s="22">
        <f t="shared" si="45"/>
        <v>0</v>
      </c>
      <c r="M617" s="2">
        <v>500</v>
      </c>
    </row>
    <row r="618" spans="2:13" ht="12.75">
      <c r="B618" s="297"/>
      <c r="H618" s="6">
        <f t="shared" si="43"/>
        <v>0</v>
      </c>
      <c r="I618" s="22">
        <f t="shared" si="45"/>
        <v>0</v>
      </c>
      <c r="M618" s="2">
        <v>500</v>
      </c>
    </row>
    <row r="619" spans="2:13" ht="12.75">
      <c r="B619" s="297"/>
      <c r="H619" s="6">
        <f t="shared" si="43"/>
        <v>0</v>
      </c>
      <c r="I619" s="22">
        <f t="shared" si="45"/>
        <v>0</v>
      </c>
      <c r="M619" s="2">
        <v>500</v>
      </c>
    </row>
    <row r="620" spans="2:13" ht="12.75">
      <c r="B620" s="297"/>
      <c r="H620" s="6">
        <f t="shared" si="43"/>
        <v>0</v>
      </c>
      <c r="I620" s="22">
        <f t="shared" si="45"/>
        <v>0</v>
      </c>
      <c r="M620" s="2">
        <v>500</v>
      </c>
    </row>
    <row r="621" spans="1:13" s="58" customFormat="1" ht="12.75">
      <c r="A621" s="54"/>
      <c r="B621" s="397">
        <f>+B624+B633+B643+B649+B658+B663+B667</f>
        <v>106900</v>
      </c>
      <c r="C621" s="54" t="s">
        <v>230</v>
      </c>
      <c r="D621" s="54" t="s">
        <v>220</v>
      </c>
      <c r="E621" s="54" t="s">
        <v>194</v>
      </c>
      <c r="F621" s="56" t="s">
        <v>195</v>
      </c>
      <c r="G621" s="102" t="s">
        <v>196</v>
      </c>
      <c r="H621" s="55"/>
      <c r="I621" s="57">
        <f t="shared" si="45"/>
        <v>213.8</v>
      </c>
      <c r="M621" s="2">
        <v>500</v>
      </c>
    </row>
    <row r="622" spans="2:13" ht="12.75">
      <c r="B622" s="297"/>
      <c r="H622" s="6">
        <f aca="true" t="shared" si="46" ref="H622:H679">H621-B622</f>
        <v>0</v>
      </c>
      <c r="I622" s="22">
        <f t="shared" si="45"/>
        <v>0</v>
      </c>
      <c r="M622" s="2">
        <v>500</v>
      </c>
    </row>
    <row r="623" spans="2:13" ht="12.75">
      <c r="B623" s="407">
        <v>2000</v>
      </c>
      <c r="C623" s="1" t="s">
        <v>26</v>
      </c>
      <c r="D623" s="1" t="s">
        <v>11</v>
      </c>
      <c r="E623" s="1" t="s">
        <v>117</v>
      </c>
      <c r="F623" s="138" t="s">
        <v>231</v>
      </c>
      <c r="G623" s="27" t="s">
        <v>93</v>
      </c>
      <c r="H623" s="6">
        <f>H622-B623</f>
        <v>-2000</v>
      </c>
      <c r="I623" s="22">
        <f t="shared" si="45"/>
        <v>4</v>
      </c>
      <c r="K623" t="s">
        <v>26</v>
      </c>
      <c r="L623">
        <v>15</v>
      </c>
      <c r="M623" s="2">
        <v>500</v>
      </c>
    </row>
    <row r="624" spans="1:13" s="62" customFormat="1" ht="12.75">
      <c r="A624" s="11"/>
      <c r="B624" s="401">
        <f>SUM(B623)</f>
        <v>2000</v>
      </c>
      <c r="C624" s="11" t="s">
        <v>418</v>
      </c>
      <c r="D624" s="11"/>
      <c r="E624" s="11"/>
      <c r="F624" s="18"/>
      <c r="G624" s="18"/>
      <c r="H624" s="59">
        <v>0</v>
      </c>
      <c r="I624" s="61">
        <f t="shared" si="45"/>
        <v>4</v>
      </c>
      <c r="M624" s="2">
        <v>500</v>
      </c>
    </row>
    <row r="625" spans="2:13" ht="12.75">
      <c r="B625" s="297"/>
      <c r="H625" s="6">
        <f t="shared" si="46"/>
        <v>0</v>
      </c>
      <c r="I625" s="22">
        <f t="shared" si="45"/>
        <v>0</v>
      </c>
      <c r="M625" s="2">
        <v>500</v>
      </c>
    </row>
    <row r="626" spans="2:13" ht="12.75">
      <c r="B626" s="297"/>
      <c r="H626" s="6">
        <f t="shared" si="46"/>
        <v>0</v>
      </c>
      <c r="I626" s="22">
        <f t="shared" si="45"/>
        <v>0</v>
      </c>
      <c r="M626" s="2">
        <v>500</v>
      </c>
    </row>
    <row r="627" spans="2:13" ht="12.75">
      <c r="B627" s="297">
        <v>3000</v>
      </c>
      <c r="C627" s="83" t="s">
        <v>482</v>
      </c>
      <c r="D627" s="83" t="s">
        <v>11</v>
      </c>
      <c r="E627" s="83" t="s">
        <v>461</v>
      </c>
      <c r="F627" s="70" t="s">
        <v>492</v>
      </c>
      <c r="G627" s="70" t="s">
        <v>95</v>
      </c>
      <c r="H627" s="6">
        <f t="shared" si="46"/>
        <v>-3000</v>
      </c>
      <c r="I627" s="22">
        <f t="shared" si="45"/>
        <v>6</v>
      </c>
      <c r="K627" s="84" t="s">
        <v>202</v>
      </c>
      <c r="L627">
        <v>15</v>
      </c>
      <c r="M627" s="2">
        <v>500</v>
      </c>
    </row>
    <row r="628" spans="2:13" ht="12.75">
      <c r="B628" s="297">
        <v>3000</v>
      </c>
      <c r="C628" s="83" t="s">
        <v>483</v>
      </c>
      <c r="D628" s="83" t="s">
        <v>11</v>
      </c>
      <c r="E628" s="83" t="s">
        <v>461</v>
      </c>
      <c r="F628" s="70" t="s">
        <v>493</v>
      </c>
      <c r="G628" s="70" t="s">
        <v>97</v>
      </c>
      <c r="H628" s="6">
        <f t="shared" si="46"/>
        <v>-6000</v>
      </c>
      <c r="I628" s="22">
        <f t="shared" si="45"/>
        <v>6</v>
      </c>
      <c r="K628" s="84" t="s">
        <v>202</v>
      </c>
      <c r="L628">
        <v>15</v>
      </c>
      <c r="M628" s="2">
        <v>500</v>
      </c>
    </row>
    <row r="629" spans="2:13" ht="12.75">
      <c r="B629" s="297">
        <v>3000</v>
      </c>
      <c r="C629" s="83" t="s">
        <v>484</v>
      </c>
      <c r="D629" s="83" t="s">
        <v>11</v>
      </c>
      <c r="E629" s="83" t="s">
        <v>461</v>
      </c>
      <c r="F629" s="70" t="s">
        <v>493</v>
      </c>
      <c r="G629" s="70" t="s">
        <v>97</v>
      </c>
      <c r="H629" s="6">
        <f t="shared" si="46"/>
        <v>-9000</v>
      </c>
      <c r="I629" s="22">
        <f t="shared" si="45"/>
        <v>6</v>
      </c>
      <c r="K629" s="84" t="s">
        <v>202</v>
      </c>
      <c r="L629">
        <v>15</v>
      </c>
      <c r="M629" s="2">
        <v>500</v>
      </c>
    </row>
    <row r="630" spans="2:13" ht="12.75">
      <c r="B630" s="297">
        <v>1000</v>
      </c>
      <c r="C630" s="33" t="s">
        <v>485</v>
      </c>
      <c r="D630" s="83" t="s">
        <v>11</v>
      </c>
      <c r="E630" s="83" t="s">
        <v>461</v>
      </c>
      <c r="F630" s="70" t="s">
        <v>493</v>
      </c>
      <c r="G630" s="70" t="s">
        <v>99</v>
      </c>
      <c r="H630" s="6">
        <f t="shared" si="46"/>
        <v>-10000</v>
      </c>
      <c r="I630" s="22">
        <f t="shared" si="45"/>
        <v>2</v>
      </c>
      <c r="K630" s="84" t="s">
        <v>202</v>
      </c>
      <c r="L630">
        <v>15</v>
      </c>
      <c r="M630" s="2">
        <v>500</v>
      </c>
    </row>
    <row r="631" spans="2:13" ht="12.75">
      <c r="B631" s="297">
        <v>1000</v>
      </c>
      <c r="C631" s="33" t="s">
        <v>486</v>
      </c>
      <c r="D631" s="83" t="s">
        <v>11</v>
      </c>
      <c r="E631" s="83" t="s">
        <v>461</v>
      </c>
      <c r="F631" s="70" t="s">
        <v>493</v>
      </c>
      <c r="G631" s="70" t="s">
        <v>99</v>
      </c>
      <c r="H631" s="6">
        <f t="shared" si="46"/>
        <v>-11000</v>
      </c>
      <c r="I631" s="22">
        <f t="shared" si="45"/>
        <v>2</v>
      </c>
      <c r="K631" s="84" t="s">
        <v>202</v>
      </c>
      <c r="L631">
        <v>15</v>
      </c>
      <c r="M631" s="2">
        <v>500</v>
      </c>
    </row>
    <row r="632" spans="2:13" ht="12.75">
      <c r="B632" s="297">
        <v>3000</v>
      </c>
      <c r="C632" s="83" t="s">
        <v>883</v>
      </c>
      <c r="D632" s="83" t="s">
        <v>11</v>
      </c>
      <c r="E632" s="83" t="s">
        <v>461</v>
      </c>
      <c r="F632" s="70" t="s">
        <v>509</v>
      </c>
      <c r="G632" s="70" t="s">
        <v>216</v>
      </c>
      <c r="H632" s="6">
        <f t="shared" si="46"/>
        <v>-14000</v>
      </c>
      <c r="I632" s="22">
        <f t="shared" si="45"/>
        <v>6</v>
      </c>
      <c r="K632" s="84" t="s">
        <v>202</v>
      </c>
      <c r="L632">
        <v>15</v>
      </c>
      <c r="M632" s="2">
        <v>500</v>
      </c>
    </row>
    <row r="633" spans="1:13" s="76" customFormat="1" ht="12.75">
      <c r="A633" s="71"/>
      <c r="B633" s="399">
        <f>SUM(B627:B632)</f>
        <v>14000</v>
      </c>
      <c r="C633" s="71" t="s">
        <v>515</v>
      </c>
      <c r="D633" s="71"/>
      <c r="E633" s="71"/>
      <c r="F633" s="74"/>
      <c r="G633" s="74"/>
      <c r="H633" s="72">
        <v>0</v>
      </c>
      <c r="I633" s="75">
        <f t="shared" si="45"/>
        <v>28</v>
      </c>
      <c r="M633" s="2">
        <v>500</v>
      </c>
    </row>
    <row r="634" spans="2:13" ht="12.75">
      <c r="B634" s="297"/>
      <c r="H634" s="6">
        <f t="shared" si="46"/>
        <v>0</v>
      </c>
      <c r="I634" s="22">
        <f t="shared" si="45"/>
        <v>0</v>
      </c>
      <c r="M634" s="2">
        <v>500</v>
      </c>
    </row>
    <row r="635" spans="2:13" ht="12.75">
      <c r="B635" s="297"/>
      <c r="H635" s="6">
        <f t="shared" si="46"/>
        <v>0</v>
      </c>
      <c r="I635" s="22">
        <f t="shared" si="45"/>
        <v>0</v>
      </c>
      <c r="M635" s="2">
        <v>500</v>
      </c>
    </row>
    <row r="636" spans="2:13" ht="12.75">
      <c r="B636" s="297">
        <v>1500</v>
      </c>
      <c r="C636" s="1" t="s">
        <v>18</v>
      </c>
      <c r="D636" s="1" t="s">
        <v>11</v>
      </c>
      <c r="E636" s="1" t="s">
        <v>19</v>
      </c>
      <c r="F636" s="27" t="s">
        <v>493</v>
      </c>
      <c r="G636" s="27" t="s">
        <v>105</v>
      </c>
      <c r="H636" s="6">
        <f t="shared" si="46"/>
        <v>-1500</v>
      </c>
      <c r="I636" s="22">
        <f t="shared" si="45"/>
        <v>3</v>
      </c>
      <c r="K636" s="84" t="s">
        <v>202</v>
      </c>
      <c r="L636">
        <v>15</v>
      </c>
      <c r="M636" s="2">
        <v>500</v>
      </c>
    </row>
    <row r="637" spans="2:13" ht="12.75">
      <c r="B637" s="297">
        <v>1500</v>
      </c>
      <c r="C637" s="1" t="s">
        <v>18</v>
      </c>
      <c r="D637" s="1" t="s">
        <v>11</v>
      </c>
      <c r="E637" s="1" t="s">
        <v>19</v>
      </c>
      <c r="F637" s="27" t="s">
        <v>493</v>
      </c>
      <c r="G637" s="27" t="s">
        <v>106</v>
      </c>
      <c r="H637" s="6">
        <f t="shared" si="46"/>
        <v>-3000</v>
      </c>
      <c r="I637" s="22">
        <f t="shared" si="45"/>
        <v>3</v>
      </c>
      <c r="K637" s="84" t="s">
        <v>202</v>
      </c>
      <c r="L637">
        <v>15</v>
      </c>
      <c r="M637" s="2">
        <v>500</v>
      </c>
    </row>
    <row r="638" spans="2:13" ht="12.75">
      <c r="B638" s="297">
        <v>1400</v>
      </c>
      <c r="C638" s="83" t="s">
        <v>18</v>
      </c>
      <c r="D638" s="83" t="s">
        <v>11</v>
      </c>
      <c r="E638" s="1" t="s">
        <v>19</v>
      </c>
      <c r="F638" s="27" t="s">
        <v>493</v>
      </c>
      <c r="G638" s="70" t="s">
        <v>93</v>
      </c>
      <c r="H638" s="6">
        <f t="shared" si="46"/>
        <v>-4400</v>
      </c>
      <c r="I638" s="22">
        <f t="shared" si="45"/>
        <v>2.8</v>
      </c>
      <c r="K638" s="84" t="s">
        <v>202</v>
      </c>
      <c r="L638">
        <v>15</v>
      </c>
      <c r="M638" s="2">
        <v>500</v>
      </c>
    </row>
    <row r="639" spans="2:13" ht="12.75">
      <c r="B639" s="297">
        <v>1500</v>
      </c>
      <c r="C639" s="83" t="s">
        <v>18</v>
      </c>
      <c r="D639" s="83" t="s">
        <v>11</v>
      </c>
      <c r="E639" s="83" t="s">
        <v>19</v>
      </c>
      <c r="F639" s="27" t="s">
        <v>493</v>
      </c>
      <c r="G639" s="70" t="s">
        <v>95</v>
      </c>
      <c r="H639" s="6">
        <f t="shared" si="46"/>
        <v>-5900</v>
      </c>
      <c r="I639" s="22">
        <f t="shared" si="45"/>
        <v>3</v>
      </c>
      <c r="K639" s="84" t="s">
        <v>202</v>
      </c>
      <c r="L639">
        <v>15</v>
      </c>
      <c r="M639" s="2">
        <v>500</v>
      </c>
    </row>
    <row r="640" spans="2:13" ht="12.75">
      <c r="B640" s="297">
        <v>1000</v>
      </c>
      <c r="C640" s="83" t="s">
        <v>18</v>
      </c>
      <c r="D640" s="83" t="s">
        <v>11</v>
      </c>
      <c r="E640" s="83" t="s">
        <v>19</v>
      </c>
      <c r="F640" s="27" t="s">
        <v>493</v>
      </c>
      <c r="G640" s="70" t="s">
        <v>97</v>
      </c>
      <c r="H640" s="6">
        <f t="shared" si="46"/>
        <v>-6900</v>
      </c>
      <c r="I640" s="22">
        <f t="shared" si="45"/>
        <v>2</v>
      </c>
      <c r="K640" s="84" t="s">
        <v>202</v>
      </c>
      <c r="L640">
        <v>15</v>
      </c>
      <c r="M640" s="2">
        <v>500</v>
      </c>
    </row>
    <row r="641" spans="2:13" ht="12.75">
      <c r="B641" s="297">
        <v>1000</v>
      </c>
      <c r="C641" s="83" t="s">
        <v>18</v>
      </c>
      <c r="D641" s="83" t="s">
        <v>11</v>
      </c>
      <c r="E641" s="83" t="s">
        <v>19</v>
      </c>
      <c r="F641" s="27" t="s">
        <v>493</v>
      </c>
      <c r="G641" s="70" t="s">
        <v>99</v>
      </c>
      <c r="H641" s="6">
        <f t="shared" si="46"/>
        <v>-7900</v>
      </c>
      <c r="I641" s="22">
        <f t="shared" si="45"/>
        <v>2</v>
      </c>
      <c r="K641" s="84" t="s">
        <v>202</v>
      </c>
      <c r="L641">
        <v>15</v>
      </c>
      <c r="M641" s="2">
        <v>500</v>
      </c>
    </row>
    <row r="642" spans="2:13" ht="12.75">
      <c r="B642" s="297">
        <v>1000</v>
      </c>
      <c r="C642" s="83" t="s">
        <v>18</v>
      </c>
      <c r="D642" s="83" t="s">
        <v>11</v>
      </c>
      <c r="E642" s="83" t="s">
        <v>19</v>
      </c>
      <c r="F642" s="27" t="s">
        <v>493</v>
      </c>
      <c r="G642" s="70" t="s">
        <v>216</v>
      </c>
      <c r="H642" s="6">
        <f t="shared" si="46"/>
        <v>-8900</v>
      </c>
      <c r="I642" s="22">
        <f t="shared" si="45"/>
        <v>2</v>
      </c>
      <c r="K642" s="84" t="s">
        <v>202</v>
      </c>
      <c r="L642">
        <v>15</v>
      </c>
      <c r="M642" s="2">
        <v>500</v>
      </c>
    </row>
    <row r="643" spans="1:13" s="76" customFormat="1" ht="12.75">
      <c r="A643" s="71"/>
      <c r="B643" s="399">
        <f>SUM(B636:B642)</f>
        <v>8900</v>
      </c>
      <c r="C643" s="71"/>
      <c r="D643" s="71"/>
      <c r="E643" s="71" t="s">
        <v>19</v>
      </c>
      <c r="F643" s="74"/>
      <c r="G643" s="74"/>
      <c r="H643" s="72">
        <v>0</v>
      </c>
      <c r="I643" s="75">
        <f aca="true" t="shared" si="47" ref="I643:I667">+B643/M643</f>
        <v>17.8</v>
      </c>
      <c r="M643" s="2">
        <v>500</v>
      </c>
    </row>
    <row r="644" spans="2:13" ht="12.75">
      <c r="B644" s="297"/>
      <c r="H644" s="6">
        <f t="shared" si="46"/>
        <v>0</v>
      </c>
      <c r="I644" s="22">
        <f t="shared" si="47"/>
        <v>0</v>
      </c>
      <c r="M644" s="2">
        <v>500</v>
      </c>
    </row>
    <row r="645" spans="2:13" ht="12.75">
      <c r="B645" s="407"/>
      <c r="H645" s="6">
        <f t="shared" si="46"/>
        <v>0</v>
      </c>
      <c r="I645" s="22">
        <f t="shared" si="47"/>
        <v>0</v>
      </c>
      <c r="M645" s="2">
        <v>500</v>
      </c>
    </row>
    <row r="646" spans="2:13" ht="12.75">
      <c r="B646" s="407">
        <v>6000</v>
      </c>
      <c r="C646" s="83" t="s">
        <v>54</v>
      </c>
      <c r="D646" s="83" t="s">
        <v>11</v>
      </c>
      <c r="E646" s="83" t="s">
        <v>461</v>
      </c>
      <c r="F646" s="70" t="s">
        <v>494</v>
      </c>
      <c r="G646" s="70" t="s">
        <v>95</v>
      </c>
      <c r="H646" s="6">
        <f t="shared" si="46"/>
        <v>-6000</v>
      </c>
      <c r="I646" s="22">
        <f t="shared" si="47"/>
        <v>12</v>
      </c>
      <c r="K646" s="84" t="s">
        <v>202</v>
      </c>
      <c r="L646">
        <v>15</v>
      </c>
      <c r="M646" s="2">
        <v>500</v>
      </c>
    </row>
    <row r="647" spans="2:13" ht="12.75">
      <c r="B647" s="407">
        <v>6000</v>
      </c>
      <c r="C647" s="83" t="s">
        <v>54</v>
      </c>
      <c r="D647" s="83" t="s">
        <v>11</v>
      </c>
      <c r="E647" s="83" t="s">
        <v>461</v>
      </c>
      <c r="F647" s="70" t="s">
        <v>494</v>
      </c>
      <c r="G647" s="70" t="s">
        <v>97</v>
      </c>
      <c r="H647" s="6">
        <f t="shared" si="46"/>
        <v>-12000</v>
      </c>
      <c r="I647" s="22">
        <f t="shared" si="47"/>
        <v>12</v>
      </c>
      <c r="K647" s="84" t="s">
        <v>202</v>
      </c>
      <c r="L647">
        <v>15</v>
      </c>
      <c r="M647" s="2">
        <v>500</v>
      </c>
    </row>
    <row r="648" spans="2:13" ht="12.75">
      <c r="B648" s="297">
        <v>6000</v>
      </c>
      <c r="C648" s="83" t="s">
        <v>54</v>
      </c>
      <c r="D648" s="83" t="s">
        <v>11</v>
      </c>
      <c r="E648" s="83" t="s">
        <v>461</v>
      </c>
      <c r="F648" s="70" t="s">
        <v>494</v>
      </c>
      <c r="G648" s="70" t="s">
        <v>99</v>
      </c>
      <c r="H648" s="6">
        <f t="shared" si="46"/>
        <v>-18000</v>
      </c>
      <c r="I648" s="22">
        <f t="shared" si="47"/>
        <v>12</v>
      </c>
      <c r="K648" s="84" t="s">
        <v>202</v>
      </c>
      <c r="L648">
        <v>15</v>
      </c>
      <c r="M648" s="2">
        <v>500</v>
      </c>
    </row>
    <row r="649" spans="1:13" s="76" customFormat="1" ht="12.75">
      <c r="A649" s="71"/>
      <c r="B649" s="399">
        <f>SUM(B646:B648)</f>
        <v>18000</v>
      </c>
      <c r="C649" s="71" t="s">
        <v>54</v>
      </c>
      <c r="D649" s="71"/>
      <c r="E649" s="71"/>
      <c r="F649" s="74"/>
      <c r="G649" s="74"/>
      <c r="H649" s="72">
        <v>0</v>
      </c>
      <c r="I649" s="75">
        <f t="shared" si="47"/>
        <v>36</v>
      </c>
      <c r="M649" s="2">
        <v>500</v>
      </c>
    </row>
    <row r="650" spans="2:13" ht="12.75">
      <c r="B650" s="297"/>
      <c r="H650" s="6">
        <f t="shared" si="46"/>
        <v>0</v>
      </c>
      <c r="I650" s="22">
        <f t="shared" si="47"/>
        <v>0</v>
      </c>
      <c r="M650" s="2">
        <v>500</v>
      </c>
    </row>
    <row r="651" spans="2:13" ht="12.75">
      <c r="B651" s="297"/>
      <c r="H651" s="6">
        <f t="shared" si="46"/>
        <v>0</v>
      </c>
      <c r="I651" s="22">
        <f t="shared" si="47"/>
        <v>0</v>
      </c>
      <c r="M651" s="2">
        <v>500</v>
      </c>
    </row>
    <row r="652" spans="2:13" ht="12.75">
      <c r="B652" s="297">
        <v>2000</v>
      </c>
      <c r="C652" s="1" t="s">
        <v>20</v>
      </c>
      <c r="D652" s="1" t="s">
        <v>11</v>
      </c>
      <c r="E652" s="83" t="s">
        <v>461</v>
      </c>
      <c r="F652" s="70" t="s">
        <v>493</v>
      </c>
      <c r="G652" s="27" t="s">
        <v>106</v>
      </c>
      <c r="H652" s="6">
        <f t="shared" si="46"/>
        <v>-2000</v>
      </c>
      <c r="I652" s="22">
        <f t="shared" si="47"/>
        <v>4</v>
      </c>
      <c r="K652" s="84" t="s">
        <v>202</v>
      </c>
      <c r="L652">
        <v>15</v>
      </c>
      <c r="M652" s="2">
        <v>500</v>
      </c>
    </row>
    <row r="653" spans="2:13" ht="12.75">
      <c r="B653" s="297">
        <v>2000</v>
      </c>
      <c r="C653" s="1" t="s">
        <v>20</v>
      </c>
      <c r="D653" s="1" t="s">
        <v>11</v>
      </c>
      <c r="E653" s="83" t="s">
        <v>461</v>
      </c>
      <c r="F653" s="70" t="s">
        <v>493</v>
      </c>
      <c r="G653" s="27" t="s">
        <v>93</v>
      </c>
      <c r="H653" s="6">
        <f t="shared" si="46"/>
        <v>-4000</v>
      </c>
      <c r="I653" s="22">
        <f t="shared" si="47"/>
        <v>4</v>
      </c>
      <c r="K653" s="84" t="s">
        <v>202</v>
      </c>
      <c r="L653">
        <v>15</v>
      </c>
      <c r="M653" s="2">
        <v>500</v>
      </c>
    </row>
    <row r="654" spans="2:13" ht="12.75">
      <c r="B654" s="297">
        <v>2000</v>
      </c>
      <c r="C654" s="83" t="s">
        <v>20</v>
      </c>
      <c r="D654" s="83" t="s">
        <v>11</v>
      </c>
      <c r="E654" s="83" t="s">
        <v>461</v>
      </c>
      <c r="F654" s="70" t="s">
        <v>493</v>
      </c>
      <c r="G654" s="70" t="s">
        <v>95</v>
      </c>
      <c r="H654" s="6">
        <f t="shared" si="46"/>
        <v>-6000</v>
      </c>
      <c r="I654" s="22">
        <f t="shared" si="47"/>
        <v>4</v>
      </c>
      <c r="K654" s="84" t="s">
        <v>202</v>
      </c>
      <c r="L654">
        <v>15</v>
      </c>
      <c r="M654" s="2">
        <v>500</v>
      </c>
    </row>
    <row r="655" spans="2:13" ht="12.75">
      <c r="B655" s="297">
        <v>2000</v>
      </c>
      <c r="C655" s="83" t="s">
        <v>20</v>
      </c>
      <c r="D655" s="83" t="s">
        <v>11</v>
      </c>
      <c r="E655" s="83" t="s">
        <v>461</v>
      </c>
      <c r="F655" s="70" t="s">
        <v>493</v>
      </c>
      <c r="G655" s="70" t="s">
        <v>97</v>
      </c>
      <c r="H655" s="6">
        <f t="shared" si="46"/>
        <v>-8000</v>
      </c>
      <c r="I655" s="22">
        <f t="shared" si="47"/>
        <v>4</v>
      </c>
      <c r="K655" s="84" t="s">
        <v>202</v>
      </c>
      <c r="L655">
        <v>15</v>
      </c>
      <c r="M655" s="2">
        <v>500</v>
      </c>
    </row>
    <row r="656" spans="2:13" ht="12.75">
      <c r="B656" s="297">
        <v>2000</v>
      </c>
      <c r="C656" s="83" t="s">
        <v>20</v>
      </c>
      <c r="D656" s="83" t="s">
        <v>11</v>
      </c>
      <c r="E656" s="83" t="s">
        <v>461</v>
      </c>
      <c r="F656" s="70" t="s">
        <v>493</v>
      </c>
      <c r="G656" s="70" t="s">
        <v>99</v>
      </c>
      <c r="H656" s="6">
        <f t="shared" si="46"/>
        <v>-10000</v>
      </c>
      <c r="I656" s="22">
        <f t="shared" si="47"/>
        <v>4</v>
      </c>
      <c r="K656" s="84" t="s">
        <v>202</v>
      </c>
      <c r="L656">
        <v>15</v>
      </c>
      <c r="M656" s="2">
        <v>500</v>
      </c>
    </row>
    <row r="657" spans="2:13" ht="12.75">
      <c r="B657" s="297">
        <v>2000</v>
      </c>
      <c r="C657" s="83" t="s">
        <v>20</v>
      </c>
      <c r="D657" s="83" t="s">
        <v>11</v>
      </c>
      <c r="E657" s="83" t="s">
        <v>461</v>
      </c>
      <c r="F657" s="70" t="s">
        <v>493</v>
      </c>
      <c r="G657" s="70" t="s">
        <v>216</v>
      </c>
      <c r="H657" s="6">
        <f t="shared" si="46"/>
        <v>-12000</v>
      </c>
      <c r="I657" s="22">
        <f t="shared" si="47"/>
        <v>4</v>
      </c>
      <c r="K657" s="84" t="s">
        <v>202</v>
      </c>
      <c r="L657">
        <v>15</v>
      </c>
      <c r="M657" s="2">
        <v>500</v>
      </c>
    </row>
    <row r="658" spans="1:13" s="76" customFormat="1" ht="12.75">
      <c r="A658" s="71"/>
      <c r="B658" s="399">
        <f>SUM(B652:B657)</f>
        <v>12000</v>
      </c>
      <c r="C658" s="71" t="s">
        <v>20</v>
      </c>
      <c r="D658" s="71"/>
      <c r="E658" s="71"/>
      <c r="F658" s="74"/>
      <c r="G658" s="74"/>
      <c r="H658" s="72">
        <v>0</v>
      </c>
      <c r="I658" s="75">
        <f t="shared" si="47"/>
        <v>24</v>
      </c>
      <c r="M658" s="2">
        <v>500</v>
      </c>
    </row>
    <row r="659" spans="2:13" ht="12.75">
      <c r="B659" s="297"/>
      <c r="H659" s="6">
        <f t="shared" si="46"/>
        <v>0</v>
      </c>
      <c r="I659" s="22">
        <f t="shared" si="47"/>
        <v>0</v>
      </c>
      <c r="M659" s="2">
        <v>500</v>
      </c>
    </row>
    <row r="660" spans="2:13" ht="12.75">
      <c r="B660" s="297"/>
      <c r="H660" s="6">
        <f t="shared" si="46"/>
        <v>0</v>
      </c>
      <c r="I660" s="22">
        <f t="shared" si="47"/>
        <v>0</v>
      </c>
      <c r="M660" s="2">
        <v>500</v>
      </c>
    </row>
    <row r="661" spans="2:13" ht="12.75">
      <c r="B661" s="297">
        <v>1000</v>
      </c>
      <c r="C661" s="83" t="s">
        <v>462</v>
      </c>
      <c r="D661" s="83" t="s">
        <v>11</v>
      </c>
      <c r="E661" s="83" t="s">
        <v>22</v>
      </c>
      <c r="F661" s="70" t="s">
        <v>493</v>
      </c>
      <c r="G661" s="70" t="s">
        <v>95</v>
      </c>
      <c r="H661" s="6">
        <f t="shared" si="46"/>
        <v>-1000</v>
      </c>
      <c r="I661" s="22">
        <f t="shared" si="47"/>
        <v>2</v>
      </c>
      <c r="K661" s="84" t="s">
        <v>202</v>
      </c>
      <c r="L661">
        <v>15</v>
      </c>
      <c r="M661" s="2">
        <v>500</v>
      </c>
    </row>
    <row r="662" spans="2:13" ht="12.75">
      <c r="B662" s="297">
        <v>1000</v>
      </c>
      <c r="C662" s="83" t="s">
        <v>462</v>
      </c>
      <c r="D662" s="83" t="s">
        <v>11</v>
      </c>
      <c r="E662" s="83" t="s">
        <v>22</v>
      </c>
      <c r="F662" s="70" t="s">
        <v>493</v>
      </c>
      <c r="G662" s="70" t="s">
        <v>97</v>
      </c>
      <c r="H662" s="6">
        <f t="shared" si="46"/>
        <v>-2000</v>
      </c>
      <c r="I662" s="22">
        <f t="shared" si="47"/>
        <v>2</v>
      </c>
      <c r="K662" s="84" t="s">
        <v>202</v>
      </c>
      <c r="L662">
        <v>15</v>
      </c>
      <c r="M662" s="2">
        <v>500</v>
      </c>
    </row>
    <row r="663" spans="1:13" s="76" customFormat="1" ht="12.75">
      <c r="A663" s="71"/>
      <c r="B663" s="399">
        <f>SUM(B661:B662)</f>
        <v>2000</v>
      </c>
      <c r="C663" s="71"/>
      <c r="D663" s="71"/>
      <c r="E663" s="71" t="s">
        <v>22</v>
      </c>
      <c r="F663" s="74"/>
      <c r="G663" s="74"/>
      <c r="H663" s="72">
        <v>0</v>
      </c>
      <c r="I663" s="75">
        <f t="shared" si="47"/>
        <v>4</v>
      </c>
      <c r="J663" s="86"/>
      <c r="M663" s="2">
        <v>500</v>
      </c>
    </row>
    <row r="664" spans="2:13" ht="12.75">
      <c r="B664" s="297"/>
      <c r="H664" s="6">
        <f t="shared" si="46"/>
        <v>0</v>
      </c>
      <c r="I664" s="22">
        <f t="shared" si="47"/>
        <v>0</v>
      </c>
      <c r="M664" s="2">
        <v>500</v>
      </c>
    </row>
    <row r="665" spans="2:13" ht="12.75">
      <c r="B665" s="297"/>
      <c r="H665" s="6">
        <f t="shared" si="46"/>
        <v>0</v>
      </c>
      <c r="I665" s="22">
        <f t="shared" si="47"/>
        <v>0</v>
      </c>
      <c r="M665" s="2">
        <v>500</v>
      </c>
    </row>
    <row r="666" spans="2:13" ht="12.75">
      <c r="B666" s="297">
        <v>50000</v>
      </c>
      <c r="C666" s="12" t="s">
        <v>889</v>
      </c>
      <c r="D666" s="1" t="s">
        <v>11</v>
      </c>
      <c r="E666" s="1" t="s">
        <v>507</v>
      </c>
      <c r="F666" s="27" t="s">
        <v>892</v>
      </c>
      <c r="G666" s="27" t="s">
        <v>279</v>
      </c>
      <c r="H666" s="6">
        <f t="shared" si="46"/>
        <v>-50000</v>
      </c>
      <c r="I666" s="22">
        <f t="shared" si="47"/>
        <v>100</v>
      </c>
      <c r="K666" t="s">
        <v>891</v>
      </c>
      <c r="L666">
        <v>15</v>
      </c>
      <c r="M666" s="2">
        <v>500</v>
      </c>
    </row>
    <row r="667" spans="1:13" s="62" customFormat="1" ht="12.75">
      <c r="A667" s="11"/>
      <c r="B667" s="401">
        <f>SUM(B666)</f>
        <v>50000</v>
      </c>
      <c r="C667" s="11"/>
      <c r="D667" s="11"/>
      <c r="E667" s="11" t="s">
        <v>507</v>
      </c>
      <c r="F667" s="18"/>
      <c r="G667" s="18"/>
      <c r="H667" s="59">
        <v>0</v>
      </c>
      <c r="I667" s="61">
        <f t="shared" si="47"/>
        <v>100</v>
      </c>
      <c r="M667" s="2">
        <v>500</v>
      </c>
    </row>
    <row r="668" spans="1:13" s="15" customFormat="1" ht="12.75">
      <c r="A668" s="12"/>
      <c r="B668" s="246"/>
      <c r="C668" s="12"/>
      <c r="D668" s="12"/>
      <c r="E668" s="12"/>
      <c r="F668" s="30"/>
      <c r="G668" s="30"/>
      <c r="H668" s="29"/>
      <c r="I668" s="78"/>
      <c r="M668" s="2">
        <v>500</v>
      </c>
    </row>
    <row r="669" spans="1:13" s="15" customFormat="1" ht="12.75">
      <c r="A669" s="12"/>
      <c r="B669" s="246"/>
      <c r="C669" s="12"/>
      <c r="D669" s="12"/>
      <c r="E669" s="12"/>
      <c r="F669" s="30"/>
      <c r="G669" s="30"/>
      <c r="H669" s="29"/>
      <c r="I669" s="78"/>
      <c r="M669" s="2">
        <v>500</v>
      </c>
    </row>
    <row r="670" spans="2:13" ht="12.75">
      <c r="B670" s="297"/>
      <c r="H670" s="6">
        <f>H665-B670</f>
        <v>0</v>
      </c>
      <c r="I670" s="22">
        <f>+B670/M670</f>
        <v>0</v>
      </c>
      <c r="M670" s="2">
        <v>500</v>
      </c>
    </row>
    <row r="671" spans="2:13" ht="12.75">
      <c r="B671" s="297"/>
      <c r="H671" s="6">
        <f t="shared" si="46"/>
        <v>0</v>
      </c>
      <c r="I671" s="22">
        <f>+B671/M671</f>
        <v>0</v>
      </c>
      <c r="M671" s="2">
        <v>500</v>
      </c>
    </row>
    <row r="672" spans="1:256" s="69" customFormat="1" ht="12.75">
      <c r="A672" s="64"/>
      <c r="B672" s="404">
        <f>+B680+B693+B699+B704+B710+B715</f>
        <v>51000</v>
      </c>
      <c r="C672" s="64" t="s">
        <v>232</v>
      </c>
      <c r="D672" s="64" t="s">
        <v>471</v>
      </c>
      <c r="E672" s="64" t="s">
        <v>115</v>
      </c>
      <c r="F672" s="66" t="s">
        <v>1140</v>
      </c>
      <c r="G672" s="67" t="s">
        <v>467</v>
      </c>
      <c r="H672" s="65"/>
      <c r="I672" s="68">
        <f>+B672/M672</f>
        <v>102</v>
      </c>
      <c r="M672" s="2">
        <v>500</v>
      </c>
      <c r="IV672" s="64">
        <f>SUM(A672:IU672)</f>
        <v>51602</v>
      </c>
    </row>
    <row r="673" spans="2:13" ht="12.75">
      <c r="B673" s="246"/>
      <c r="C673" s="12"/>
      <c r="D673" s="12"/>
      <c r="E673" s="12"/>
      <c r="F673" s="30"/>
      <c r="H673" s="6">
        <f t="shared" si="46"/>
        <v>0</v>
      </c>
      <c r="I673" s="22">
        <f>+B673/M673</f>
        <v>0</v>
      </c>
      <c r="M673" s="2">
        <v>500</v>
      </c>
    </row>
    <row r="674" spans="2:13" ht="12.75">
      <c r="B674" s="297">
        <v>2500</v>
      </c>
      <c r="C674" s="1" t="s">
        <v>26</v>
      </c>
      <c r="D674" s="1" t="s">
        <v>11</v>
      </c>
      <c r="E674" s="1" t="s">
        <v>30</v>
      </c>
      <c r="F674" s="27" t="s">
        <v>233</v>
      </c>
      <c r="G674" s="27" t="s">
        <v>93</v>
      </c>
      <c r="H674" s="6">
        <f>H673-B674</f>
        <v>-2500</v>
      </c>
      <c r="I674" s="22">
        <f>+B674/M674</f>
        <v>5</v>
      </c>
      <c r="K674" t="s">
        <v>26</v>
      </c>
      <c r="L674">
        <v>16</v>
      </c>
      <c r="M674" s="2">
        <v>500</v>
      </c>
    </row>
    <row r="675" spans="2:13" ht="12.75">
      <c r="B675" s="297">
        <v>2500</v>
      </c>
      <c r="C675" s="1" t="s">
        <v>26</v>
      </c>
      <c r="D675" s="1" t="s">
        <v>11</v>
      </c>
      <c r="E675" s="1" t="s">
        <v>30</v>
      </c>
      <c r="F675" s="27" t="s">
        <v>234</v>
      </c>
      <c r="G675" s="27" t="s">
        <v>95</v>
      </c>
      <c r="H675" s="6">
        <f t="shared" si="46"/>
        <v>-5000</v>
      </c>
      <c r="I675" s="22">
        <v>5</v>
      </c>
      <c r="K675" t="s">
        <v>26</v>
      </c>
      <c r="L675">
        <v>16</v>
      </c>
      <c r="M675" s="2">
        <v>500</v>
      </c>
    </row>
    <row r="676" spans="2:13" ht="12.75">
      <c r="B676" s="407">
        <v>2500</v>
      </c>
      <c r="C676" s="1" t="s">
        <v>26</v>
      </c>
      <c r="D676" s="1" t="s">
        <v>11</v>
      </c>
      <c r="E676" s="1" t="s">
        <v>30</v>
      </c>
      <c r="F676" s="27" t="s">
        <v>235</v>
      </c>
      <c r="G676" s="27" t="s">
        <v>97</v>
      </c>
      <c r="H676" s="6">
        <f t="shared" si="46"/>
        <v>-7500</v>
      </c>
      <c r="I676" s="22">
        <v>5</v>
      </c>
      <c r="K676" t="s">
        <v>26</v>
      </c>
      <c r="L676">
        <v>16</v>
      </c>
      <c r="M676" s="2">
        <v>500</v>
      </c>
    </row>
    <row r="677" spans="2:13" ht="12.75">
      <c r="B677" s="297">
        <v>2500</v>
      </c>
      <c r="C677" s="1" t="s">
        <v>26</v>
      </c>
      <c r="D677" s="1" t="s">
        <v>11</v>
      </c>
      <c r="E677" s="1" t="s">
        <v>30</v>
      </c>
      <c r="F677" s="27" t="s">
        <v>236</v>
      </c>
      <c r="G677" s="27" t="s">
        <v>99</v>
      </c>
      <c r="H677" s="6">
        <f t="shared" si="46"/>
        <v>-10000</v>
      </c>
      <c r="I677" s="22">
        <v>5</v>
      </c>
      <c r="K677" t="s">
        <v>26</v>
      </c>
      <c r="L677">
        <v>16</v>
      </c>
      <c r="M677" s="2">
        <v>500</v>
      </c>
    </row>
    <row r="678" spans="1:13" s="15" customFormat="1" ht="12.75">
      <c r="A678" s="1"/>
      <c r="B678" s="297">
        <v>2500</v>
      </c>
      <c r="C678" s="1" t="s">
        <v>26</v>
      </c>
      <c r="D678" s="1" t="s">
        <v>11</v>
      </c>
      <c r="E678" s="1" t="s">
        <v>30</v>
      </c>
      <c r="F678" s="88" t="s">
        <v>237</v>
      </c>
      <c r="G678" s="27" t="s">
        <v>216</v>
      </c>
      <c r="H678" s="6">
        <f t="shared" si="46"/>
        <v>-12500</v>
      </c>
      <c r="I678" s="22">
        <v>5</v>
      </c>
      <c r="J678"/>
      <c r="K678" t="s">
        <v>26</v>
      </c>
      <c r="L678">
        <v>16</v>
      </c>
      <c r="M678" s="2">
        <v>500</v>
      </c>
    </row>
    <row r="679" spans="2:13" ht="12.75">
      <c r="B679" s="297">
        <v>2500</v>
      </c>
      <c r="C679" s="1" t="s">
        <v>26</v>
      </c>
      <c r="D679" s="1" t="s">
        <v>11</v>
      </c>
      <c r="E679" s="1" t="s">
        <v>30</v>
      </c>
      <c r="F679" s="27" t="s">
        <v>238</v>
      </c>
      <c r="G679" s="27" t="s">
        <v>217</v>
      </c>
      <c r="H679" s="6">
        <f t="shared" si="46"/>
        <v>-15000</v>
      </c>
      <c r="I679" s="22">
        <v>5</v>
      </c>
      <c r="K679" t="s">
        <v>26</v>
      </c>
      <c r="L679">
        <v>16</v>
      </c>
      <c r="M679" s="2">
        <v>500</v>
      </c>
    </row>
    <row r="680" spans="1:13" s="62" customFormat="1" ht="12.75">
      <c r="A680" s="11"/>
      <c r="B680" s="401">
        <f>SUM(B674:B679)</f>
        <v>15000</v>
      </c>
      <c r="C680" s="60" t="s">
        <v>418</v>
      </c>
      <c r="D680" s="11"/>
      <c r="E680" s="11"/>
      <c r="F680" s="18"/>
      <c r="G680" s="18"/>
      <c r="H680" s="59">
        <v>0</v>
      </c>
      <c r="I680" s="61">
        <f aca="true" t="shared" si="48" ref="I680:I693">+B680/M680</f>
        <v>30</v>
      </c>
      <c r="M680" s="2">
        <v>500</v>
      </c>
    </row>
    <row r="681" spans="2:13" ht="12.75">
      <c r="B681" s="297"/>
      <c r="C681" s="33"/>
      <c r="D681" s="12"/>
      <c r="H681" s="6">
        <f aca="true" t="shared" si="49" ref="H681:H692">H680-B681</f>
        <v>0</v>
      </c>
      <c r="I681" s="22">
        <f t="shared" si="48"/>
        <v>0</v>
      </c>
      <c r="M681" s="2">
        <v>500</v>
      </c>
    </row>
    <row r="682" spans="2:14" ht="12.75">
      <c r="B682" s="408"/>
      <c r="C682" s="33"/>
      <c r="D682" s="12"/>
      <c r="E682" s="37"/>
      <c r="H682" s="6">
        <f t="shared" si="49"/>
        <v>0</v>
      </c>
      <c r="I682" s="22">
        <f t="shared" si="48"/>
        <v>0</v>
      </c>
      <c r="J682" s="36"/>
      <c r="L682" s="36"/>
      <c r="M682" s="2">
        <v>500</v>
      </c>
      <c r="N682" s="38"/>
    </row>
    <row r="683" spans="2:13" ht="12.75">
      <c r="B683" s="246">
        <v>3500</v>
      </c>
      <c r="C683" s="33" t="s">
        <v>1149</v>
      </c>
      <c r="D683" s="12" t="s">
        <v>46</v>
      </c>
      <c r="E683" s="33" t="s">
        <v>886</v>
      </c>
      <c r="F683" s="70" t="s">
        <v>239</v>
      </c>
      <c r="G683" s="31" t="s">
        <v>95</v>
      </c>
      <c r="H683" s="6">
        <f t="shared" si="49"/>
        <v>-3500</v>
      </c>
      <c r="I683" s="22">
        <f t="shared" si="48"/>
        <v>7</v>
      </c>
      <c r="K683" t="s">
        <v>30</v>
      </c>
      <c r="L683">
        <v>16</v>
      </c>
      <c r="M683" s="2">
        <v>500</v>
      </c>
    </row>
    <row r="684" spans="2:14" ht="12.75">
      <c r="B684" s="246">
        <v>1500</v>
      </c>
      <c r="C684" s="33" t="s">
        <v>1148</v>
      </c>
      <c r="D684" s="12" t="s">
        <v>46</v>
      </c>
      <c r="E684" s="33" t="s">
        <v>886</v>
      </c>
      <c r="F684" s="70" t="s">
        <v>240</v>
      </c>
      <c r="G684" s="31" t="s">
        <v>95</v>
      </c>
      <c r="H684" s="6">
        <f t="shared" si="49"/>
        <v>-5000</v>
      </c>
      <c r="I684" s="22">
        <f t="shared" si="48"/>
        <v>3</v>
      </c>
      <c r="K684" t="s">
        <v>30</v>
      </c>
      <c r="L684" s="36">
        <v>16</v>
      </c>
      <c r="M684" s="2">
        <v>500</v>
      </c>
      <c r="N684" s="38"/>
    </row>
    <row r="685" spans="1:14" ht="12.75">
      <c r="A685" s="12"/>
      <c r="B685" s="246">
        <v>500</v>
      </c>
      <c r="C685" s="33" t="s">
        <v>1141</v>
      </c>
      <c r="D685" s="12" t="s">
        <v>46</v>
      </c>
      <c r="E685" s="33" t="s">
        <v>886</v>
      </c>
      <c r="F685" s="70" t="s">
        <v>240</v>
      </c>
      <c r="G685" s="31" t="s">
        <v>97</v>
      </c>
      <c r="H685" s="6">
        <f t="shared" si="49"/>
        <v>-5500</v>
      </c>
      <c r="I685" s="22">
        <f t="shared" si="48"/>
        <v>1</v>
      </c>
      <c r="K685" t="s">
        <v>30</v>
      </c>
      <c r="L685" s="36">
        <v>16</v>
      </c>
      <c r="M685" s="2">
        <v>500</v>
      </c>
      <c r="N685" s="38"/>
    </row>
    <row r="686" spans="2:14" ht="12.75">
      <c r="B686" s="246">
        <v>3000</v>
      </c>
      <c r="C686" s="33" t="s">
        <v>241</v>
      </c>
      <c r="D686" s="12" t="s">
        <v>46</v>
      </c>
      <c r="E686" s="33" t="s">
        <v>886</v>
      </c>
      <c r="F686" s="70" t="s">
        <v>240</v>
      </c>
      <c r="G686" s="31" t="s">
        <v>97</v>
      </c>
      <c r="H686" s="6">
        <f t="shared" si="49"/>
        <v>-8500</v>
      </c>
      <c r="I686" s="22">
        <f t="shared" si="48"/>
        <v>6</v>
      </c>
      <c r="K686" t="s">
        <v>30</v>
      </c>
      <c r="L686" s="36">
        <v>16</v>
      </c>
      <c r="M686" s="2">
        <v>500</v>
      </c>
      <c r="N686" s="38"/>
    </row>
    <row r="687" spans="2:14" ht="12.75">
      <c r="B687" s="246">
        <v>3000</v>
      </c>
      <c r="C687" s="33" t="s">
        <v>242</v>
      </c>
      <c r="D687" s="12" t="s">
        <v>46</v>
      </c>
      <c r="E687" s="33" t="s">
        <v>886</v>
      </c>
      <c r="F687" s="70" t="s">
        <v>240</v>
      </c>
      <c r="G687" s="31" t="s">
        <v>97</v>
      </c>
      <c r="H687" s="6">
        <f t="shared" si="49"/>
        <v>-11500</v>
      </c>
      <c r="I687" s="22">
        <f t="shared" si="48"/>
        <v>6</v>
      </c>
      <c r="K687" t="s">
        <v>30</v>
      </c>
      <c r="L687" s="36">
        <v>16</v>
      </c>
      <c r="M687" s="2">
        <v>500</v>
      </c>
      <c r="N687" s="38"/>
    </row>
    <row r="688" spans="2:14" ht="12.75">
      <c r="B688" s="246">
        <v>500</v>
      </c>
      <c r="C688" s="33" t="s">
        <v>1142</v>
      </c>
      <c r="D688" s="12" t="s">
        <v>46</v>
      </c>
      <c r="E688" s="33" t="s">
        <v>886</v>
      </c>
      <c r="F688" s="70" t="s">
        <v>240</v>
      </c>
      <c r="G688" s="31" t="s">
        <v>97</v>
      </c>
      <c r="H688" s="6">
        <f t="shared" si="49"/>
        <v>-12000</v>
      </c>
      <c r="I688" s="22">
        <f t="shared" si="48"/>
        <v>1</v>
      </c>
      <c r="K688" t="s">
        <v>30</v>
      </c>
      <c r="L688" s="36">
        <v>16</v>
      </c>
      <c r="M688" s="2">
        <v>500</v>
      </c>
      <c r="N688" s="38"/>
    </row>
    <row r="689" spans="2:14" ht="12.75">
      <c r="B689" s="246">
        <v>3000</v>
      </c>
      <c r="C689" s="33" t="s">
        <v>1143</v>
      </c>
      <c r="D689" s="12" t="s">
        <v>46</v>
      </c>
      <c r="E689" s="33" t="s">
        <v>886</v>
      </c>
      <c r="F689" s="70" t="s">
        <v>240</v>
      </c>
      <c r="G689" s="31" t="s">
        <v>99</v>
      </c>
      <c r="H689" s="6">
        <f t="shared" si="49"/>
        <v>-15000</v>
      </c>
      <c r="I689" s="22">
        <f t="shared" si="48"/>
        <v>6</v>
      </c>
      <c r="K689" t="s">
        <v>30</v>
      </c>
      <c r="L689" s="36">
        <v>16</v>
      </c>
      <c r="M689" s="2">
        <v>500</v>
      </c>
      <c r="N689" s="38"/>
    </row>
    <row r="690" spans="2:14" ht="12.75">
      <c r="B690" s="246">
        <v>3000</v>
      </c>
      <c r="C690" s="33" t="s">
        <v>1144</v>
      </c>
      <c r="D690" s="12" t="s">
        <v>46</v>
      </c>
      <c r="E690" s="33" t="s">
        <v>886</v>
      </c>
      <c r="F690" s="70" t="s">
        <v>240</v>
      </c>
      <c r="G690" s="31" t="s">
        <v>99</v>
      </c>
      <c r="H690" s="6">
        <f t="shared" si="49"/>
        <v>-18000</v>
      </c>
      <c r="I690" s="22">
        <f t="shared" si="48"/>
        <v>6</v>
      </c>
      <c r="K690" t="s">
        <v>30</v>
      </c>
      <c r="L690" s="36">
        <v>16</v>
      </c>
      <c r="M690" s="2">
        <v>500</v>
      </c>
      <c r="N690" s="38"/>
    </row>
    <row r="691" spans="2:14" ht="12.75">
      <c r="B691" s="246">
        <v>1500</v>
      </c>
      <c r="C691" s="33" t="s">
        <v>1147</v>
      </c>
      <c r="D691" s="12" t="s">
        <v>46</v>
      </c>
      <c r="E691" s="33" t="s">
        <v>886</v>
      </c>
      <c r="F691" s="70" t="s">
        <v>240</v>
      </c>
      <c r="G691" s="31" t="s">
        <v>99</v>
      </c>
      <c r="H691" s="6">
        <f t="shared" si="49"/>
        <v>-19500</v>
      </c>
      <c r="I691" s="22">
        <f t="shared" si="48"/>
        <v>3</v>
      </c>
      <c r="K691" t="s">
        <v>30</v>
      </c>
      <c r="L691" s="36">
        <v>16</v>
      </c>
      <c r="M691" s="2">
        <v>500</v>
      </c>
      <c r="N691" s="38"/>
    </row>
    <row r="692" spans="2:14" ht="12.75">
      <c r="B692" s="246">
        <v>3500</v>
      </c>
      <c r="C692" s="33" t="s">
        <v>1146</v>
      </c>
      <c r="D692" s="12" t="s">
        <v>46</v>
      </c>
      <c r="E692" s="33" t="s">
        <v>886</v>
      </c>
      <c r="F692" s="70" t="s">
        <v>243</v>
      </c>
      <c r="G692" s="31" t="s">
        <v>99</v>
      </c>
      <c r="H692" s="6">
        <f t="shared" si="49"/>
        <v>-23000</v>
      </c>
      <c r="I692" s="22">
        <f t="shared" si="48"/>
        <v>7</v>
      </c>
      <c r="K692" t="s">
        <v>30</v>
      </c>
      <c r="L692" s="36">
        <v>16</v>
      </c>
      <c r="M692" s="2">
        <v>500</v>
      </c>
      <c r="N692" s="38"/>
    </row>
    <row r="693" spans="1:13" s="76" customFormat="1" ht="12.75">
      <c r="A693" s="71"/>
      <c r="B693" s="399">
        <f>SUM(B683:B692)</f>
        <v>23000</v>
      </c>
      <c r="C693" s="73" t="s">
        <v>515</v>
      </c>
      <c r="D693" s="71"/>
      <c r="E693" s="71"/>
      <c r="F693" s="74"/>
      <c r="G693" s="74"/>
      <c r="H693" s="72">
        <v>0</v>
      </c>
      <c r="I693" s="75">
        <f t="shared" si="48"/>
        <v>46</v>
      </c>
      <c r="M693" s="2">
        <v>500</v>
      </c>
    </row>
    <row r="694" spans="1:13" s="15" customFormat="1" ht="12.75">
      <c r="A694" s="12"/>
      <c r="B694" s="246"/>
      <c r="C694" s="33"/>
      <c r="D694" s="12"/>
      <c r="E694" s="12"/>
      <c r="F694" s="30"/>
      <c r="G694" s="30"/>
      <c r="H694" s="6">
        <f>H693-B694</f>
        <v>0</v>
      </c>
      <c r="I694" s="78"/>
      <c r="M694" s="2">
        <v>500</v>
      </c>
    </row>
    <row r="695" spans="1:13" s="15" customFormat="1" ht="12.75">
      <c r="A695" s="12"/>
      <c r="B695" s="246"/>
      <c r="C695" s="33"/>
      <c r="D695" s="12"/>
      <c r="E695" s="12"/>
      <c r="F695" s="30"/>
      <c r="G695" s="30"/>
      <c r="H695" s="6">
        <f>H694-B695</f>
        <v>0</v>
      </c>
      <c r="I695" s="78"/>
      <c r="M695" s="2">
        <v>500</v>
      </c>
    </row>
    <row r="696" spans="2:13" ht="12.75">
      <c r="B696" s="297">
        <v>1400</v>
      </c>
      <c r="C696" s="1" t="s">
        <v>18</v>
      </c>
      <c r="D696" s="1" t="s">
        <v>53</v>
      </c>
      <c r="E696" s="1" t="s">
        <v>19</v>
      </c>
      <c r="F696" s="27" t="s">
        <v>240</v>
      </c>
      <c r="G696" s="27" t="s">
        <v>95</v>
      </c>
      <c r="H696" s="6">
        <f>H695-B696</f>
        <v>-1400</v>
      </c>
      <c r="I696" s="22">
        <f aca="true" t="shared" si="50" ref="I696:I704">+B696/M696</f>
        <v>2.8</v>
      </c>
      <c r="K696" t="s">
        <v>30</v>
      </c>
      <c r="L696">
        <v>16</v>
      </c>
      <c r="M696" s="2">
        <v>500</v>
      </c>
    </row>
    <row r="697" spans="2:13" ht="12.75">
      <c r="B697" s="297">
        <v>1000</v>
      </c>
      <c r="C697" s="33" t="s">
        <v>18</v>
      </c>
      <c r="D697" s="12" t="s">
        <v>53</v>
      </c>
      <c r="E697" s="1" t="s">
        <v>19</v>
      </c>
      <c r="F697" s="27" t="s">
        <v>240</v>
      </c>
      <c r="G697" s="27" t="s">
        <v>97</v>
      </c>
      <c r="H697" s="6">
        <f>H696-B697</f>
        <v>-2400</v>
      </c>
      <c r="I697" s="22">
        <f t="shared" si="50"/>
        <v>2</v>
      </c>
      <c r="K697" t="s">
        <v>30</v>
      </c>
      <c r="L697">
        <v>16</v>
      </c>
      <c r="M697" s="2">
        <v>500</v>
      </c>
    </row>
    <row r="698" spans="2:13" ht="12.75">
      <c r="B698" s="297">
        <v>1600</v>
      </c>
      <c r="C698" s="33" t="s">
        <v>18</v>
      </c>
      <c r="D698" s="12" t="s">
        <v>53</v>
      </c>
      <c r="E698" s="1" t="s">
        <v>19</v>
      </c>
      <c r="F698" s="27" t="s">
        <v>240</v>
      </c>
      <c r="G698" s="27" t="s">
        <v>99</v>
      </c>
      <c r="H698" s="6">
        <f>H697-B698</f>
        <v>-4000</v>
      </c>
      <c r="I698" s="22">
        <f t="shared" si="50"/>
        <v>3.2</v>
      </c>
      <c r="J698" s="15"/>
      <c r="K698" t="s">
        <v>30</v>
      </c>
      <c r="L698">
        <v>16</v>
      </c>
      <c r="M698" s="2">
        <v>500</v>
      </c>
    </row>
    <row r="699" spans="1:13" s="76" customFormat="1" ht="12.75">
      <c r="A699" s="71"/>
      <c r="B699" s="399">
        <f>SUM(B696:B698)</f>
        <v>4000</v>
      </c>
      <c r="C699" s="73"/>
      <c r="D699" s="71"/>
      <c r="E699" s="71" t="s">
        <v>19</v>
      </c>
      <c r="F699" s="74"/>
      <c r="G699" s="74"/>
      <c r="H699" s="72">
        <v>0</v>
      </c>
      <c r="I699" s="75">
        <f t="shared" si="50"/>
        <v>8</v>
      </c>
      <c r="M699" s="2">
        <v>500</v>
      </c>
    </row>
    <row r="700" spans="2:13" ht="12.75">
      <c r="B700" s="297"/>
      <c r="C700" s="33"/>
      <c r="D700" s="12"/>
      <c r="H700" s="6">
        <f>H699-B700</f>
        <v>0</v>
      </c>
      <c r="I700" s="22">
        <f t="shared" si="50"/>
        <v>0</v>
      </c>
      <c r="M700" s="2">
        <v>500</v>
      </c>
    </row>
    <row r="701" spans="2:13" ht="12.75">
      <c r="B701" s="297"/>
      <c r="D701" s="12"/>
      <c r="H701" s="6">
        <f>H700-B701</f>
        <v>0</v>
      </c>
      <c r="I701" s="22">
        <f t="shared" si="50"/>
        <v>0</v>
      </c>
      <c r="M701" s="2">
        <v>500</v>
      </c>
    </row>
    <row r="702" spans="2:13" ht="12.75">
      <c r="B702" s="297">
        <v>0</v>
      </c>
      <c r="C702" s="1" t="s">
        <v>54</v>
      </c>
      <c r="D702" s="12" t="s">
        <v>53</v>
      </c>
      <c r="E702" s="1" t="s">
        <v>461</v>
      </c>
      <c r="F702" s="27" t="s">
        <v>240</v>
      </c>
      <c r="G702" s="27" t="s">
        <v>97</v>
      </c>
      <c r="H702" s="6">
        <f>H701-B702</f>
        <v>0</v>
      </c>
      <c r="I702" s="22">
        <f t="shared" si="50"/>
        <v>0</v>
      </c>
      <c r="K702" t="s">
        <v>30</v>
      </c>
      <c r="L702">
        <v>16</v>
      </c>
      <c r="M702" s="2">
        <v>500</v>
      </c>
    </row>
    <row r="703" spans="2:13" ht="12.75">
      <c r="B703" s="297">
        <v>0</v>
      </c>
      <c r="C703" s="1" t="s">
        <v>54</v>
      </c>
      <c r="D703" s="12" t="s">
        <v>53</v>
      </c>
      <c r="E703" s="1" t="s">
        <v>461</v>
      </c>
      <c r="F703" s="27" t="s">
        <v>240</v>
      </c>
      <c r="G703" s="27" t="s">
        <v>99</v>
      </c>
      <c r="H703" s="6">
        <f>H702-B703</f>
        <v>0</v>
      </c>
      <c r="I703" s="22">
        <f t="shared" si="50"/>
        <v>0</v>
      </c>
      <c r="K703" t="s">
        <v>30</v>
      </c>
      <c r="L703">
        <v>16</v>
      </c>
      <c r="M703" s="2">
        <v>500</v>
      </c>
    </row>
    <row r="704" spans="1:13" s="76" customFormat="1" ht="12.75">
      <c r="A704" s="71"/>
      <c r="B704" s="399">
        <v>0</v>
      </c>
      <c r="C704" s="71" t="s">
        <v>54</v>
      </c>
      <c r="D704" s="71"/>
      <c r="E704" s="71"/>
      <c r="F704" s="74"/>
      <c r="G704" s="74"/>
      <c r="H704" s="72">
        <v>0</v>
      </c>
      <c r="I704" s="75">
        <f t="shared" si="50"/>
        <v>0</v>
      </c>
      <c r="M704" s="2">
        <v>500</v>
      </c>
    </row>
    <row r="705" spans="2:13" ht="12.75">
      <c r="B705" s="297"/>
      <c r="D705" s="12"/>
      <c r="H705" s="6">
        <f>H704-B705</f>
        <v>0</v>
      </c>
      <c r="I705" s="22"/>
      <c r="M705" s="2">
        <v>500</v>
      </c>
    </row>
    <row r="706" spans="2:13" ht="12.75">
      <c r="B706" s="297"/>
      <c r="D706" s="12"/>
      <c r="H706" s="6">
        <f>H705-B706</f>
        <v>0</v>
      </c>
      <c r="I706" s="22"/>
      <c r="M706" s="2">
        <v>500</v>
      </c>
    </row>
    <row r="707" spans="1:13" s="15" customFormat="1" ht="12.75">
      <c r="A707" s="12"/>
      <c r="B707" s="246">
        <v>2000</v>
      </c>
      <c r="C707" s="12" t="s">
        <v>20</v>
      </c>
      <c r="D707" s="12" t="s">
        <v>11</v>
      </c>
      <c r="E707" s="12" t="s">
        <v>461</v>
      </c>
      <c r="F707" s="70" t="s">
        <v>240</v>
      </c>
      <c r="G707" s="30" t="s">
        <v>95</v>
      </c>
      <c r="H707" s="6">
        <f>H706-B707</f>
        <v>-2000</v>
      </c>
      <c r="I707" s="78">
        <f aca="true" t="shared" si="51" ref="I707:I735">+B707/M707</f>
        <v>4</v>
      </c>
      <c r="K707" s="15" t="s">
        <v>30</v>
      </c>
      <c r="L707" s="15">
        <v>16</v>
      </c>
      <c r="M707" s="2">
        <v>500</v>
      </c>
    </row>
    <row r="708" spans="1:13" s="15" customFormat="1" ht="12.75">
      <c r="A708" s="12"/>
      <c r="B708" s="246">
        <v>2000</v>
      </c>
      <c r="C708" s="12" t="s">
        <v>20</v>
      </c>
      <c r="D708" s="12" t="s">
        <v>11</v>
      </c>
      <c r="E708" s="12" t="s">
        <v>461</v>
      </c>
      <c r="F708" s="70" t="s">
        <v>240</v>
      </c>
      <c r="G708" s="30" t="s">
        <v>97</v>
      </c>
      <c r="H708" s="6">
        <f>H707-B708</f>
        <v>-4000</v>
      </c>
      <c r="I708" s="78">
        <f t="shared" si="51"/>
        <v>4</v>
      </c>
      <c r="K708" s="15" t="s">
        <v>30</v>
      </c>
      <c r="L708" s="15">
        <v>16</v>
      </c>
      <c r="M708" s="2">
        <v>500</v>
      </c>
    </row>
    <row r="709" spans="1:13" s="15" customFormat="1" ht="12.75">
      <c r="A709" s="12"/>
      <c r="B709" s="246">
        <v>2000</v>
      </c>
      <c r="C709" s="12" t="s">
        <v>20</v>
      </c>
      <c r="D709" s="12" t="s">
        <v>11</v>
      </c>
      <c r="E709" s="12" t="s">
        <v>461</v>
      </c>
      <c r="F709" s="70" t="s">
        <v>240</v>
      </c>
      <c r="G709" s="30" t="s">
        <v>99</v>
      </c>
      <c r="H709" s="6">
        <f>H708-B709</f>
        <v>-6000</v>
      </c>
      <c r="I709" s="78">
        <f t="shared" si="51"/>
        <v>4</v>
      </c>
      <c r="K709" s="15" t="s">
        <v>30</v>
      </c>
      <c r="L709" s="15">
        <v>16</v>
      </c>
      <c r="M709" s="2">
        <v>500</v>
      </c>
    </row>
    <row r="710" spans="1:256" s="76" customFormat="1" ht="12.75">
      <c r="A710" s="71"/>
      <c r="B710" s="399">
        <f>SUM(B707:B709)</f>
        <v>6000</v>
      </c>
      <c r="C710" s="73" t="s">
        <v>20</v>
      </c>
      <c r="D710" s="71"/>
      <c r="E710" s="71"/>
      <c r="F710" s="74"/>
      <c r="G710" s="74"/>
      <c r="H710" s="72">
        <v>0</v>
      </c>
      <c r="I710" s="75">
        <f t="shared" si="51"/>
        <v>12</v>
      </c>
      <c r="M710" s="2">
        <v>500</v>
      </c>
      <c r="IV710" s="76">
        <f>SUM(M710:IU710)</f>
        <v>500</v>
      </c>
    </row>
    <row r="711" spans="2:13" ht="12.75">
      <c r="B711" s="297"/>
      <c r="D711" s="12"/>
      <c r="H711" s="6">
        <f>H710-B711</f>
        <v>0</v>
      </c>
      <c r="I711" s="22">
        <f t="shared" si="51"/>
        <v>0</v>
      </c>
      <c r="M711" s="2">
        <v>500</v>
      </c>
    </row>
    <row r="712" spans="2:13" ht="12.75">
      <c r="B712" s="297"/>
      <c r="D712" s="12"/>
      <c r="H712" s="6">
        <f>H711-B712</f>
        <v>0</v>
      </c>
      <c r="I712" s="22">
        <f t="shared" si="51"/>
        <v>0</v>
      </c>
      <c r="M712" s="2">
        <v>500</v>
      </c>
    </row>
    <row r="713" spans="2:256" ht="12.75">
      <c r="B713" s="297">
        <v>1200</v>
      </c>
      <c r="C713" s="1" t="s">
        <v>462</v>
      </c>
      <c r="D713" s="12" t="s">
        <v>11</v>
      </c>
      <c r="E713" s="1" t="s">
        <v>22</v>
      </c>
      <c r="F713" s="70" t="s">
        <v>240</v>
      </c>
      <c r="G713" s="27" t="s">
        <v>97</v>
      </c>
      <c r="H713" s="6">
        <f>H712-B713</f>
        <v>-1200</v>
      </c>
      <c r="I713" s="22">
        <f t="shared" si="51"/>
        <v>2.4</v>
      </c>
      <c r="K713" t="s">
        <v>30</v>
      </c>
      <c r="L713">
        <v>16</v>
      </c>
      <c r="M713" s="2">
        <v>500</v>
      </c>
      <c r="IV713" s="1">
        <f>SUM(A713:IU713)</f>
        <v>518.4</v>
      </c>
    </row>
    <row r="714" spans="2:256" ht="12.75">
      <c r="B714" s="297">
        <v>1800</v>
      </c>
      <c r="C714" s="1" t="s">
        <v>462</v>
      </c>
      <c r="D714" s="12" t="s">
        <v>11</v>
      </c>
      <c r="E714" s="1" t="s">
        <v>22</v>
      </c>
      <c r="F714" s="70" t="s">
        <v>240</v>
      </c>
      <c r="G714" s="27" t="s">
        <v>99</v>
      </c>
      <c r="H714" s="6">
        <f>H713-B714</f>
        <v>-3000</v>
      </c>
      <c r="I714" s="22">
        <f t="shared" si="51"/>
        <v>3.6</v>
      </c>
      <c r="K714" t="s">
        <v>30</v>
      </c>
      <c r="L714">
        <v>16</v>
      </c>
      <c r="M714" s="2">
        <v>500</v>
      </c>
      <c r="IV714" s="1"/>
    </row>
    <row r="715" spans="1:256" s="76" customFormat="1" ht="12.75">
      <c r="A715" s="71"/>
      <c r="B715" s="399">
        <f>SUM(B713:B714)</f>
        <v>3000</v>
      </c>
      <c r="C715" s="71"/>
      <c r="D715" s="71"/>
      <c r="E715" s="73" t="s">
        <v>22</v>
      </c>
      <c r="F715" s="74"/>
      <c r="G715" s="74"/>
      <c r="H715" s="72">
        <v>0</v>
      </c>
      <c r="I715" s="75">
        <f t="shared" si="51"/>
        <v>6</v>
      </c>
      <c r="M715" s="2">
        <v>500</v>
      </c>
      <c r="IV715" s="71">
        <f>SUM(A715:IU715)</f>
        <v>3506</v>
      </c>
    </row>
    <row r="716" spans="2:13" ht="12.75">
      <c r="B716" s="297"/>
      <c r="D716" s="12"/>
      <c r="H716" s="6">
        <f>H715-B716</f>
        <v>0</v>
      </c>
      <c r="I716" s="22">
        <f t="shared" si="51"/>
        <v>0</v>
      </c>
      <c r="M716" s="2">
        <v>500</v>
      </c>
    </row>
    <row r="717" spans="2:13" ht="12.75">
      <c r="B717" s="297"/>
      <c r="D717" s="12"/>
      <c r="H717" s="6">
        <f>H716-B717</f>
        <v>0</v>
      </c>
      <c r="I717" s="22">
        <f t="shared" si="51"/>
        <v>0</v>
      </c>
      <c r="M717" s="2">
        <v>500</v>
      </c>
    </row>
    <row r="718" spans="2:13" ht="12.75">
      <c r="B718" s="297"/>
      <c r="D718" s="12"/>
      <c r="H718" s="6">
        <f>H717-B718</f>
        <v>0</v>
      </c>
      <c r="I718" s="22">
        <f t="shared" si="51"/>
        <v>0</v>
      </c>
      <c r="M718" s="2">
        <v>500</v>
      </c>
    </row>
    <row r="719" spans="2:13" ht="12.75">
      <c r="B719" s="297"/>
      <c r="D719" s="12"/>
      <c r="H719" s="6">
        <f>H718-B719</f>
        <v>0</v>
      </c>
      <c r="I719" s="22">
        <f t="shared" si="51"/>
        <v>0</v>
      </c>
      <c r="M719" s="2">
        <v>500</v>
      </c>
    </row>
    <row r="720" spans="1:256" s="69" customFormat="1" ht="12.75">
      <c r="A720" s="64"/>
      <c r="B720" s="404">
        <f>+B724+B728</f>
        <v>40000</v>
      </c>
      <c r="C720" s="64" t="s">
        <v>244</v>
      </c>
      <c r="D720" s="64" t="s">
        <v>245</v>
      </c>
      <c r="E720" s="64" t="s">
        <v>194</v>
      </c>
      <c r="F720" s="66" t="s">
        <v>195</v>
      </c>
      <c r="G720" s="67" t="s">
        <v>83</v>
      </c>
      <c r="H720" s="59"/>
      <c r="I720" s="68">
        <f t="shared" si="51"/>
        <v>80</v>
      </c>
      <c r="M720" s="2">
        <v>500</v>
      </c>
      <c r="IV720" s="64">
        <f>SUM(A720:IU720)</f>
        <v>40580</v>
      </c>
    </row>
    <row r="721" spans="2:13" ht="12.75">
      <c r="B721" s="246"/>
      <c r="C721" s="33"/>
      <c r="D721" s="12"/>
      <c r="E721" s="12"/>
      <c r="G721" s="30"/>
      <c r="H721" s="6">
        <f>H720-B721</f>
        <v>0</v>
      </c>
      <c r="I721" s="22">
        <f t="shared" si="51"/>
        <v>0</v>
      </c>
      <c r="M721" s="2">
        <v>500</v>
      </c>
    </row>
    <row r="722" spans="2:13" ht="12.75">
      <c r="B722" s="297">
        <v>5000</v>
      </c>
      <c r="C722" s="1" t="s">
        <v>18</v>
      </c>
      <c r="D722" s="12" t="s">
        <v>11</v>
      </c>
      <c r="E722" s="1" t="s">
        <v>19</v>
      </c>
      <c r="F722" s="27" t="s">
        <v>246</v>
      </c>
      <c r="G722" s="27" t="s">
        <v>99</v>
      </c>
      <c r="H722" s="6">
        <f>H721-B722</f>
        <v>-5000</v>
      </c>
      <c r="I722" s="22">
        <f t="shared" si="51"/>
        <v>10</v>
      </c>
      <c r="K722" t="s">
        <v>247</v>
      </c>
      <c r="L722">
        <v>17</v>
      </c>
      <c r="M722" s="2">
        <v>500</v>
      </c>
    </row>
    <row r="723" spans="2:13" ht="12.75">
      <c r="B723" s="297">
        <v>5000</v>
      </c>
      <c r="C723" s="1" t="s">
        <v>18</v>
      </c>
      <c r="D723" s="12" t="s">
        <v>11</v>
      </c>
      <c r="E723" s="1" t="s">
        <v>19</v>
      </c>
      <c r="F723" s="27" t="s">
        <v>246</v>
      </c>
      <c r="G723" s="27" t="s">
        <v>216</v>
      </c>
      <c r="H723" s="6">
        <f>H722-B723</f>
        <v>-10000</v>
      </c>
      <c r="I723" s="22">
        <f t="shared" si="51"/>
        <v>10</v>
      </c>
      <c r="K723" t="s">
        <v>247</v>
      </c>
      <c r="L723">
        <v>17</v>
      </c>
      <c r="M723" s="2">
        <v>500</v>
      </c>
    </row>
    <row r="724" spans="1:13" s="62" customFormat="1" ht="12.75">
      <c r="A724" s="11"/>
      <c r="B724" s="401">
        <f>SUM(B722:B723)</f>
        <v>10000</v>
      </c>
      <c r="C724" s="60"/>
      <c r="D724" s="11"/>
      <c r="E724" s="11" t="s">
        <v>19</v>
      </c>
      <c r="F724" s="18"/>
      <c r="G724" s="18"/>
      <c r="H724" s="59">
        <v>0</v>
      </c>
      <c r="I724" s="61">
        <f t="shared" si="51"/>
        <v>20</v>
      </c>
      <c r="M724" s="2">
        <v>500</v>
      </c>
    </row>
    <row r="725" spans="2:14" ht="12.75">
      <c r="B725" s="408"/>
      <c r="C725" s="33"/>
      <c r="D725" s="12"/>
      <c r="E725" s="37"/>
      <c r="H725" s="6">
        <f>H724-B725</f>
        <v>0</v>
      </c>
      <c r="I725" s="22">
        <f t="shared" si="51"/>
        <v>0</v>
      </c>
      <c r="J725" s="36"/>
      <c r="L725" s="36"/>
      <c r="M725" s="2">
        <v>500</v>
      </c>
      <c r="N725" s="38"/>
    </row>
    <row r="726" spans="2:13" ht="12.75">
      <c r="B726" s="297"/>
      <c r="C726" s="33"/>
      <c r="D726" s="12"/>
      <c r="H726" s="6">
        <f>H725-B726</f>
        <v>0</v>
      </c>
      <c r="I726" s="22">
        <f t="shared" si="51"/>
        <v>0</v>
      </c>
      <c r="M726" s="2">
        <v>500</v>
      </c>
    </row>
    <row r="727" spans="2:13" ht="12.75">
      <c r="B727" s="297">
        <v>30000</v>
      </c>
      <c r="C727" s="12" t="s">
        <v>506</v>
      </c>
      <c r="D727" s="12" t="s">
        <v>11</v>
      </c>
      <c r="E727" s="1" t="s">
        <v>334</v>
      </c>
      <c r="F727" s="27" t="s">
        <v>246</v>
      </c>
      <c r="G727" s="27" t="s">
        <v>216</v>
      </c>
      <c r="H727" s="6">
        <f>H726-B727</f>
        <v>-30000</v>
      </c>
      <c r="I727" s="22">
        <f t="shared" si="51"/>
        <v>60</v>
      </c>
      <c r="K727" t="s">
        <v>247</v>
      </c>
      <c r="L727">
        <v>17</v>
      </c>
      <c r="M727" s="2">
        <v>500</v>
      </c>
    </row>
    <row r="728" spans="1:13" s="62" customFormat="1" ht="12.75">
      <c r="A728" s="11"/>
      <c r="B728" s="401">
        <f>SUM(B727)</f>
        <v>30000</v>
      </c>
      <c r="C728" s="60"/>
      <c r="D728" s="11"/>
      <c r="E728" s="11" t="s">
        <v>334</v>
      </c>
      <c r="F728" s="18"/>
      <c r="G728" s="18"/>
      <c r="H728" s="59">
        <v>0</v>
      </c>
      <c r="I728" s="61">
        <f t="shared" si="51"/>
        <v>60</v>
      </c>
      <c r="M728" s="2">
        <v>500</v>
      </c>
    </row>
    <row r="729" spans="2:13" ht="12.75">
      <c r="B729" s="297"/>
      <c r="D729" s="12"/>
      <c r="H729" s="6">
        <f>H728-B729</f>
        <v>0</v>
      </c>
      <c r="I729" s="22">
        <f t="shared" si="51"/>
        <v>0</v>
      </c>
      <c r="M729" s="2">
        <v>500</v>
      </c>
    </row>
    <row r="730" spans="2:13" ht="12.75">
      <c r="B730" s="297"/>
      <c r="D730" s="12"/>
      <c r="H730" s="6">
        <f>H729-B730</f>
        <v>0</v>
      </c>
      <c r="I730" s="22">
        <f t="shared" si="51"/>
        <v>0</v>
      </c>
      <c r="M730" s="2">
        <v>500</v>
      </c>
    </row>
    <row r="731" spans="2:13" ht="12.75">
      <c r="B731" s="297"/>
      <c r="D731" s="12"/>
      <c r="H731" s="6">
        <f>H730-B731</f>
        <v>0</v>
      </c>
      <c r="I731" s="22">
        <f t="shared" si="51"/>
        <v>0</v>
      </c>
      <c r="M731" s="2">
        <v>500</v>
      </c>
    </row>
    <row r="732" spans="2:13" ht="12.75">
      <c r="B732" s="297"/>
      <c r="D732" s="12"/>
      <c r="H732" s="6">
        <f>H731-B732</f>
        <v>0</v>
      </c>
      <c r="I732" s="22">
        <f t="shared" si="51"/>
        <v>0</v>
      </c>
      <c r="M732" s="2">
        <v>500</v>
      </c>
    </row>
    <row r="733" spans="1:256" s="69" customFormat="1" ht="12.75">
      <c r="A733" s="64"/>
      <c r="B733" s="404">
        <f>+B737+B742+B748+B753+B759+B763+B767</f>
        <v>54700</v>
      </c>
      <c r="C733" s="64" t="s">
        <v>256</v>
      </c>
      <c r="D733" s="64" t="s">
        <v>249</v>
      </c>
      <c r="E733" s="64" t="s">
        <v>250</v>
      </c>
      <c r="F733" s="66" t="s">
        <v>251</v>
      </c>
      <c r="G733" s="67" t="s">
        <v>83</v>
      </c>
      <c r="H733" s="65"/>
      <c r="I733" s="68">
        <f t="shared" si="51"/>
        <v>109.4</v>
      </c>
      <c r="M733" s="2">
        <v>500</v>
      </c>
      <c r="IV733" s="64">
        <f>SUM(A733:IU733)</f>
        <v>55309.4</v>
      </c>
    </row>
    <row r="734" spans="2:13" ht="12.75">
      <c r="B734" s="297"/>
      <c r="D734" s="12"/>
      <c r="H734" s="6">
        <f>H733-B734</f>
        <v>0</v>
      </c>
      <c r="I734" s="22">
        <f t="shared" si="51"/>
        <v>0</v>
      </c>
      <c r="M734" s="2">
        <v>500</v>
      </c>
    </row>
    <row r="735" spans="2:13" ht="12.75">
      <c r="B735" s="297">
        <v>2500</v>
      </c>
      <c r="C735" s="1" t="s">
        <v>26</v>
      </c>
      <c r="D735" s="1" t="s">
        <v>11</v>
      </c>
      <c r="E735" s="1" t="s">
        <v>252</v>
      </c>
      <c r="F735" s="27" t="s">
        <v>253</v>
      </c>
      <c r="G735" s="27" t="s">
        <v>217</v>
      </c>
      <c r="H735" s="6">
        <f>H734-B735</f>
        <v>-2500</v>
      </c>
      <c r="I735" s="22">
        <f t="shared" si="51"/>
        <v>5</v>
      </c>
      <c r="K735" t="s">
        <v>26</v>
      </c>
      <c r="L735">
        <v>18</v>
      </c>
      <c r="M735" s="2">
        <v>500</v>
      </c>
    </row>
    <row r="736" spans="2:13" ht="12.75">
      <c r="B736" s="297">
        <v>2500</v>
      </c>
      <c r="C736" s="1" t="s">
        <v>26</v>
      </c>
      <c r="D736" s="1" t="s">
        <v>11</v>
      </c>
      <c r="E736" s="1" t="s">
        <v>252</v>
      </c>
      <c r="F736" s="27" t="s">
        <v>254</v>
      </c>
      <c r="G736" s="27" t="s">
        <v>255</v>
      </c>
      <c r="H736" s="6">
        <f>H735-B736</f>
        <v>-5000</v>
      </c>
      <c r="I736" s="22">
        <v>5</v>
      </c>
      <c r="K736" t="s">
        <v>26</v>
      </c>
      <c r="L736">
        <v>18</v>
      </c>
      <c r="M736" s="2">
        <v>500</v>
      </c>
    </row>
    <row r="737" spans="1:13" s="62" customFormat="1" ht="12.75">
      <c r="A737" s="11"/>
      <c r="B737" s="401">
        <f>SUM(B735:B736)</f>
        <v>5000</v>
      </c>
      <c r="C737" s="11" t="s">
        <v>26</v>
      </c>
      <c r="D737" s="11"/>
      <c r="E737" s="11"/>
      <c r="F737" s="18"/>
      <c r="G737" s="18"/>
      <c r="H737" s="59">
        <v>0</v>
      </c>
      <c r="I737" s="61">
        <f aca="true" t="shared" si="52" ref="I737:I774">+B737/M737</f>
        <v>10</v>
      </c>
      <c r="M737" s="2">
        <v>500</v>
      </c>
    </row>
    <row r="738" spans="2:13" ht="12.75">
      <c r="B738" s="297"/>
      <c r="H738" s="6">
        <f aca="true" t="shared" si="53" ref="H738:H802">H737-B738</f>
        <v>0</v>
      </c>
      <c r="I738" s="22">
        <f t="shared" si="52"/>
        <v>0</v>
      </c>
      <c r="M738" s="2">
        <v>500</v>
      </c>
    </row>
    <row r="739" spans="2:13" ht="12.75">
      <c r="B739" s="297"/>
      <c r="H739" s="6">
        <f t="shared" si="53"/>
        <v>0</v>
      </c>
      <c r="I739" s="22">
        <f t="shared" si="52"/>
        <v>0</v>
      </c>
      <c r="M739" s="2">
        <v>500</v>
      </c>
    </row>
    <row r="740" spans="2:13" ht="12.75">
      <c r="B740" s="246">
        <v>2000</v>
      </c>
      <c r="C740" s="33" t="s">
        <v>501</v>
      </c>
      <c r="D740" s="12" t="s">
        <v>11</v>
      </c>
      <c r="E740" s="34" t="s">
        <v>461</v>
      </c>
      <c r="F740" s="27" t="s">
        <v>257</v>
      </c>
      <c r="G740" s="35" t="s">
        <v>217</v>
      </c>
      <c r="H740" s="6">
        <f t="shared" si="53"/>
        <v>-2000</v>
      </c>
      <c r="I740" s="22">
        <f t="shared" si="52"/>
        <v>4</v>
      </c>
      <c r="K740" t="s">
        <v>252</v>
      </c>
      <c r="L740">
        <v>18</v>
      </c>
      <c r="M740" s="2">
        <v>500</v>
      </c>
    </row>
    <row r="741" spans="2:13" ht="12.75">
      <c r="B741" s="246">
        <v>2000</v>
      </c>
      <c r="C741" s="33" t="s">
        <v>502</v>
      </c>
      <c r="D741" s="12" t="s">
        <v>11</v>
      </c>
      <c r="E741" s="34" t="s">
        <v>461</v>
      </c>
      <c r="F741" s="27" t="s">
        <v>258</v>
      </c>
      <c r="G741" s="30" t="s">
        <v>259</v>
      </c>
      <c r="H741" s="6">
        <f t="shared" si="53"/>
        <v>-4000</v>
      </c>
      <c r="I741" s="22">
        <f t="shared" si="52"/>
        <v>4</v>
      </c>
      <c r="K741" t="s">
        <v>260</v>
      </c>
      <c r="L741">
        <v>18</v>
      </c>
      <c r="M741" s="2">
        <v>500</v>
      </c>
    </row>
    <row r="742" spans="1:13" s="62" customFormat="1" ht="12.75">
      <c r="A742" s="11"/>
      <c r="B742" s="401">
        <f>SUM(B740:B741)</f>
        <v>4000</v>
      </c>
      <c r="C742" s="60" t="s">
        <v>515</v>
      </c>
      <c r="D742" s="11"/>
      <c r="E742" s="11"/>
      <c r="F742" s="18"/>
      <c r="G742" s="18"/>
      <c r="H742" s="59">
        <v>0</v>
      </c>
      <c r="I742" s="61">
        <f t="shared" si="52"/>
        <v>8</v>
      </c>
      <c r="M742" s="2">
        <v>500</v>
      </c>
    </row>
    <row r="743" spans="2:13" ht="12.75">
      <c r="B743" s="297"/>
      <c r="C743" s="33"/>
      <c r="D743" s="12"/>
      <c r="H743" s="6">
        <f t="shared" si="53"/>
        <v>0</v>
      </c>
      <c r="I743" s="22">
        <f t="shared" si="52"/>
        <v>0</v>
      </c>
      <c r="M743" s="2">
        <v>500</v>
      </c>
    </row>
    <row r="744" spans="2:13" ht="12.75">
      <c r="B744" s="297"/>
      <c r="C744" s="33"/>
      <c r="D744" s="12"/>
      <c r="H744" s="6">
        <f t="shared" si="53"/>
        <v>0</v>
      </c>
      <c r="I744" s="22">
        <f t="shared" si="52"/>
        <v>0</v>
      </c>
      <c r="M744" s="2">
        <v>500</v>
      </c>
    </row>
    <row r="745" spans="2:13" ht="12.75">
      <c r="B745" s="297">
        <v>1500</v>
      </c>
      <c r="C745" s="33" t="s">
        <v>18</v>
      </c>
      <c r="D745" s="12" t="s">
        <v>53</v>
      </c>
      <c r="E745" s="1" t="s">
        <v>19</v>
      </c>
      <c r="F745" s="27" t="s">
        <v>261</v>
      </c>
      <c r="G745" s="27" t="s">
        <v>217</v>
      </c>
      <c r="H745" s="6">
        <f t="shared" si="53"/>
        <v>-1500</v>
      </c>
      <c r="I745" s="22">
        <f t="shared" si="52"/>
        <v>3</v>
      </c>
      <c r="K745" t="s">
        <v>252</v>
      </c>
      <c r="L745">
        <v>18</v>
      </c>
      <c r="M745" s="2">
        <v>500</v>
      </c>
    </row>
    <row r="746" spans="2:14" ht="12.75">
      <c r="B746" s="411">
        <v>1500</v>
      </c>
      <c r="C746" s="33" t="s">
        <v>18</v>
      </c>
      <c r="D746" s="12" t="s">
        <v>53</v>
      </c>
      <c r="E746" s="1" t="s">
        <v>19</v>
      </c>
      <c r="F746" s="27" t="s">
        <v>261</v>
      </c>
      <c r="G746" s="27" t="s">
        <v>255</v>
      </c>
      <c r="H746" s="6">
        <f t="shared" si="53"/>
        <v>-3000</v>
      </c>
      <c r="I746" s="22">
        <f t="shared" si="52"/>
        <v>3</v>
      </c>
      <c r="J746" s="36"/>
      <c r="K746" t="s">
        <v>252</v>
      </c>
      <c r="L746" s="36">
        <v>18</v>
      </c>
      <c r="M746" s="2">
        <v>500</v>
      </c>
      <c r="N746" s="38"/>
    </row>
    <row r="747" spans="2:13" ht="12.75">
      <c r="B747" s="297">
        <v>1500</v>
      </c>
      <c r="C747" s="33" t="s">
        <v>18</v>
      </c>
      <c r="D747" s="12" t="s">
        <v>53</v>
      </c>
      <c r="E747" s="1" t="s">
        <v>19</v>
      </c>
      <c r="F747" s="27" t="s">
        <v>261</v>
      </c>
      <c r="G747" s="27" t="s">
        <v>259</v>
      </c>
      <c r="H747" s="6">
        <f t="shared" si="53"/>
        <v>-4500</v>
      </c>
      <c r="I747" s="22">
        <f t="shared" si="52"/>
        <v>3</v>
      </c>
      <c r="K747" t="s">
        <v>252</v>
      </c>
      <c r="L747">
        <v>18</v>
      </c>
      <c r="M747" s="2">
        <v>500</v>
      </c>
    </row>
    <row r="748" spans="1:13" s="62" customFormat="1" ht="12.75">
      <c r="A748" s="11"/>
      <c r="B748" s="401">
        <f>SUM(B745:B747)</f>
        <v>4500</v>
      </c>
      <c r="C748" s="60"/>
      <c r="D748" s="11"/>
      <c r="E748" s="11" t="s">
        <v>19</v>
      </c>
      <c r="F748" s="18"/>
      <c r="G748" s="18"/>
      <c r="H748" s="59">
        <v>0</v>
      </c>
      <c r="I748" s="61">
        <f t="shared" si="52"/>
        <v>9</v>
      </c>
      <c r="M748" s="2">
        <v>500</v>
      </c>
    </row>
    <row r="749" spans="2:13" ht="12.75">
      <c r="B749" s="297"/>
      <c r="C749" s="33"/>
      <c r="D749" s="12"/>
      <c r="H749" s="6">
        <f t="shared" si="53"/>
        <v>0</v>
      </c>
      <c r="I749" s="22">
        <f t="shared" si="52"/>
        <v>0</v>
      </c>
      <c r="M749" s="2">
        <v>500</v>
      </c>
    </row>
    <row r="750" spans="2:13" ht="12.75">
      <c r="B750" s="297"/>
      <c r="C750" s="33"/>
      <c r="D750" s="12"/>
      <c r="H750" s="6">
        <f t="shared" si="53"/>
        <v>0</v>
      </c>
      <c r="I750" s="22">
        <f t="shared" si="52"/>
        <v>0</v>
      </c>
      <c r="M750" s="2">
        <v>500</v>
      </c>
    </row>
    <row r="751" spans="2:13" ht="12.75">
      <c r="B751" s="297">
        <v>7000</v>
      </c>
      <c r="C751" s="33" t="s">
        <v>54</v>
      </c>
      <c r="D751" s="12" t="s">
        <v>11</v>
      </c>
      <c r="E751" s="34" t="s">
        <v>461</v>
      </c>
      <c r="F751" s="27" t="s">
        <v>261</v>
      </c>
      <c r="G751" s="27" t="s">
        <v>217</v>
      </c>
      <c r="H751" s="6">
        <f t="shared" si="53"/>
        <v>-7000</v>
      </c>
      <c r="I751" s="22">
        <f t="shared" si="52"/>
        <v>14</v>
      </c>
      <c r="K751" t="s">
        <v>252</v>
      </c>
      <c r="L751">
        <v>18</v>
      </c>
      <c r="M751" s="2">
        <v>500</v>
      </c>
    </row>
    <row r="752" spans="2:13" ht="12.75">
      <c r="B752" s="297">
        <v>7000</v>
      </c>
      <c r="C752" s="33" t="s">
        <v>54</v>
      </c>
      <c r="D752" s="12" t="s">
        <v>11</v>
      </c>
      <c r="E752" s="34" t="s">
        <v>461</v>
      </c>
      <c r="F752" s="27" t="s">
        <v>261</v>
      </c>
      <c r="G752" s="27" t="s">
        <v>255</v>
      </c>
      <c r="H752" s="6">
        <f t="shared" si="53"/>
        <v>-14000</v>
      </c>
      <c r="I752" s="22">
        <f t="shared" si="52"/>
        <v>14</v>
      </c>
      <c r="K752" t="s">
        <v>252</v>
      </c>
      <c r="L752">
        <v>18</v>
      </c>
      <c r="M752" s="2">
        <v>500</v>
      </c>
    </row>
    <row r="753" spans="1:13" s="62" customFormat="1" ht="12.75">
      <c r="A753" s="11"/>
      <c r="B753" s="401">
        <f>SUM(B751:B752)</f>
        <v>14000</v>
      </c>
      <c r="C753" s="11" t="s">
        <v>54</v>
      </c>
      <c r="D753" s="11"/>
      <c r="E753" s="11"/>
      <c r="F753" s="18"/>
      <c r="G753" s="18"/>
      <c r="H753" s="59">
        <v>0</v>
      </c>
      <c r="I753" s="61">
        <f t="shared" si="52"/>
        <v>28</v>
      </c>
      <c r="M753" s="2">
        <v>500</v>
      </c>
    </row>
    <row r="754" spans="2:13" ht="12.75">
      <c r="B754" s="297"/>
      <c r="D754" s="12"/>
      <c r="H754" s="6">
        <f t="shared" si="53"/>
        <v>0</v>
      </c>
      <c r="I754" s="22">
        <f t="shared" si="52"/>
        <v>0</v>
      </c>
      <c r="M754" s="2">
        <v>500</v>
      </c>
    </row>
    <row r="755" spans="2:13" ht="12.75">
      <c r="B755" s="297"/>
      <c r="D755" s="12"/>
      <c r="H755" s="6">
        <f t="shared" si="53"/>
        <v>0</v>
      </c>
      <c r="I755" s="22">
        <f t="shared" si="52"/>
        <v>0</v>
      </c>
      <c r="M755" s="2">
        <v>500</v>
      </c>
    </row>
    <row r="756" spans="2:13" ht="12.75">
      <c r="B756" s="297">
        <v>2000</v>
      </c>
      <c r="C756" s="1" t="s">
        <v>20</v>
      </c>
      <c r="D756" s="12" t="s">
        <v>11</v>
      </c>
      <c r="E756" s="34" t="s">
        <v>461</v>
      </c>
      <c r="F756" s="27" t="s">
        <v>261</v>
      </c>
      <c r="G756" s="27" t="s">
        <v>217</v>
      </c>
      <c r="H756" s="6">
        <f t="shared" si="53"/>
        <v>-2000</v>
      </c>
      <c r="I756" s="22">
        <f t="shared" si="52"/>
        <v>4</v>
      </c>
      <c r="K756" t="s">
        <v>252</v>
      </c>
      <c r="L756">
        <v>18</v>
      </c>
      <c r="M756" s="2">
        <v>500</v>
      </c>
    </row>
    <row r="757" spans="2:13" ht="12.75">
      <c r="B757" s="297">
        <v>2000</v>
      </c>
      <c r="C757" s="1" t="s">
        <v>20</v>
      </c>
      <c r="D757" s="12" t="s">
        <v>11</v>
      </c>
      <c r="E757" s="34" t="s">
        <v>461</v>
      </c>
      <c r="F757" s="27" t="s">
        <v>261</v>
      </c>
      <c r="G757" s="27" t="s">
        <v>255</v>
      </c>
      <c r="H757" s="6">
        <f t="shared" si="53"/>
        <v>-4000</v>
      </c>
      <c r="I757" s="22">
        <f t="shared" si="52"/>
        <v>4</v>
      </c>
      <c r="K757" t="s">
        <v>252</v>
      </c>
      <c r="L757">
        <v>18</v>
      </c>
      <c r="M757" s="2">
        <v>500</v>
      </c>
    </row>
    <row r="758" spans="2:13" ht="12.75">
      <c r="B758" s="297">
        <v>2000</v>
      </c>
      <c r="C758" s="1" t="s">
        <v>20</v>
      </c>
      <c r="D758" s="12" t="s">
        <v>11</v>
      </c>
      <c r="E758" s="34" t="s">
        <v>461</v>
      </c>
      <c r="F758" s="27" t="s">
        <v>261</v>
      </c>
      <c r="G758" s="27" t="s">
        <v>259</v>
      </c>
      <c r="H758" s="6">
        <f t="shared" si="53"/>
        <v>-6000</v>
      </c>
      <c r="I758" s="22">
        <f t="shared" si="52"/>
        <v>4</v>
      </c>
      <c r="K758" t="s">
        <v>252</v>
      </c>
      <c r="L758">
        <v>18</v>
      </c>
      <c r="M758" s="2">
        <v>500</v>
      </c>
    </row>
    <row r="759" spans="1:13" s="62" customFormat="1" ht="12.75">
      <c r="A759" s="11"/>
      <c r="B759" s="401">
        <f>SUM(B756:B758)</f>
        <v>6000</v>
      </c>
      <c r="C759" s="11" t="s">
        <v>20</v>
      </c>
      <c r="D759" s="11"/>
      <c r="E759" s="11"/>
      <c r="F759" s="18"/>
      <c r="G759" s="18"/>
      <c r="H759" s="59">
        <v>0</v>
      </c>
      <c r="I759" s="61">
        <f t="shared" si="52"/>
        <v>12</v>
      </c>
      <c r="M759" s="2">
        <v>500</v>
      </c>
    </row>
    <row r="760" spans="2:13" ht="12.75">
      <c r="B760" s="297"/>
      <c r="D760" s="12"/>
      <c r="H760" s="6">
        <f>H759-B760</f>
        <v>0</v>
      </c>
      <c r="I760" s="22">
        <f t="shared" si="52"/>
        <v>0</v>
      </c>
      <c r="M760" s="2">
        <v>500</v>
      </c>
    </row>
    <row r="761" spans="2:13" ht="12.75">
      <c r="B761" s="297"/>
      <c r="D761" s="12"/>
      <c r="H761" s="6">
        <f>H760-B761</f>
        <v>0</v>
      </c>
      <c r="I761" s="22">
        <f t="shared" si="52"/>
        <v>0</v>
      </c>
      <c r="M761" s="2">
        <v>500</v>
      </c>
    </row>
    <row r="762" spans="2:13" ht="12.75">
      <c r="B762" s="246">
        <v>1200</v>
      </c>
      <c r="C762" s="1" t="s">
        <v>262</v>
      </c>
      <c r="D762" s="12" t="s">
        <v>11</v>
      </c>
      <c r="E762" s="1" t="s">
        <v>22</v>
      </c>
      <c r="F762" s="27" t="s">
        <v>261</v>
      </c>
      <c r="G762" s="27" t="s">
        <v>217</v>
      </c>
      <c r="H762" s="6">
        <f>H761-B762</f>
        <v>-1200</v>
      </c>
      <c r="I762" s="22">
        <f t="shared" si="52"/>
        <v>2.4</v>
      </c>
      <c r="K762" t="s">
        <v>252</v>
      </c>
      <c r="L762">
        <v>18</v>
      </c>
      <c r="M762" s="2">
        <v>500</v>
      </c>
    </row>
    <row r="763" spans="1:13" s="62" customFormat="1" ht="12.75">
      <c r="A763" s="11"/>
      <c r="B763" s="401">
        <f>SUM(B762)</f>
        <v>1200</v>
      </c>
      <c r="C763" s="11"/>
      <c r="D763" s="11"/>
      <c r="E763" s="11" t="s">
        <v>22</v>
      </c>
      <c r="F763" s="18"/>
      <c r="G763" s="18"/>
      <c r="H763" s="59">
        <v>0</v>
      </c>
      <c r="I763" s="61">
        <f t="shared" si="52"/>
        <v>2.4</v>
      </c>
      <c r="M763" s="2">
        <v>500</v>
      </c>
    </row>
    <row r="764" spans="2:13" ht="12.75">
      <c r="B764" s="297"/>
      <c r="H764" s="6">
        <f t="shared" si="53"/>
        <v>0</v>
      </c>
      <c r="I764" s="22">
        <f t="shared" si="52"/>
        <v>0</v>
      </c>
      <c r="M764" s="2">
        <v>500</v>
      </c>
    </row>
    <row r="765" spans="2:13" ht="12.75">
      <c r="B765" s="297"/>
      <c r="H765" s="6">
        <f aca="true" t="shared" si="54" ref="H765:H771">H764-B765</f>
        <v>0</v>
      </c>
      <c r="I765" s="22">
        <f t="shared" si="52"/>
        <v>0</v>
      </c>
      <c r="M765" s="2">
        <v>500</v>
      </c>
    </row>
    <row r="766" spans="2:13" ht="12.75">
      <c r="B766" s="297">
        <v>20000</v>
      </c>
      <c r="C766" s="1" t="s">
        <v>506</v>
      </c>
      <c r="D766" s="12" t="s">
        <v>11</v>
      </c>
      <c r="E766" s="1" t="s">
        <v>507</v>
      </c>
      <c r="F766" s="27" t="s">
        <v>508</v>
      </c>
      <c r="G766" s="27" t="s">
        <v>279</v>
      </c>
      <c r="H766" s="6">
        <f t="shared" si="54"/>
        <v>-20000</v>
      </c>
      <c r="I766" s="22">
        <f t="shared" si="52"/>
        <v>40</v>
      </c>
      <c r="K766" t="s">
        <v>252</v>
      </c>
      <c r="M766" s="2">
        <v>500</v>
      </c>
    </row>
    <row r="767" spans="1:13" s="62" customFormat="1" ht="12.75">
      <c r="A767" s="11"/>
      <c r="B767" s="401">
        <f>SUM(B766)</f>
        <v>20000</v>
      </c>
      <c r="C767" s="11"/>
      <c r="D767" s="11"/>
      <c r="E767" s="11" t="s">
        <v>507</v>
      </c>
      <c r="F767" s="18"/>
      <c r="G767" s="18"/>
      <c r="H767" s="59">
        <v>0</v>
      </c>
      <c r="I767" s="61">
        <f t="shared" si="52"/>
        <v>40</v>
      </c>
      <c r="M767" s="2">
        <v>500</v>
      </c>
    </row>
    <row r="768" spans="2:13" ht="12.75">
      <c r="B768" s="297"/>
      <c r="H768" s="6">
        <f t="shared" si="54"/>
        <v>0</v>
      </c>
      <c r="I768" s="22">
        <f t="shared" si="52"/>
        <v>0</v>
      </c>
      <c r="M768" s="2">
        <v>500</v>
      </c>
    </row>
    <row r="769" spans="2:13" ht="12.75">
      <c r="B769" s="412"/>
      <c r="H769" s="6">
        <f t="shared" si="54"/>
        <v>0</v>
      </c>
      <c r="I769" s="22">
        <f t="shared" si="52"/>
        <v>0</v>
      </c>
      <c r="M769" s="2">
        <v>500</v>
      </c>
    </row>
    <row r="770" spans="2:13" ht="12.75">
      <c r="B770" s="297"/>
      <c r="C770" s="3"/>
      <c r="H770" s="6">
        <f t="shared" si="54"/>
        <v>0</v>
      </c>
      <c r="I770" s="22">
        <f t="shared" si="52"/>
        <v>0</v>
      </c>
      <c r="M770" s="2">
        <v>500</v>
      </c>
    </row>
    <row r="771" spans="2:13" ht="12.75">
      <c r="B771" s="297"/>
      <c r="H771" s="6">
        <f t="shared" si="54"/>
        <v>0</v>
      </c>
      <c r="I771" s="22">
        <f t="shared" si="52"/>
        <v>0</v>
      </c>
      <c r="M771" s="2">
        <v>500</v>
      </c>
    </row>
    <row r="772" spans="1:13" s="58" customFormat="1" ht="12.75">
      <c r="A772" s="54"/>
      <c r="B772" s="397">
        <f>+B776+B783+B788+B792</f>
        <v>16400</v>
      </c>
      <c r="C772" s="54" t="s">
        <v>263</v>
      </c>
      <c r="D772" s="54" t="s">
        <v>472</v>
      </c>
      <c r="E772" s="54" t="s">
        <v>13</v>
      </c>
      <c r="F772" s="56" t="s">
        <v>127</v>
      </c>
      <c r="G772" s="56" t="s">
        <v>264</v>
      </c>
      <c r="H772" s="55"/>
      <c r="I772" s="57">
        <f t="shared" si="52"/>
        <v>32.8</v>
      </c>
      <c r="M772" s="2">
        <v>500</v>
      </c>
    </row>
    <row r="773" spans="2:13" ht="12.75">
      <c r="B773" s="297"/>
      <c r="H773" s="6">
        <f t="shared" si="53"/>
        <v>0</v>
      </c>
      <c r="I773" s="22">
        <f t="shared" si="52"/>
        <v>0</v>
      </c>
      <c r="M773" s="2">
        <v>500</v>
      </c>
    </row>
    <row r="774" spans="2:13" ht="12.75">
      <c r="B774" s="297">
        <v>5000</v>
      </c>
      <c r="C774" s="1" t="s">
        <v>26</v>
      </c>
      <c r="D774" s="1" t="s">
        <v>11</v>
      </c>
      <c r="E774" s="1" t="s">
        <v>142</v>
      </c>
      <c r="F774" s="88" t="s">
        <v>265</v>
      </c>
      <c r="G774" s="27" t="s">
        <v>216</v>
      </c>
      <c r="H774" s="6">
        <f>H773-B774</f>
        <v>-5000</v>
      </c>
      <c r="I774" s="22">
        <f t="shared" si="52"/>
        <v>10</v>
      </c>
      <c r="K774" t="s">
        <v>26</v>
      </c>
      <c r="L774">
        <v>19</v>
      </c>
      <c r="M774" s="2">
        <v>500</v>
      </c>
    </row>
    <row r="775" spans="2:13" ht="12.75">
      <c r="B775" s="297">
        <v>2500</v>
      </c>
      <c r="C775" s="1" t="s">
        <v>26</v>
      </c>
      <c r="D775" s="1" t="s">
        <v>11</v>
      </c>
      <c r="E775" s="1" t="s">
        <v>142</v>
      </c>
      <c r="F775" s="27" t="s">
        <v>266</v>
      </c>
      <c r="G775" s="27" t="s">
        <v>217</v>
      </c>
      <c r="H775" s="6">
        <f t="shared" si="53"/>
        <v>-7500</v>
      </c>
      <c r="I775" s="22">
        <v>5</v>
      </c>
      <c r="K775" t="s">
        <v>26</v>
      </c>
      <c r="L775">
        <v>19</v>
      </c>
      <c r="M775" s="2">
        <v>500</v>
      </c>
    </row>
    <row r="776" spans="1:13" s="62" customFormat="1" ht="12.75">
      <c r="A776" s="11"/>
      <c r="B776" s="401">
        <f>SUM(B774:B775)</f>
        <v>7500</v>
      </c>
      <c r="C776" s="11" t="s">
        <v>26</v>
      </c>
      <c r="D776" s="11"/>
      <c r="E776" s="11"/>
      <c r="F776" s="18"/>
      <c r="G776" s="18"/>
      <c r="H776" s="59">
        <v>0</v>
      </c>
      <c r="I776" s="61">
        <f aca="true" t="shared" si="55" ref="I776:I800">+B776/M776</f>
        <v>15</v>
      </c>
      <c r="M776" s="2">
        <v>500</v>
      </c>
    </row>
    <row r="777" spans="2:13" ht="12.75">
      <c r="B777" s="297"/>
      <c r="H777" s="6">
        <f t="shared" si="53"/>
        <v>0</v>
      </c>
      <c r="I777" s="22">
        <f t="shared" si="55"/>
        <v>0</v>
      </c>
      <c r="M777" s="2">
        <v>500</v>
      </c>
    </row>
    <row r="778" spans="2:13" ht="12.75">
      <c r="B778" s="297"/>
      <c r="H778" s="6">
        <f t="shared" si="53"/>
        <v>0</v>
      </c>
      <c r="I778" s="22">
        <f t="shared" si="55"/>
        <v>0</v>
      </c>
      <c r="M778" s="2">
        <v>500</v>
      </c>
    </row>
    <row r="779" spans="2:13" ht="12.75">
      <c r="B779" s="409">
        <v>1000</v>
      </c>
      <c r="C779" s="83" t="s">
        <v>267</v>
      </c>
      <c r="D779" s="83" t="s">
        <v>11</v>
      </c>
      <c r="E779" s="83" t="s">
        <v>461</v>
      </c>
      <c r="F779" s="70" t="s">
        <v>268</v>
      </c>
      <c r="G779" s="70" t="s">
        <v>217</v>
      </c>
      <c r="H779" s="6">
        <f t="shared" si="53"/>
        <v>-1000</v>
      </c>
      <c r="I779" s="22">
        <f t="shared" si="55"/>
        <v>2</v>
      </c>
      <c r="K779" s="84" t="s">
        <v>142</v>
      </c>
      <c r="L779">
        <v>19</v>
      </c>
      <c r="M779" s="2">
        <v>500</v>
      </c>
    </row>
    <row r="780" spans="2:13" ht="12.75">
      <c r="B780" s="409">
        <v>1400</v>
      </c>
      <c r="C780" s="83" t="s">
        <v>269</v>
      </c>
      <c r="D780" s="83" t="s">
        <v>11</v>
      </c>
      <c r="E780" s="83" t="s">
        <v>461</v>
      </c>
      <c r="F780" s="70" t="s">
        <v>268</v>
      </c>
      <c r="G780" s="70" t="s">
        <v>217</v>
      </c>
      <c r="H780" s="6">
        <f t="shared" si="53"/>
        <v>-2400</v>
      </c>
      <c r="I780" s="22">
        <f t="shared" si="55"/>
        <v>2.8</v>
      </c>
      <c r="K780" s="84" t="s">
        <v>142</v>
      </c>
      <c r="L780">
        <v>19</v>
      </c>
      <c r="M780" s="2">
        <v>500</v>
      </c>
    </row>
    <row r="781" spans="2:13" ht="12.75">
      <c r="B781" s="409">
        <v>1000</v>
      </c>
      <c r="C781" s="83" t="s">
        <v>267</v>
      </c>
      <c r="D781" s="83" t="s">
        <v>11</v>
      </c>
      <c r="E781" s="83" t="s">
        <v>461</v>
      </c>
      <c r="F781" s="70" t="s">
        <v>268</v>
      </c>
      <c r="G781" s="70" t="s">
        <v>255</v>
      </c>
      <c r="H781" s="6">
        <f t="shared" si="53"/>
        <v>-3400</v>
      </c>
      <c r="I781" s="22">
        <f t="shared" si="55"/>
        <v>2</v>
      </c>
      <c r="K781" s="84" t="s">
        <v>142</v>
      </c>
      <c r="L781">
        <v>19</v>
      </c>
      <c r="M781" s="2">
        <v>500</v>
      </c>
    </row>
    <row r="782" spans="2:13" ht="12.75">
      <c r="B782" s="409">
        <v>1200</v>
      </c>
      <c r="C782" s="83" t="s">
        <v>269</v>
      </c>
      <c r="D782" s="83" t="s">
        <v>11</v>
      </c>
      <c r="E782" s="83" t="s">
        <v>461</v>
      </c>
      <c r="F782" s="70" t="s">
        <v>268</v>
      </c>
      <c r="G782" s="70" t="s">
        <v>255</v>
      </c>
      <c r="H782" s="6">
        <f t="shared" si="53"/>
        <v>-4600</v>
      </c>
      <c r="I782" s="22">
        <f t="shared" si="55"/>
        <v>2.4</v>
      </c>
      <c r="K782" s="84" t="s">
        <v>142</v>
      </c>
      <c r="L782">
        <v>19</v>
      </c>
      <c r="M782" s="2">
        <v>500</v>
      </c>
    </row>
    <row r="783" spans="1:13" s="76" customFormat="1" ht="12.75">
      <c r="A783" s="71"/>
      <c r="B783" s="399">
        <f>SUM(B779:B782)</f>
        <v>4600</v>
      </c>
      <c r="C783" s="71" t="s">
        <v>515</v>
      </c>
      <c r="D783" s="71"/>
      <c r="E783" s="73"/>
      <c r="F783" s="74"/>
      <c r="G783" s="74"/>
      <c r="H783" s="72">
        <v>0</v>
      </c>
      <c r="I783" s="75">
        <f t="shared" si="55"/>
        <v>9.2</v>
      </c>
      <c r="M783" s="2">
        <v>500</v>
      </c>
    </row>
    <row r="784" spans="2:13" ht="12.75">
      <c r="B784" s="409"/>
      <c r="H784" s="6">
        <f t="shared" si="53"/>
        <v>0</v>
      </c>
      <c r="I784" s="22">
        <f t="shared" si="55"/>
        <v>0</v>
      </c>
      <c r="M784" s="2">
        <v>500</v>
      </c>
    </row>
    <row r="785" spans="2:13" ht="12.75">
      <c r="B785" s="409"/>
      <c r="H785" s="6">
        <f t="shared" si="53"/>
        <v>0</v>
      </c>
      <c r="I785" s="22">
        <f t="shared" si="55"/>
        <v>0</v>
      </c>
      <c r="M785" s="2">
        <v>500</v>
      </c>
    </row>
    <row r="786" spans="2:13" ht="12.75">
      <c r="B786" s="409">
        <v>1600</v>
      </c>
      <c r="C786" s="83" t="s">
        <v>18</v>
      </c>
      <c r="D786" s="83" t="s">
        <v>11</v>
      </c>
      <c r="E786" s="83" t="s">
        <v>19</v>
      </c>
      <c r="F786" s="70" t="s">
        <v>268</v>
      </c>
      <c r="G786" s="70" t="s">
        <v>217</v>
      </c>
      <c r="H786" s="6">
        <f t="shared" si="53"/>
        <v>-1600</v>
      </c>
      <c r="I786" s="22">
        <f t="shared" si="55"/>
        <v>3.2</v>
      </c>
      <c r="K786" s="84" t="s">
        <v>142</v>
      </c>
      <c r="L786">
        <v>19</v>
      </c>
      <c r="M786" s="2">
        <v>500</v>
      </c>
    </row>
    <row r="787" spans="2:13" ht="12.75">
      <c r="B787" s="409">
        <v>1500</v>
      </c>
      <c r="C787" s="83" t="s">
        <v>18</v>
      </c>
      <c r="D787" s="83" t="s">
        <v>11</v>
      </c>
      <c r="E787" s="83" t="s">
        <v>19</v>
      </c>
      <c r="F787" s="70" t="s">
        <v>268</v>
      </c>
      <c r="G787" s="70" t="s">
        <v>217</v>
      </c>
      <c r="H787" s="6">
        <f t="shared" si="53"/>
        <v>-3100</v>
      </c>
      <c r="I787" s="22">
        <f t="shared" si="55"/>
        <v>3</v>
      </c>
      <c r="K787" s="84" t="s">
        <v>142</v>
      </c>
      <c r="L787">
        <v>19</v>
      </c>
      <c r="M787" s="2">
        <v>500</v>
      </c>
    </row>
    <row r="788" spans="1:13" s="76" customFormat="1" ht="12.75">
      <c r="A788" s="71"/>
      <c r="B788" s="399">
        <f>SUM(B786:B787)</f>
        <v>3100</v>
      </c>
      <c r="C788" s="71"/>
      <c r="D788" s="71"/>
      <c r="E788" s="73" t="s">
        <v>19</v>
      </c>
      <c r="F788" s="74"/>
      <c r="G788" s="74"/>
      <c r="H788" s="72">
        <v>0</v>
      </c>
      <c r="I788" s="75">
        <f t="shared" si="55"/>
        <v>6.2</v>
      </c>
      <c r="M788" s="2">
        <v>500</v>
      </c>
    </row>
    <row r="789" spans="2:13" ht="12.75">
      <c r="B789" s="413"/>
      <c r="H789" s="6">
        <f t="shared" si="53"/>
        <v>0</v>
      </c>
      <c r="I789" s="22">
        <f t="shared" si="55"/>
        <v>0</v>
      </c>
      <c r="M789" s="2">
        <v>500</v>
      </c>
    </row>
    <row r="790" spans="2:13" ht="12.75">
      <c r="B790" s="409"/>
      <c r="C790" s="3"/>
      <c r="H790" s="6">
        <f t="shared" si="53"/>
        <v>0</v>
      </c>
      <c r="I790" s="22">
        <f t="shared" si="55"/>
        <v>0</v>
      </c>
      <c r="M790" s="2">
        <v>500</v>
      </c>
    </row>
    <row r="791" spans="2:13" ht="12.75">
      <c r="B791" s="409">
        <v>1200</v>
      </c>
      <c r="C791" s="83" t="s">
        <v>21</v>
      </c>
      <c r="D791" s="83" t="s">
        <v>11</v>
      </c>
      <c r="E791" s="83" t="s">
        <v>22</v>
      </c>
      <c r="F791" s="70" t="s">
        <v>268</v>
      </c>
      <c r="G791" s="70" t="s">
        <v>255</v>
      </c>
      <c r="H791" s="6">
        <f t="shared" si="53"/>
        <v>-1200</v>
      </c>
      <c r="I791" s="22">
        <f t="shared" si="55"/>
        <v>2.4</v>
      </c>
      <c r="K791" s="84" t="s">
        <v>142</v>
      </c>
      <c r="L791">
        <v>19</v>
      </c>
      <c r="M791" s="2">
        <v>500</v>
      </c>
    </row>
    <row r="792" spans="1:13" s="76" customFormat="1" ht="12.75">
      <c r="A792" s="71"/>
      <c r="B792" s="400">
        <f>SUM(B791)</f>
        <v>1200</v>
      </c>
      <c r="C792" s="71"/>
      <c r="D792" s="71"/>
      <c r="E792" s="73" t="s">
        <v>22</v>
      </c>
      <c r="F792" s="74"/>
      <c r="G792" s="74"/>
      <c r="H792" s="72">
        <v>0</v>
      </c>
      <c r="I792" s="75">
        <f t="shared" si="55"/>
        <v>2.4</v>
      </c>
      <c r="M792" s="2">
        <v>500</v>
      </c>
    </row>
    <row r="793" spans="2:13" ht="12.75">
      <c r="B793" s="297"/>
      <c r="H793" s="6">
        <f t="shared" si="53"/>
        <v>0</v>
      </c>
      <c r="I793" s="22">
        <f t="shared" si="55"/>
        <v>0</v>
      </c>
      <c r="M793" s="2">
        <v>500</v>
      </c>
    </row>
    <row r="794" spans="2:13" ht="12.75">
      <c r="B794" s="297"/>
      <c r="H794" s="6">
        <f t="shared" si="53"/>
        <v>0</v>
      </c>
      <c r="I794" s="22">
        <f t="shared" si="55"/>
        <v>0</v>
      </c>
      <c r="M794" s="2">
        <v>500</v>
      </c>
    </row>
    <row r="795" spans="2:13" ht="12.75">
      <c r="B795" s="297"/>
      <c r="H795" s="6">
        <f t="shared" si="53"/>
        <v>0</v>
      </c>
      <c r="I795" s="22">
        <f t="shared" si="55"/>
        <v>0</v>
      </c>
      <c r="M795" s="2">
        <v>500</v>
      </c>
    </row>
    <row r="796" spans="2:13" ht="12.75">
      <c r="B796" s="297"/>
      <c r="H796" s="6">
        <f t="shared" si="53"/>
        <v>0</v>
      </c>
      <c r="I796" s="22">
        <f t="shared" si="55"/>
        <v>0</v>
      </c>
      <c r="M796" s="2">
        <v>500</v>
      </c>
    </row>
    <row r="797" spans="1:256" s="69" customFormat="1" ht="12.75">
      <c r="A797" s="64"/>
      <c r="B797" s="404">
        <f>+B806+B814+B822+B827+B833+B838+B842</f>
        <v>87900</v>
      </c>
      <c r="C797" s="64" t="s">
        <v>270</v>
      </c>
      <c r="D797" s="64" t="s">
        <v>271</v>
      </c>
      <c r="E797" s="64" t="s">
        <v>115</v>
      </c>
      <c r="F797" s="67" t="s">
        <v>1145</v>
      </c>
      <c r="G797" s="67" t="s">
        <v>467</v>
      </c>
      <c r="H797" s="59"/>
      <c r="I797" s="68">
        <f t="shared" si="55"/>
        <v>175.8</v>
      </c>
      <c r="M797" s="2">
        <v>500</v>
      </c>
      <c r="IV797" s="64">
        <f>SUM(A797:IU797)</f>
        <v>88575.8</v>
      </c>
    </row>
    <row r="798" spans="2:13" ht="12.75">
      <c r="B798" s="297"/>
      <c r="H798" s="6">
        <f t="shared" si="53"/>
        <v>0</v>
      </c>
      <c r="I798" s="22">
        <f t="shared" si="55"/>
        <v>0</v>
      </c>
      <c r="M798" s="2">
        <v>500</v>
      </c>
    </row>
    <row r="799" spans="2:13" ht="12.75">
      <c r="B799" s="297">
        <v>3000</v>
      </c>
      <c r="C799" s="1" t="s">
        <v>26</v>
      </c>
      <c r="D799" s="1" t="s">
        <v>11</v>
      </c>
      <c r="E799" s="1" t="s">
        <v>117</v>
      </c>
      <c r="F799" s="95" t="s">
        <v>272</v>
      </c>
      <c r="G799" s="27" t="s">
        <v>255</v>
      </c>
      <c r="H799" s="6">
        <f>H798-B799</f>
        <v>-3000</v>
      </c>
      <c r="I799" s="22">
        <f t="shared" si="55"/>
        <v>6</v>
      </c>
      <c r="K799" t="s">
        <v>26</v>
      </c>
      <c r="L799">
        <v>20</v>
      </c>
      <c r="M799" s="2">
        <v>500</v>
      </c>
    </row>
    <row r="800" spans="2:13" ht="12.75">
      <c r="B800" s="297">
        <v>2500</v>
      </c>
      <c r="C800" s="1" t="s">
        <v>26</v>
      </c>
      <c r="D800" s="1" t="s">
        <v>11</v>
      </c>
      <c r="E800" s="1" t="s">
        <v>30</v>
      </c>
      <c r="F800" s="95" t="s">
        <v>273</v>
      </c>
      <c r="G800" s="27" t="s">
        <v>255</v>
      </c>
      <c r="H800" s="6">
        <f>H799-B800</f>
        <v>-5500</v>
      </c>
      <c r="I800" s="22">
        <f t="shared" si="55"/>
        <v>5</v>
      </c>
      <c r="K800" t="s">
        <v>26</v>
      </c>
      <c r="L800">
        <v>20</v>
      </c>
      <c r="M800" s="2">
        <v>500</v>
      </c>
    </row>
    <row r="801" spans="2:13" ht="12.75">
      <c r="B801" s="297">
        <v>3000</v>
      </c>
      <c r="C801" s="1" t="s">
        <v>26</v>
      </c>
      <c r="D801" s="1" t="s">
        <v>11</v>
      </c>
      <c r="E801" s="1" t="s">
        <v>117</v>
      </c>
      <c r="F801" s="95" t="s">
        <v>274</v>
      </c>
      <c r="G801" s="27" t="s">
        <v>259</v>
      </c>
      <c r="H801" s="6">
        <f t="shared" si="53"/>
        <v>-8500</v>
      </c>
      <c r="I801" s="22">
        <v>6</v>
      </c>
      <c r="K801" t="s">
        <v>26</v>
      </c>
      <c r="L801">
        <v>20</v>
      </c>
      <c r="M801" s="2">
        <v>500</v>
      </c>
    </row>
    <row r="802" spans="2:13" ht="12.75">
      <c r="B802" s="297">
        <v>2500</v>
      </c>
      <c r="C802" s="1" t="s">
        <v>26</v>
      </c>
      <c r="D802" s="1" t="s">
        <v>11</v>
      </c>
      <c r="E802" s="1" t="s">
        <v>30</v>
      </c>
      <c r="F802" s="95" t="s">
        <v>275</v>
      </c>
      <c r="G802" s="27" t="s">
        <v>259</v>
      </c>
      <c r="H802" s="6">
        <f t="shared" si="53"/>
        <v>-11000</v>
      </c>
      <c r="I802" s="22">
        <v>5</v>
      </c>
      <c r="K802" t="s">
        <v>26</v>
      </c>
      <c r="L802">
        <v>20</v>
      </c>
      <c r="M802" s="2">
        <v>500</v>
      </c>
    </row>
    <row r="803" spans="2:13" ht="12.75">
      <c r="B803" s="297">
        <v>2500</v>
      </c>
      <c r="C803" s="1" t="s">
        <v>26</v>
      </c>
      <c r="D803" s="1" t="s">
        <v>11</v>
      </c>
      <c r="E803" s="1" t="s">
        <v>17</v>
      </c>
      <c r="F803" s="95" t="s">
        <v>276</v>
      </c>
      <c r="G803" s="27" t="s">
        <v>259</v>
      </c>
      <c r="H803" s="6">
        <f aca="true" t="shared" si="56" ref="H803:H813">H802-B803</f>
        <v>-13500</v>
      </c>
      <c r="I803" s="22">
        <v>5</v>
      </c>
      <c r="K803" t="s">
        <v>26</v>
      </c>
      <c r="L803">
        <v>20</v>
      </c>
      <c r="M803" s="2">
        <v>500</v>
      </c>
    </row>
    <row r="804" spans="2:13" ht="12.75">
      <c r="B804" s="297">
        <v>3000</v>
      </c>
      <c r="C804" s="1" t="s">
        <v>26</v>
      </c>
      <c r="D804" s="1" t="s">
        <v>11</v>
      </c>
      <c r="E804" s="1" t="s">
        <v>117</v>
      </c>
      <c r="F804" s="95" t="s">
        <v>277</v>
      </c>
      <c r="G804" s="27" t="s">
        <v>259</v>
      </c>
      <c r="H804" s="6">
        <f t="shared" si="56"/>
        <v>-16500</v>
      </c>
      <c r="I804" s="22">
        <v>6</v>
      </c>
      <c r="K804" t="s">
        <v>26</v>
      </c>
      <c r="L804">
        <v>20</v>
      </c>
      <c r="M804" s="2">
        <v>500</v>
      </c>
    </row>
    <row r="805" spans="2:13" ht="12.75">
      <c r="B805" s="297">
        <v>5000</v>
      </c>
      <c r="C805" s="1" t="s">
        <v>26</v>
      </c>
      <c r="D805" s="1" t="s">
        <v>11</v>
      </c>
      <c r="E805" s="1" t="s">
        <v>30</v>
      </c>
      <c r="F805" s="95" t="s">
        <v>278</v>
      </c>
      <c r="G805" s="27" t="s">
        <v>279</v>
      </c>
      <c r="H805" s="6">
        <f t="shared" si="56"/>
        <v>-21500</v>
      </c>
      <c r="I805" s="22">
        <v>10</v>
      </c>
      <c r="K805" t="s">
        <v>26</v>
      </c>
      <c r="L805">
        <v>20</v>
      </c>
      <c r="M805" s="2">
        <v>500</v>
      </c>
    </row>
    <row r="806" spans="1:13" s="62" customFormat="1" ht="12.75">
      <c r="A806" s="11"/>
      <c r="B806" s="401">
        <f>SUM(B799:B805)</f>
        <v>21500</v>
      </c>
      <c r="C806" s="11" t="s">
        <v>418</v>
      </c>
      <c r="D806" s="11"/>
      <c r="E806" s="11"/>
      <c r="F806" s="18"/>
      <c r="G806" s="18"/>
      <c r="H806" s="59">
        <v>0</v>
      </c>
      <c r="I806" s="61">
        <f aca="true" t="shared" si="57" ref="I806:I827">+B806/M806</f>
        <v>43</v>
      </c>
      <c r="M806" s="2">
        <v>500</v>
      </c>
    </row>
    <row r="807" spans="2:13" ht="12.75">
      <c r="B807" s="297"/>
      <c r="H807" s="6">
        <f t="shared" si="56"/>
        <v>0</v>
      </c>
      <c r="I807" s="22">
        <f t="shared" si="57"/>
        <v>0</v>
      </c>
      <c r="M807" s="2">
        <v>500</v>
      </c>
    </row>
    <row r="808" spans="2:13" ht="12.75">
      <c r="B808" s="297"/>
      <c r="H808" s="6">
        <f t="shared" si="56"/>
        <v>0</v>
      </c>
      <c r="I808" s="22">
        <f t="shared" si="57"/>
        <v>0</v>
      </c>
      <c r="M808" s="2">
        <v>500</v>
      </c>
    </row>
    <row r="809" spans="2:13" ht="12.75">
      <c r="B809" s="246">
        <v>3500</v>
      </c>
      <c r="C809" s="33" t="s">
        <v>451</v>
      </c>
      <c r="D809" s="12" t="s">
        <v>11</v>
      </c>
      <c r="E809" s="33" t="s">
        <v>886</v>
      </c>
      <c r="F809" s="70" t="s">
        <v>280</v>
      </c>
      <c r="G809" s="31" t="s">
        <v>255</v>
      </c>
      <c r="H809" s="6">
        <f t="shared" si="56"/>
        <v>-3500</v>
      </c>
      <c r="I809" s="22">
        <f t="shared" si="57"/>
        <v>7</v>
      </c>
      <c r="K809" t="s">
        <v>30</v>
      </c>
      <c r="M809" s="2">
        <v>500</v>
      </c>
    </row>
    <row r="810" spans="2:14" ht="12.75">
      <c r="B810" s="246">
        <v>1500</v>
      </c>
      <c r="C810" s="33" t="s">
        <v>281</v>
      </c>
      <c r="D810" s="12" t="s">
        <v>11</v>
      </c>
      <c r="E810" s="33" t="s">
        <v>886</v>
      </c>
      <c r="F810" s="70" t="s">
        <v>282</v>
      </c>
      <c r="G810" s="31" t="s">
        <v>259</v>
      </c>
      <c r="H810" s="6">
        <f t="shared" si="56"/>
        <v>-5000</v>
      </c>
      <c r="I810" s="22">
        <f t="shared" si="57"/>
        <v>3</v>
      </c>
      <c r="K810" t="s">
        <v>30</v>
      </c>
      <c r="L810" s="36"/>
      <c r="M810" s="2">
        <v>500</v>
      </c>
      <c r="N810" s="38"/>
    </row>
    <row r="811" spans="2:14" ht="12.75">
      <c r="B811" s="246">
        <v>1500</v>
      </c>
      <c r="C811" s="33" t="s">
        <v>283</v>
      </c>
      <c r="D811" s="12" t="s">
        <v>11</v>
      </c>
      <c r="E811" s="33" t="s">
        <v>886</v>
      </c>
      <c r="F811" s="70" t="s">
        <v>282</v>
      </c>
      <c r="G811" s="31" t="s">
        <v>259</v>
      </c>
      <c r="H811" s="6">
        <f t="shared" si="56"/>
        <v>-6500</v>
      </c>
      <c r="I811" s="22">
        <f t="shared" si="57"/>
        <v>3</v>
      </c>
      <c r="K811" t="s">
        <v>30</v>
      </c>
      <c r="L811" s="36"/>
      <c r="M811" s="2">
        <v>500</v>
      </c>
      <c r="N811" s="38"/>
    </row>
    <row r="812" spans="2:14" ht="12.75">
      <c r="B812" s="246">
        <v>3500</v>
      </c>
      <c r="C812" s="33" t="s">
        <v>284</v>
      </c>
      <c r="D812" s="12" t="s">
        <v>11</v>
      </c>
      <c r="E812" s="33" t="s">
        <v>886</v>
      </c>
      <c r="F812" s="70" t="s">
        <v>282</v>
      </c>
      <c r="G812" s="31" t="s">
        <v>279</v>
      </c>
      <c r="H812" s="6">
        <f t="shared" si="56"/>
        <v>-10000</v>
      </c>
      <c r="I812" s="22">
        <f t="shared" si="57"/>
        <v>7</v>
      </c>
      <c r="K812" t="s">
        <v>30</v>
      </c>
      <c r="L812" s="36"/>
      <c r="M812" s="2">
        <v>500</v>
      </c>
      <c r="N812" s="38"/>
    </row>
    <row r="813" spans="2:14" ht="12.75">
      <c r="B813" s="246">
        <v>2500</v>
      </c>
      <c r="C813" s="33" t="s">
        <v>447</v>
      </c>
      <c r="D813" s="12" t="s">
        <v>11</v>
      </c>
      <c r="E813" s="33" t="s">
        <v>886</v>
      </c>
      <c r="F813" s="70" t="s">
        <v>282</v>
      </c>
      <c r="G813" s="31" t="s">
        <v>279</v>
      </c>
      <c r="H813" s="6">
        <f t="shared" si="56"/>
        <v>-12500</v>
      </c>
      <c r="I813" s="22">
        <f t="shared" si="57"/>
        <v>5</v>
      </c>
      <c r="K813" t="s">
        <v>30</v>
      </c>
      <c r="L813" s="36"/>
      <c r="M813" s="2">
        <v>500</v>
      </c>
      <c r="N813" s="38"/>
    </row>
    <row r="814" spans="1:13" s="76" customFormat="1" ht="12.75">
      <c r="A814" s="71"/>
      <c r="B814" s="399">
        <f>SUM(B809:B813)</f>
        <v>12500</v>
      </c>
      <c r="C814" s="73" t="s">
        <v>515</v>
      </c>
      <c r="D814" s="71"/>
      <c r="E814" s="71"/>
      <c r="F814" s="74"/>
      <c r="G814" s="74"/>
      <c r="H814" s="72">
        <v>0</v>
      </c>
      <c r="I814" s="75">
        <f t="shared" si="57"/>
        <v>25</v>
      </c>
      <c r="M814" s="2">
        <v>500</v>
      </c>
    </row>
    <row r="815" spans="1:13" s="15" customFormat="1" ht="12.75">
      <c r="A815" s="12"/>
      <c r="B815" s="246"/>
      <c r="C815" s="33"/>
      <c r="D815" s="12"/>
      <c r="E815" s="12"/>
      <c r="F815" s="30"/>
      <c r="G815" s="30"/>
      <c r="H815" s="6">
        <f aca="true" t="shared" si="58" ref="H815:H821">H814-B815</f>
        <v>0</v>
      </c>
      <c r="I815" s="81">
        <f t="shared" si="57"/>
        <v>0</v>
      </c>
      <c r="M815" s="2">
        <v>500</v>
      </c>
    </row>
    <row r="816" spans="1:13" s="15" customFormat="1" ht="12.75">
      <c r="A816" s="12"/>
      <c r="B816" s="246"/>
      <c r="C816" s="33"/>
      <c r="D816" s="12"/>
      <c r="E816" s="12"/>
      <c r="F816" s="30"/>
      <c r="G816" s="30"/>
      <c r="H816" s="6">
        <f t="shared" si="58"/>
        <v>0</v>
      </c>
      <c r="I816" s="81">
        <f t="shared" si="57"/>
        <v>0</v>
      </c>
      <c r="M816" s="2">
        <v>500</v>
      </c>
    </row>
    <row r="817" spans="2:13" ht="12.75">
      <c r="B817" s="297">
        <v>1300</v>
      </c>
      <c r="C817" s="1" t="s">
        <v>18</v>
      </c>
      <c r="D817" s="12" t="s">
        <v>11</v>
      </c>
      <c r="E817" s="1" t="s">
        <v>19</v>
      </c>
      <c r="F817" s="27" t="s">
        <v>282</v>
      </c>
      <c r="G817" s="27" t="s">
        <v>216</v>
      </c>
      <c r="H817" s="6">
        <f t="shared" si="58"/>
        <v>-1300</v>
      </c>
      <c r="I817" s="81">
        <f t="shared" si="57"/>
        <v>2.6</v>
      </c>
      <c r="K817" t="s">
        <v>30</v>
      </c>
      <c r="L817">
        <v>20</v>
      </c>
      <c r="M817" s="2">
        <v>500</v>
      </c>
    </row>
    <row r="818" spans="2:13" ht="12.75">
      <c r="B818" s="297">
        <v>1200</v>
      </c>
      <c r="C818" s="33" t="s">
        <v>18</v>
      </c>
      <c r="D818" s="12" t="s">
        <v>11</v>
      </c>
      <c r="E818" s="1" t="s">
        <v>19</v>
      </c>
      <c r="F818" s="27" t="s">
        <v>282</v>
      </c>
      <c r="G818" s="27" t="s">
        <v>217</v>
      </c>
      <c r="H818" s="6">
        <f t="shared" si="58"/>
        <v>-2500</v>
      </c>
      <c r="I818" s="81">
        <f t="shared" si="57"/>
        <v>2.4</v>
      </c>
      <c r="K818" t="s">
        <v>30</v>
      </c>
      <c r="L818">
        <v>20</v>
      </c>
      <c r="M818" s="2">
        <v>500</v>
      </c>
    </row>
    <row r="819" spans="2:13" ht="12.75">
      <c r="B819" s="297">
        <v>1500</v>
      </c>
      <c r="C819" s="33" t="s">
        <v>18</v>
      </c>
      <c r="D819" s="12" t="s">
        <v>11</v>
      </c>
      <c r="E819" s="1" t="s">
        <v>19</v>
      </c>
      <c r="F819" s="27" t="s">
        <v>282</v>
      </c>
      <c r="G819" s="27" t="s">
        <v>255</v>
      </c>
      <c r="H819" s="6">
        <f t="shared" si="58"/>
        <v>-4000</v>
      </c>
      <c r="I819" s="22">
        <f t="shared" si="57"/>
        <v>3</v>
      </c>
      <c r="J819" s="15"/>
      <c r="K819" t="s">
        <v>30</v>
      </c>
      <c r="L819">
        <v>20</v>
      </c>
      <c r="M819" s="2">
        <v>500</v>
      </c>
    </row>
    <row r="820" spans="2:13" ht="12.75">
      <c r="B820" s="297">
        <v>1400</v>
      </c>
      <c r="C820" s="33" t="s">
        <v>18</v>
      </c>
      <c r="D820" s="12" t="s">
        <v>11</v>
      </c>
      <c r="E820" s="1" t="s">
        <v>19</v>
      </c>
      <c r="F820" s="27" t="s">
        <v>282</v>
      </c>
      <c r="G820" s="27" t="s">
        <v>259</v>
      </c>
      <c r="H820" s="6">
        <f t="shared" si="58"/>
        <v>-5400</v>
      </c>
      <c r="I820" s="22">
        <f t="shared" si="57"/>
        <v>2.8</v>
      </c>
      <c r="J820" s="15"/>
      <c r="K820" t="s">
        <v>30</v>
      </c>
      <c r="L820">
        <v>20</v>
      </c>
      <c r="M820" s="2">
        <v>500</v>
      </c>
    </row>
    <row r="821" spans="2:13" ht="12.75">
      <c r="B821" s="297">
        <v>1500</v>
      </c>
      <c r="C821" s="33" t="s">
        <v>18</v>
      </c>
      <c r="D821" s="12" t="s">
        <v>11</v>
      </c>
      <c r="E821" s="1" t="s">
        <v>19</v>
      </c>
      <c r="F821" s="27" t="s">
        <v>282</v>
      </c>
      <c r="G821" s="27" t="s">
        <v>279</v>
      </c>
      <c r="H821" s="6">
        <f t="shared" si="58"/>
        <v>-6900</v>
      </c>
      <c r="I821" s="22">
        <f t="shared" si="57"/>
        <v>3</v>
      </c>
      <c r="J821" s="15"/>
      <c r="K821" t="s">
        <v>30</v>
      </c>
      <c r="L821">
        <v>20</v>
      </c>
      <c r="M821" s="2">
        <v>500</v>
      </c>
    </row>
    <row r="822" spans="1:13" s="76" customFormat="1" ht="12.75">
      <c r="A822" s="71"/>
      <c r="B822" s="399">
        <f>SUM(B817:B821)</f>
        <v>6900</v>
      </c>
      <c r="C822" s="73"/>
      <c r="D822" s="71"/>
      <c r="E822" s="71" t="s">
        <v>19</v>
      </c>
      <c r="F822" s="74"/>
      <c r="G822" s="74"/>
      <c r="H822" s="72">
        <v>0</v>
      </c>
      <c r="I822" s="75">
        <f t="shared" si="57"/>
        <v>13.8</v>
      </c>
      <c r="M822" s="2">
        <v>500</v>
      </c>
    </row>
    <row r="823" spans="2:13" ht="12.75">
      <c r="B823" s="297"/>
      <c r="C823" s="33"/>
      <c r="D823" s="12"/>
      <c r="H823" s="6">
        <f>H822-B823</f>
        <v>0</v>
      </c>
      <c r="I823" s="22">
        <f t="shared" si="57"/>
        <v>0</v>
      </c>
      <c r="M823" s="2">
        <v>500</v>
      </c>
    </row>
    <row r="824" spans="2:13" ht="12.75">
      <c r="B824" s="297"/>
      <c r="D824" s="12"/>
      <c r="H824" s="6">
        <f>H823-B824</f>
        <v>0</v>
      </c>
      <c r="I824" s="22">
        <f t="shared" si="57"/>
        <v>0</v>
      </c>
      <c r="M824" s="2">
        <v>500</v>
      </c>
    </row>
    <row r="825" spans="2:13" ht="12.75">
      <c r="B825" s="297">
        <v>4000</v>
      </c>
      <c r="C825" s="1" t="s">
        <v>54</v>
      </c>
      <c r="D825" s="12" t="s">
        <v>11</v>
      </c>
      <c r="E825" s="1" t="s">
        <v>461</v>
      </c>
      <c r="F825" s="27" t="s">
        <v>285</v>
      </c>
      <c r="G825" s="27" t="s">
        <v>259</v>
      </c>
      <c r="H825" s="6">
        <f>H824-B825</f>
        <v>-4000</v>
      </c>
      <c r="I825" s="22">
        <f t="shared" si="57"/>
        <v>8</v>
      </c>
      <c r="K825" t="s">
        <v>30</v>
      </c>
      <c r="L825">
        <v>20</v>
      </c>
      <c r="M825" s="2">
        <v>500</v>
      </c>
    </row>
    <row r="826" spans="2:13" ht="12.75">
      <c r="B826" s="297">
        <v>4000</v>
      </c>
      <c r="C826" s="1" t="s">
        <v>54</v>
      </c>
      <c r="D826" s="12" t="s">
        <v>11</v>
      </c>
      <c r="E826" s="1" t="s">
        <v>461</v>
      </c>
      <c r="F826" s="27" t="s">
        <v>285</v>
      </c>
      <c r="G826" s="27" t="s">
        <v>279</v>
      </c>
      <c r="H826" s="6">
        <f>H825-B826</f>
        <v>-8000</v>
      </c>
      <c r="I826" s="22">
        <f t="shared" si="57"/>
        <v>8</v>
      </c>
      <c r="K826" t="s">
        <v>30</v>
      </c>
      <c r="L826">
        <v>20</v>
      </c>
      <c r="M826" s="2">
        <v>500</v>
      </c>
    </row>
    <row r="827" spans="1:13" s="76" customFormat="1" ht="12.75">
      <c r="A827" s="71"/>
      <c r="B827" s="399">
        <f>SUM(B825:B826)</f>
        <v>8000</v>
      </c>
      <c r="C827" s="71" t="s">
        <v>54</v>
      </c>
      <c r="D827" s="71"/>
      <c r="E827" s="71"/>
      <c r="F827" s="74"/>
      <c r="G827" s="74"/>
      <c r="H827" s="72">
        <v>0</v>
      </c>
      <c r="I827" s="75">
        <f t="shared" si="57"/>
        <v>16</v>
      </c>
      <c r="M827" s="2">
        <v>500</v>
      </c>
    </row>
    <row r="828" spans="2:13" ht="12.75">
      <c r="B828" s="297"/>
      <c r="D828" s="12"/>
      <c r="H828" s="6">
        <f>H827-B828</f>
        <v>0</v>
      </c>
      <c r="I828" s="22"/>
      <c r="M828" s="2">
        <v>500</v>
      </c>
    </row>
    <row r="829" spans="2:13" ht="12.75">
      <c r="B829" s="297"/>
      <c r="D829" s="12"/>
      <c r="H829" s="6">
        <f>H828-B829</f>
        <v>0</v>
      </c>
      <c r="I829" s="22"/>
      <c r="M829" s="2">
        <v>500</v>
      </c>
    </row>
    <row r="830" spans="1:13" s="15" customFormat="1" ht="12.75">
      <c r="A830" s="12"/>
      <c r="B830" s="246">
        <v>2000</v>
      </c>
      <c r="C830" s="12" t="s">
        <v>20</v>
      </c>
      <c r="D830" s="12" t="s">
        <v>11</v>
      </c>
      <c r="E830" s="12" t="s">
        <v>461</v>
      </c>
      <c r="F830" s="70" t="s">
        <v>282</v>
      </c>
      <c r="G830" s="30" t="s">
        <v>255</v>
      </c>
      <c r="H830" s="6">
        <f>H829-B830</f>
        <v>-2000</v>
      </c>
      <c r="I830" s="78">
        <f aca="true" t="shared" si="59" ref="I830:I850">+B830/M830</f>
        <v>4</v>
      </c>
      <c r="K830" s="15" t="s">
        <v>30</v>
      </c>
      <c r="L830" s="15">
        <v>20</v>
      </c>
      <c r="M830" s="2">
        <v>500</v>
      </c>
    </row>
    <row r="831" spans="1:13" s="15" customFormat="1" ht="12.75">
      <c r="A831" s="12"/>
      <c r="B831" s="246">
        <v>2000</v>
      </c>
      <c r="C831" s="12" t="s">
        <v>20</v>
      </c>
      <c r="D831" s="12" t="s">
        <v>11</v>
      </c>
      <c r="E831" s="12" t="s">
        <v>461</v>
      </c>
      <c r="F831" s="70" t="s">
        <v>282</v>
      </c>
      <c r="G831" s="30" t="s">
        <v>259</v>
      </c>
      <c r="H831" s="6">
        <f>H830-B831</f>
        <v>-4000</v>
      </c>
      <c r="I831" s="78">
        <f t="shared" si="59"/>
        <v>4</v>
      </c>
      <c r="K831" s="15" t="s">
        <v>30</v>
      </c>
      <c r="L831" s="15">
        <v>20</v>
      </c>
      <c r="M831" s="2">
        <v>500</v>
      </c>
    </row>
    <row r="832" spans="1:13" s="15" customFormat="1" ht="12.75">
      <c r="A832" s="12"/>
      <c r="B832" s="246">
        <v>2000</v>
      </c>
      <c r="C832" s="12" t="s">
        <v>20</v>
      </c>
      <c r="D832" s="12" t="s">
        <v>11</v>
      </c>
      <c r="E832" s="12" t="s">
        <v>461</v>
      </c>
      <c r="F832" s="70" t="s">
        <v>282</v>
      </c>
      <c r="G832" s="30" t="s">
        <v>279</v>
      </c>
      <c r="H832" s="6">
        <f>H831-B832</f>
        <v>-6000</v>
      </c>
      <c r="I832" s="78">
        <f t="shared" si="59"/>
        <v>4</v>
      </c>
      <c r="K832" s="15" t="s">
        <v>30</v>
      </c>
      <c r="L832" s="15">
        <v>20</v>
      </c>
      <c r="M832" s="2">
        <v>500</v>
      </c>
    </row>
    <row r="833" spans="1:256" s="76" customFormat="1" ht="12.75">
      <c r="A833" s="71"/>
      <c r="B833" s="399">
        <f>SUM(B830:B832)</f>
        <v>6000</v>
      </c>
      <c r="C833" s="73" t="s">
        <v>20</v>
      </c>
      <c r="D833" s="71"/>
      <c r="E833" s="71"/>
      <c r="F833" s="74"/>
      <c r="G833" s="74"/>
      <c r="H833" s="72">
        <v>0</v>
      </c>
      <c r="I833" s="75">
        <f t="shared" si="59"/>
        <v>12</v>
      </c>
      <c r="M833" s="2">
        <v>500</v>
      </c>
      <c r="IV833" s="76">
        <f>SUM(M833:IU833)</f>
        <v>500</v>
      </c>
    </row>
    <row r="834" spans="2:13" ht="12.75">
      <c r="B834" s="297"/>
      <c r="D834" s="12"/>
      <c r="H834" s="6">
        <f>H833-B834</f>
        <v>0</v>
      </c>
      <c r="I834" s="22">
        <f t="shared" si="59"/>
        <v>0</v>
      </c>
      <c r="M834" s="2">
        <v>500</v>
      </c>
    </row>
    <row r="835" spans="2:13" ht="12.75">
      <c r="B835" s="297"/>
      <c r="D835" s="12"/>
      <c r="H835" s="6">
        <f>H834-B835</f>
        <v>0</v>
      </c>
      <c r="I835" s="22">
        <f t="shared" si="59"/>
        <v>0</v>
      </c>
      <c r="M835" s="2">
        <v>500</v>
      </c>
    </row>
    <row r="836" spans="2:256" ht="12.75">
      <c r="B836" s="297">
        <v>1200</v>
      </c>
      <c r="C836" s="1" t="s">
        <v>462</v>
      </c>
      <c r="D836" s="12" t="s">
        <v>11</v>
      </c>
      <c r="E836" s="1" t="s">
        <v>22</v>
      </c>
      <c r="F836" s="70" t="s">
        <v>282</v>
      </c>
      <c r="G836" s="27" t="s">
        <v>255</v>
      </c>
      <c r="H836" s="6">
        <f>H835-B836</f>
        <v>-1200</v>
      </c>
      <c r="I836" s="22">
        <f t="shared" si="59"/>
        <v>2.4</v>
      </c>
      <c r="K836" t="s">
        <v>30</v>
      </c>
      <c r="L836">
        <v>20</v>
      </c>
      <c r="M836" s="2">
        <v>500</v>
      </c>
      <c r="IV836" s="1">
        <f>SUM(A836:IU836)</f>
        <v>522.4</v>
      </c>
    </row>
    <row r="837" spans="2:256" ht="12.75">
      <c r="B837" s="297">
        <v>1800</v>
      </c>
      <c r="C837" s="1" t="s">
        <v>462</v>
      </c>
      <c r="D837" s="12" t="s">
        <v>11</v>
      </c>
      <c r="E837" s="1" t="s">
        <v>22</v>
      </c>
      <c r="F837" s="70" t="s">
        <v>282</v>
      </c>
      <c r="G837" s="27" t="s">
        <v>279</v>
      </c>
      <c r="H837" s="6">
        <f>H836-B837</f>
        <v>-3000</v>
      </c>
      <c r="I837" s="22">
        <f t="shared" si="59"/>
        <v>3.6</v>
      </c>
      <c r="K837" t="s">
        <v>30</v>
      </c>
      <c r="L837">
        <v>20</v>
      </c>
      <c r="M837" s="2">
        <v>500</v>
      </c>
      <c r="IV837" s="1"/>
    </row>
    <row r="838" spans="1:256" s="76" customFormat="1" ht="12.75">
      <c r="A838" s="71"/>
      <c r="B838" s="399">
        <f>SUM(B836:B837)</f>
        <v>3000</v>
      </c>
      <c r="C838" s="71"/>
      <c r="D838" s="71"/>
      <c r="E838" s="73" t="s">
        <v>22</v>
      </c>
      <c r="F838" s="74"/>
      <c r="G838" s="74"/>
      <c r="H838" s="72">
        <v>0</v>
      </c>
      <c r="I838" s="75">
        <f t="shared" si="59"/>
        <v>6</v>
      </c>
      <c r="M838" s="2">
        <v>500</v>
      </c>
      <c r="IV838" s="71">
        <f>SUM(A838:IU838)</f>
        <v>3506</v>
      </c>
    </row>
    <row r="839" spans="2:13" ht="12.75">
      <c r="B839" s="297"/>
      <c r="H839" s="6">
        <f>H838-B839</f>
        <v>0</v>
      </c>
      <c r="I839" s="22">
        <f t="shared" si="59"/>
        <v>0</v>
      </c>
      <c r="M839" s="2">
        <v>500</v>
      </c>
    </row>
    <row r="840" spans="2:13" ht="12.75">
      <c r="B840" s="297"/>
      <c r="H840" s="6">
        <f>H839-B840</f>
        <v>0</v>
      </c>
      <c r="I840" s="22">
        <f t="shared" si="59"/>
        <v>0</v>
      </c>
      <c r="M840" s="2">
        <v>500</v>
      </c>
    </row>
    <row r="841" spans="2:13" ht="12.75">
      <c r="B841" s="297">
        <v>30000</v>
      </c>
      <c r="C841" s="1" t="s">
        <v>889</v>
      </c>
      <c r="D841" s="1" t="s">
        <v>890</v>
      </c>
      <c r="E841" s="1" t="s">
        <v>507</v>
      </c>
      <c r="F841" s="27" t="s">
        <v>411</v>
      </c>
      <c r="G841" s="27" t="s">
        <v>279</v>
      </c>
      <c r="H841" s="6">
        <f aca="true" t="shared" si="60" ref="H841:H846">H840-B841</f>
        <v>-30000</v>
      </c>
      <c r="I841" s="22">
        <f t="shared" si="59"/>
        <v>60</v>
      </c>
      <c r="K841" t="s">
        <v>117</v>
      </c>
      <c r="M841" s="2">
        <v>500</v>
      </c>
    </row>
    <row r="842" spans="1:13" s="62" customFormat="1" ht="12.75">
      <c r="A842" s="11"/>
      <c r="B842" s="401">
        <f>SUM(B841)</f>
        <v>30000</v>
      </c>
      <c r="C842" s="11"/>
      <c r="D842" s="11"/>
      <c r="E842" s="11" t="s">
        <v>507</v>
      </c>
      <c r="F842" s="18"/>
      <c r="G842" s="18"/>
      <c r="H842" s="59">
        <v>0</v>
      </c>
      <c r="I842" s="61">
        <f t="shared" si="59"/>
        <v>60</v>
      </c>
      <c r="M842" s="2">
        <v>500</v>
      </c>
    </row>
    <row r="843" spans="1:13" s="15" customFormat="1" ht="12.75">
      <c r="A843" s="12"/>
      <c r="B843" s="246"/>
      <c r="C843" s="12"/>
      <c r="D843" s="12"/>
      <c r="E843" s="12"/>
      <c r="F843" s="30"/>
      <c r="G843" s="30"/>
      <c r="H843" s="6">
        <f t="shared" si="60"/>
        <v>0</v>
      </c>
      <c r="I843" s="22">
        <f t="shared" si="59"/>
        <v>0</v>
      </c>
      <c r="M843" s="2">
        <v>500</v>
      </c>
    </row>
    <row r="844" spans="1:13" s="15" customFormat="1" ht="12.75">
      <c r="A844" s="12"/>
      <c r="B844" s="246"/>
      <c r="C844" s="12"/>
      <c r="D844" s="12"/>
      <c r="E844" s="12"/>
      <c r="F844" s="30"/>
      <c r="G844" s="30"/>
      <c r="H844" s="6">
        <f t="shared" si="60"/>
        <v>0</v>
      </c>
      <c r="I844" s="22">
        <f t="shared" si="59"/>
        <v>0</v>
      </c>
      <c r="M844" s="2">
        <v>500</v>
      </c>
    </row>
    <row r="845" spans="2:13" ht="12.75">
      <c r="B845" s="297"/>
      <c r="H845" s="6">
        <f t="shared" si="60"/>
        <v>0</v>
      </c>
      <c r="I845" s="22">
        <f t="shared" si="59"/>
        <v>0</v>
      </c>
      <c r="M845" s="2">
        <v>500</v>
      </c>
    </row>
    <row r="846" spans="2:13" ht="12.75">
      <c r="B846" s="297"/>
      <c r="H846" s="6">
        <f t="shared" si="60"/>
        <v>0</v>
      </c>
      <c r="I846" s="22">
        <f t="shared" si="59"/>
        <v>0</v>
      </c>
      <c r="M846" s="2">
        <v>500</v>
      </c>
    </row>
    <row r="847" spans="1:13" s="58" customFormat="1" ht="12.75">
      <c r="A847" s="54"/>
      <c r="B847" s="397">
        <f>+B855+B872+B881+B889+B897+B904</f>
        <v>145700</v>
      </c>
      <c r="C847" s="54" t="s">
        <v>286</v>
      </c>
      <c r="D847" s="54" t="s">
        <v>287</v>
      </c>
      <c r="E847" s="54" t="s">
        <v>250</v>
      </c>
      <c r="F847" s="56" t="s">
        <v>288</v>
      </c>
      <c r="G847" s="56" t="s">
        <v>83</v>
      </c>
      <c r="H847" s="55"/>
      <c r="I847" s="57">
        <f t="shared" si="59"/>
        <v>291.4</v>
      </c>
      <c r="M847" s="2">
        <v>500</v>
      </c>
    </row>
    <row r="848" spans="2:13" ht="12.75">
      <c r="B848" s="297"/>
      <c r="H848" s="6">
        <f aca="true" t="shared" si="61" ref="H848:H854">H847-B848</f>
        <v>0</v>
      </c>
      <c r="I848" s="22">
        <f t="shared" si="59"/>
        <v>0</v>
      </c>
      <c r="M848" s="2">
        <v>500</v>
      </c>
    </row>
    <row r="849" spans="2:13" ht="12.75">
      <c r="B849" s="297">
        <v>2500</v>
      </c>
      <c r="C849" s="1" t="s">
        <v>26</v>
      </c>
      <c r="D849" s="1" t="s">
        <v>11</v>
      </c>
      <c r="E849" s="1" t="s">
        <v>62</v>
      </c>
      <c r="F849" s="27" t="s">
        <v>289</v>
      </c>
      <c r="G849" s="27" t="s">
        <v>259</v>
      </c>
      <c r="H849" s="6">
        <f>H848-B849</f>
        <v>-2500</v>
      </c>
      <c r="I849" s="22">
        <f t="shared" si="59"/>
        <v>5</v>
      </c>
      <c r="K849" t="s">
        <v>26</v>
      </c>
      <c r="L849">
        <v>21</v>
      </c>
      <c r="M849" s="2">
        <v>500</v>
      </c>
    </row>
    <row r="850" spans="2:13" ht="12.75">
      <c r="B850" s="297">
        <v>2500</v>
      </c>
      <c r="C850" s="1" t="s">
        <v>26</v>
      </c>
      <c r="D850" s="1" t="s">
        <v>11</v>
      </c>
      <c r="E850" s="1" t="s">
        <v>62</v>
      </c>
      <c r="F850" s="27" t="s">
        <v>290</v>
      </c>
      <c r="G850" s="27" t="s">
        <v>279</v>
      </c>
      <c r="H850" s="6">
        <f>H849-B850</f>
        <v>-5000</v>
      </c>
      <c r="I850" s="22">
        <f t="shared" si="59"/>
        <v>5</v>
      </c>
      <c r="K850" t="s">
        <v>26</v>
      </c>
      <c r="L850">
        <v>21</v>
      </c>
      <c r="M850" s="2">
        <v>500</v>
      </c>
    </row>
    <row r="851" spans="2:13" ht="12.75">
      <c r="B851" s="297">
        <v>2500</v>
      </c>
      <c r="C851" s="1" t="s">
        <v>26</v>
      </c>
      <c r="D851" s="1" t="s">
        <v>11</v>
      </c>
      <c r="E851" s="1" t="s">
        <v>62</v>
      </c>
      <c r="F851" s="27" t="s">
        <v>291</v>
      </c>
      <c r="G851" s="27" t="s">
        <v>292</v>
      </c>
      <c r="H851" s="6">
        <f t="shared" si="61"/>
        <v>-7500</v>
      </c>
      <c r="I851" s="22">
        <v>5</v>
      </c>
      <c r="K851" t="s">
        <v>26</v>
      </c>
      <c r="L851">
        <v>21</v>
      </c>
      <c r="M851" s="2">
        <v>500</v>
      </c>
    </row>
    <row r="852" spans="2:13" ht="12.75">
      <c r="B852" s="297">
        <v>2500</v>
      </c>
      <c r="C852" s="1" t="s">
        <v>26</v>
      </c>
      <c r="D852" s="1" t="s">
        <v>11</v>
      </c>
      <c r="E852" s="1" t="s">
        <v>62</v>
      </c>
      <c r="F852" s="27" t="s">
        <v>293</v>
      </c>
      <c r="G852" s="27" t="s">
        <v>294</v>
      </c>
      <c r="H852" s="6">
        <f t="shared" si="61"/>
        <v>-10000</v>
      </c>
      <c r="I852" s="22">
        <v>5</v>
      </c>
      <c r="K852" t="s">
        <v>26</v>
      </c>
      <c r="L852">
        <v>21</v>
      </c>
      <c r="M852" s="2">
        <v>500</v>
      </c>
    </row>
    <row r="853" spans="2:13" ht="12.75">
      <c r="B853" s="297">
        <v>2500</v>
      </c>
      <c r="C853" s="1" t="s">
        <v>26</v>
      </c>
      <c r="D853" s="1" t="s">
        <v>11</v>
      </c>
      <c r="E853" s="1" t="s">
        <v>62</v>
      </c>
      <c r="F853" s="27" t="s">
        <v>295</v>
      </c>
      <c r="G853" s="27" t="s">
        <v>296</v>
      </c>
      <c r="H853" s="6">
        <f t="shared" si="61"/>
        <v>-12500</v>
      </c>
      <c r="I853" s="22">
        <v>5</v>
      </c>
      <c r="K853" t="s">
        <v>26</v>
      </c>
      <c r="L853">
        <v>21</v>
      </c>
      <c r="M853" s="2">
        <v>500</v>
      </c>
    </row>
    <row r="854" spans="2:13" ht="12.75">
      <c r="B854" s="297">
        <v>2500</v>
      </c>
      <c r="C854" s="1" t="s">
        <v>26</v>
      </c>
      <c r="D854" s="1" t="s">
        <v>11</v>
      </c>
      <c r="E854" s="1" t="s">
        <v>62</v>
      </c>
      <c r="F854" s="27" t="s">
        <v>297</v>
      </c>
      <c r="G854" s="27" t="s">
        <v>298</v>
      </c>
      <c r="H854" s="6">
        <f t="shared" si="61"/>
        <v>-15000</v>
      </c>
      <c r="I854" s="22">
        <v>5</v>
      </c>
      <c r="K854" t="s">
        <v>26</v>
      </c>
      <c r="L854">
        <v>21</v>
      </c>
      <c r="M854" s="2">
        <v>500</v>
      </c>
    </row>
    <row r="855" spans="1:13" s="62" customFormat="1" ht="12.75">
      <c r="A855" s="11"/>
      <c r="B855" s="401">
        <f>SUM(B849:B854)</f>
        <v>15000</v>
      </c>
      <c r="C855" s="11" t="s">
        <v>26</v>
      </c>
      <c r="D855" s="11"/>
      <c r="E855" s="11"/>
      <c r="F855" s="18"/>
      <c r="G855" s="18"/>
      <c r="H855" s="59">
        <v>0</v>
      </c>
      <c r="I855" s="61">
        <f aca="true" t="shared" si="62" ref="I855:I886">+B855/M855</f>
        <v>30</v>
      </c>
      <c r="M855" s="2">
        <v>500</v>
      </c>
    </row>
    <row r="856" spans="2:13" ht="12.75">
      <c r="B856" s="246"/>
      <c r="D856" s="12"/>
      <c r="G856" s="31"/>
      <c r="H856" s="6">
        <f aca="true" t="shared" si="63" ref="H856:H923">H855-B856</f>
        <v>0</v>
      </c>
      <c r="I856" s="22">
        <f t="shared" si="62"/>
        <v>0</v>
      </c>
      <c r="M856" s="2">
        <v>500</v>
      </c>
    </row>
    <row r="857" spans="2:13" ht="12.75">
      <c r="B857" s="246"/>
      <c r="C857" s="33"/>
      <c r="D857" s="12"/>
      <c r="E857" s="33"/>
      <c r="G857" s="31"/>
      <c r="H857" s="6">
        <f t="shared" si="63"/>
        <v>0</v>
      </c>
      <c r="I857" s="22">
        <f t="shared" si="62"/>
        <v>0</v>
      </c>
      <c r="M857" s="2">
        <v>500</v>
      </c>
    </row>
    <row r="858" spans="2:13" ht="12.75">
      <c r="B858" s="297">
        <v>2000</v>
      </c>
      <c r="C858" s="83" t="s">
        <v>453</v>
      </c>
      <c r="D858" s="83" t="s">
        <v>11</v>
      </c>
      <c r="E858" s="83" t="s">
        <v>461</v>
      </c>
      <c r="F858" s="70" t="s">
        <v>299</v>
      </c>
      <c r="G858" s="70" t="s">
        <v>259</v>
      </c>
      <c r="H858" s="6">
        <f t="shared" si="63"/>
        <v>-2000</v>
      </c>
      <c r="I858" s="22">
        <f t="shared" si="62"/>
        <v>4</v>
      </c>
      <c r="K858" s="84" t="s">
        <v>62</v>
      </c>
      <c r="L858">
        <v>21</v>
      </c>
      <c r="M858" s="2">
        <v>500</v>
      </c>
    </row>
    <row r="859" spans="2:13" ht="12.75">
      <c r="B859" s="297">
        <v>3000</v>
      </c>
      <c r="C859" s="83" t="s">
        <v>300</v>
      </c>
      <c r="D859" s="83" t="s">
        <v>11</v>
      </c>
      <c r="E859" s="83" t="s">
        <v>461</v>
      </c>
      <c r="F859" s="70" t="s">
        <v>301</v>
      </c>
      <c r="G859" s="70" t="s">
        <v>259</v>
      </c>
      <c r="H859" s="6">
        <f t="shared" si="63"/>
        <v>-5000</v>
      </c>
      <c r="I859" s="22">
        <f t="shared" si="62"/>
        <v>6</v>
      </c>
      <c r="K859" s="84" t="s">
        <v>62</v>
      </c>
      <c r="L859">
        <v>21</v>
      </c>
      <c r="M859" s="2">
        <v>500</v>
      </c>
    </row>
    <row r="860" spans="2:13" ht="12.75">
      <c r="B860" s="297">
        <v>2000</v>
      </c>
      <c r="C860" s="83" t="s">
        <v>302</v>
      </c>
      <c r="D860" s="83" t="s">
        <v>11</v>
      </c>
      <c r="E860" s="83" t="s">
        <v>461</v>
      </c>
      <c r="F860" s="70" t="s">
        <v>303</v>
      </c>
      <c r="G860" s="70" t="s">
        <v>259</v>
      </c>
      <c r="H860" s="6">
        <f t="shared" si="63"/>
        <v>-7000</v>
      </c>
      <c r="I860" s="22">
        <f t="shared" si="62"/>
        <v>4</v>
      </c>
      <c r="K860" s="84" t="s">
        <v>62</v>
      </c>
      <c r="L860">
        <v>21</v>
      </c>
      <c r="M860" s="2">
        <v>500</v>
      </c>
    </row>
    <row r="861" spans="2:13" ht="12.75">
      <c r="B861" s="297">
        <v>2000</v>
      </c>
      <c r="C861" s="83" t="s">
        <v>304</v>
      </c>
      <c r="D861" s="83" t="s">
        <v>11</v>
      </c>
      <c r="E861" s="83" t="s">
        <v>461</v>
      </c>
      <c r="F861" s="70" t="s">
        <v>303</v>
      </c>
      <c r="G861" s="70" t="s">
        <v>259</v>
      </c>
      <c r="H861" s="6">
        <f t="shared" si="63"/>
        <v>-9000</v>
      </c>
      <c r="I861" s="22">
        <f t="shared" si="62"/>
        <v>4</v>
      </c>
      <c r="K861" s="84" t="s">
        <v>62</v>
      </c>
      <c r="L861">
        <v>21</v>
      </c>
      <c r="M861" s="2">
        <v>500</v>
      </c>
    </row>
    <row r="862" spans="2:13" ht="12.75">
      <c r="B862" s="297">
        <v>3000</v>
      </c>
      <c r="C862" s="83" t="s">
        <v>305</v>
      </c>
      <c r="D862" s="83" t="s">
        <v>11</v>
      </c>
      <c r="E862" s="83" t="s">
        <v>461</v>
      </c>
      <c r="F862" s="70" t="s">
        <v>303</v>
      </c>
      <c r="G862" s="70" t="s">
        <v>279</v>
      </c>
      <c r="H862" s="6">
        <f t="shared" si="63"/>
        <v>-12000</v>
      </c>
      <c r="I862" s="22">
        <f t="shared" si="62"/>
        <v>6</v>
      </c>
      <c r="K862" s="84" t="s">
        <v>62</v>
      </c>
      <c r="L862">
        <v>21</v>
      </c>
      <c r="M862" s="2">
        <v>500</v>
      </c>
    </row>
    <row r="863" spans="2:13" ht="12.75">
      <c r="B863" s="297">
        <v>3000</v>
      </c>
      <c r="C863" s="83" t="s">
        <v>306</v>
      </c>
      <c r="D863" s="83" t="s">
        <v>11</v>
      </c>
      <c r="E863" s="83" t="s">
        <v>461</v>
      </c>
      <c r="F863" s="70" t="s">
        <v>303</v>
      </c>
      <c r="G863" s="70" t="s">
        <v>279</v>
      </c>
      <c r="H863" s="6">
        <f t="shared" si="63"/>
        <v>-15000</v>
      </c>
      <c r="I863" s="22">
        <f t="shared" si="62"/>
        <v>6</v>
      </c>
      <c r="K863" s="84" t="s">
        <v>62</v>
      </c>
      <c r="L863">
        <v>21</v>
      </c>
      <c r="M863" s="2">
        <v>500</v>
      </c>
    </row>
    <row r="864" spans="2:13" ht="12.75">
      <c r="B864" s="297">
        <v>2000</v>
      </c>
      <c r="C864" s="83" t="s">
        <v>307</v>
      </c>
      <c r="D864" s="83" t="s">
        <v>11</v>
      </c>
      <c r="E864" s="83" t="s">
        <v>461</v>
      </c>
      <c r="F864" s="70" t="s">
        <v>303</v>
      </c>
      <c r="G864" s="70" t="s">
        <v>292</v>
      </c>
      <c r="H864" s="6">
        <f t="shared" si="63"/>
        <v>-17000</v>
      </c>
      <c r="I864" s="22">
        <f t="shared" si="62"/>
        <v>4</v>
      </c>
      <c r="K864" s="84" t="s">
        <v>62</v>
      </c>
      <c r="L864">
        <v>21</v>
      </c>
      <c r="M864" s="2">
        <v>500</v>
      </c>
    </row>
    <row r="865" spans="2:13" ht="12.75">
      <c r="B865" s="297">
        <v>2000</v>
      </c>
      <c r="C865" s="83" t="s">
        <v>308</v>
      </c>
      <c r="D865" s="83" t="s">
        <v>11</v>
      </c>
      <c r="E865" s="83" t="s">
        <v>461</v>
      </c>
      <c r="F865" s="70" t="s">
        <v>303</v>
      </c>
      <c r="G865" s="70" t="s">
        <v>292</v>
      </c>
      <c r="H865" s="6">
        <f t="shared" si="63"/>
        <v>-19000</v>
      </c>
      <c r="I865" s="22">
        <f t="shared" si="62"/>
        <v>4</v>
      </c>
      <c r="K865" s="84" t="s">
        <v>62</v>
      </c>
      <c r="L865">
        <v>21</v>
      </c>
      <c r="M865" s="2">
        <v>500</v>
      </c>
    </row>
    <row r="866" spans="2:13" ht="12.75">
      <c r="B866" s="297">
        <v>2000</v>
      </c>
      <c r="C866" s="83" t="s">
        <v>309</v>
      </c>
      <c r="D866" s="83" t="s">
        <v>11</v>
      </c>
      <c r="E866" s="83" t="s">
        <v>461</v>
      </c>
      <c r="F866" s="70" t="s">
        <v>303</v>
      </c>
      <c r="G866" s="70" t="s">
        <v>292</v>
      </c>
      <c r="H866" s="6">
        <f t="shared" si="63"/>
        <v>-21000</v>
      </c>
      <c r="I866" s="22">
        <f t="shared" si="62"/>
        <v>4</v>
      </c>
      <c r="K866" s="84" t="s">
        <v>62</v>
      </c>
      <c r="L866">
        <v>21</v>
      </c>
      <c r="M866" s="2">
        <v>500</v>
      </c>
    </row>
    <row r="867" spans="2:13" ht="12.75">
      <c r="B867" s="297">
        <v>2000</v>
      </c>
      <c r="C867" s="83" t="s">
        <v>310</v>
      </c>
      <c r="D867" s="83" t="s">
        <v>11</v>
      </c>
      <c r="E867" s="83" t="s">
        <v>461</v>
      </c>
      <c r="F867" s="70" t="s">
        <v>303</v>
      </c>
      <c r="G867" s="70" t="s">
        <v>292</v>
      </c>
      <c r="H867" s="6">
        <f t="shared" si="63"/>
        <v>-23000</v>
      </c>
      <c r="I867" s="22">
        <f t="shared" si="62"/>
        <v>4</v>
      </c>
      <c r="K867" s="84" t="s">
        <v>62</v>
      </c>
      <c r="L867">
        <v>21</v>
      </c>
      <c r="M867" s="2">
        <v>500</v>
      </c>
    </row>
    <row r="868" spans="2:13" ht="12.75">
      <c r="B868" s="297">
        <v>2000</v>
      </c>
      <c r="C868" s="83" t="s">
        <v>311</v>
      </c>
      <c r="D868" s="83" t="s">
        <v>11</v>
      </c>
      <c r="E868" s="83" t="s">
        <v>461</v>
      </c>
      <c r="F868" s="70" t="s">
        <v>303</v>
      </c>
      <c r="G868" s="70" t="s">
        <v>294</v>
      </c>
      <c r="H868" s="6">
        <f t="shared" si="63"/>
        <v>-25000</v>
      </c>
      <c r="I868" s="22">
        <f t="shared" si="62"/>
        <v>4</v>
      </c>
      <c r="K868" s="84" t="s">
        <v>62</v>
      </c>
      <c r="L868">
        <v>21</v>
      </c>
      <c r="M868" s="2">
        <v>500</v>
      </c>
    </row>
    <row r="869" spans="2:13" ht="12.75">
      <c r="B869" s="297">
        <v>2000</v>
      </c>
      <c r="C869" s="83" t="s">
        <v>312</v>
      </c>
      <c r="D869" s="83" t="s">
        <v>11</v>
      </c>
      <c r="E869" s="83" t="s">
        <v>461</v>
      </c>
      <c r="F869" s="70" t="s">
        <v>303</v>
      </c>
      <c r="G869" s="70" t="s">
        <v>294</v>
      </c>
      <c r="H869" s="6">
        <f t="shared" si="63"/>
        <v>-27000</v>
      </c>
      <c r="I869" s="22">
        <f t="shared" si="62"/>
        <v>4</v>
      </c>
      <c r="K869" s="84" t="s">
        <v>62</v>
      </c>
      <c r="L869">
        <v>21</v>
      </c>
      <c r="M869" s="2">
        <v>500</v>
      </c>
    </row>
    <row r="870" spans="2:13" ht="12.75">
      <c r="B870" s="297">
        <v>3000</v>
      </c>
      <c r="C870" s="83" t="s">
        <v>313</v>
      </c>
      <c r="D870" s="83" t="s">
        <v>11</v>
      </c>
      <c r="E870" s="83" t="s">
        <v>461</v>
      </c>
      <c r="F870" s="70" t="s">
        <v>314</v>
      </c>
      <c r="G870" s="70" t="s">
        <v>296</v>
      </c>
      <c r="H870" s="6">
        <f t="shared" si="63"/>
        <v>-30000</v>
      </c>
      <c r="I870" s="22">
        <f t="shared" si="62"/>
        <v>6</v>
      </c>
      <c r="K870" s="84" t="s">
        <v>62</v>
      </c>
      <c r="L870">
        <v>21</v>
      </c>
      <c r="M870" s="2">
        <v>500</v>
      </c>
    </row>
    <row r="871" spans="2:13" ht="12.75">
      <c r="B871" s="297">
        <v>2000</v>
      </c>
      <c r="C871" s="83" t="s">
        <v>454</v>
      </c>
      <c r="D871" s="83" t="s">
        <v>11</v>
      </c>
      <c r="E871" s="83" t="s">
        <v>461</v>
      </c>
      <c r="F871" s="70" t="s">
        <v>315</v>
      </c>
      <c r="G871" s="70" t="s">
        <v>296</v>
      </c>
      <c r="H871" s="6">
        <f t="shared" si="63"/>
        <v>-32000</v>
      </c>
      <c r="I871" s="22">
        <f t="shared" si="62"/>
        <v>4</v>
      </c>
      <c r="K871" s="84" t="s">
        <v>62</v>
      </c>
      <c r="L871">
        <v>21</v>
      </c>
      <c r="M871" s="2">
        <v>500</v>
      </c>
    </row>
    <row r="872" spans="1:13" s="76" customFormat="1" ht="12.75">
      <c r="A872" s="71"/>
      <c r="B872" s="399">
        <f>SUM(B858:B871)</f>
        <v>32000</v>
      </c>
      <c r="C872" s="71" t="s">
        <v>515</v>
      </c>
      <c r="D872" s="71"/>
      <c r="E872" s="71"/>
      <c r="F872" s="74"/>
      <c r="G872" s="74"/>
      <c r="H872" s="72">
        <v>0</v>
      </c>
      <c r="I872" s="75">
        <f t="shared" si="62"/>
        <v>64</v>
      </c>
      <c r="M872" s="2">
        <v>500</v>
      </c>
    </row>
    <row r="873" spans="2:13" ht="12.75">
      <c r="B873" s="297"/>
      <c r="H873" s="6">
        <f t="shared" si="63"/>
        <v>0</v>
      </c>
      <c r="I873" s="22">
        <f t="shared" si="62"/>
        <v>0</v>
      </c>
      <c r="M873" s="2">
        <v>500</v>
      </c>
    </row>
    <row r="874" spans="2:13" ht="12.75">
      <c r="B874" s="297"/>
      <c r="H874" s="6">
        <f t="shared" si="63"/>
        <v>0</v>
      </c>
      <c r="I874" s="22">
        <f t="shared" si="62"/>
        <v>0</v>
      </c>
      <c r="M874" s="2">
        <v>500</v>
      </c>
    </row>
    <row r="875" spans="2:13" ht="12.75">
      <c r="B875" s="297">
        <v>1300</v>
      </c>
      <c r="C875" s="83" t="s">
        <v>18</v>
      </c>
      <c r="D875" s="83" t="s">
        <v>11</v>
      </c>
      <c r="E875" s="83" t="s">
        <v>19</v>
      </c>
      <c r="F875" s="70" t="s">
        <v>303</v>
      </c>
      <c r="G875" s="70" t="s">
        <v>259</v>
      </c>
      <c r="H875" s="6">
        <f t="shared" si="63"/>
        <v>-1300</v>
      </c>
      <c r="I875" s="22">
        <f t="shared" si="62"/>
        <v>2.6</v>
      </c>
      <c r="K875" s="84" t="s">
        <v>62</v>
      </c>
      <c r="L875">
        <v>21</v>
      </c>
      <c r="M875" s="2">
        <v>500</v>
      </c>
    </row>
    <row r="876" spans="2:13" ht="12.75">
      <c r="B876" s="246">
        <v>1000</v>
      </c>
      <c r="C876" s="83" t="s">
        <v>18</v>
      </c>
      <c r="D876" s="83" t="s">
        <v>11</v>
      </c>
      <c r="E876" s="83" t="s">
        <v>19</v>
      </c>
      <c r="F876" s="70" t="s">
        <v>303</v>
      </c>
      <c r="G876" s="70" t="s">
        <v>279</v>
      </c>
      <c r="H876" s="6">
        <f t="shared" si="63"/>
        <v>-2300</v>
      </c>
      <c r="I876" s="22">
        <f t="shared" si="62"/>
        <v>2</v>
      </c>
      <c r="K876" s="84" t="s">
        <v>62</v>
      </c>
      <c r="L876">
        <v>21</v>
      </c>
      <c r="M876" s="2">
        <v>500</v>
      </c>
    </row>
    <row r="877" spans="2:13" ht="12.75">
      <c r="B877" s="246">
        <v>1000</v>
      </c>
      <c r="C877" s="83" t="s">
        <v>18</v>
      </c>
      <c r="D877" s="83" t="s">
        <v>11</v>
      </c>
      <c r="E877" s="83" t="s">
        <v>19</v>
      </c>
      <c r="F877" s="70" t="s">
        <v>303</v>
      </c>
      <c r="G877" s="70" t="s">
        <v>292</v>
      </c>
      <c r="H877" s="6">
        <f t="shared" si="63"/>
        <v>-3300</v>
      </c>
      <c r="I877" s="22">
        <f t="shared" si="62"/>
        <v>2</v>
      </c>
      <c r="K877" s="84" t="s">
        <v>62</v>
      </c>
      <c r="L877">
        <v>21</v>
      </c>
      <c r="M877" s="2">
        <v>500</v>
      </c>
    </row>
    <row r="878" spans="2:13" ht="12.75">
      <c r="B878" s="297">
        <v>1500</v>
      </c>
      <c r="C878" s="83" t="s">
        <v>18</v>
      </c>
      <c r="D878" s="83" t="s">
        <v>11</v>
      </c>
      <c r="E878" s="83" t="s">
        <v>19</v>
      </c>
      <c r="F878" s="70" t="s">
        <v>303</v>
      </c>
      <c r="G878" s="70" t="s">
        <v>294</v>
      </c>
      <c r="H878" s="6">
        <f t="shared" si="63"/>
        <v>-4800</v>
      </c>
      <c r="I878" s="22">
        <f t="shared" si="62"/>
        <v>3</v>
      </c>
      <c r="K878" s="84" t="s">
        <v>62</v>
      </c>
      <c r="L878">
        <v>21</v>
      </c>
      <c r="M878" s="2">
        <v>500</v>
      </c>
    </row>
    <row r="879" spans="2:13" ht="12.75">
      <c r="B879" s="297">
        <v>1500</v>
      </c>
      <c r="C879" s="83" t="s">
        <v>18</v>
      </c>
      <c r="D879" s="83" t="s">
        <v>11</v>
      </c>
      <c r="E879" s="83" t="s">
        <v>19</v>
      </c>
      <c r="F879" s="70" t="s">
        <v>303</v>
      </c>
      <c r="G879" s="70" t="s">
        <v>296</v>
      </c>
      <c r="H879" s="6">
        <f t="shared" si="63"/>
        <v>-6300</v>
      </c>
      <c r="I879" s="22">
        <f t="shared" si="62"/>
        <v>3</v>
      </c>
      <c r="K879" s="84" t="s">
        <v>62</v>
      </c>
      <c r="L879">
        <v>21</v>
      </c>
      <c r="M879" s="2">
        <v>500</v>
      </c>
    </row>
    <row r="880" spans="2:13" ht="12.75">
      <c r="B880" s="297">
        <v>1400</v>
      </c>
      <c r="C880" s="83" t="s">
        <v>18</v>
      </c>
      <c r="D880" s="83" t="s">
        <v>11</v>
      </c>
      <c r="E880" s="83" t="s">
        <v>19</v>
      </c>
      <c r="F880" s="70" t="s">
        <v>303</v>
      </c>
      <c r="G880" s="70" t="s">
        <v>298</v>
      </c>
      <c r="H880" s="6">
        <f t="shared" si="63"/>
        <v>-7700</v>
      </c>
      <c r="I880" s="22">
        <f t="shared" si="62"/>
        <v>2.8</v>
      </c>
      <c r="K880" s="84" t="s">
        <v>62</v>
      </c>
      <c r="L880">
        <v>21</v>
      </c>
      <c r="M880" s="2">
        <v>500</v>
      </c>
    </row>
    <row r="881" spans="1:13" s="76" customFormat="1" ht="12.75">
      <c r="A881" s="71"/>
      <c r="B881" s="399">
        <f>SUM(B875:B880)</f>
        <v>7700</v>
      </c>
      <c r="C881" s="71"/>
      <c r="D881" s="73"/>
      <c r="E881" s="71" t="s">
        <v>19</v>
      </c>
      <c r="F881" s="74"/>
      <c r="G881" s="74"/>
      <c r="H881" s="72">
        <v>0</v>
      </c>
      <c r="I881" s="75">
        <f t="shared" si="62"/>
        <v>15.4</v>
      </c>
      <c r="M881" s="2">
        <v>500</v>
      </c>
    </row>
    <row r="882" spans="2:13" ht="12.75">
      <c r="B882" s="297"/>
      <c r="D882" s="83"/>
      <c r="H882" s="6">
        <f t="shared" si="63"/>
        <v>0</v>
      </c>
      <c r="I882" s="22">
        <f t="shared" si="62"/>
        <v>0</v>
      </c>
      <c r="M882" s="2">
        <v>500</v>
      </c>
    </row>
    <row r="883" spans="2:13" ht="12.75">
      <c r="B883" s="297"/>
      <c r="D883" s="83"/>
      <c r="H883" s="6">
        <f t="shared" si="63"/>
        <v>0</v>
      </c>
      <c r="I883" s="22">
        <f t="shared" si="62"/>
        <v>0</v>
      </c>
      <c r="M883" s="2">
        <v>500</v>
      </c>
    </row>
    <row r="884" spans="2:13" ht="12.75">
      <c r="B884" s="297">
        <v>3000</v>
      </c>
      <c r="C884" s="83" t="s">
        <v>54</v>
      </c>
      <c r="D884" s="83" t="s">
        <v>11</v>
      </c>
      <c r="E884" s="83" t="s">
        <v>461</v>
      </c>
      <c r="F884" s="70" t="s">
        <v>316</v>
      </c>
      <c r="G884" s="70" t="s">
        <v>259</v>
      </c>
      <c r="H884" s="6">
        <f t="shared" si="63"/>
        <v>-3000</v>
      </c>
      <c r="I884" s="22">
        <f t="shared" si="62"/>
        <v>6</v>
      </c>
      <c r="K884" s="84" t="s">
        <v>62</v>
      </c>
      <c r="L884">
        <v>21</v>
      </c>
      <c r="M884" s="2">
        <v>500</v>
      </c>
    </row>
    <row r="885" spans="2:13" ht="12.75">
      <c r="B885" s="297">
        <v>3000</v>
      </c>
      <c r="C885" s="83" t="s">
        <v>54</v>
      </c>
      <c r="D885" s="83" t="s">
        <v>11</v>
      </c>
      <c r="E885" s="83" t="s">
        <v>461</v>
      </c>
      <c r="F885" s="70" t="s">
        <v>316</v>
      </c>
      <c r="G885" s="70" t="s">
        <v>279</v>
      </c>
      <c r="H885" s="6">
        <f t="shared" si="63"/>
        <v>-6000</v>
      </c>
      <c r="I885" s="22">
        <f t="shared" si="62"/>
        <v>6</v>
      </c>
      <c r="K885" s="84" t="s">
        <v>62</v>
      </c>
      <c r="L885">
        <v>21</v>
      </c>
      <c r="M885" s="2">
        <v>500</v>
      </c>
    </row>
    <row r="886" spans="2:13" ht="12.75">
      <c r="B886" s="297">
        <v>3000</v>
      </c>
      <c r="C886" s="83" t="s">
        <v>54</v>
      </c>
      <c r="D886" s="83" t="s">
        <v>11</v>
      </c>
      <c r="E886" s="83" t="s">
        <v>461</v>
      </c>
      <c r="F886" s="70" t="s">
        <v>316</v>
      </c>
      <c r="G886" s="70" t="s">
        <v>292</v>
      </c>
      <c r="H886" s="6">
        <f t="shared" si="63"/>
        <v>-9000</v>
      </c>
      <c r="I886" s="22">
        <f t="shared" si="62"/>
        <v>6</v>
      </c>
      <c r="K886" s="84" t="s">
        <v>62</v>
      </c>
      <c r="L886">
        <v>21</v>
      </c>
      <c r="M886" s="2">
        <v>500</v>
      </c>
    </row>
    <row r="887" spans="2:13" ht="12.75">
      <c r="B887" s="297">
        <v>3000</v>
      </c>
      <c r="C887" s="83" t="s">
        <v>54</v>
      </c>
      <c r="D887" s="83" t="s">
        <v>11</v>
      </c>
      <c r="E887" s="83" t="s">
        <v>461</v>
      </c>
      <c r="F887" s="70" t="s">
        <v>316</v>
      </c>
      <c r="G887" s="70" t="s">
        <v>294</v>
      </c>
      <c r="H887" s="6">
        <f t="shared" si="63"/>
        <v>-12000</v>
      </c>
      <c r="I887" s="22">
        <f aca="true" t="shared" si="64" ref="I887:I918">+B887/M887</f>
        <v>6</v>
      </c>
      <c r="K887" s="84" t="s">
        <v>62</v>
      </c>
      <c r="L887">
        <v>21</v>
      </c>
      <c r="M887" s="2">
        <v>500</v>
      </c>
    </row>
    <row r="888" spans="2:13" ht="12.75">
      <c r="B888" s="246">
        <v>65000</v>
      </c>
      <c r="C888" s="83" t="s">
        <v>54</v>
      </c>
      <c r="D888" s="83" t="s">
        <v>11</v>
      </c>
      <c r="E888" s="83" t="s">
        <v>461</v>
      </c>
      <c r="F888" s="70" t="s">
        <v>303</v>
      </c>
      <c r="G888" s="70" t="s">
        <v>294</v>
      </c>
      <c r="H888" s="6">
        <f>H887-B888</f>
        <v>-77000</v>
      </c>
      <c r="I888" s="22">
        <f t="shared" si="64"/>
        <v>130</v>
      </c>
      <c r="K888" s="84" t="s">
        <v>62</v>
      </c>
      <c r="L888">
        <v>21</v>
      </c>
      <c r="M888" s="2">
        <v>500</v>
      </c>
    </row>
    <row r="889" spans="1:13" s="76" customFormat="1" ht="12.75">
      <c r="A889" s="71"/>
      <c r="B889" s="399">
        <f>SUM(B884:B888)</f>
        <v>77000</v>
      </c>
      <c r="C889" s="71" t="s">
        <v>54</v>
      </c>
      <c r="D889" s="73"/>
      <c r="E889" s="73"/>
      <c r="F889" s="96"/>
      <c r="G889" s="96"/>
      <c r="H889" s="72">
        <v>0</v>
      </c>
      <c r="I889" s="75">
        <f t="shared" si="64"/>
        <v>154</v>
      </c>
      <c r="M889" s="2">
        <v>500</v>
      </c>
    </row>
    <row r="890" spans="2:13" ht="12.75">
      <c r="B890" s="297"/>
      <c r="D890" s="83"/>
      <c r="H890" s="6">
        <f t="shared" si="63"/>
        <v>0</v>
      </c>
      <c r="I890" s="22">
        <f t="shared" si="64"/>
        <v>0</v>
      </c>
      <c r="M890" s="2">
        <v>500</v>
      </c>
    </row>
    <row r="891" spans="2:13" ht="12.75">
      <c r="B891" s="297"/>
      <c r="D891" s="83"/>
      <c r="H891" s="6">
        <f t="shared" si="63"/>
        <v>0</v>
      </c>
      <c r="I891" s="22">
        <f t="shared" si="64"/>
        <v>0</v>
      </c>
      <c r="M891" s="2">
        <v>500</v>
      </c>
    </row>
    <row r="892" spans="2:13" ht="12.75">
      <c r="B892" s="297">
        <v>2000</v>
      </c>
      <c r="C892" s="83" t="s">
        <v>20</v>
      </c>
      <c r="D892" s="83" t="s">
        <v>11</v>
      </c>
      <c r="E892" s="83" t="s">
        <v>461</v>
      </c>
      <c r="F892" s="70" t="s">
        <v>303</v>
      </c>
      <c r="G892" s="70" t="s">
        <v>259</v>
      </c>
      <c r="H892" s="6">
        <f t="shared" si="63"/>
        <v>-2000</v>
      </c>
      <c r="I892" s="22">
        <f t="shared" si="64"/>
        <v>4</v>
      </c>
      <c r="K892" s="84" t="s">
        <v>62</v>
      </c>
      <c r="L892">
        <v>21</v>
      </c>
      <c r="M892" s="2">
        <v>500</v>
      </c>
    </row>
    <row r="893" spans="2:13" ht="12.75">
      <c r="B893" s="297">
        <v>2000</v>
      </c>
      <c r="C893" s="83" t="s">
        <v>20</v>
      </c>
      <c r="D893" s="83" t="s">
        <v>11</v>
      </c>
      <c r="E893" s="83" t="s">
        <v>461</v>
      </c>
      <c r="F893" s="70" t="s">
        <v>303</v>
      </c>
      <c r="G893" s="70" t="s">
        <v>279</v>
      </c>
      <c r="H893" s="6">
        <f t="shared" si="63"/>
        <v>-4000</v>
      </c>
      <c r="I893" s="22">
        <f t="shared" si="64"/>
        <v>4</v>
      </c>
      <c r="K893" s="84" t="s">
        <v>62</v>
      </c>
      <c r="L893">
        <v>21</v>
      </c>
      <c r="M893" s="2">
        <v>500</v>
      </c>
    </row>
    <row r="894" spans="2:13" ht="12.75">
      <c r="B894" s="297">
        <v>2000</v>
      </c>
      <c r="C894" s="83" t="s">
        <v>20</v>
      </c>
      <c r="D894" s="83" t="s">
        <v>11</v>
      </c>
      <c r="E894" s="83" t="s">
        <v>461</v>
      </c>
      <c r="F894" s="70" t="s">
        <v>303</v>
      </c>
      <c r="G894" s="70" t="s">
        <v>292</v>
      </c>
      <c r="H894" s="6">
        <f t="shared" si="63"/>
        <v>-6000</v>
      </c>
      <c r="I894" s="22">
        <f t="shared" si="64"/>
        <v>4</v>
      </c>
      <c r="K894" s="84" t="s">
        <v>62</v>
      </c>
      <c r="L894">
        <v>21</v>
      </c>
      <c r="M894" s="2">
        <v>500</v>
      </c>
    </row>
    <row r="895" spans="2:13" ht="12.75">
      <c r="B895" s="297">
        <v>2000</v>
      </c>
      <c r="C895" s="83" t="s">
        <v>20</v>
      </c>
      <c r="D895" s="83" t="s">
        <v>11</v>
      </c>
      <c r="E895" s="83" t="s">
        <v>461</v>
      </c>
      <c r="F895" s="70" t="s">
        <v>303</v>
      </c>
      <c r="G895" s="70" t="s">
        <v>317</v>
      </c>
      <c r="H895" s="6">
        <f t="shared" si="63"/>
        <v>-8000</v>
      </c>
      <c r="I895" s="22">
        <f t="shared" si="64"/>
        <v>4</v>
      </c>
      <c r="K895" s="84" t="s">
        <v>62</v>
      </c>
      <c r="L895">
        <v>21</v>
      </c>
      <c r="M895" s="2">
        <v>500</v>
      </c>
    </row>
    <row r="896" spans="2:13" ht="12.75">
      <c r="B896" s="297">
        <v>2000</v>
      </c>
      <c r="C896" s="83" t="s">
        <v>20</v>
      </c>
      <c r="D896" s="83" t="s">
        <v>11</v>
      </c>
      <c r="E896" s="83" t="s">
        <v>461</v>
      </c>
      <c r="F896" s="70" t="s">
        <v>303</v>
      </c>
      <c r="G896" s="70" t="s">
        <v>318</v>
      </c>
      <c r="H896" s="6">
        <f t="shared" si="63"/>
        <v>-10000</v>
      </c>
      <c r="I896" s="22">
        <f t="shared" si="64"/>
        <v>4</v>
      </c>
      <c r="K896" s="84" t="s">
        <v>62</v>
      </c>
      <c r="L896">
        <v>21</v>
      </c>
      <c r="M896" s="2">
        <v>500</v>
      </c>
    </row>
    <row r="897" spans="1:13" s="76" customFormat="1" ht="12.75">
      <c r="A897" s="71"/>
      <c r="B897" s="399">
        <f>SUM(B892:B896)</f>
        <v>10000</v>
      </c>
      <c r="C897" s="71" t="s">
        <v>20</v>
      </c>
      <c r="D897" s="73"/>
      <c r="E897" s="71"/>
      <c r="F897" s="74"/>
      <c r="G897" s="74"/>
      <c r="H897" s="72">
        <v>0</v>
      </c>
      <c r="I897" s="75">
        <f t="shared" si="64"/>
        <v>20</v>
      </c>
      <c r="M897" s="2">
        <v>500</v>
      </c>
    </row>
    <row r="898" spans="2:13" ht="12.75">
      <c r="B898" s="297"/>
      <c r="D898" s="83"/>
      <c r="H898" s="6">
        <f t="shared" si="63"/>
        <v>0</v>
      </c>
      <c r="I898" s="22">
        <f t="shared" si="64"/>
        <v>0</v>
      </c>
      <c r="M898" s="2">
        <v>500</v>
      </c>
    </row>
    <row r="899" spans="2:13" ht="12.75">
      <c r="B899" s="297"/>
      <c r="D899" s="83"/>
      <c r="H899" s="6">
        <f t="shared" si="63"/>
        <v>0</v>
      </c>
      <c r="I899" s="22">
        <f t="shared" si="64"/>
        <v>0</v>
      </c>
      <c r="M899" s="2">
        <v>500</v>
      </c>
    </row>
    <row r="900" spans="2:13" ht="12.75">
      <c r="B900" s="297">
        <v>1000</v>
      </c>
      <c r="C900" s="83" t="s">
        <v>462</v>
      </c>
      <c r="D900" s="83" t="s">
        <v>11</v>
      </c>
      <c r="E900" s="83" t="s">
        <v>22</v>
      </c>
      <c r="F900" s="70" t="s">
        <v>303</v>
      </c>
      <c r="G900" s="70" t="s">
        <v>259</v>
      </c>
      <c r="H900" s="6">
        <f t="shared" si="63"/>
        <v>-1000</v>
      </c>
      <c r="I900" s="22">
        <f t="shared" si="64"/>
        <v>2</v>
      </c>
      <c r="K900" s="84" t="s">
        <v>62</v>
      </c>
      <c r="L900">
        <v>21</v>
      </c>
      <c r="M900" s="2">
        <v>500</v>
      </c>
    </row>
    <row r="901" spans="2:13" ht="12.75">
      <c r="B901" s="297">
        <v>1000</v>
      </c>
      <c r="C901" s="83" t="s">
        <v>462</v>
      </c>
      <c r="D901" s="83" t="s">
        <v>11</v>
      </c>
      <c r="E901" s="83" t="s">
        <v>22</v>
      </c>
      <c r="F901" s="70" t="s">
        <v>303</v>
      </c>
      <c r="G901" s="70" t="s">
        <v>279</v>
      </c>
      <c r="H901" s="6">
        <f t="shared" si="63"/>
        <v>-2000</v>
      </c>
      <c r="I901" s="22">
        <f t="shared" si="64"/>
        <v>2</v>
      </c>
      <c r="K901" s="84" t="s">
        <v>62</v>
      </c>
      <c r="L901">
        <v>21</v>
      </c>
      <c r="M901" s="2">
        <v>500</v>
      </c>
    </row>
    <row r="902" spans="2:13" ht="12.75">
      <c r="B902" s="297">
        <v>1000</v>
      </c>
      <c r="C902" s="83" t="s">
        <v>462</v>
      </c>
      <c r="D902" s="83" t="s">
        <v>11</v>
      </c>
      <c r="E902" s="83" t="s">
        <v>22</v>
      </c>
      <c r="F902" s="70" t="s">
        <v>303</v>
      </c>
      <c r="G902" s="70" t="s">
        <v>292</v>
      </c>
      <c r="H902" s="6">
        <f t="shared" si="63"/>
        <v>-3000</v>
      </c>
      <c r="I902" s="22">
        <f t="shared" si="64"/>
        <v>2</v>
      </c>
      <c r="K902" s="84" t="s">
        <v>62</v>
      </c>
      <c r="L902">
        <v>21</v>
      </c>
      <c r="M902" s="2">
        <v>500</v>
      </c>
    </row>
    <row r="903" spans="2:13" ht="12.75">
      <c r="B903" s="297">
        <v>1000</v>
      </c>
      <c r="C903" s="83" t="s">
        <v>462</v>
      </c>
      <c r="D903" s="83" t="s">
        <v>11</v>
      </c>
      <c r="E903" s="83" t="s">
        <v>22</v>
      </c>
      <c r="F903" s="70" t="s">
        <v>303</v>
      </c>
      <c r="G903" s="70" t="s">
        <v>294</v>
      </c>
      <c r="H903" s="6">
        <f t="shared" si="63"/>
        <v>-4000</v>
      </c>
      <c r="I903" s="22">
        <f t="shared" si="64"/>
        <v>2</v>
      </c>
      <c r="K903" s="84" t="s">
        <v>62</v>
      </c>
      <c r="L903">
        <v>21</v>
      </c>
      <c r="M903" s="2">
        <v>500</v>
      </c>
    </row>
    <row r="904" spans="1:13" s="76" customFormat="1" ht="12.75">
      <c r="A904" s="71"/>
      <c r="B904" s="399">
        <f>SUM(B900:B903)</f>
        <v>4000</v>
      </c>
      <c r="C904" s="71"/>
      <c r="D904" s="73"/>
      <c r="E904" s="60" t="s">
        <v>22</v>
      </c>
      <c r="F904" s="74"/>
      <c r="G904" s="74"/>
      <c r="H904" s="72">
        <v>0</v>
      </c>
      <c r="I904" s="75">
        <f t="shared" si="64"/>
        <v>8</v>
      </c>
      <c r="M904" s="2">
        <v>500</v>
      </c>
    </row>
    <row r="905" spans="2:13" ht="12.75">
      <c r="B905" s="297"/>
      <c r="D905" s="12"/>
      <c r="H905" s="6">
        <f t="shared" si="63"/>
        <v>0</v>
      </c>
      <c r="I905" s="22">
        <f t="shared" si="64"/>
        <v>0</v>
      </c>
      <c r="M905" s="2">
        <v>500</v>
      </c>
    </row>
    <row r="906" spans="2:13" ht="12.75">
      <c r="B906" s="297"/>
      <c r="D906" s="12"/>
      <c r="H906" s="6">
        <f aca="true" t="shared" si="65" ref="H906:H912">H905-B906</f>
        <v>0</v>
      </c>
      <c r="I906" s="22">
        <f t="shared" si="64"/>
        <v>0</v>
      </c>
      <c r="M906" s="2">
        <v>500</v>
      </c>
    </row>
    <row r="907" spans="2:13" ht="12.75">
      <c r="B907" s="297">
        <v>40000</v>
      </c>
      <c r="C907" s="1" t="s">
        <v>506</v>
      </c>
      <c r="D907" s="1" t="s">
        <v>11</v>
      </c>
      <c r="E907" s="1" t="s">
        <v>334</v>
      </c>
      <c r="F907" s="27" t="s">
        <v>1093</v>
      </c>
      <c r="G907" s="27" t="s">
        <v>294</v>
      </c>
      <c r="H907" s="6">
        <f t="shared" si="65"/>
        <v>-40000</v>
      </c>
      <c r="I907" s="22">
        <f t="shared" si="64"/>
        <v>80</v>
      </c>
      <c r="K907" t="s">
        <v>1092</v>
      </c>
      <c r="L907">
        <v>23</v>
      </c>
      <c r="M907" s="2">
        <v>500</v>
      </c>
    </row>
    <row r="908" spans="1:13" s="62" customFormat="1" ht="12.75">
      <c r="A908" s="11"/>
      <c r="B908" s="401">
        <f>SUM(B907)</f>
        <v>40000</v>
      </c>
      <c r="C908" s="11"/>
      <c r="D908" s="11"/>
      <c r="E908" s="11" t="s">
        <v>334</v>
      </c>
      <c r="F908" s="18"/>
      <c r="G908" s="18"/>
      <c r="H908" s="59">
        <v>0</v>
      </c>
      <c r="I908" s="61">
        <f t="shared" si="64"/>
        <v>80</v>
      </c>
      <c r="M908" s="2">
        <v>500</v>
      </c>
    </row>
    <row r="909" spans="1:13" s="15" customFormat="1" ht="12.75">
      <c r="A909" s="12"/>
      <c r="B909" s="246"/>
      <c r="C909" s="12"/>
      <c r="D909" s="12"/>
      <c r="E909" s="12"/>
      <c r="F909" s="30"/>
      <c r="G909" s="30"/>
      <c r="H909" s="6">
        <f t="shared" si="65"/>
        <v>0</v>
      </c>
      <c r="I909" s="22">
        <f t="shared" si="64"/>
        <v>0</v>
      </c>
      <c r="M909" s="2">
        <v>500</v>
      </c>
    </row>
    <row r="910" spans="1:13" s="15" customFormat="1" ht="12.75">
      <c r="A910" s="12"/>
      <c r="B910" s="246"/>
      <c r="C910" s="12"/>
      <c r="D910" s="12"/>
      <c r="E910" s="12"/>
      <c r="F910" s="30"/>
      <c r="G910" s="30"/>
      <c r="H910" s="6">
        <f t="shared" si="65"/>
        <v>0</v>
      </c>
      <c r="I910" s="22">
        <f t="shared" si="64"/>
        <v>0</v>
      </c>
      <c r="M910" s="2">
        <v>500</v>
      </c>
    </row>
    <row r="911" spans="2:13" ht="12.75">
      <c r="B911" s="297"/>
      <c r="D911" s="12"/>
      <c r="H911" s="6">
        <f t="shared" si="65"/>
        <v>0</v>
      </c>
      <c r="I911" s="22">
        <f t="shared" si="64"/>
        <v>0</v>
      </c>
      <c r="M911" s="2">
        <v>500</v>
      </c>
    </row>
    <row r="912" spans="2:13" ht="12.75">
      <c r="B912" s="297"/>
      <c r="D912" s="12"/>
      <c r="H912" s="6">
        <f t="shared" si="65"/>
        <v>0</v>
      </c>
      <c r="I912" s="22">
        <f t="shared" si="64"/>
        <v>0</v>
      </c>
      <c r="M912" s="2">
        <v>500</v>
      </c>
    </row>
    <row r="913" spans="1:13" s="58" customFormat="1" ht="12.75">
      <c r="A913" s="54"/>
      <c r="B913" s="397">
        <f>+B929+B941+B948+B960+B966+B970</f>
        <v>80775</v>
      </c>
      <c r="C913" s="54" t="s">
        <v>419</v>
      </c>
      <c r="D913" s="54" t="s">
        <v>1127</v>
      </c>
      <c r="E913" s="54" t="s">
        <v>250</v>
      </c>
      <c r="F913" s="56" t="s">
        <v>288</v>
      </c>
      <c r="G913" s="56" t="s">
        <v>83</v>
      </c>
      <c r="H913" s="55"/>
      <c r="I913" s="57">
        <f t="shared" si="64"/>
        <v>161.55</v>
      </c>
      <c r="M913" s="2">
        <v>500</v>
      </c>
    </row>
    <row r="914" spans="2:13" ht="12.75">
      <c r="B914" s="297"/>
      <c r="D914" s="12"/>
      <c r="H914" s="6">
        <f t="shared" si="63"/>
        <v>0</v>
      </c>
      <c r="I914" s="22">
        <f t="shared" si="64"/>
        <v>0</v>
      </c>
      <c r="M914" s="2">
        <v>500</v>
      </c>
    </row>
    <row r="915" spans="2:13" ht="12.75">
      <c r="B915" s="297">
        <v>2000</v>
      </c>
      <c r="C915" s="83" t="s">
        <v>453</v>
      </c>
      <c r="D915" s="83" t="s">
        <v>11</v>
      </c>
      <c r="E915" s="83" t="s">
        <v>461</v>
      </c>
      <c r="F915" s="70" t="s">
        <v>495</v>
      </c>
      <c r="G915" s="70" t="s">
        <v>259</v>
      </c>
      <c r="H915" s="6">
        <f>H914-B915</f>
        <v>-2000</v>
      </c>
      <c r="I915" s="22">
        <f t="shared" si="64"/>
        <v>4</v>
      </c>
      <c r="K915" s="84" t="s">
        <v>202</v>
      </c>
      <c r="L915">
        <v>22</v>
      </c>
      <c r="M915" s="2">
        <v>500</v>
      </c>
    </row>
    <row r="916" spans="2:13" ht="12.75">
      <c r="B916" s="297">
        <v>3000</v>
      </c>
      <c r="C916" s="83" t="s">
        <v>300</v>
      </c>
      <c r="D916" s="83" t="s">
        <v>11</v>
      </c>
      <c r="E916" s="83" t="s">
        <v>461</v>
      </c>
      <c r="F916" s="70" t="s">
        <v>496</v>
      </c>
      <c r="G916" s="70" t="s">
        <v>259</v>
      </c>
      <c r="H916" s="6">
        <f>H915-B916</f>
        <v>-5000</v>
      </c>
      <c r="I916" s="22">
        <f t="shared" si="64"/>
        <v>6</v>
      </c>
      <c r="K916" s="84" t="s">
        <v>202</v>
      </c>
      <c r="L916">
        <v>22</v>
      </c>
      <c r="M916" s="2">
        <v>500</v>
      </c>
    </row>
    <row r="917" spans="2:13" ht="12.75">
      <c r="B917" s="297">
        <v>2000</v>
      </c>
      <c r="C917" s="33" t="s">
        <v>302</v>
      </c>
      <c r="D917" s="83" t="s">
        <v>11</v>
      </c>
      <c r="E917" s="83" t="s">
        <v>461</v>
      </c>
      <c r="F917" s="70" t="s">
        <v>497</v>
      </c>
      <c r="G917" s="70" t="s">
        <v>259</v>
      </c>
      <c r="H917" s="6">
        <f t="shared" si="63"/>
        <v>-7000</v>
      </c>
      <c r="I917" s="22">
        <f t="shared" si="64"/>
        <v>4</v>
      </c>
      <c r="K917" s="84" t="s">
        <v>202</v>
      </c>
      <c r="L917">
        <v>22</v>
      </c>
      <c r="M917" s="2">
        <v>500</v>
      </c>
    </row>
    <row r="918" spans="2:13" ht="12.75">
      <c r="B918" s="297">
        <v>2000</v>
      </c>
      <c r="C918" s="33" t="s">
        <v>304</v>
      </c>
      <c r="D918" s="83" t="s">
        <v>11</v>
      </c>
      <c r="E918" s="83" t="s">
        <v>461</v>
      </c>
      <c r="F918" s="70" t="s">
        <v>497</v>
      </c>
      <c r="G918" s="70" t="s">
        <v>259</v>
      </c>
      <c r="H918" s="6">
        <f t="shared" si="63"/>
        <v>-9000</v>
      </c>
      <c r="I918" s="22">
        <f t="shared" si="64"/>
        <v>4</v>
      </c>
      <c r="K918" s="84" t="s">
        <v>202</v>
      </c>
      <c r="L918">
        <v>22</v>
      </c>
      <c r="M918" s="2">
        <v>500</v>
      </c>
    </row>
    <row r="919" spans="2:13" ht="12.75">
      <c r="B919" s="297">
        <v>3000</v>
      </c>
      <c r="C919" s="33" t="s">
        <v>305</v>
      </c>
      <c r="D919" s="83" t="s">
        <v>11</v>
      </c>
      <c r="E919" s="83" t="s">
        <v>461</v>
      </c>
      <c r="F919" s="70" t="s">
        <v>497</v>
      </c>
      <c r="G919" s="70" t="s">
        <v>279</v>
      </c>
      <c r="H919" s="6">
        <f t="shared" si="63"/>
        <v>-12000</v>
      </c>
      <c r="I919" s="22">
        <f aca="true" t="shared" si="66" ref="I919:I950">+B919/M919</f>
        <v>6</v>
      </c>
      <c r="K919" s="84" t="s">
        <v>202</v>
      </c>
      <c r="L919">
        <v>22</v>
      </c>
      <c r="M919" s="2">
        <v>500</v>
      </c>
    </row>
    <row r="920" spans="2:13" ht="12.75">
      <c r="B920" s="297">
        <v>3000</v>
      </c>
      <c r="C920" s="33" t="s">
        <v>306</v>
      </c>
      <c r="D920" s="83" t="s">
        <v>11</v>
      </c>
      <c r="E920" s="83" t="s">
        <v>461</v>
      </c>
      <c r="F920" s="70" t="s">
        <v>497</v>
      </c>
      <c r="G920" s="70" t="s">
        <v>279</v>
      </c>
      <c r="H920" s="6">
        <f t="shared" si="63"/>
        <v>-15000</v>
      </c>
      <c r="I920" s="22">
        <f t="shared" si="66"/>
        <v>6</v>
      </c>
      <c r="K920" s="84" t="s">
        <v>202</v>
      </c>
      <c r="L920">
        <v>22</v>
      </c>
      <c r="M920" s="2">
        <v>500</v>
      </c>
    </row>
    <row r="921" spans="2:13" ht="12.75">
      <c r="B921" s="297">
        <v>2000</v>
      </c>
      <c r="C921" s="33" t="s">
        <v>307</v>
      </c>
      <c r="D921" s="83" t="s">
        <v>11</v>
      </c>
      <c r="E921" s="83" t="s">
        <v>461</v>
      </c>
      <c r="F921" s="70" t="s">
        <v>497</v>
      </c>
      <c r="G921" s="70" t="s">
        <v>292</v>
      </c>
      <c r="H921" s="6">
        <f t="shared" si="63"/>
        <v>-17000</v>
      </c>
      <c r="I921" s="22">
        <f t="shared" si="66"/>
        <v>4</v>
      </c>
      <c r="K921" s="84" t="s">
        <v>202</v>
      </c>
      <c r="L921">
        <v>22</v>
      </c>
      <c r="M921" s="2">
        <v>500</v>
      </c>
    </row>
    <row r="922" spans="2:13" ht="12.75">
      <c r="B922" s="297">
        <v>2000</v>
      </c>
      <c r="C922" s="33" t="s">
        <v>308</v>
      </c>
      <c r="D922" s="83" t="s">
        <v>11</v>
      </c>
      <c r="E922" s="83" t="s">
        <v>461</v>
      </c>
      <c r="F922" s="70" t="s">
        <v>497</v>
      </c>
      <c r="G922" s="70" t="s">
        <v>292</v>
      </c>
      <c r="H922" s="6">
        <f t="shared" si="63"/>
        <v>-19000</v>
      </c>
      <c r="I922" s="22">
        <f t="shared" si="66"/>
        <v>4</v>
      </c>
      <c r="K922" s="84" t="s">
        <v>202</v>
      </c>
      <c r="L922">
        <v>22</v>
      </c>
      <c r="M922" s="2">
        <v>500</v>
      </c>
    </row>
    <row r="923" spans="2:13" ht="12.75">
      <c r="B923" s="297">
        <v>2000</v>
      </c>
      <c r="C923" s="33" t="s">
        <v>309</v>
      </c>
      <c r="D923" s="83" t="s">
        <v>11</v>
      </c>
      <c r="E923" s="83" t="s">
        <v>461</v>
      </c>
      <c r="F923" s="70" t="s">
        <v>497</v>
      </c>
      <c r="G923" s="70" t="s">
        <v>292</v>
      </c>
      <c r="H923" s="6">
        <f t="shared" si="63"/>
        <v>-21000</v>
      </c>
      <c r="I923" s="22">
        <f t="shared" si="66"/>
        <v>4</v>
      </c>
      <c r="K923" s="84" t="s">
        <v>202</v>
      </c>
      <c r="L923">
        <v>22</v>
      </c>
      <c r="M923" s="2">
        <v>500</v>
      </c>
    </row>
    <row r="924" spans="2:13" ht="12.75">
      <c r="B924" s="297">
        <v>2000</v>
      </c>
      <c r="C924" s="33" t="s">
        <v>310</v>
      </c>
      <c r="D924" s="83" t="s">
        <v>11</v>
      </c>
      <c r="E924" s="83" t="s">
        <v>461</v>
      </c>
      <c r="F924" s="70" t="s">
        <v>497</v>
      </c>
      <c r="G924" s="70" t="s">
        <v>292</v>
      </c>
      <c r="H924" s="6">
        <f>H923-B924</f>
        <v>-23000</v>
      </c>
      <c r="I924" s="22">
        <f t="shared" si="66"/>
        <v>4</v>
      </c>
      <c r="K924" s="84" t="s">
        <v>202</v>
      </c>
      <c r="L924">
        <v>22</v>
      </c>
      <c r="M924" s="2">
        <v>500</v>
      </c>
    </row>
    <row r="925" spans="2:13" ht="12.75">
      <c r="B925" s="297">
        <v>2000</v>
      </c>
      <c r="C925" s="83" t="s">
        <v>311</v>
      </c>
      <c r="D925" s="83" t="s">
        <v>11</v>
      </c>
      <c r="E925" s="83" t="s">
        <v>461</v>
      </c>
      <c r="F925" s="70" t="s">
        <v>497</v>
      </c>
      <c r="G925" s="70" t="s">
        <v>294</v>
      </c>
      <c r="H925" s="6">
        <f>H924-B925</f>
        <v>-25000</v>
      </c>
      <c r="I925" s="22">
        <f t="shared" si="66"/>
        <v>4</v>
      </c>
      <c r="K925" s="84" t="s">
        <v>202</v>
      </c>
      <c r="L925">
        <v>22</v>
      </c>
      <c r="M925" s="2">
        <v>500</v>
      </c>
    </row>
    <row r="926" spans="2:13" ht="12.75">
      <c r="B926" s="297">
        <v>2000</v>
      </c>
      <c r="C926" s="83" t="s">
        <v>312</v>
      </c>
      <c r="D926" s="83" t="s">
        <v>11</v>
      </c>
      <c r="E926" s="83" t="s">
        <v>461</v>
      </c>
      <c r="F926" s="70" t="s">
        <v>497</v>
      </c>
      <c r="G926" s="70" t="s">
        <v>294</v>
      </c>
      <c r="H926" s="6">
        <f>H925-B926</f>
        <v>-27000</v>
      </c>
      <c r="I926" s="22">
        <f t="shared" si="66"/>
        <v>4</v>
      </c>
      <c r="K926" s="84" t="s">
        <v>202</v>
      </c>
      <c r="L926">
        <v>22</v>
      </c>
      <c r="M926" s="2">
        <v>500</v>
      </c>
    </row>
    <row r="927" spans="2:13" ht="12.75">
      <c r="B927" s="297">
        <v>3000</v>
      </c>
      <c r="C927" s="83" t="s">
        <v>313</v>
      </c>
      <c r="D927" s="83" t="s">
        <v>11</v>
      </c>
      <c r="E927" s="83" t="s">
        <v>461</v>
      </c>
      <c r="F927" s="70" t="s">
        <v>498</v>
      </c>
      <c r="G927" s="70" t="s">
        <v>296</v>
      </c>
      <c r="H927" s="6">
        <f>H926-B927</f>
        <v>-30000</v>
      </c>
      <c r="I927" s="22">
        <f t="shared" si="66"/>
        <v>6</v>
      </c>
      <c r="K927" s="84" t="s">
        <v>202</v>
      </c>
      <c r="L927">
        <v>22</v>
      </c>
      <c r="M927" s="2">
        <v>500</v>
      </c>
    </row>
    <row r="928" spans="2:13" ht="12.75">
      <c r="B928" s="297">
        <v>2000</v>
      </c>
      <c r="C928" s="83" t="s">
        <v>454</v>
      </c>
      <c r="D928" s="83" t="s">
        <v>11</v>
      </c>
      <c r="E928" s="83" t="s">
        <v>461</v>
      </c>
      <c r="F928" s="70" t="s">
        <v>499</v>
      </c>
      <c r="G928" s="70" t="s">
        <v>296</v>
      </c>
      <c r="H928" s="6">
        <f>H927-B928</f>
        <v>-32000</v>
      </c>
      <c r="I928" s="22">
        <f t="shared" si="66"/>
        <v>4</v>
      </c>
      <c r="K928" s="84" t="s">
        <v>202</v>
      </c>
      <c r="L928">
        <v>22</v>
      </c>
      <c r="M928" s="2">
        <v>500</v>
      </c>
    </row>
    <row r="929" spans="1:13" s="76" customFormat="1" ht="12.75">
      <c r="A929" s="71"/>
      <c r="B929" s="399">
        <f>SUM(B915:B928)</f>
        <v>32000</v>
      </c>
      <c r="C929" s="71" t="s">
        <v>515</v>
      </c>
      <c r="D929" s="71"/>
      <c r="E929" s="71"/>
      <c r="F929" s="74"/>
      <c r="G929" s="74"/>
      <c r="H929" s="72">
        <v>0</v>
      </c>
      <c r="I929" s="75">
        <f t="shared" si="66"/>
        <v>64</v>
      </c>
      <c r="M929" s="2">
        <v>500</v>
      </c>
    </row>
    <row r="930" spans="2:13" ht="12.75">
      <c r="B930" s="297"/>
      <c r="H930" s="6">
        <f aca="true" t="shared" si="67" ref="H930:H940">H929-B930</f>
        <v>0</v>
      </c>
      <c r="I930" s="22">
        <f t="shared" si="66"/>
        <v>0</v>
      </c>
      <c r="M930" s="2">
        <v>500</v>
      </c>
    </row>
    <row r="931" spans="2:13" ht="12.75">
      <c r="B931" s="297"/>
      <c r="H931" s="6">
        <f t="shared" si="67"/>
        <v>0</v>
      </c>
      <c r="I931" s="22">
        <f t="shared" si="66"/>
        <v>0</v>
      </c>
      <c r="M931" s="2">
        <v>500</v>
      </c>
    </row>
    <row r="932" spans="2:13" ht="12.75">
      <c r="B932" s="297">
        <v>1500</v>
      </c>
      <c r="C932" s="1" t="s">
        <v>18</v>
      </c>
      <c r="D932" s="1" t="s">
        <v>11</v>
      </c>
      <c r="E932" s="1" t="s">
        <v>19</v>
      </c>
      <c r="F932" s="70" t="s">
        <v>497</v>
      </c>
      <c r="G932" s="27" t="s">
        <v>217</v>
      </c>
      <c r="H932" s="6">
        <f t="shared" si="67"/>
        <v>-1500</v>
      </c>
      <c r="I932" s="22">
        <f t="shared" si="66"/>
        <v>3</v>
      </c>
      <c r="K932" s="84" t="s">
        <v>202</v>
      </c>
      <c r="L932">
        <v>22</v>
      </c>
      <c r="M932" s="2">
        <v>500</v>
      </c>
    </row>
    <row r="933" spans="2:13" ht="12.75">
      <c r="B933" s="297">
        <v>1500</v>
      </c>
      <c r="C933" s="1" t="s">
        <v>18</v>
      </c>
      <c r="D933" s="1" t="s">
        <v>11</v>
      </c>
      <c r="E933" s="1" t="s">
        <v>19</v>
      </c>
      <c r="F933" s="70" t="s">
        <v>497</v>
      </c>
      <c r="G933" s="27" t="s">
        <v>255</v>
      </c>
      <c r="H933" s="6">
        <f t="shared" si="67"/>
        <v>-3000</v>
      </c>
      <c r="I933" s="22">
        <f t="shared" si="66"/>
        <v>3</v>
      </c>
      <c r="K933" s="84" t="s">
        <v>202</v>
      </c>
      <c r="L933">
        <v>22</v>
      </c>
      <c r="M933" s="2">
        <v>500</v>
      </c>
    </row>
    <row r="934" spans="2:13" ht="12.75">
      <c r="B934" s="297">
        <v>1300</v>
      </c>
      <c r="C934" s="83" t="s">
        <v>18</v>
      </c>
      <c r="D934" s="83" t="s">
        <v>11</v>
      </c>
      <c r="E934" s="83" t="s">
        <v>19</v>
      </c>
      <c r="F934" s="70" t="s">
        <v>497</v>
      </c>
      <c r="G934" s="70" t="s">
        <v>259</v>
      </c>
      <c r="H934" s="6">
        <f t="shared" si="67"/>
        <v>-4300</v>
      </c>
      <c r="I934" s="22">
        <f t="shared" si="66"/>
        <v>2.6</v>
      </c>
      <c r="K934" s="84" t="s">
        <v>202</v>
      </c>
      <c r="L934">
        <v>22</v>
      </c>
      <c r="M934" s="2">
        <v>500</v>
      </c>
    </row>
    <row r="935" spans="2:13" ht="12.75">
      <c r="B935" s="297">
        <v>1600</v>
      </c>
      <c r="C935" s="83" t="s">
        <v>18</v>
      </c>
      <c r="D935" s="83" t="s">
        <v>11</v>
      </c>
      <c r="E935" s="83" t="s">
        <v>19</v>
      </c>
      <c r="F935" s="70" t="s">
        <v>497</v>
      </c>
      <c r="G935" s="70" t="s">
        <v>279</v>
      </c>
      <c r="H935" s="6">
        <f t="shared" si="67"/>
        <v>-5900</v>
      </c>
      <c r="I935" s="22">
        <f t="shared" si="66"/>
        <v>3.2</v>
      </c>
      <c r="K935" s="84" t="s">
        <v>202</v>
      </c>
      <c r="L935">
        <v>22</v>
      </c>
      <c r="M935" s="2">
        <v>500</v>
      </c>
    </row>
    <row r="936" spans="2:13" ht="12.75">
      <c r="B936" s="297">
        <v>1400</v>
      </c>
      <c r="C936" s="83" t="s">
        <v>18</v>
      </c>
      <c r="D936" s="83" t="s">
        <v>11</v>
      </c>
      <c r="E936" s="83" t="s">
        <v>19</v>
      </c>
      <c r="F936" s="70" t="s">
        <v>497</v>
      </c>
      <c r="G936" s="70" t="s">
        <v>292</v>
      </c>
      <c r="H936" s="6">
        <f t="shared" si="67"/>
        <v>-7300</v>
      </c>
      <c r="I936" s="22">
        <f t="shared" si="66"/>
        <v>2.8</v>
      </c>
      <c r="K936" s="84" t="s">
        <v>202</v>
      </c>
      <c r="L936">
        <v>22</v>
      </c>
      <c r="M936" s="2">
        <v>500</v>
      </c>
    </row>
    <row r="937" spans="2:13" ht="12.75">
      <c r="B937" s="297">
        <v>1500</v>
      </c>
      <c r="C937" s="83" t="s">
        <v>18</v>
      </c>
      <c r="D937" s="83" t="s">
        <v>11</v>
      </c>
      <c r="E937" s="83" t="s">
        <v>19</v>
      </c>
      <c r="F937" s="70" t="s">
        <v>497</v>
      </c>
      <c r="G937" s="70" t="s">
        <v>294</v>
      </c>
      <c r="H937" s="6">
        <f t="shared" si="67"/>
        <v>-8800</v>
      </c>
      <c r="I937" s="22">
        <f t="shared" si="66"/>
        <v>3</v>
      </c>
      <c r="K937" s="84" t="s">
        <v>202</v>
      </c>
      <c r="L937">
        <v>22</v>
      </c>
      <c r="M937" s="2">
        <v>500</v>
      </c>
    </row>
    <row r="938" spans="2:13" ht="12.75">
      <c r="B938" s="297">
        <v>1500</v>
      </c>
      <c r="C938" s="83" t="s">
        <v>18</v>
      </c>
      <c r="D938" s="83" t="s">
        <v>11</v>
      </c>
      <c r="E938" s="83" t="s">
        <v>19</v>
      </c>
      <c r="F938" s="70" t="s">
        <v>497</v>
      </c>
      <c r="G938" s="70" t="s">
        <v>296</v>
      </c>
      <c r="H938" s="6">
        <f t="shared" si="67"/>
        <v>-10300</v>
      </c>
      <c r="I938" s="22">
        <f t="shared" si="66"/>
        <v>3</v>
      </c>
      <c r="K938" s="84" t="s">
        <v>202</v>
      </c>
      <c r="L938">
        <v>22</v>
      </c>
      <c r="M938" s="2">
        <v>500</v>
      </c>
    </row>
    <row r="939" spans="2:13" ht="12.75">
      <c r="B939" s="297">
        <v>1400</v>
      </c>
      <c r="C939" s="83" t="s">
        <v>18</v>
      </c>
      <c r="D939" s="83" t="s">
        <v>11</v>
      </c>
      <c r="E939" s="83" t="s">
        <v>19</v>
      </c>
      <c r="F939" s="70" t="s">
        <v>497</v>
      </c>
      <c r="G939" s="70" t="s">
        <v>298</v>
      </c>
      <c r="H939" s="6">
        <f t="shared" si="67"/>
        <v>-11700</v>
      </c>
      <c r="I939" s="22">
        <f t="shared" si="66"/>
        <v>2.8</v>
      </c>
      <c r="K939" s="84" t="s">
        <v>202</v>
      </c>
      <c r="L939">
        <v>22</v>
      </c>
      <c r="M939" s="2">
        <v>500</v>
      </c>
    </row>
    <row r="940" spans="2:13" ht="12.75">
      <c r="B940" s="297">
        <v>1500</v>
      </c>
      <c r="C940" s="83" t="s">
        <v>18</v>
      </c>
      <c r="D940" s="83" t="s">
        <v>11</v>
      </c>
      <c r="E940" s="83" t="s">
        <v>19</v>
      </c>
      <c r="F940" s="70" t="s">
        <v>497</v>
      </c>
      <c r="G940" s="27" t="s">
        <v>319</v>
      </c>
      <c r="H940" s="6">
        <f t="shared" si="67"/>
        <v>-13200</v>
      </c>
      <c r="I940" s="22">
        <f t="shared" si="66"/>
        <v>3</v>
      </c>
      <c r="K940" s="84" t="s">
        <v>202</v>
      </c>
      <c r="L940">
        <v>22</v>
      </c>
      <c r="M940" s="2">
        <v>500</v>
      </c>
    </row>
    <row r="941" spans="1:13" s="76" customFormat="1" ht="12.75">
      <c r="A941" s="71"/>
      <c r="B941" s="399">
        <f>SUM(B932:B940)</f>
        <v>13200</v>
      </c>
      <c r="C941" s="71"/>
      <c r="D941" s="73"/>
      <c r="E941" s="71" t="s">
        <v>19</v>
      </c>
      <c r="F941" s="74"/>
      <c r="G941" s="74"/>
      <c r="H941" s="72">
        <v>0</v>
      </c>
      <c r="I941" s="75">
        <f t="shared" si="66"/>
        <v>26.4</v>
      </c>
      <c r="M941" s="2">
        <v>500</v>
      </c>
    </row>
    <row r="942" spans="2:13" ht="12.75">
      <c r="B942" s="297"/>
      <c r="D942" s="83"/>
      <c r="H942" s="6">
        <f aca="true" t="shared" si="68" ref="H942:H969">H941-B942</f>
        <v>0</v>
      </c>
      <c r="I942" s="22">
        <f t="shared" si="66"/>
        <v>0</v>
      </c>
      <c r="M942" s="2">
        <v>500</v>
      </c>
    </row>
    <row r="943" spans="2:13" ht="12.75">
      <c r="B943" s="297"/>
      <c r="D943" s="83"/>
      <c r="H943" s="6">
        <f t="shared" si="68"/>
        <v>0</v>
      </c>
      <c r="I943" s="22">
        <f t="shared" si="66"/>
        <v>0</v>
      </c>
      <c r="M943" s="2">
        <v>500</v>
      </c>
    </row>
    <row r="944" spans="2:13" ht="12.75">
      <c r="B944" s="297">
        <v>3000</v>
      </c>
      <c r="C944" s="83" t="s">
        <v>54</v>
      </c>
      <c r="D944" s="83" t="s">
        <v>11</v>
      </c>
      <c r="E944" s="83" t="s">
        <v>461</v>
      </c>
      <c r="F944" s="70" t="s">
        <v>500</v>
      </c>
      <c r="G944" s="70" t="s">
        <v>259</v>
      </c>
      <c r="H944" s="6">
        <f t="shared" si="68"/>
        <v>-3000</v>
      </c>
      <c r="I944" s="22">
        <f t="shared" si="66"/>
        <v>6</v>
      </c>
      <c r="K944" s="84" t="s">
        <v>202</v>
      </c>
      <c r="L944">
        <v>22</v>
      </c>
      <c r="M944" s="2">
        <v>500</v>
      </c>
    </row>
    <row r="945" spans="2:13" ht="12.75">
      <c r="B945" s="297">
        <v>3000</v>
      </c>
      <c r="C945" s="83" t="s">
        <v>54</v>
      </c>
      <c r="D945" s="83" t="s">
        <v>11</v>
      </c>
      <c r="E945" s="83" t="s">
        <v>461</v>
      </c>
      <c r="F945" s="70" t="s">
        <v>500</v>
      </c>
      <c r="G945" s="70" t="s">
        <v>279</v>
      </c>
      <c r="H945" s="6">
        <f t="shared" si="68"/>
        <v>-6000</v>
      </c>
      <c r="I945" s="22">
        <f t="shared" si="66"/>
        <v>6</v>
      </c>
      <c r="K945" s="84" t="s">
        <v>202</v>
      </c>
      <c r="L945">
        <v>22</v>
      </c>
      <c r="M945" s="2">
        <v>500</v>
      </c>
    </row>
    <row r="946" spans="2:13" ht="12.75">
      <c r="B946" s="297">
        <v>3000</v>
      </c>
      <c r="C946" s="83" t="s">
        <v>54</v>
      </c>
      <c r="D946" s="83" t="s">
        <v>11</v>
      </c>
      <c r="E946" s="83" t="s">
        <v>461</v>
      </c>
      <c r="F946" s="70" t="s">
        <v>500</v>
      </c>
      <c r="G946" s="70" t="s">
        <v>292</v>
      </c>
      <c r="H946" s="6">
        <f t="shared" si="68"/>
        <v>-9000</v>
      </c>
      <c r="I946" s="22">
        <f t="shared" si="66"/>
        <v>6</v>
      </c>
      <c r="K946" s="84" t="s">
        <v>202</v>
      </c>
      <c r="L946">
        <v>22</v>
      </c>
      <c r="M946" s="2">
        <v>500</v>
      </c>
    </row>
    <row r="947" spans="2:13" ht="12.75">
      <c r="B947" s="297">
        <v>3000</v>
      </c>
      <c r="C947" s="83" t="s">
        <v>54</v>
      </c>
      <c r="D947" s="83" t="s">
        <v>11</v>
      </c>
      <c r="E947" s="83" t="s">
        <v>461</v>
      </c>
      <c r="F947" s="70" t="s">
        <v>500</v>
      </c>
      <c r="G947" s="70" t="s">
        <v>294</v>
      </c>
      <c r="H947" s="6">
        <f t="shared" si="68"/>
        <v>-12000</v>
      </c>
      <c r="I947" s="22">
        <f t="shared" si="66"/>
        <v>6</v>
      </c>
      <c r="K947" s="84" t="s">
        <v>202</v>
      </c>
      <c r="L947">
        <v>22</v>
      </c>
      <c r="M947" s="2">
        <v>500</v>
      </c>
    </row>
    <row r="948" spans="1:13" s="76" customFormat="1" ht="12.75">
      <c r="A948" s="71"/>
      <c r="B948" s="399">
        <f>SUM(B944:B947)</f>
        <v>12000</v>
      </c>
      <c r="C948" s="71" t="s">
        <v>54</v>
      </c>
      <c r="D948" s="73"/>
      <c r="E948" s="73"/>
      <c r="F948" s="96"/>
      <c r="G948" s="96"/>
      <c r="H948" s="72">
        <v>0</v>
      </c>
      <c r="I948" s="75">
        <f t="shared" si="66"/>
        <v>24</v>
      </c>
      <c r="M948" s="2">
        <v>500</v>
      </c>
    </row>
    <row r="949" spans="2:13" ht="12.75">
      <c r="B949" s="297"/>
      <c r="D949" s="83"/>
      <c r="H949" s="6">
        <f t="shared" si="68"/>
        <v>0</v>
      </c>
      <c r="I949" s="22">
        <f t="shared" si="66"/>
        <v>0</v>
      </c>
      <c r="M949" s="2">
        <v>500</v>
      </c>
    </row>
    <row r="950" spans="2:13" ht="12.75">
      <c r="B950" s="297"/>
      <c r="H950" s="6">
        <f t="shared" si="68"/>
        <v>0</v>
      </c>
      <c r="I950" s="22">
        <f t="shared" si="66"/>
        <v>0</v>
      </c>
      <c r="M950" s="2">
        <v>500</v>
      </c>
    </row>
    <row r="951" spans="2:13" ht="12.75">
      <c r="B951" s="297">
        <v>2000</v>
      </c>
      <c r="C951" s="83" t="s">
        <v>20</v>
      </c>
      <c r="D951" s="83" t="s">
        <v>11</v>
      </c>
      <c r="E951" s="83" t="s">
        <v>461</v>
      </c>
      <c r="F951" s="70" t="s">
        <v>497</v>
      </c>
      <c r="G951" s="27" t="s">
        <v>217</v>
      </c>
      <c r="H951" s="6">
        <f t="shared" si="68"/>
        <v>-2000</v>
      </c>
      <c r="I951" s="22">
        <f aca="true" t="shared" si="69" ref="I951:I977">+B951/M951</f>
        <v>4</v>
      </c>
      <c r="K951" t="s">
        <v>202</v>
      </c>
      <c r="L951">
        <v>22</v>
      </c>
      <c r="M951" s="2">
        <v>500</v>
      </c>
    </row>
    <row r="952" spans="2:13" ht="12.75">
      <c r="B952" s="297">
        <v>2000</v>
      </c>
      <c r="C952" s="83" t="s">
        <v>20</v>
      </c>
      <c r="D952" s="83" t="s">
        <v>11</v>
      </c>
      <c r="E952" s="83" t="s">
        <v>461</v>
      </c>
      <c r="F952" s="70" t="s">
        <v>497</v>
      </c>
      <c r="G952" s="27" t="s">
        <v>255</v>
      </c>
      <c r="H952" s="6">
        <f t="shared" si="68"/>
        <v>-4000</v>
      </c>
      <c r="I952" s="22">
        <f t="shared" si="69"/>
        <v>4</v>
      </c>
      <c r="K952" t="s">
        <v>202</v>
      </c>
      <c r="L952">
        <v>22</v>
      </c>
      <c r="M952" s="2">
        <v>500</v>
      </c>
    </row>
    <row r="953" spans="2:13" ht="12.75">
      <c r="B953" s="297">
        <v>2000</v>
      </c>
      <c r="C953" s="83" t="s">
        <v>20</v>
      </c>
      <c r="D953" s="83" t="s">
        <v>11</v>
      </c>
      <c r="E953" s="83" t="s">
        <v>461</v>
      </c>
      <c r="F953" s="70" t="s">
        <v>497</v>
      </c>
      <c r="G953" s="70" t="s">
        <v>259</v>
      </c>
      <c r="H953" s="6">
        <f t="shared" si="68"/>
        <v>-6000</v>
      </c>
      <c r="I953" s="22">
        <f t="shared" si="69"/>
        <v>4</v>
      </c>
      <c r="K953" s="84" t="s">
        <v>202</v>
      </c>
      <c r="L953">
        <v>22</v>
      </c>
      <c r="M953" s="2">
        <v>500</v>
      </c>
    </row>
    <row r="954" spans="2:13" ht="12.75">
      <c r="B954" s="297">
        <v>2000</v>
      </c>
      <c r="C954" s="83" t="s">
        <v>20</v>
      </c>
      <c r="D954" s="83" t="s">
        <v>11</v>
      </c>
      <c r="E954" s="83" t="s">
        <v>461</v>
      </c>
      <c r="F954" s="70" t="s">
        <v>497</v>
      </c>
      <c r="G954" s="70" t="s">
        <v>279</v>
      </c>
      <c r="H954" s="6">
        <f t="shared" si="68"/>
        <v>-8000</v>
      </c>
      <c r="I954" s="22">
        <f t="shared" si="69"/>
        <v>4</v>
      </c>
      <c r="K954" s="84" t="s">
        <v>202</v>
      </c>
      <c r="L954">
        <v>22</v>
      </c>
      <c r="M954" s="2">
        <v>500</v>
      </c>
    </row>
    <row r="955" spans="2:13" ht="12.75">
      <c r="B955" s="297">
        <v>2000</v>
      </c>
      <c r="C955" s="83" t="s">
        <v>20</v>
      </c>
      <c r="D955" s="83" t="s">
        <v>11</v>
      </c>
      <c r="E955" s="83" t="s">
        <v>461</v>
      </c>
      <c r="F955" s="70" t="s">
        <v>497</v>
      </c>
      <c r="G955" s="70" t="s">
        <v>292</v>
      </c>
      <c r="H955" s="6">
        <f t="shared" si="68"/>
        <v>-10000</v>
      </c>
      <c r="I955" s="22">
        <f t="shared" si="69"/>
        <v>4</v>
      </c>
      <c r="K955" s="84" t="s">
        <v>202</v>
      </c>
      <c r="L955">
        <v>22</v>
      </c>
      <c r="M955" s="2">
        <v>500</v>
      </c>
    </row>
    <row r="956" spans="2:13" ht="12.75">
      <c r="B956" s="297">
        <v>2000</v>
      </c>
      <c r="C956" s="83" t="s">
        <v>20</v>
      </c>
      <c r="D956" s="83" t="s">
        <v>11</v>
      </c>
      <c r="E956" s="83" t="s">
        <v>461</v>
      </c>
      <c r="F956" s="70" t="s">
        <v>497</v>
      </c>
      <c r="G956" s="70" t="s">
        <v>317</v>
      </c>
      <c r="H956" s="6">
        <f t="shared" si="68"/>
        <v>-12000</v>
      </c>
      <c r="I956" s="22">
        <f t="shared" si="69"/>
        <v>4</v>
      </c>
      <c r="K956" s="84" t="s">
        <v>202</v>
      </c>
      <c r="L956">
        <v>22</v>
      </c>
      <c r="M956" s="2">
        <v>500</v>
      </c>
    </row>
    <row r="957" spans="2:13" ht="12.75">
      <c r="B957" s="297">
        <v>2000</v>
      </c>
      <c r="C957" s="83" t="s">
        <v>20</v>
      </c>
      <c r="D957" s="83" t="s">
        <v>11</v>
      </c>
      <c r="E957" s="83" t="s">
        <v>461</v>
      </c>
      <c r="F957" s="70" t="s">
        <v>497</v>
      </c>
      <c r="G957" s="70" t="s">
        <v>318</v>
      </c>
      <c r="H957" s="6">
        <f t="shared" si="68"/>
        <v>-14000</v>
      </c>
      <c r="I957" s="22">
        <f t="shared" si="69"/>
        <v>4</v>
      </c>
      <c r="K957" s="84" t="s">
        <v>202</v>
      </c>
      <c r="L957">
        <v>22</v>
      </c>
      <c r="M957" s="2">
        <v>500</v>
      </c>
    </row>
    <row r="958" spans="2:13" ht="12.75">
      <c r="B958" s="297">
        <v>2000</v>
      </c>
      <c r="C958" s="83" t="s">
        <v>20</v>
      </c>
      <c r="D958" s="83" t="s">
        <v>11</v>
      </c>
      <c r="E958" s="83" t="s">
        <v>461</v>
      </c>
      <c r="F958" s="70" t="s">
        <v>497</v>
      </c>
      <c r="G958" s="27" t="s">
        <v>298</v>
      </c>
      <c r="H958" s="6">
        <f>H957-B958</f>
        <v>-16000</v>
      </c>
      <c r="I958" s="22">
        <f t="shared" si="69"/>
        <v>4</v>
      </c>
      <c r="K958" s="84" t="s">
        <v>202</v>
      </c>
      <c r="L958">
        <v>22</v>
      </c>
      <c r="M958" s="2">
        <v>500</v>
      </c>
    </row>
    <row r="959" spans="2:13" ht="12.75">
      <c r="B959" s="297">
        <v>2000</v>
      </c>
      <c r="C959" s="83" t="s">
        <v>20</v>
      </c>
      <c r="D959" s="83" t="s">
        <v>11</v>
      </c>
      <c r="E959" s="83" t="s">
        <v>461</v>
      </c>
      <c r="F959" s="70" t="s">
        <v>497</v>
      </c>
      <c r="G959" s="27" t="s">
        <v>319</v>
      </c>
      <c r="H959" s="6">
        <f>H958-B959</f>
        <v>-18000</v>
      </c>
      <c r="I959" s="22">
        <f t="shared" si="69"/>
        <v>4</v>
      </c>
      <c r="K959" s="84" t="s">
        <v>202</v>
      </c>
      <c r="L959">
        <v>22</v>
      </c>
      <c r="M959" s="2">
        <v>500</v>
      </c>
    </row>
    <row r="960" spans="1:13" s="76" customFormat="1" ht="12.75">
      <c r="A960" s="71"/>
      <c r="B960" s="399">
        <f>SUM(B951:B959)</f>
        <v>18000</v>
      </c>
      <c r="C960" s="71" t="s">
        <v>20</v>
      </c>
      <c r="D960" s="73"/>
      <c r="E960" s="71"/>
      <c r="F960" s="74"/>
      <c r="G960" s="74"/>
      <c r="H960" s="72">
        <v>0</v>
      </c>
      <c r="I960" s="75">
        <f t="shared" si="69"/>
        <v>36</v>
      </c>
      <c r="M960" s="2">
        <v>500</v>
      </c>
    </row>
    <row r="961" spans="2:13" ht="12.75">
      <c r="B961" s="297"/>
      <c r="D961" s="83"/>
      <c r="H961" s="6">
        <f t="shared" si="68"/>
        <v>0</v>
      </c>
      <c r="I961" s="22">
        <f t="shared" si="69"/>
        <v>0</v>
      </c>
      <c r="M961" s="2">
        <v>500</v>
      </c>
    </row>
    <row r="962" spans="2:13" ht="12.75">
      <c r="B962" s="297"/>
      <c r="D962" s="83"/>
      <c r="H962" s="6">
        <f t="shared" si="68"/>
        <v>0</v>
      </c>
      <c r="I962" s="22">
        <f t="shared" si="69"/>
        <v>0</v>
      </c>
      <c r="K962" s="84" t="s">
        <v>202</v>
      </c>
      <c r="L962">
        <v>22</v>
      </c>
      <c r="M962" s="2">
        <v>500</v>
      </c>
    </row>
    <row r="963" spans="2:13" ht="12.75">
      <c r="B963" s="297">
        <v>1000</v>
      </c>
      <c r="C963" s="83" t="s">
        <v>462</v>
      </c>
      <c r="D963" s="83" t="s">
        <v>11</v>
      </c>
      <c r="E963" s="83" t="s">
        <v>22</v>
      </c>
      <c r="F963" s="70" t="s">
        <v>497</v>
      </c>
      <c r="G963" s="70" t="s">
        <v>259</v>
      </c>
      <c r="H963" s="6">
        <f t="shared" si="68"/>
        <v>-1000</v>
      </c>
      <c r="I963" s="22">
        <f t="shared" si="69"/>
        <v>2</v>
      </c>
      <c r="K963" s="84" t="s">
        <v>202</v>
      </c>
      <c r="L963">
        <v>22</v>
      </c>
      <c r="M963" s="2">
        <v>500</v>
      </c>
    </row>
    <row r="964" spans="2:13" ht="12.75">
      <c r="B964" s="297">
        <v>1000</v>
      </c>
      <c r="C964" s="83" t="s">
        <v>462</v>
      </c>
      <c r="D964" s="83" t="s">
        <v>11</v>
      </c>
      <c r="E964" s="83" t="s">
        <v>22</v>
      </c>
      <c r="F964" s="70" t="s">
        <v>497</v>
      </c>
      <c r="G964" s="70" t="s">
        <v>279</v>
      </c>
      <c r="H964" s="6">
        <f t="shared" si="68"/>
        <v>-2000</v>
      </c>
      <c r="I964" s="22">
        <f t="shared" si="69"/>
        <v>2</v>
      </c>
      <c r="K964" s="84" t="s">
        <v>202</v>
      </c>
      <c r="L964">
        <v>22</v>
      </c>
      <c r="M964" s="2">
        <v>500</v>
      </c>
    </row>
    <row r="965" spans="2:13" ht="12.75">
      <c r="B965" s="297">
        <v>1000</v>
      </c>
      <c r="C965" s="83" t="s">
        <v>462</v>
      </c>
      <c r="D965" s="83" t="s">
        <v>11</v>
      </c>
      <c r="E965" s="83" t="s">
        <v>22</v>
      </c>
      <c r="F965" s="70" t="s">
        <v>497</v>
      </c>
      <c r="G965" s="70" t="s">
        <v>292</v>
      </c>
      <c r="H965" s="6">
        <f t="shared" si="68"/>
        <v>-3000</v>
      </c>
      <c r="I965" s="22">
        <f t="shared" si="69"/>
        <v>2</v>
      </c>
      <c r="K965" s="84" t="s">
        <v>202</v>
      </c>
      <c r="L965">
        <v>22</v>
      </c>
      <c r="M965" s="2">
        <v>500</v>
      </c>
    </row>
    <row r="966" spans="1:13" s="76" customFormat="1" ht="12.75">
      <c r="A966" s="71"/>
      <c r="B966" s="399">
        <f>SUM(B963:B965)</f>
        <v>3000</v>
      </c>
      <c r="C966" s="71"/>
      <c r="D966" s="73"/>
      <c r="E966" s="60" t="s">
        <v>22</v>
      </c>
      <c r="F966" s="74"/>
      <c r="G966" s="74"/>
      <c r="H966" s="72">
        <v>0</v>
      </c>
      <c r="I966" s="75">
        <f t="shared" si="69"/>
        <v>6</v>
      </c>
      <c r="M966" s="2">
        <v>500</v>
      </c>
    </row>
    <row r="967" spans="2:13" ht="12.75">
      <c r="B967" s="297"/>
      <c r="D967" s="83"/>
      <c r="H967" s="6">
        <f t="shared" si="68"/>
        <v>0</v>
      </c>
      <c r="I967" s="22">
        <f t="shared" si="69"/>
        <v>0</v>
      </c>
      <c r="M967" s="2">
        <v>500</v>
      </c>
    </row>
    <row r="968" spans="2:13" ht="12.75">
      <c r="B968" s="297"/>
      <c r="H968" s="6">
        <f t="shared" si="68"/>
        <v>0</v>
      </c>
      <c r="I968" s="22">
        <f t="shared" si="69"/>
        <v>0</v>
      </c>
      <c r="M968" s="2">
        <v>500</v>
      </c>
    </row>
    <row r="969" spans="2:13" ht="12.75">
      <c r="B969" s="297">
        <v>2575</v>
      </c>
      <c r="C969" s="1" t="s">
        <v>893</v>
      </c>
      <c r="D969" s="1" t="s">
        <v>11</v>
      </c>
      <c r="E969" s="1" t="s">
        <v>320</v>
      </c>
      <c r="F969" s="30" t="s">
        <v>1126</v>
      </c>
      <c r="G969" s="27" t="s">
        <v>93</v>
      </c>
      <c r="H969" s="6">
        <f t="shared" si="68"/>
        <v>-2575</v>
      </c>
      <c r="I969" s="22">
        <f t="shared" si="69"/>
        <v>5.15</v>
      </c>
      <c r="K969" t="s">
        <v>202</v>
      </c>
      <c r="L969">
        <v>22</v>
      </c>
      <c r="M969" s="2">
        <v>500</v>
      </c>
    </row>
    <row r="970" spans="1:13" s="62" customFormat="1" ht="12.75">
      <c r="A970" s="11"/>
      <c r="B970" s="401">
        <f>SUM(B969)</f>
        <v>2575</v>
      </c>
      <c r="C970" s="11"/>
      <c r="D970" s="11"/>
      <c r="E970" s="11" t="s">
        <v>320</v>
      </c>
      <c r="F970" s="18"/>
      <c r="G970" s="18"/>
      <c r="H970" s="59">
        <v>0</v>
      </c>
      <c r="I970" s="61">
        <f t="shared" si="69"/>
        <v>5.15</v>
      </c>
      <c r="M970" s="2">
        <v>500</v>
      </c>
    </row>
    <row r="971" spans="2:13" ht="12.75">
      <c r="B971" s="297"/>
      <c r="H971" s="6">
        <f>H970-B971</f>
        <v>0</v>
      </c>
      <c r="I971" s="22">
        <f t="shared" si="69"/>
        <v>0</v>
      </c>
      <c r="M971" s="2">
        <v>500</v>
      </c>
    </row>
    <row r="972" spans="2:13" ht="12.75">
      <c r="B972" s="297"/>
      <c r="H972" s="6">
        <f>H971-B972</f>
        <v>0</v>
      </c>
      <c r="I972" s="22">
        <f t="shared" si="69"/>
        <v>0</v>
      </c>
      <c r="M972" s="2">
        <v>500</v>
      </c>
    </row>
    <row r="973" spans="2:13" ht="12.75">
      <c r="B973" s="297"/>
      <c r="H973" s="6">
        <f>H972-B973</f>
        <v>0</v>
      </c>
      <c r="I973" s="22">
        <f t="shared" si="69"/>
        <v>0</v>
      </c>
      <c r="M973" s="2">
        <v>500</v>
      </c>
    </row>
    <row r="974" spans="2:13" ht="12.75">
      <c r="B974" s="297"/>
      <c r="H974" s="6">
        <f>H973-B974</f>
        <v>0</v>
      </c>
      <c r="I974" s="22">
        <f t="shared" si="69"/>
        <v>0</v>
      </c>
      <c r="M974" s="2">
        <v>500</v>
      </c>
    </row>
    <row r="975" spans="1:13" s="58" customFormat="1" ht="12.75">
      <c r="A975" s="54"/>
      <c r="B975" s="397">
        <f>+B982+B989+B996+B1002+B1009+B1015+B1019</f>
        <v>105800</v>
      </c>
      <c r="C975" s="54" t="s">
        <v>321</v>
      </c>
      <c r="D975" s="54" t="s">
        <v>322</v>
      </c>
      <c r="E975" s="54" t="s">
        <v>250</v>
      </c>
      <c r="F975" s="56" t="s">
        <v>251</v>
      </c>
      <c r="G975" s="56" t="s">
        <v>83</v>
      </c>
      <c r="H975" s="55"/>
      <c r="I975" s="57">
        <f t="shared" si="69"/>
        <v>211.6</v>
      </c>
      <c r="M975" s="2">
        <v>500</v>
      </c>
    </row>
    <row r="976" spans="2:13" ht="12.75">
      <c r="B976" s="407"/>
      <c r="H976" s="6">
        <f aca="true" t="shared" si="70" ref="H976:H986">H975-B976</f>
        <v>0</v>
      </c>
      <c r="I976" s="22">
        <f t="shared" si="69"/>
        <v>0</v>
      </c>
      <c r="M976" s="2">
        <v>500</v>
      </c>
    </row>
    <row r="977" spans="2:13" ht="12.75">
      <c r="B977" s="297">
        <v>2500</v>
      </c>
      <c r="C977" s="1" t="s">
        <v>26</v>
      </c>
      <c r="D977" s="1" t="s">
        <v>11</v>
      </c>
      <c r="E977" s="1" t="s">
        <v>17</v>
      </c>
      <c r="F977" s="27" t="s">
        <v>323</v>
      </c>
      <c r="G977" s="27" t="s">
        <v>279</v>
      </c>
      <c r="H977" s="6">
        <f>H976-B977</f>
        <v>-2500</v>
      </c>
      <c r="I977" s="22">
        <f t="shared" si="69"/>
        <v>5</v>
      </c>
      <c r="K977" t="s">
        <v>26</v>
      </c>
      <c r="L977">
        <v>23</v>
      </c>
      <c r="M977" s="2">
        <v>500</v>
      </c>
    </row>
    <row r="978" spans="2:13" ht="12.75">
      <c r="B978" s="297">
        <v>2500</v>
      </c>
      <c r="C978" s="1" t="s">
        <v>26</v>
      </c>
      <c r="D978" s="1" t="s">
        <v>11</v>
      </c>
      <c r="E978" s="1" t="s">
        <v>17</v>
      </c>
      <c r="F978" s="27" t="s">
        <v>324</v>
      </c>
      <c r="G978" s="27" t="s">
        <v>292</v>
      </c>
      <c r="H978" s="6">
        <f t="shared" si="70"/>
        <v>-5000</v>
      </c>
      <c r="I978" s="22">
        <v>5</v>
      </c>
      <c r="K978" t="s">
        <v>26</v>
      </c>
      <c r="L978">
        <v>23</v>
      </c>
      <c r="M978" s="2">
        <v>500</v>
      </c>
    </row>
    <row r="979" spans="2:13" ht="12.75">
      <c r="B979" s="297">
        <v>2500</v>
      </c>
      <c r="C979" s="1" t="s">
        <v>26</v>
      </c>
      <c r="D979" s="1" t="s">
        <v>11</v>
      </c>
      <c r="E979" s="1" t="s">
        <v>17</v>
      </c>
      <c r="F979" s="27" t="s">
        <v>325</v>
      </c>
      <c r="G979" s="27" t="s">
        <v>294</v>
      </c>
      <c r="H979" s="6">
        <f t="shared" si="70"/>
        <v>-7500</v>
      </c>
      <c r="I979" s="22">
        <v>5</v>
      </c>
      <c r="K979" t="s">
        <v>26</v>
      </c>
      <c r="L979">
        <v>23</v>
      </c>
      <c r="M979" s="2">
        <v>500</v>
      </c>
    </row>
    <row r="980" spans="2:13" ht="12.75">
      <c r="B980" s="297">
        <v>2500</v>
      </c>
      <c r="C980" s="1" t="s">
        <v>26</v>
      </c>
      <c r="D980" s="1" t="s">
        <v>11</v>
      </c>
      <c r="E980" s="1" t="s">
        <v>17</v>
      </c>
      <c r="F980" s="27" t="s">
        <v>326</v>
      </c>
      <c r="G980" s="27" t="s">
        <v>296</v>
      </c>
      <c r="H980" s="6">
        <f t="shared" si="70"/>
        <v>-10000</v>
      </c>
      <c r="I980" s="22">
        <v>5</v>
      </c>
      <c r="K980" t="s">
        <v>26</v>
      </c>
      <c r="L980">
        <v>23</v>
      </c>
      <c r="M980" s="2">
        <v>500</v>
      </c>
    </row>
    <row r="981" spans="2:13" ht="12.75">
      <c r="B981" s="297">
        <v>2500</v>
      </c>
      <c r="C981" s="1" t="s">
        <v>26</v>
      </c>
      <c r="D981" s="1" t="s">
        <v>11</v>
      </c>
      <c r="E981" s="1" t="s">
        <v>17</v>
      </c>
      <c r="F981" s="27" t="s">
        <v>327</v>
      </c>
      <c r="G981" s="27" t="s">
        <v>296</v>
      </c>
      <c r="H981" s="6">
        <f t="shared" si="70"/>
        <v>-12500</v>
      </c>
      <c r="I981" s="22">
        <v>5</v>
      </c>
      <c r="K981" t="s">
        <v>26</v>
      </c>
      <c r="L981">
        <v>23</v>
      </c>
      <c r="M981" s="2">
        <v>500</v>
      </c>
    </row>
    <row r="982" spans="1:13" s="62" customFormat="1" ht="12.75">
      <c r="A982" s="11"/>
      <c r="B982" s="401">
        <f>SUM(B977:B981)</f>
        <v>12500</v>
      </c>
      <c r="C982" s="11" t="s">
        <v>418</v>
      </c>
      <c r="D982" s="11"/>
      <c r="E982" s="11"/>
      <c r="F982" s="18"/>
      <c r="G982" s="18"/>
      <c r="H982" s="59">
        <v>0</v>
      </c>
      <c r="I982" s="61">
        <f aca="true" t="shared" si="71" ref="I982:I1026">+B982/M982</f>
        <v>25</v>
      </c>
      <c r="M982" s="2">
        <v>500</v>
      </c>
    </row>
    <row r="983" spans="2:13" ht="12.75">
      <c r="B983" s="297"/>
      <c r="H983" s="6">
        <f t="shared" si="70"/>
        <v>0</v>
      </c>
      <c r="I983" s="22">
        <f t="shared" si="71"/>
        <v>0</v>
      </c>
      <c r="M983" s="2">
        <v>500</v>
      </c>
    </row>
    <row r="984" spans="2:13" ht="12.75">
      <c r="B984" s="297"/>
      <c r="H984" s="6">
        <f t="shared" si="70"/>
        <v>0</v>
      </c>
      <c r="I984" s="22">
        <f t="shared" si="71"/>
        <v>0</v>
      </c>
      <c r="M984" s="2">
        <v>500</v>
      </c>
    </row>
    <row r="985" spans="2:13" ht="12.75">
      <c r="B985" s="297">
        <v>3000</v>
      </c>
      <c r="C985" s="1" t="s">
        <v>455</v>
      </c>
      <c r="D985" s="12" t="s">
        <v>11</v>
      </c>
      <c r="E985" s="12" t="s">
        <v>461</v>
      </c>
      <c r="F985" s="27" t="s">
        <v>328</v>
      </c>
      <c r="G985" s="27" t="s">
        <v>279</v>
      </c>
      <c r="H985" s="6">
        <f t="shared" si="70"/>
        <v>-3000</v>
      </c>
      <c r="I985" s="22">
        <f t="shared" si="71"/>
        <v>6</v>
      </c>
      <c r="K985" t="s">
        <v>17</v>
      </c>
      <c r="M985" s="2">
        <v>500</v>
      </c>
    </row>
    <row r="986" spans="2:13" ht="12.75">
      <c r="B986" s="297">
        <v>5000</v>
      </c>
      <c r="C986" s="1" t="s">
        <v>329</v>
      </c>
      <c r="D986" s="12" t="s">
        <v>11</v>
      </c>
      <c r="E986" s="12" t="s">
        <v>461</v>
      </c>
      <c r="F986" s="27" t="s">
        <v>330</v>
      </c>
      <c r="G986" s="27" t="s">
        <v>296</v>
      </c>
      <c r="H986" s="6">
        <f t="shared" si="70"/>
        <v>-8000</v>
      </c>
      <c r="I986" s="22">
        <f t="shared" si="71"/>
        <v>10</v>
      </c>
      <c r="K986" t="s">
        <v>17</v>
      </c>
      <c r="M986" s="2">
        <v>500</v>
      </c>
    </row>
    <row r="987" spans="2:13" ht="12.75">
      <c r="B987" s="297">
        <v>5000</v>
      </c>
      <c r="C987" s="1" t="s">
        <v>331</v>
      </c>
      <c r="D987" s="12" t="s">
        <v>11</v>
      </c>
      <c r="E987" s="12" t="s">
        <v>461</v>
      </c>
      <c r="F987" s="27" t="s">
        <v>330</v>
      </c>
      <c r="G987" s="27" t="s">
        <v>296</v>
      </c>
      <c r="H987" s="6">
        <f aca="true" t="shared" si="72" ref="H987:H1018">H986-B987</f>
        <v>-13000</v>
      </c>
      <c r="I987" s="22">
        <f t="shared" si="71"/>
        <v>10</v>
      </c>
      <c r="K987" t="s">
        <v>17</v>
      </c>
      <c r="M987" s="2">
        <v>500</v>
      </c>
    </row>
    <row r="988" spans="2:13" ht="12.75">
      <c r="B988" s="297">
        <v>3500</v>
      </c>
      <c r="C988" s="1" t="s">
        <v>456</v>
      </c>
      <c r="D988" s="12" t="s">
        <v>11</v>
      </c>
      <c r="E988" s="12" t="s">
        <v>461</v>
      </c>
      <c r="F988" s="27" t="s">
        <v>332</v>
      </c>
      <c r="G988" s="27" t="s">
        <v>296</v>
      </c>
      <c r="H988" s="6">
        <f t="shared" si="72"/>
        <v>-16500</v>
      </c>
      <c r="I988" s="22">
        <f t="shared" si="71"/>
        <v>7</v>
      </c>
      <c r="K988" t="s">
        <v>17</v>
      </c>
      <c r="M988" s="2">
        <v>500</v>
      </c>
    </row>
    <row r="989" spans="1:13" s="62" customFormat="1" ht="12.75">
      <c r="A989" s="11"/>
      <c r="B989" s="401">
        <f>SUM(B985:B988)</f>
        <v>16500</v>
      </c>
      <c r="C989" s="11" t="s">
        <v>515</v>
      </c>
      <c r="D989" s="11"/>
      <c r="E989" s="11"/>
      <c r="F989" s="18"/>
      <c r="G989" s="18"/>
      <c r="H989" s="59">
        <v>0</v>
      </c>
      <c r="I989" s="61">
        <f t="shared" si="71"/>
        <v>33</v>
      </c>
      <c r="M989" s="2">
        <v>500</v>
      </c>
    </row>
    <row r="990" spans="2:13" ht="12.75">
      <c r="B990" s="297"/>
      <c r="D990" s="12"/>
      <c r="H990" s="6">
        <f t="shared" si="72"/>
        <v>0</v>
      </c>
      <c r="I990" s="22">
        <f t="shared" si="71"/>
        <v>0</v>
      </c>
      <c r="M990" s="2">
        <v>500</v>
      </c>
    </row>
    <row r="991" spans="2:13" ht="12.75">
      <c r="B991" s="297"/>
      <c r="D991" s="12"/>
      <c r="H991" s="6">
        <f t="shared" si="72"/>
        <v>0</v>
      </c>
      <c r="I991" s="22">
        <f t="shared" si="71"/>
        <v>0</v>
      </c>
      <c r="M991" s="2">
        <v>500</v>
      </c>
    </row>
    <row r="992" spans="2:13" ht="12.75">
      <c r="B992" s="297">
        <v>1500</v>
      </c>
      <c r="C992" s="33" t="s">
        <v>18</v>
      </c>
      <c r="D992" s="12" t="s">
        <v>11</v>
      </c>
      <c r="E992" s="37" t="s">
        <v>19</v>
      </c>
      <c r="F992" s="27" t="s">
        <v>330</v>
      </c>
      <c r="G992" s="27" t="s">
        <v>279</v>
      </c>
      <c r="H992" s="6">
        <f t="shared" si="72"/>
        <v>-1500</v>
      </c>
      <c r="I992" s="22">
        <f t="shared" si="71"/>
        <v>3</v>
      </c>
      <c r="K992" t="s">
        <v>17</v>
      </c>
      <c r="L992">
        <v>23</v>
      </c>
      <c r="M992" s="2">
        <v>500</v>
      </c>
    </row>
    <row r="993" spans="2:13" ht="12.75">
      <c r="B993" s="297">
        <v>1000</v>
      </c>
      <c r="C993" s="33" t="s">
        <v>18</v>
      </c>
      <c r="D993" s="12" t="s">
        <v>11</v>
      </c>
      <c r="E993" s="37" t="s">
        <v>19</v>
      </c>
      <c r="F993" s="27" t="s">
        <v>330</v>
      </c>
      <c r="G993" s="27" t="s">
        <v>292</v>
      </c>
      <c r="H993" s="6">
        <f t="shared" si="72"/>
        <v>-2500</v>
      </c>
      <c r="I993" s="22">
        <f t="shared" si="71"/>
        <v>2</v>
      </c>
      <c r="K993" t="s">
        <v>17</v>
      </c>
      <c r="L993">
        <v>23</v>
      </c>
      <c r="M993" s="2">
        <v>500</v>
      </c>
    </row>
    <row r="994" spans="2:13" ht="12.75">
      <c r="B994" s="297">
        <v>1000</v>
      </c>
      <c r="C994" s="33" t="s">
        <v>18</v>
      </c>
      <c r="D994" s="12" t="s">
        <v>11</v>
      </c>
      <c r="E994" s="37" t="s">
        <v>19</v>
      </c>
      <c r="F994" s="27" t="s">
        <v>330</v>
      </c>
      <c r="G994" s="27" t="s">
        <v>294</v>
      </c>
      <c r="H994" s="6">
        <f t="shared" si="72"/>
        <v>-3500</v>
      </c>
      <c r="I994" s="22">
        <f t="shared" si="71"/>
        <v>2</v>
      </c>
      <c r="K994" t="s">
        <v>17</v>
      </c>
      <c r="L994">
        <v>23</v>
      </c>
      <c r="M994" s="2">
        <v>500</v>
      </c>
    </row>
    <row r="995" spans="1:13" s="41" customFormat="1" ht="12.75">
      <c r="A995" s="40"/>
      <c r="B995" s="246">
        <v>1400</v>
      </c>
      <c r="C995" s="33" t="s">
        <v>18</v>
      </c>
      <c r="D995" s="12" t="s">
        <v>11</v>
      </c>
      <c r="E995" s="37" t="s">
        <v>19</v>
      </c>
      <c r="F995" s="27" t="s">
        <v>330</v>
      </c>
      <c r="G995" s="35" t="s">
        <v>296</v>
      </c>
      <c r="H995" s="6">
        <f t="shared" si="72"/>
        <v>-4900</v>
      </c>
      <c r="I995" s="22">
        <f t="shared" si="71"/>
        <v>2.8</v>
      </c>
      <c r="K995" s="97" t="s">
        <v>17</v>
      </c>
      <c r="L995" s="41">
        <v>23</v>
      </c>
      <c r="M995" s="2">
        <v>500</v>
      </c>
    </row>
    <row r="996" spans="1:13" s="62" customFormat="1" ht="12.75">
      <c r="A996" s="11"/>
      <c r="B996" s="401">
        <f>SUM(B992:B995)</f>
        <v>4900</v>
      </c>
      <c r="C996" s="11"/>
      <c r="D996" s="11"/>
      <c r="E996" s="11" t="s">
        <v>19</v>
      </c>
      <c r="F996" s="18"/>
      <c r="G996" s="18"/>
      <c r="H996" s="59">
        <v>0</v>
      </c>
      <c r="I996" s="61">
        <f t="shared" si="71"/>
        <v>9.8</v>
      </c>
      <c r="M996" s="2">
        <v>500</v>
      </c>
    </row>
    <row r="997" spans="2:13" ht="12.75">
      <c r="B997" s="297"/>
      <c r="D997" s="12"/>
      <c r="H997" s="6">
        <f t="shared" si="72"/>
        <v>0</v>
      </c>
      <c r="I997" s="22">
        <f t="shared" si="71"/>
        <v>0</v>
      </c>
      <c r="M997" s="2">
        <v>500</v>
      </c>
    </row>
    <row r="998" spans="2:13" ht="12.75">
      <c r="B998" s="297"/>
      <c r="D998" s="12"/>
      <c r="H998" s="6">
        <f t="shared" si="72"/>
        <v>0</v>
      </c>
      <c r="I998" s="22">
        <f t="shared" si="71"/>
        <v>0</v>
      </c>
      <c r="M998" s="2">
        <v>500</v>
      </c>
    </row>
    <row r="999" spans="2:13" ht="12.75">
      <c r="B999" s="297">
        <v>7000</v>
      </c>
      <c r="C999" s="1" t="s">
        <v>54</v>
      </c>
      <c r="D999" s="12" t="s">
        <v>11</v>
      </c>
      <c r="E999" s="37" t="s">
        <v>19</v>
      </c>
      <c r="F999" s="27" t="s">
        <v>333</v>
      </c>
      <c r="G999" s="27" t="s">
        <v>279</v>
      </c>
      <c r="H999" s="6">
        <f t="shared" si="72"/>
        <v>-7000</v>
      </c>
      <c r="I999" s="22">
        <f t="shared" si="71"/>
        <v>14</v>
      </c>
      <c r="K999" t="s">
        <v>17</v>
      </c>
      <c r="L999">
        <v>23</v>
      </c>
      <c r="M999" s="2">
        <v>500</v>
      </c>
    </row>
    <row r="1000" spans="2:13" ht="12.75">
      <c r="B1000" s="297">
        <v>7000</v>
      </c>
      <c r="C1000" s="1" t="s">
        <v>54</v>
      </c>
      <c r="D1000" s="12" t="s">
        <v>11</v>
      </c>
      <c r="E1000" s="37" t="s">
        <v>19</v>
      </c>
      <c r="F1000" s="27" t="s">
        <v>333</v>
      </c>
      <c r="G1000" s="27" t="s">
        <v>292</v>
      </c>
      <c r="H1000" s="6">
        <f t="shared" si="72"/>
        <v>-14000</v>
      </c>
      <c r="I1000" s="22">
        <f t="shared" si="71"/>
        <v>14</v>
      </c>
      <c r="K1000" t="s">
        <v>17</v>
      </c>
      <c r="L1000">
        <v>23</v>
      </c>
      <c r="M1000" s="2">
        <v>500</v>
      </c>
    </row>
    <row r="1001" spans="2:13" ht="12.75">
      <c r="B1001" s="297">
        <v>7000</v>
      </c>
      <c r="C1001" s="1" t="s">
        <v>54</v>
      </c>
      <c r="D1001" s="12" t="s">
        <v>11</v>
      </c>
      <c r="E1001" s="37" t="s">
        <v>19</v>
      </c>
      <c r="F1001" s="27" t="s">
        <v>333</v>
      </c>
      <c r="G1001" s="27" t="s">
        <v>294</v>
      </c>
      <c r="H1001" s="6">
        <f t="shared" si="72"/>
        <v>-21000</v>
      </c>
      <c r="I1001" s="22">
        <f t="shared" si="71"/>
        <v>14</v>
      </c>
      <c r="K1001" t="s">
        <v>17</v>
      </c>
      <c r="L1001">
        <v>23</v>
      </c>
      <c r="M1001" s="2">
        <v>500</v>
      </c>
    </row>
    <row r="1002" spans="1:13" s="62" customFormat="1" ht="12.75">
      <c r="A1002" s="11"/>
      <c r="B1002" s="401">
        <f>SUM(B999:B1001)</f>
        <v>21000</v>
      </c>
      <c r="C1002" s="11" t="s">
        <v>54</v>
      </c>
      <c r="D1002" s="11"/>
      <c r="E1002" s="11"/>
      <c r="F1002" s="18"/>
      <c r="G1002" s="18"/>
      <c r="H1002" s="59">
        <v>0</v>
      </c>
      <c r="I1002" s="61">
        <f t="shared" si="71"/>
        <v>42</v>
      </c>
      <c r="M1002" s="2">
        <v>500</v>
      </c>
    </row>
    <row r="1003" spans="2:13" ht="12.75">
      <c r="B1003" s="297"/>
      <c r="D1003" s="12"/>
      <c r="H1003" s="6">
        <f t="shared" si="72"/>
        <v>0</v>
      </c>
      <c r="I1003" s="22">
        <f t="shared" si="71"/>
        <v>0</v>
      </c>
      <c r="M1003" s="2">
        <v>500</v>
      </c>
    </row>
    <row r="1004" spans="2:13" ht="12.75">
      <c r="B1004" s="297"/>
      <c r="D1004" s="12"/>
      <c r="H1004" s="6">
        <f t="shared" si="72"/>
        <v>0</v>
      </c>
      <c r="I1004" s="22">
        <f t="shared" si="71"/>
        <v>0</v>
      </c>
      <c r="M1004" s="2">
        <v>500</v>
      </c>
    </row>
    <row r="1005" spans="2:13" ht="12.75">
      <c r="B1005" s="297">
        <v>2000</v>
      </c>
      <c r="C1005" s="33" t="s">
        <v>20</v>
      </c>
      <c r="D1005" s="12" t="s">
        <v>11</v>
      </c>
      <c r="E1005" s="12" t="s">
        <v>461</v>
      </c>
      <c r="F1005" s="27" t="s">
        <v>330</v>
      </c>
      <c r="G1005" s="27" t="s">
        <v>279</v>
      </c>
      <c r="H1005" s="6">
        <f t="shared" si="72"/>
        <v>-2000</v>
      </c>
      <c r="I1005" s="22">
        <f t="shared" si="71"/>
        <v>4</v>
      </c>
      <c r="K1005" t="s">
        <v>17</v>
      </c>
      <c r="L1005">
        <v>23</v>
      </c>
      <c r="M1005" s="2">
        <v>500</v>
      </c>
    </row>
    <row r="1006" spans="2:13" ht="12.75">
      <c r="B1006" s="297">
        <v>2000</v>
      </c>
      <c r="C1006" s="33" t="s">
        <v>20</v>
      </c>
      <c r="D1006" s="12" t="s">
        <v>11</v>
      </c>
      <c r="E1006" s="12" t="s">
        <v>461</v>
      </c>
      <c r="F1006" s="27" t="s">
        <v>330</v>
      </c>
      <c r="G1006" s="27" t="s">
        <v>292</v>
      </c>
      <c r="H1006" s="6">
        <f t="shared" si="72"/>
        <v>-4000</v>
      </c>
      <c r="I1006" s="22">
        <f t="shared" si="71"/>
        <v>4</v>
      </c>
      <c r="K1006" t="s">
        <v>17</v>
      </c>
      <c r="L1006">
        <v>23</v>
      </c>
      <c r="M1006" s="2">
        <v>500</v>
      </c>
    </row>
    <row r="1007" spans="2:13" ht="12.75">
      <c r="B1007" s="297">
        <v>2000</v>
      </c>
      <c r="C1007" s="33" t="s">
        <v>20</v>
      </c>
      <c r="D1007" s="12" t="s">
        <v>11</v>
      </c>
      <c r="E1007" s="12" t="s">
        <v>461</v>
      </c>
      <c r="F1007" s="27" t="s">
        <v>330</v>
      </c>
      <c r="G1007" s="27" t="s">
        <v>294</v>
      </c>
      <c r="H1007" s="6">
        <f t="shared" si="72"/>
        <v>-6000</v>
      </c>
      <c r="I1007" s="22">
        <f t="shared" si="71"/>
        <v>4</v>
      </c>
      <c r="K1007" t="s">
        <v>17</v>
      </c>
      <c r="L1007">
        <v>23</v>
      </c>
      <c r="M1007" s="2">
        <v>500</v>
      </c>
    </row>
    <row r="1008" spans="2:13" ht="12.75">
      <c r="B1008" s="297">
        <v>2000</v>
      </c>
      <c r="C1008" s="33" t="s">
        <v>20</v>
      </c>
      <c r="D1008" s="12" t="s">
        <v>11</v>
      </c>
      <c r="E1008" s="12" t="s">
        <v>461</v>
      </c>
      <c r="F1008" s="27" t="s">
        <v>330</v>
      </c>
      <c r="G1008" s="35" t="s">
        <v>296</v>
      </c>
      <c r="H1008" s="6">
        <f t="shared" si="72"/>
        <v>-8000</v>
      </c>
      <c r="I1008" s="22">
        <f t="shared" si="71"/>
        <v>4</v>
      </c>
      <c r="K1008" t="s">
        <v>17</v>
      </c>
      <c r="L1008">
        <v>23</v>
      </c>
      <c r="M1008" s="2">
        <v>500</v>
      </c>
    </row>
    <row r="1009" spans="1:13" s="62" customFormat="1" ht="12.75">
      <c r="A1009" s="11"/>
      <c r="B1009" s="401">
        <f>SUM(B1005:B1008)</f>
        <v>8000</v>
      </c>
      <c r="C1009" s="11" t="s">
        <v>20</v>
      </c>
      <c r="D1009" s="11"/>
      <c r="E1009" s="11"/>
      <c r="F1009" s="18"/>
      <c r="G1009" s="18"/>
      <c r="H1009" s="59">
        <v>0</v>
      </c>
      <c r="I1009" s="61">
        <f t="shared" si="71"/>
        <v>16</v>
      </c>
      <c r="M1009" s="2">
        <v>500</v>
      </c>
    </row>
    <row r="1010" spans="2:13" ht="12.75">
      <c r="B1010" s="297"/>
      <c r="H1010" s="6">
        <f t="shared" si="72"/>
        <v>0</v>
      </c>
      <c r="I1010" s="22">
        <f t="shared" si="71"/>
        <v>0</v>
      </c>
      <c r="M1010" s="2">
        <v>500</v>
      </c>
    </row>
    <row r="1011" spans="2:13" ht="12.75">
      <c r="B1011" s="297"/>
      <c r="H1011" s="6">
        <f t="shared" si="72"/>
        <v>0</v>
      </c>
      <c r="I1011" s="22">
        <f t="shared" si="71"/>
        <v>0</v>
      </c>
      <c r="M1011" s="2">
        <v>500</v>
      </c>
    </row>
    <row r="1012" spans="2:13" ht="12.75">
      <c r="B1012" s="297">
        <v>600</v>
      </c>
      <c r="C1012" s="12" t="s">
        <v>21</v>
      </c>
      <c r="D1012" s="12" t="s">
        <v>11</v>
      </c>
      <c r="E1012" s="1" t="s">
        <v>22</v>
      </c>
      <c r="F1012" s="27" t="s">
        <v>330</v>
      </c>
      <c r="G1012" s="27" t="s">
        <v>279</v>
      </c>
      <c r="H1012" s="6">
        <f t="shared" si="72"/>
        <v>-600</v>
      </c>
      <c r="I1012" s="22">
        <f t="shared" si="71"/>
        <v>1.2</v>
      </c>
      <c r="K1012" t="s">
        <v>17</v>
      </c>
      <c r="L1012">
        <v>23</v>
      </c>
      <c r="M1012" s="2">
        <v>500</v>
      </c>
    </row>
    <row r="1013" spans="2:13" ht="12.75">
      <c r="B1013" s="297">
        <v>1200</v>
      </c>
      <c r="C1013" s="12" t="s">
        <v>21</v>
      </c>
      <c r="D1013" s="12" t="s">
        <v>11</v>
      </c>
      <c r="E1013" s="1" t="s">
        <v>22</v>
      </c>
      <c r="F1013" s="27" t="s">
        <v>330</v>
      </c>
      <c r="G1013" s="27" t="s">
        <v>292</v>
      </c>
      <c r="H1013" s="6">
        <f t="shared" si="72"/>
        <v>-1800</v>
      </c>
      <c r="I1013" s="22">
        <f t="shared" si="71"/>
        <v>2.4</v>
      </c>
      <c r="K1013" t="s">
        <v>17</v>
      </c>
      <c r="L1013">
        <v>23</v>
      </c>
      <c r="M1013" s="2">
        <v>500</v>
      </c>
    </row>
    <row r="1014" spans="2:13" ht="12.75">
      <c r="B1014" s="297">
        <v>1100</v>
      </c>
      <c r="C1014" s="12" t="s">
        <v>21</v>
      </c>
      <c r="D1014" s="12" t="s">
        <v>11</v>
      </c>
      <c r="E1014" s="1" t="s">
        <v>22</v>
      </c>
      <c r="F1014" s="27" t="s">
        <v>330</v>
      </c>
      <c r="G1014" s="27" t="s">
        <v>294</v>
      </c>
      <c r="H1014" s="6">
        <f t="shared" si="72"/>
        <v>-2900</v>
      </c>
      <c r="I1014" s="22">
        <f t="shared" si="71"/>
        <v>2.2</v>
      </c>
      <c r="K1014" t="s">
        <v>17</v>
      </c>
      <c r="L1014">
        <v>23</v>
      </c>
      <c r="M1014" s="2">
        <v>500</v>
      </c>
    </row>
    <row r="1015" spans="1:13" s="62" customFormat="1" ht="12.75">
      <c r="A1015" s="11"/>
      <c r="B1015" s="401">
        <f>SUM(B1012:B1014)</f>
        <v>2900</v>
      </c>
      <c r="C1015" s="11"/>
      <c r="D1015" s="11"/>
      <c r="E1015" s="11" t="s">
        <v>22</v>
      </c>
      <c r="F1015" s="18"/>
      <c r="G1015" s="18"/>
      <c r="H1015" s="59">
        <v>0</v>
      </c>
      <c r="I1015" s="61">
        <f t="shared" si="71"/>
        <v>5.8</v>
      </c>
      <c r="M1015" s="2">
        <v>500</v>
      </c>
    </row>
    <row r="1016" spans="2:13" ht="12.75">
      <c r="B1016" s="297"/>
      <c r="H1016" s="6">
        <f t="shared" si="72"/>
        <v>0</v>
      </c>
      <c r="I1016" s="22">
        <f t="shared" si="71"/>
        <v>0</v>
      </c>
      <c r="M1016" s="2">
        <v>500</v>
      </c>
    </row>
    <row r="1017" spans="2:13" ht="12.75">
      <c r="B1017" s="297"/>
      <c r="H1017" s="6">
        <f t="shared" si="72"/>
        <v>0</v>
      </c>
      <c r="I1017" s="22">
        <f t="shared" si="71"/>
        <v>0</v>
      </c>
      <c r="M1017" s="2">
        <v>500</v>
      </c>
    </row>
    <row r="1018" spans="2:13" ht="12.75">
      <c r="B1018" s="297">
        <v>40000</v>
      </c>
      <c r="C1018" s="1" t="s">
        <v>506</v>
      </c>
      <c r="D1018" s="1" t="s">
        <v>11</v>
      </c>
      <c r="E1018" s="1" t="s">
        <v>334</v>
      </c>
      <c r="F1018" s="27" t="s">
        <v>335</v>
      </c>
      <c r="G1018" s="27" t="s">
        <v>298</v>
      </c>
      <c r="H1018" s="6">
        <f t="shared" si="72"/>
        <v>-40000</v>
      </c>
      <c r="I1018" s="22">
        <f t="shared" si="71"/>
        <v>80</v>
      </c>
      <c r="K1018" t="s">
        <v>17</v>
      </c>
      <c r="L1018">
        <v>23</v>
      </c>
      <c r="M1018" s="2">
        <v>500</v>
      </c>
    </row>
    <row r="1019" spans="1:13" s="62" customFormat="1" ht="12.75">
      <c r="A1019" s="11"/>
      <c r="B1019" s="401">
        <f>SUM(B1018)</f>
        <v>40000</v>
      </c>
      <c r="C1019" s="11"/>
      <c r="D1019" s="11"/>
      <c r="E1019" s="11" t="s">
        <v>334</v>
      </c>
      <c r="F1019" s="18"/>
      <c r="G1019" s="18"/>
      <c r="H1019" s="59">
        <v>0</v>
      </c>
      <c r="I1019" s="61">
        <f t="shared" si="71"/>
        <v>80</v>
      </c>
      <c r="M1019" s="2">
        <v>500</v>
      </c>
    </row>
    <row r="1020" spans="2:13" ht="12.75">
      <c r="B1020" s="297"/>
      <c r="H1020" s="6">
        <f>H1019-B1020</f>
        <v>0</v>
      </c>
      <c r="I1020" s="22">
        <f t="shared" si="71"/>
        <v>0</v>
      </c>
      <c r="M1020" s="2">
        <v>500</v>
      </c>
    </row>
    <row r="1021" spans="2:13" ht="12.75">
      <c r="B1021" s="297"/>
      <c r="H1021" s="6">
        <f>H1020-B1021</f>
        <v>0</v>
      </c>
      <c r="I1021" s="22">
        <f t="shared" si="71"/>
        <v>0</v>
      </c>
      <c r="M1021" s="2">
        <v>500</v>
      </c>
    </row>
    <row r="1022" spans="2:13" ht="12.75">
      <c r="B1022" s="297"/>
      <c r="H1022" s="6">
        <f>H1021-B1022</f>
        <v>0</v>
      </c>
      <c r="I1022" s="22">
        <f t="shared" si="71"/>
        <v>0</v>
      </c>
      <c r="M1022" s="2">
        <v>500</v>
      </c>
    </row>
    <row r="1023" spans="2:13" ht="12.75">
      <c r="B1023" s="297"/>
      <c r="H1023" s="6">
        <f>H1022-B1023</f>
        <v>0</v>
      </c>
      <c r="I1023" s="22">
        <f t="shared" si="71"/>
        <v>0</v>
      </c>
      <c r="M1023" s="2">
        <v>500</v>
      </c>
    </row>
    <row r="1024" spans="1:256" s="69" customFormat="1" ht="12.75">
      <c r="A1024" s="64"/>
      <c r="B1024" s="404">
        <f>+B1030+B1041+B1050+B1056+B1064+B1069</f>
        <v>72600</v>
      </c>
      <c r="C1024" s="64" t="s">
        <v>248</v>
      </c>
      <c r="D1024" s="64" t="s">
        <v>336</v>
      </c>
      <c r="E1024" s="64" t="s">
        <v>24</v>
      </c>
      <c r="F1024" s="66" t="s">
        <v>337</v>
      </c>
      <c r="G1024" s="67" t="s">
        <v>467</v>
      </c>
      <c r="H1024" s="65"/>
      <c r="I1024" s="68">
        <f t="shared" si="71"/>
        <v>145.2</v>
      </c>
      <c r="M1024" s="2">
        <v>500</v>
      </c>
      <c r="IV1024" s="64">
        <f>SUM(A1024:IU1024)</f>
        <v>73245.2</v>
      </c>
    </row>
    <row r="1025" spans="2:13" ht="12.75">
      <c r="B1025" s="297"/>
      <c r="H1025" s="6">
        <f aca="true" t="shared" si="73" ref="H1025:H1040">H1024-B1025</f>
        <v>0</v>
      </c>
      <c r="I1025" s="22">
        <f t="shared" si="71"/>
        <v>0</v>
      </c>
      <c r="M1025" s="2">
        <v>500</v>
      </c>
    </row>
    <row r="1026" spans="2:13" ht="12.75">
      <c r="B1026" s="297">
        <v>2500</v>
      </c>
      <c r="C1026" s="1" t="s">
        <v>26</v>
      </c>
      <c r="D1026" s="1" t="s">
        <v>11</v>
      </c>
      <c r="E1026" s="1" t="s">
        <v>30</v>
      </c>
      <c r="F1026" s="27" t="s">
        <v>338</v>
      </c>
      <c r="G1026" s="27" t="s">
        <v>292</v>
      </c>
      <c r="H1026" s="6">
        <f>H1025-B1026</f>
        <v>-2500</v>
      </c>
      <c r="I1026" s="22">
        <f t="shared" si="71"/>
        <v>5</v>
      </c>
      <c r="K1026" t="s">
        <v>26</v>
      </c>
      <c r="L1026">
        <v>24</v>
      </c>
      <c r="M1026" s="2">
        <v>500</v>
      </c>
    </row>
    <row r="1027" spans="2:13" ht="12.75">
      <c r="B1027" s="297">
        <v>5000</v>
      </c>
      <c r="C1027" s="1" t="s">
        <v>26</v>
      </c>
      <c r="D1027" s="1" t="s">
        <v>11</v>
      </c>
      <c r="E1027" s="1" t="s">
        <v>30</v>
      </c>
      <c r="F1027" s="27" t="s">
        <v>339</v>
      </c>
      <c r="G1027" s="27" t="s">
        <v>294</v>
      </c>
      <c r="H1027" s="6">
        <f t="shared" si="73"/>
        <v>-7500</v>
      </c>
      <c r="I1027" s="22">
        <v>10</v>
      </c>
      <c r="K1027" t="s">
        <v>26</v>
      </c>
      <c r="L1027">
        <v>24</v>
      </c>
      <c r="M1027" s="2">
        <v>500</v>
      </c>
    </row>
    <row r="1028" spans="2:13" ht="12.75">
      <c r="B1028" s="297">
        <v>2500</v>
      </c>
      <c r="C1028" s="1" t="s">
        <v>26</v>
      </c>
      <c r="D1028" s="1" t="s">
        <v>11</v>
      </c>
      <c r="E1028" s="1" t="s">
        <v>30</v>
      </c>
      <c r="F1028" s="27" t="s">
        <v>340</v>
      </c>
      <c r="G1028" s="27" t="s">
        <v>296</v>
      </c>
      <c r="H1028" s="6">
        <f t="shared" si="73"/>
        <v>-10000</v>
      </c>
      <c r="I1028" s="22">
        <v>5</v>
      </c>
      <c r="K1028" t="s">
        <v>26</v>
      </c>
      <c r="L1028">
        <v>24</v>
      </c>
      <c r="M1028" s="2">
        <v>500</v>
      </c>
    </row>
    <row r="1029" spans="2:13" ht="12.75">
      <c r="B1029" s="297">
        <v>2500</v>
      </c>
      <c r="C1029" s="1" t="s">
        <v>26</v>
      </c>
      <c r="D1029" s="1" t="s">
        <v>11</v>
      </c>
      <c r="E1029" s="1" t="s">
        <v>30</v>
      </c>
      <c r="F1029" s="27" t="s">
        <v>341</v>
      </c>
      <c r="G1029" s="27" t="s">
        <v>298</v>
      </c>
      <c r="H1029" s="6">
        <f t="shared" si="73"/>
        <v>-12500</v>
      </c>
      <c r="I1029" s="22">
        <v>5</v>
      </c>
      <c r="K1029" t="s">
        <v>26</v>
      </c>
      <c r="L1029">
        <v>24</v>
      </c>
      <c r="M1029" s="2">
        <v>500</v>
      </c>
    </row>
    <row r="1030" spans="1:13" s="62" customFormat="1" ht="12.75">
      <c r="A1030" s="11"/>
      <c r="B1030" s="401">
        <f>SUM(B1026:B1029)</f>
        <v>12500</v>
      </c>
      <c r="C1030" s="11" t="s">
        <v>418</v>
      </c>
      <c r="D1030" s="11"/>
      <c r="E1030" s="11"/>
      <c r="F1030" s="18"/>
      <c r="G1030" s="18"/>
      <c r="H1030" s="59">
        <v>0</v>
      </c>
      <c r="I1030" s="61">
        <f aca="true" t="shared" si="74" ref="I1030:I1041">+B1030/M1030</f>
        <v>25</v>
      </c>
      <c r="M1030" s="2">
        <v>500</v>
      </c>
    </row>
    <row r="1031" spans="2:13" ht="12.75">
      <c r="B1031" s="297"/>
      <c r="H1031" s="6">
        <f t="shared" si="73"/>
        <v>0</v>
      </c>
      <c r="I1031" s="22">
        <f t="shared" si="74"/>
        <v>0</v>
      </c>
      <c r="M1031" s="2">
        <v>500</v>
      </c>
    </row>
    <row r="1032" spans="2:13" ht="12.75">
      <c r="B1032" s="297"/>
      <c r="H1032" s="6">
        <f t="shared" si="73"/>
        <v>0</v>
      </c>
      <c r="I1032" s="22">
        <f t="shared" si="74"/>
        <v>0</v>
      </c>
      <c r="M1032" s="2">
        <v>500</v>
      </c>
    </row>
    <row r="1033" spans="2:13" ht="12.75">
      <c r="B1033" s="246">
        <v>2300</v>
      </c>
      <c r="C1033" s="33" t="s">
        <v>457</v>
      </c>
      <c r="D1033" s="12" t="s">
        <v>46</v>
      </c>
      <c r="E1033" s="33" t="s">
        <v>886</v>
      </c>
      <c r="F1033" s="70" t="s">
        <v>342</v>
      </c>
      <c r="G1033" s="31" t="s">
        <v>292</v>
      </c>
      <c r="H1033" s="6">
        <f t="shared" si="73"/>
        <v>-2300</v>
      </c>
      <c r="I1033" s="22">
        <f t="shared" si="74"/>
        <v>4.6</v>
      </c>
      <c r="K1033" t="s">
        <v>30</v>
      </c>
      <c r="L1033">
        <v>24</v>
      </c>
      <c r="M1033" s="2">
        <v>500</v>
      </c>
    </row>
    <row r="1034" spans="2:14" ht="12.75">
      <c r="B1034" s="246">
        <v>4500</v>
      </c>
      <c r="C1034" s="33" t="s">
        <v>343</v>
      </c>
      <c r="D1034" s="12" t="s">
        <v>46</v>
      </c>
      <c r="E1034" s="33" t="s">
        <v>886</v>
      </c>
      <c r="F1034" s="70" t="s">
        <v>344</v>
      </c>
      <c r="G1034" s="31" t="s">
        <v>294</v>
      </c>
      <c r="H1034" s="6">
        <f t="shared" si="73"/>
        <v>-6800</v>
      </c>
      <c r="I1034" s="22">
        <f t="shared" si="74"/>
        <v>9</v>
      </c>
      <c r="K1034" t="s">
        <v>30</v>
      </c>
      <c r="L1034" s="36">
        <v>24</v>
      </c>
      <c r="M1034" s="2">
        <v>500</v>
      </c>
      <c r="N1034" s="38"/>
    </row>
    <row r="1035" spans="2:14" ht="12.75">
      <c r="B1035" s="246">
        <v>4500</v>
      </c>
      <c r="C1035" s="33" t="s">
        <v>345</v>
      </c>
      <c r="D1035" s="12" t="s">
        <v>46</v>
      </c>
      <c r="E1035" s="33" t="s">
        <v>886</v>
      </c>
      <c r="F1035" s="70" t="s">
        <v>344</v>
      </c>
      <c r="G1035" s="31" t="s">
        <v>294</v>
      </c>
      <c r="H1035" s="6">
        <f t="shared" si="73"/>
        <v>-11300</v>
      </c>
      <c r="I1035" s="22">
        <f t="shared" si="74"/>
        <v>9</v>
      </c>
      <c r="K1035" t="s">
        <v>30</v>
      </c>
      <c r="L1035" s="36">
        <v>24</v>
      </c>
      <c r="M1035" s="2">
        <v>500</v>
      </c>
      <c r="N1035" s="38"/>
    </row>
    <row r="1036" spans="2:14" ht="12.75">
      <c r="B1036" s="246">
        <v>1500</v>
      </c>
      <c r="C1036" s="33" t="s">
        <v>346</v>
      </c>
      <c r="D1036" s="12" t="s">
        <v>46</v>
      </c>
      <c r="E1036" s="33" t="s">
        <v>886</v>
      </c>
      <c r="F1036" s="70" t="s">
        <v>344</v>
      </c>
      <c r="G1036" s="31" t="s">
        <v>296</v>
      </c>
      <c r="H1036" s="6">
        <f t="shared" si="73"/>
        <v>-12800</v>
      </c>
      <c r="I1036" s="22">
        <f t="shared" si="74"/>
        <v>3</v>
      </c>
      <c r="K1036" t="s">
        <v>30</v>
      </c>
      <c r="L1036" s="36">
        <v>24</v>
      </c>
      <c r="M1036" s="2">
        <v>500</v>
      </c>
      <c r="N1036" s="38"/>
    </row>
    <row r="1037" spans="2:14" ht="12.75">
      <c r="B1037" s="246">
        <v>1500</v>
      </c>
      <c r="C1037" s="33" t="s">
        <v>347</v>
      </c>
      <c r="D1037" s="12" t="s">
        <v>46</v>
      </c>
      <c r="E1037" s="33" t="s">
        <v>886</v>
      </c>
      <c r="F1037" s="70" t="s">
        <v>344</v>
      </c>
      <c r="G1037" s="31" t="s">
        <v>296</v>
      </c>
      <c r="H1037" s="6">
        <f t="shared" si="73"/>
        <v>-14300</v>
      </c>
      <c r="I1037" s="22">
        <f t="shared" si="74"/>
        <v>3</v>
      </c>
      <c r="K1037" t="s">
        <v>30</v>
      </c>
      <c r="L1037" s="36">
        <v>24</v>
      </c>
      <c r="M1037" s="2">
        <v>500</v>
      </c>
      <c r="N1037" s="38"/>
    </row>
    <row r="1038" spans="2:14" ht="12.75">
      <c r="B1038" s="246">
        <v>4500</v>
      </c>
      <c r="C1038" s="33" t="s">
        <v>343</v>
      </c>
      <c r="D1038" s="12" t="s">
        <v>46</v>
      </c>
      <c r="E1038" s="33" t="s">
        <v>886</v>
      </c>
      <c r="F1038" s="70" t="s">
        <v>344</v>
      </c>
      <c r="G1038" s="31" t="s">
        <v>298</v>
      </c>
      <c r="H1038" s="6">
        <f t="shared" si="73"/>
        <v>-18800</v>
      </c>
      <c r="I1038" s="22">
        <f t="shared" si="74"/>
        <v>9</v>
      </c>
      <c r="K1038" t="s">
        <v>30</v>
      </c>
      <c r="L1038" s="36">
        <v>24</v>
      </c>
      <c r="M1038" s="2">
        <v>500</v>
      </c>
      <c r="N1038" s="38"/>
    </row>
    <row r="1039" spans="2:14" ht="12.75">
      <c r="B1039" s="246">
        <v>4500</v>
      </c>
      <c r="C1039" s="33" t="s">
        <v>345</v>
      </c>
      <c r="D1039" s="12" t="s">
        <v>46</v>
      </c>
      <c r="E1039" s="33" t="s">
        <v>886</v>
      </c>
      <c r="F1039" s="70" t="s">
        <v>344</v>
      </c>
      <c r="G1039" s="31" t="s">
        <v>298</v>
      </c>
      <c r="H1039" s="6">
        <f t="shared" si="73"/>
        <v>-23300</v>
      </c>
      <c r="I1039" s="22">
        <f t="shared" si="74"/>
        <v>9</v>
      </c>
      <c r="K1039" t="s">
        <v>30</v>
      </c>
      <c r="L1039" s="36">
        <v>24</v>
      </c>
      <c r="M1039" s="2">
        <v>500</v>
      </c>
      <c r="N1039" s="38"/>
    </row>
    <row r="1040" spans="2:14" ht="12.75">
      <c r="B1040" s="246">
        <v>2300</v>
      </c>
      <c r="C1040" s="33" t="s">
        <v>458</v>
      </c>
      <c r="D1040" s="12" t="s">
        <v>46</v>
      </c>
      <c r="E1040" s="33" t="s">
        <v>886</v>
      </c>
      <c r="F1040" s="70" t="s">
        <v>348</v>
      </c>
      <c r="G1040" s="31" t="s">
        <v>298</v>
      </c>
      <c r="H1040" s="6">
        <f t="shared" si="73"/>
        <v>-25600</v>
      </c>
      <c r="I1040" s="22">
        <f t="shared" si="74"/>
        <v>4.6</v>
      </c>
      <c r="K1040" t="s">
        <v>30</v>
      </c>
      <c r="L1040" s="36">
        <v>24</v>
      </c>
      <c r="M1040" s="2">
        <v>500</v>
      </c>
      <c r="N1040" s="38"/>
    </row>
    <row r="1041" spans="1:13" s="76" customFormat="1" ht="12.75">
      <c r="A1041" s="71"/>
      <c r="B1041" s="399">
        <f>SUM(B1033:B1040)</f>
        <v>25600</v>
      </c>
      <c r="C1041" s="73" t="s">
        <v>515</v>
      </c>
      <c r="D1041" s="71"/>
      <c r="E1041" s="71"/>
      <c r="F1041" s="74"/>
      <c r="G1041" s="74"/>
      <c r="H1041" s="72">
        <v>0</v>
      </c>
      <c r="I1041" s="75">
        <f t="shared" si="74"/>
        <v>51.2</v>
      </c>
      <c r="M1041" s="2">
        <v>500</v>
      </c>
    </row>
    <row r="1042" spans="1:13" s="15" customFormat="1" ht="12.75">
      <c r="A1042" s="12"/>
      <c r="B1042" s="246"/>
      <c r="C1042" s="33"/>
      <c r="D1042" s="12"/>
      <c r="E1042" s="12"/>
      <c r="F1042" s="30"/>
      <c r="G1042" s="30"/>
      <c r="H1042" s="6">
        <f aca="true" t="shared" si="75" ref="H1042:H1049">H1041-B1042</f>
        <v>0</v>
      </c>
      <c r="I1042" s="78"/>
      <c r="M1042" s="2">
        <v>500</v>
      </c>
    </row>
    <row r="1043" spans="1:13" s="15" customFormat="1" ht="12.75">
      <c r="A1043" s="12"/>
      <c r="B1043" s="246"/>
      <c r="C1043" s="33"/>
      <c r="D1043" s="12"/>
      <c r="E1043" s="12"/>
      <c r="F1043" s="30"/>
      <c r="G1043" s="30"/>
      <c r="H1043" s="6">
        <f t="shared" si="75"/>
        <v>0</v>
      </c>
      <c r="I1043" s="78"/>
      <c r="M1043" s="2">
        <v>500</v>
      </c>
    </row>
    <row r="1044" spans="2:13" ht="12.75">
      <c r="B1044" s="297">
        <v>1500</v>
      </c>
      <c r="C1044" s="1" t="s">
        <v>18</v>
      </c>
      <c r="D1044" s="1" t="s">
        <v>53</v>
      </c>
      <c r="E1044" s="1" t="s">
        <v>19</v>
      </c>
      <c r="F1044" s="27" t="s">
        <v>344</v>
      </c>
      <c r="G1044" s="27" t="s">
        <v>279</v>
      </c>
      <c r="H1044" s="6">
        <f t="shared" si="75"/>
        <v>-1500</v>
      </c>
      <c r="I1044" s="22">
        <f aca="true" t="shared" si="76" ref="I1044:I1056">+B1044/M1044</f>
        <v>3</v>
      </c>
      <c r="K1044" t="s">
        <v>30</v>
      </c>
      <c r="L1044">
        <v>24</v>
      </c>
      <c r="M1044" s="2">
        <v>500</v>
      </c>
    </row>
    <row r="1045" spans="2:13" ht="12.75">
      <c r="B1045" s="297">
        <v>1000</v>
      </c>
      <c r="C1045" s="33" t="s">
        <v>18</v>
      </c>
      <c r="D1045" s="12" t="s">
        <v>53</v>
      </c>
      <c r="E1045" s="1" t="s">
        <v>19</v>
      </c>
      <c r="F1045" s="27" t="s">
        <v>344</v>
      </c>
      <c r="G1045" s="27" t="s">
        <v>292</v>
      </c>
      <c r="H1045" s="6">
        <f t="shared" si="75"/>
        <v>-2500</v>
      </c>
      <c r="I1045" s="22">
        <f t="shared" si="76"/>
        <v>2</v>
      </c>
      <c r="K1045" t="s">
        <v>30</v>
      </c>
      <c r="L1045">
        <v>24</v>
      </c>
      <c r="M1045" s="2">
        <v>500</v>
      </c>
    </row>
    <row r="1046" spans="2:13" ht="12.75">
      <c r="B1046" s="297">
        <v>1000</v>
      </c>
      <c r="C1046" s="33" t="s">
        <v>18</v>
      </c>
      <c r="D1046" s="12" t="s">
        <v>53</v>
      </c>
      <c r="E1046" s="1" t="s">
        <v>19</v>
      </c>
      <c r="F1046" s="27" t="s">
        <v>344</v>
      </c>
      <c r="G1046" s="27" t="s">
        <v>294</v>
      </c>
      <c r="H1046" s="6">
        <f t="shared" si="75"/>
        <v>-3500</v>
      </c>
      <c r="I1046" s="22">
        <f t="shared" si="76"/>
        <v>2</v>
      </c>
      <c r="J1046" s="15"/>
      <c r="K1046" t="s">
        <v>30</v>
      </c>
      <c r="L1046">
        <v>24</v>
      </c>
      <c r="M1046" s="2">
        <v>500</v>
      </c>
    </row>
    <row r="1047" spans="2:13" ht="12.75">
      <c r="B1047" s="297">
        <v>1000</v>
      </c>
      <c r="C1047" s="33" t="s">
        <v>18</v>
      </c>
      <c r="D1047" s="12" t="s">
        <v>53</v>
      </c>
      <c r="E1047" s="1" t="s">
        <v>19</v>
      </c>
      <c r="F1047" s="27" t="s">
        <v>344</v>
      </c>
      <c r="G1047" s="27" t="s">
        <v>294</v>
      </c>
      <c r="H1047" s="6">
        <f t="shared" si="75"/>
        <v>-4500</v>
      </c>
      <c r="I1047" s="22">
        <f t="shared" si="76"/>
        <v>2</v>
      </c>
      <c r="J1047" s="15"/>
      <c r="K1047" t="s">
        <v>30</v>
      </c>
      <c r="L1047">
        <v>24</v>
      </c>
      <c r="M1047" s="2">
        <v>500</v>
      </c>
    </row>
    <row r="1048" spans="2:13" ht="12.75">
      <c r="B1048" s="297">
        <v>1000</v>
      </c>
      <c r="C1048" s="33" t="s">
        <v>18</v>
      </c>
      <c r="D1048" s="12" t="s">
        <v>53</v>
      </c>
      <c r="E1048" s="1" t="s">
        <v>19</v>
      </c>
      <c r="F1048" s="27" t="s">
        <v>344</v>
      </c>
      <c r="G1048" s="27" t="s">
        <v>296</v>
      </c>
      <c r="H1048" s="6">
        <f t="shared" si="75"/>
        <v>-5500</v>
      </c>
      <c r="I1048" s="22">
        <f t="shared" si="76"/>
        <v>2</v>
      </c>
      <c r="J1048" s="15"/>
      <c r="K1048" t="s">
        <v>30</v>
      </c>
      <c r="L1048">
        <v>24</v>
      </c>
      <c r="M1048" s="2">
        <v>500</v>
      </c>
    </row>
    <row r="1049" spans="2:13" ht="12.75">
      <c r="B1049" s="297">
        <v>1000</v>
      </c>
      <c r="C1049" s="33" t="s">
        <v>18</v>
      </c>
      <c r="D1049" s="12" t="s">
        <v>53</v>
      </c>
      <c r="E1049" s="1" t="s">
        <v>19</v>
      </c>
      <c r="F1049" s="27" t="s">
        <v>344</v>
      </c>
      <c r="G1049" s="27" t="s">
        <v>298</v>
      </c>
      <c r="H1049" s="6">
        <f t="shared" si="75"/>
        <v>-6500</v>
      </c>
      <c r="I1049" s="22">
        <f t="shared" si="76"/>
        <v>2</v>
      </c>
      <c r="J1049" s="15"/>
      <c r="K1049" t="s">
        <v>30</v>
      </c>
      <c r="L1049">
        <v>24</v>
      </c>
      <c r="M1049" s="2">
        <v>500</v>
      </c>
    </row>
    <row r="1050" spans="1:13" s="76" customFormat="1" ht="12.75">
      <c r="A1050" s="71"/>
      <c r="B1050" s="399">
        <f>SUM(B1044:B1049)</f>
        <v>6500</v>
      </c>
      <c r="C1050" s="73"/>
      <c r="D1050" s="71"/>
      <c r="E1050" s="71" t="s">
        <v>19</v>
      </c>
      <c r="F1050" s="74"/>
      <c r="G1050" s="74"/>
      <c r="H1050" s="72">
        <v>0</v>
      </c>
      <c r="I1050" s="75">
        <f t="shared" si="76"/>
        <v>13</v>
      </c>
      <c r="M1050" s="2">
        <v>500</v>
      </c>
    </row>
    <row r="1051" spans="2:13" ht="12.75">
      <c r="B1051" s="297"/>
      <c r="C1051" s="33"/>
      <c r="D1051" s="12"/>
      <c r="H1051" s="6">
        <f>H1050-B1051</f>
        <v>0</v>
      </c>
      <c r="I1051" s="22">
        <f t="shared" si="76"/>
        <v>0</v>
      </c>
      <c r="M1051" s="2">
        <v>500</v>
      </c>
    </row>
    <row r="1052" spans="2:13" ht="12.75">
      <c r="B1052" s="297"/>
      <c r="D1052" s="12"/>
      <c r="H1052" s="6">
        <f>H1051-B1052</f>
        <v>0</v>
      </c>
      <c r="I1052" s="22">
        <f t="shared" si="76"/>
        <v>0</v>
      </c>
      <c r="M1052" s="2">
        <v>500</v>
      </c>
    </row>
    <row r="1053" spans="2:13" ht="12.75">
      <c r="B1053" s="297">
        <v>5000</v>
      </c>
      <c r="C1053" s="1" t="s">
        <v>54</v>
      </c>
      <c r="D1053" s="12" t="s">
        <v>53</v>
      </c>
      <c r="E1053" s="1" t="s">
        <v>461</v>
      </c>
      <c r="F1053" s="27" t="s">
        <v>349</v>
      </c>
      <c r="G1053" s="27" t="s">
        <v>294</v>
      </c>
      <c r="H1053" s="6">
        <f>H1052-B1053</f>
        <v>-5000</v>
      </c>
      <c r="I1053" s="22">
        <f t="shared" si="76"/>
        <v>10</v>
      </c>
      <c r="K1053" t="s">
        <v>30</v>
      </c>
      <c r="L1053">
        <v>24</v>
      </c>
      <c r="M1053" s="2">
        <v>500</v>
      </c>
    </row>
    <row r="1054" spans="2:13" ht="12.75">
      <c r="B1054" s="297">
        <v>5000</v>
      </c>
      <c r="C1054" s="1" t="s">
        <v>54</v>
      </c>
      <c r="D1054" s="12" t="s">
        <v>53</v>
      </c>
      <c r="E1054" s="1" t="s">
        <v>461</v>
      </c>
      <c r="F1054" s="27" t="s">
        <v>349</v>
      </c>
      <c r="G1054" s="27" t="s">
        <v>296</v>
      </c>
      <c r="H1054" s="6">
        <f>H1053-B1054</f>
        <v>-10000</v>
      </c>
      <c r="I1054" s="22">
        <f t="shared" si="76"/>
        <v>10</v>
      </c>
      <c r="K1054" t="s">
        <v>30</v>
      </c>
      <c r="L1054">
        <v>24</v>
      </c>
      <c r="M1054" s="2">
        <v>500</v>
      </c>
    </row>
    <row r="1055" spans="2:13" ht="12.75">
      <c r="B1055" s="297">
        <v>5000</v>
      </c>
      <c r="C1055" s="1" t="s">
        <v>54</v>
      </c>
      <c r="D1055" s="12" t="s">
        <v>53</v>
      </c>
      <c r="E1055" s="1" t="s">
        <v>461</v>
      </c>
      <c r="F1055" s="27" t="s">
        <v>349</v>
      </c>
      <c r="G1055" s="27" t="s">
        <v>298</v>
      </c>
      <c r="H1055" s="6">
        <f>H1054-B1055</f>
        <v>-15000</v>
      </c>
      <c r="I1055" s="22">
        <f t="shared" si="76"/>
        <v>10</v>
      </c>
      <c r="K1055" t="s">
        <v>30</v>
      </c>
      <c r="L1055">
        <v>24</v>
      </c>
      <c r="M1055" s="2">
        <v>500</v>
      </c>
    </row>
    <row r="1056" spans="1:13" s="76" customFormat="1" ht="12.75">
      <c r="A1056" s="71"/>
      <c r="B1056" s="399">
        <f>SUM(B1053:B1055)</f>
        <v>15000</v>
      </c>
      <c r="C1056" s="71" t="s">
        <v>54</v>
      </c>
      <c r="D1056" s="71"/>
      <c r="E1056" s="71"/>
      <c r="F1056" s="74"/>
      <c r="G1056" s="74"/>
      <c r="H1056" s="72">
        <v>0</v>
      </c>
      <c r="I1056" s="75">
        <f t="shared" si="76"/>
        <v>30</v>
      </c>
      <c r="M1056" s="2">
        <v>500</v>
      </c>
    </row>
    <row r="1057" spans="2:13" ht="12.75">
      <c r="B1057" s="297"/>
      <c r="D1057" s="12"/>
      <c r="H1057" s="6">
        <f aca="true" t="shared" si="77" ref="H1057:H1063">H1056-B1057</f>
        <v>0</v>
      </c>
      <c r="I1057" s="22"/>
      <c r="M1057" s="2">
        <v>500</v>
      </c>
    </row>
    <row r="1058" spans="2:13" ht="12.75">
      <c r="B1058" s="297"/>
      <c r="D1058" s="12"/>
      <c r="H1058" s="6">
        <f t="shared" si="77"/>
        <v>0</v>
      </c>
      <c r="I1058" s="22"/>
      <c r="M1058" s="2">
        <v>500</v>
      </c>
    </row>
    <row r="1059" spans="1:13" s="15" customFormat="1" ht="12.75">
      <c r="A1059" s="12"/>
      <c r="B1059" s="246">
        <v>2000</v>
      </c>
      <c r="C1059" s="12" t="s">
        <v>20</v>
      </c>
      <c r="D1059" s="12" t="s">
        <v>11</v>
      </c>
      <c r="E1059" s="12" t="s">
        <v>461</v>
      </c>
      <c r="F1059" s="70" t="s">
        <v>344</v>
      </c>
      <c r="G1059" s="30" t="s">
        <v>279</v>
      </c>
      <c r="H1059" s="6">
        <f t="shared" si="77"/>
        <v>-2000</v>
      </c>
      <c r="I1059" s="78">
        <f aca="true" t="shared" si="78" ref="I1059:I1077">+B1059/M1059</f>
        <v>4</v>
      </c>
      <c r="K1059" s="15" t="s">
        <v>30</v>
      </c>
      <c r="L1059" s="15">
        <v>24</v>
      </c>
      <c r="M1059" s="2">
        <v>500</v>
      </c>
    </row>
    <row r="1060" spans="1:13" s="15" customFormat="1" ht="12.75">
      <c r="A1060" s="12"/>
      <c r="B1060" s="246">
        <v>2000</v>
      </c>
      <c r="C1060" s="12" t="s">
        <v>20</v>
      </c>
      <c r="D1060" s="12" t="s">
        <v>11</v>
      </c>
      <c r="E1060" s="12" t="s">
        <v>461</v>
      </c>
      <c r="F1060" s="70" t="s">
        <v>344</v>
      </c>
      <c r="G1060" s="30" t="s">
        <v>292</v>
      </c>
      <c r="H1060" s="6">
        <f t="shared" si="77"/>
        <v>-4000</v>
      </c>
      <c r="I1060" s="78">
        <f t="shared" si="78"/>
        <v>4</v>
      </c>
      <c r="K1060" s="15" t="s">
        <v>30</v>
      </c>
      <c r="L1060" s="15">
        <v>24</v>
      </c>
      <c r="M1060" s="2">
        <v>500</v>
      </c>
    </row>
    <row r="1061" spans="1:13" s="15" customFormat="1" ht="12.75">
      <c r="A1061" s="12"/>
      <c r="B1061" s="246">
        <v>2000</v>
      </c>
      <c r="C1061" s="12" t="s">
        <v>20</v>
      </c>
      <c r="D1061" s="12" t="s">
        <v>11</v>
      </c>
      <c r="E1061" s="12" t="s">
        <v>461</v>
      </c>
      <c r="F1061" s="70" t="s">
        <v>344</v>
      </c>
      <c r="G1061" s="30" t="s">
        <v>294</v>
      </c>
      <c r="H1061" s="6">
        <f t="shared" si="77"/>
        <v>-6000</v>
      </c>
      <c r="I1061" s="78">
        <f t="shared" si="78"/>
        <v>4</v>
      </c>
      <c r="K1061" s="15" t="s">
        <v>30</v>
      </c>
      <c r="L1061" s="15">
        <v>24</v>
      </c>
      <c r="M1061" s="2">
        <v>500</v>
      </c>
    </row>
    <row r="1062" spans="1:13" s="15" customFormat="1" ht="12.75">
      <c r="A1062" s="12"/>
      <c r="B1062" s="246">
        <v>2000</v>
      </c>
      <c r="C1062" s="12" t="s">
        <v>20</v>
      </c>
      <c r="D1062" s="12" t="s">
        <v>11</v>
      </c>
      <c r="E1062" s="12" t="s">
        <v>461</v>
      </c>
      <c r="F1062" s="70" t="s">
        <v>344</v>
      </c>
      <c r="G1062" s="30" t="s">
        <v>296</v>
      </c>
      <c r="H1062" s="6">
        <f t="shared" si="77"/>
        <v>-8000</v>
      </c>
      <c r="I1062" s="78">
        <f t="shared" si="78"/>
        <v>4</v>
      </c>
      <c r="K1062" s="15" t="s">
        <v>30</v>
      </c>
      <c r="L1062" s="15">
        <v>24</v>
      </c>
      <c r="M1062" s="2">
        <v>500</v>
      </c>
    </row>
    <row r="1063" spans="1:13" s="15" customFormat="1" ht="12.75">
      <c r="A1063" s="12"/>
      <c r="B1063" s="246">
        <v>2000</v>
      </c>
      <c r="C1063" s="12" t="s">
        <v>20</v>
      </c>
      <c r="D1063" s="12" t="s">
        <v>11</v>
      </c>
      <c r="E1063" s="12" t="s">
        <v>461</v>
      </c>
      <c r="F1063" s="70" t="s">
        <v>344</v>
      </c>
      <c r="G1063" s="30" t="s">
        <v>298</v>
      </c>
      <c r="H1063" s="6">
        <f t="shared" si="77"/>
        <v>-10000</v>
      </c>
      <c r="I1063" s="78">
        <f t="shared" si="78"/>
        <v>4</v>
      </c>
      <c r="K1063" s="15" t="s">
        <v>30</v>
      </c>
      <c r="L1063" s="15">
        <v>24</v>
      </c>
      <c r="M1063" s="2">
        <v>500</v>
      </c>
    </row>
    <row r="1064" spans="1:256" s="76" customFormat="1" ht="12.75">
      <c r="A1064" s="71"/>
      <c r="B1064" s="399">
        <f>SUM(B1059:B1063)</f>
        <v>10000</v>
      </c>
      <c r="C1064" s="73" t="s">
        <v>20</v>
      </c>
      <c r="D1064" s="71"/>
      <c r="E1064" s="71"/>
      <c r="F1064" s="74"/>
      <c r="G1064" s="74"/>
      <c r="H1064" s="72">
        <v>0</v>
      </c>
      <c r="I1064" s="75">
        <f t="shared" si="78"/>
        <v>20</v>
      </c>
      <c r="M1064" s="2">
        <v>500</v>
      </c>
      <c r="IV1064" s="76">
        <f>SUM(M1064:IU1064)</f>
        <v>500</v>
      </c>
    </row>
    <row r="1065" spans="2:13" ht="12.75">
      <c r="B1065" s="297"/>
      <c r="D1065" s="12"/>
      <c r="H1065" s="6">
        <f>H1064-B1065</f>
        <v>0</v>
      </c>
      <c r="I1065" s="22">
        <f t="shared" si="78"/>
        <v>0</v>
      </c>
      <c r="M1065" s="2">
        <v>500</v>
      </c>
    </row>
    <row r="1066" spans="2:13" ht="12.75">
      <c r="B1066" s="297"/>
      <c r="D1066" s="12"/>
      <c r="H1066" s="6">
        <f>H1065-B1066</f>
        <v>0</v>
      </c>
      <c r="I1066" s="22">
        <f t="shared" si="78"/>
        <v>0</v>
      </c>
      <c r="M1066" s="2">
        <v>500</v>
      </c>
    </row>
    <row r="1067" spans="2:256" ht="12.75">
      <c r="B1067" s="297">
        <v>1200</v>
      </c>
      <c r="C1067" s="1" t="s">
        <v>462</v>
      </c>
      <c r="D1067" s="12" t="s">
        <v>11</v>
      </c>
      <c r="E1067" s="1" t="s">
        <v>22</v>
      </c>
      <c r="F1067" s="70" t="s">
        <v>344</v>
      </c>
      <c r="G1067" s="27" t="s">
        <v>292</v>
      </c>
      <c r="H1067" s="6">
        <f>H1066-B1067</f>
        <v>-1200</v>
      </c>
      <c r="I1067" s="22">
        <f t="shared" si="78"/>
        <v>2.4</v>
      </c>
      <c r="K1067" t="s">
        <v>30</v>
      </c>
      <c r="L1067">
        <v>24</v>
      </c>
      <c r="M1067" s="2">
        <v>500</v>
      </c>
      <c r="IV1067" s="1">
        <f>SUM(A1067:IU1067)</f>
        <v>526.4</v>
      </c>
    </row>
    <row r="1068" spans="2:256" ht="12.75">
      <c r="B1068" s="297">
        <v>1800</v>
      </c>
      <c r="C1068" s="1" t="s">
        <v>462</v>
      </c>
      <c r="D1068" s="12" t="s">
        <v>11</v>
      </c>
      <c r="E1068" s="1" t="s">
        <v>22</v>
      </c>
      <c r="F1068" s="70" t="s">
        <v>344</v>
      </c>
      <c r="G1068" s="27" t="s">
        <v>294</v>
      </c>
      <c r="H1068" s="6">
        <f>H1067-B1068</f>
        <v>-3000</v>
      </c>
      <c r="I1068" s="22">
        <f t="shared" si="78"/>
        <v>3.6</v>
      </c>
      <c r="K1068" t="s">
        <v>30</v>
      </c>
      <c r="L1068">
        <v>24</v>
      </c>
      <c r="M1068" s="2">
        <v>500</v>
      </c>
      <c r="IV1068" s="1"/>
    </row>
    <row r="1069" spans="1:256" s="76" customFormat="1" ht="12.75">
      <c r="A1069" s="71"/>
      <c r="B1069" s="399">
        <f>SUM(B1067:B1068)</f>
        <v>3000</v>
      </c>
      <c r="C1069" s="71"/>
      <c r="D1069" s="71"/>
      <c r="E1069" s="73" t="s">
        <v>22</v>
      </c>
      <c r="F1069" s="74"/>
      <c r="G1069" s="74"/>
      <c r="H1069" s="72">
        <v>0</v>
      </c>
      <c r="I1069" s="75">
        <f t="shared" si="78"/>
        <v>6</v>
      </c>
      <c r="M1069" s="2">
        <v>500</v>
      </c>
      <c r="IV1069" s="71">
        <f>SUM(A1069:IU1069)</f>
        <v>3506</v>
      </c>
    </row>
    <row r="1070" spans="2:13" ht="12.75">
      <c r="B1070" s="297"/>
      <c r="D1070" s="12"/>
      <c r="H1070" s="6">
        <f aca="true" t="shared" si="79" ref="H1070:H1110">H1069-B1070</f>
        <v>0</v>
      </c>
      <c r="I1070" s="22">
        <f t="shared" si="78"/>
        <v>0</v>
      </c>
      <c r="M1070" s="2">
        <v>500</v>
      </c>
    </row>
    <row r="1071" spans="2:13" ht="12.75">
      <c r="B1071" s="297"/>
      <c r="D1071" s="12"/>
      <c r="H1071" s="6">
        <f t="shared" si="79"/>
        <v>0</v>
      </c>
      <c r="I1071" s="22">
        <f t="shared" si="78"/>
        <v>0</v>
      </c>
      <c r="M1071" s="2">
        <v>500</v>
      </c>
    </row>
    <row r="1072" spans="2:13" ht="12.75">
      <c r="B1072" s="297"/>
      <c r="D1072" s="12"/>
      <c r="H1072" s="6">
        <f t="shared" si="79"/>
        <v>0</v>
      </c>
      <c r="I1072" s="22">
        <f t="shared" si="78"/>
        <v>0</v>
      </c>
      <c r="M1072" s="2">
        <v>500</v>
      </c>
    </row>
    <row r="1073" spans="2:13" ht="12.75">
      <c r="B1073" s="297"/>
      <c r="D1073" s="12"/>
      <c r="H1073" s="6">
        <f t="shared" si="79"/>
        <v>0</v>
      </c>
      <c r="I1073" s="22">
        <f t="shared" si="78"/>
        <v>0</v>
      </c>
      <c r="M1073" s="2">
        <v>500</v>
      </c>
    </row>
    <row r="1074" spans="1:13" s="58" customFormat="1" ht="12.75">
      <c r="A1074" s="54"/>
      <c r="B1074" s="397">
        <f>+B1080+B1087+B1093+B1098+B1104+B1115</f>
        <v>151500</v>
      </c>
      <c r="C1074" s="54" t="s">
        <v>350</v>
      </c>
      <c r="D1074" s="54" t="s">
        <v>336</v>
      </c>
      <c r="E1074" s="54" t="s">
        <v>13</v>
      </c>
      <c r="F1074" s="102" t="s">
        <v>351</v>
      </c>
      <c r="G1074" s="56" t="s">
        <v>83</v>
      </c>
      <c r="H1074" s="55"/>
      <c r="I1074" s="57">
        <f t="shared" si="78"/>
        <v>303</v>
      </c>
      <c r="M1074" s="2">
        <v>500</v>
      </c>
    </row>
    <row r="1075" spans="2:13" ht="12.75">
      <c r="B1075" s="297"/>
      <c r="D1075" s="12"/>
      <c r="H1075" s="6">
        <f t="shared" si="79"/>
        <v>0</v>
      </c>
      <c r="I1075" s="22">
        <f t="shared" si="78"/>
        <v>0</v>
      </c>
      <c r="M1075" s="2">
        <v>500</v>
      </c>
    </row>
    <row r="1076" spans="2:13" ht="12.75">
      <c r="B1076" s="297">
        <v>3000</v>
      </c>
      <c r="C1076" s="1" t="s">
        <v>26</v>
      </c>
      <c r="D1076" s="1" t="s">
        <v>11</v>
      </c>
      <c r="E1076" s="1" t="s">
        <v>117</v>
      </c>
      <c r="F1076" s="27" t="s">
        <v>352</v>
      </c>
      <c r="G1076" s="27" t="s">
        <v>292</v>
      </c>
      <c r="H1076" s="6">
        <f>H1075-B1076</f>
        <v>-3000</v>
      </c>
      <c r="I1076" s="22">
        <f t="shared" si="78"/>
        <v>6</v>
      </c>
      <c r="K1076" t="s">
        <v>26</v>
      </c>
      <c r="L1076">
        <v>25</v>
      </c>
      <c r="M1076" s="2">
        <v>500</v>
      </c>
    </row>
    <row r="1077" spans="2:13" ht="12.75">
      <c r="B1077" s="297">
        <v>3000</v>
      </c>
      <c r="C1077" s="1" t="s">
        <v>26</v>
      </c>
      <c r="D1077" s="1" t="s">
        <v>11</v>
      </c>
      <c r="E1077" s="1" t="s">
        <v>117</v>
      </c>
      <c r="F1077" s="27" t="s">
        <v>353</v>
      </c>
      <c r="G1077" s="27" t="s">
        <v>294</v>
      </c>
      <c r="H1077" s="6">
        <f>H1076-B1077</f>
        <v>-6000</v>
      </c>
      <c r="I1077" s="22">
        <f t="shared" si="78"/>
        <v>6</v>
      </c>
      <c r="K1077" t="s">
        <v>26</v>
      </c>
      <c r="L1077">
        <v>25</v>
      </c>
      <c r="M1077" s="2">
        <v>500</v>
      </c>
    </row>
    <row r="1078" spans="2:13" ht="12.75">
      <c r="B1078" s="297">
        <v>5000</v>
      </c>
      <c r="C1078" s="1" t="s">
        <v>26</v>
      </c>
      <c r="D1078" s="1" t="s">
        <v>11</v>
      </c>
      <c r="E1078" s="1" t="s">
        <v>117</v>
      </c>
      <c r="F1078" s="27" t="s">
        <v>354</v>
      </c>
      <c r="G1078" s="27" t="s">
        <v>296</v>
      </c>
      <c r="H1078" s="6">
        <f t="shared" si="79"/>
        <v>-11000</v>
      </c>
      <c r="I1078" s="22">
        <v>10</v>
      </c>
      <c r="K1078" t="s">
        <v>26</v>
      </c>
      <c r="L1078">
        <v>25</v>
      </c>
      <c r="M1078" s="2">
        <v>500</v>
      </c>
    </row>
    <row r="1079" spans="2:13" ht="12.75">
      <c r="B1079" s="297">
        <v>3000</v>
      </c>
      <c r="C1079" s="1" t="s">
        <v>26</v>
      </c>
      <c r="D1079" s="1" t="s">
        <v>11</v>
      </c>
      <c r="E1079" s="1" t="s">
        <v>117</v>
      </c>
      <c r="F1079" s="27" t="s">
        <v>355</v>
      </c>
      <c r="G1079" s="27" t="s">
        <v>298</v>
      </c>
      <c r="H1079" s="6">
        <f t="shared" si="79"/>
        <v>-14000</v>
      </c>
      <c r="I1079" s="22">
        <v>6</v>
      </c>
      <c r="K1079" t="s">
        <v>26</v>
      </c>
      <c r="L1079">
        <v>25</v>
      </c>
      <c r="M1079" s="2">
        <v>500</v>
      </c>
    </row>
    <row r="1080" spans="1:13" s="62" customFormat="1" ht="12.75">
      <c r="A1080" s="11"/>
      <c r="B1080" s="401">
        <f>SUM(B1076:B1079)</f>
        <v>14000</v>
      </c>
      <c r="C1080" s="11" t="s">
        <v>26</v>
      </c>
      <c r="D1080" s="11"/>
      <c r="E1080" s="11"/>
      <c r="F1080" s="18"/>
      <c r="G1080" s="18"/>
      <c r="H1080" s="59">
        <v>0</v>
      </c>
      <c r="I1080" s="61">
        <f aca="true" t="shared" si="80" ref="I1080:I1122">+B1080/M1080</f>
        <v>28</v>
      </c>
      <c r="M1080" s="2">
        <v>500</v>
      </c>
    </row>
    <row r="1081" spans="2:13" ht="12.75">
      <c r="B1081" s="297"/>
      <c r="D1081" s="12"/>
      <c r="H1081" s="6">
        <f t="shared" si="79"/>
        <v>0</v>
      </c>
      <c r="I1081" s="22">
        <f t="shared" si="80"/>
        <v>0</v>
      </c>
      <c r="M1081" s="2">
        <v>500</v>
      </c>
    </row>
    <row r="1082" spans="2:13" ht="12.75">
      <c r="B1082" s="297"/>
      <c r="D1082" s="12"/>
      <c r="H1082" s="6">
        <f>H1081-B1082</f>
        <v>0</v>
      </c>
      <c r="I1082" s="22">
        <f t="shared" si="80"/>
        <v>0</v>
      </c>
      <c r="M1082" s="2">
        <v>500</v>
      </c>
    </row>
    <row r="1083" spans="1:13" ht="12.75">
      <c r="A1083" s="12"/>
      <c r="B1083" s="297">
        <v>2500</v>
      </c>
      <c r="C1083" s="1" t="s">
        <v>459</v>
      </c>
      <c r="D1083" s="12" t="s">
        <v>11</v>
      </c>
      <c r="E1083" s="1" t="s">
        <v>461</v>
      </c>
      <c r="F1083" s="88" t="s">
        <v>511</v>
      </c>
      <c r="G1083" s="27" t="s">
        <v>296</v>
      </c>
      <c r="H1083" s="6">
        <f>H1082-B1083</f>
        <v>-2500</v>
      </c>
      <c r="I1083" s="22">
        <f t="shared" si="80"/>
        <v>5</v>
      </c>
      <c r="K1083" t="s">
        <v>117</v>
      </c>
      <c r="L1083">
        <v>25</v>
      </c>
      <c r="M1083" s="2">
        <v>500</v>
      </c>
    </row>
    <row r="1084" spans="2:13" ht="12.75">
      <c r="B1084" s="297">
        <v>20000</v>
      </c>
      <c r="C1084" s="1" t="s">
        <v>18</v>
      </c>
      <c r="D1084" s="12" t="s">
        <v>11</v>
      </c>
      <c r="E1084" s="1" t="s">
        <v>19</v>
      </c>
      <c r="F1084" s="27" t="s">
        <v>356</v>
      </c>
      <c r="G1084" s="27" t="s">
        <v>296</v>
      </c>
      <c r="H1084" s="6">
        <f>H1083-B1084</f>
        <v>-22500</v>
      </c>
      <c r="I1084" s="22">
        <f t="shared" si="80"/>
        <v>40</v>
      </c>
      <c r="K1084" t="s">
        <v>117</v>
      </c>
      <c r="L1084">
        <v>25</v>
      </c>
      <c r="M1084" s="2">
        <v>500</v>
      </c>
    </row>
    <row r="1085" spans="2:13" ht="12.75">
      <c r="B1085" s="297">
        <v>52000</v>
      </c>
      <c r="C1085" s="1" t="s">
        <v>436</v>
      </c>
      <c r="D1085" s="12" t="s">
        <v>11</v>
      </c>
      <c r="E1085" s="1" t="s">
        <v>461</v>
      </c>
      <c r="F1085" s="88" t="s">
        <v>356</v>
      </c>
      <c r="G1085" s="27" t="s">
        <v>298</v>
      </c>
      <c r="H1085" s="6">
        <f>H1084-B1085</f>
        <v>-74500</v>
      </c>
      <c r="I1085" s="22">
        <f t="shared" si="80"/>
        <v>104</v>
      </c>
      <c r="K1085" t="s">
        <v>117</v>
      </c>
      <c r="L1085">
        <v>25</v>
      </c>
      <c r="M1085" s="2">
        <v>500</v>
      </c>
    </row>
    <row r="1086" spans="2:13" ht="12.75">
      <c r="B1086" s="297">
        <v>2500</v>
      </c>
      <c r="C1086" s="1" t="s">
        <v>460</v>
      </c>
      <c r="D1086" s="12" t="s">
        <v>11</v>
      </c>
      <c r="E1086" s="1" t="s">
        <v>461</v>
      </c>
      <c r="F1086" s="88" t="s">
        <v>512</v>
      </c>
      <c r="G1086" s="27" t="s">
        <v>298</v>
      </c>
      <c r="H1086" s="6">
        <f>H1085-B1086</f>
        <v>-77000</v>
      </c>
      <c r="I1086" s="22">
        <f t="shared" si="80"/>
        <v>5</v>
      </c>
      <c r="K1086" t="s">
        <v>117</v>
      </c>
      <c r="L1086">
        <v>25</v>
      </c>
      <c r="M1086" s="2">
        <v>500</v>
      </c>
    </row>
    <row r="1087" spans="1:13" s="62" customFormat="1" ht="12.75">
      <c r="A1087" s="11"/>
      <c r="B1087" s="401">
        <f>SUM(B1083:B1086)</f>
        <v>77000</v>
      </c>
      <c r="C1087" s="11" t="s">
        <v>515</v>
      </c>
      <c r="D1087" s="11"/>
      <c r="E1087" s="11"/>
      <c r="F1087" s="18"/>
      <c r="G1087" s="18"/>
      <c r="H1087" s="59">
        <v>0</v>
      </c>
      <c r="I1087" s="61">
        <f t="shared" si="80"/>
        <v>154</v>
      </c>
      <c r="M1087" s="2">
        <v>500</v>
      </c>
    </row>
    <row r="1088" spans="2:13" ht="12.75">
      <c r="B1088" s="297"/>
      <c r="H1088" s="6">
        <f t="shared" si="79"/>
        <v>0</v>
      </c>
      <c r="I1088" s="22">
        <f t="shared" si="80"/>
        <v>0</v>
      </c>
      <c r="M1088" s="2">
        <v>500</v>
      </c>
    </row>
    <row r="1089" spans="2:13" ht="12.75">
      <c r="B1089" s="297"/>
      <c r="H1089" s="6">
        <f t="shared" si="79"/>
        <v>0</v>
      </c>
      <c r="I1089" s="22">
        <f t="shared" si="80"/>
        <v>0</v>
      </c>
      <c r="M1089" s="2">
        <v>500</v>
      </c>
    </row>
    <row r="1090" spans="1:13" ht="12.75">
      <c r="A1090" s="12"/>
      <c r="B1090" s="297">
        <v>1500</v>
      </c>
      <c r="C1090" s="1" t="s">
        <v>18</v>
      </c>
      <c r="D1090" s="12" t="s">
        <v>11</v>
      </c>
      <c r="E1090" s="1" t="s">
        <v>19</v>
      </c>
      <c r="F1090" s="27" t="s">
        <v>356</v>
      </c>
      <c r="G1090" s="27" t="s">
        <v>294</v>
      </c>
      <c r="H1090" s="6">
        <f t="shared" si="79"/>
        <v>-1500</v>
      </c>
      <c r="I1090" s="22">
        <f t="shared" si="80"/>
        <v>3</v>
      </c>
      <c r="K1090" t="s">
        <v>117</v>
      </c>
      <c r="L1090">
        <v>25</v>
      </c>
      <c r="M1090" s="2">
        <v>500</v>
      </c>
    </row>
    <row r="1091" spans="2:13" ht="12.75">
      <c r="B1091" s="297">
        <v>1500</v>
      </c>
      <c r="C1091" s="1" t="s">
        <v>18</v>
      </c>
      <c r="D1091" s="12" t="s">
        <v>11</v>
      </c>
      <c r="E1091" s="1" t="s">
        <v>19</v>
      </c>
      <c r="F1091" s="27" t="s">
        <v>356</v>
      </c>
      <c r="G1091" s="27" t="s">
        <v>296</v>
      </c>
      <c r="H1091" s="6">
        <f t="shared" si="79"/>
        <v>-3000</v>
      </c>
      <c r="I1091" s="22">
        <f t="shared" si="80"/>
        <v>3</v>
      </c>
      <c r="K1091" t="s">
        <v>117</v>
      </c>
      <c r="L1091">
        <v>25</v>
      </c>
      <c r="M1091" s="2">
        <v>500</v>
      </c>
    </row>
    <row r="1092" spans="2:13" ht="12.75">
      <c r="B1092" s="297">
        <v>1500</v>
      </c>
      <c r="C1092" s="1" t="s">
        <v>18</v>
      </c>
      <c r="D1092" s="12" t="s">
        <v>11</v>
      </c>
      <c r="E1092" s="1" t="s">
        <v>19</v>
      </c>
      <c r="F1092" s="27" t="s">
        <v>356</v>
      </c>
      <c r="G1092" s="27" t="s">
        <v>298</v>
      </c>
      <c r="H1092" s="6">
        <f t="shared" si="79"/>
        <v>-4500</v>
      </c>
      <c r="I1092" s="22">
        <f t="shared" si="80"/>
        <v>3</v>
      </c>
      <c r="K1092" t="s">
        <v>117</v>
      </c>
      <c r="L1092">
        <v>25</v>
      </c>
      <c r="M1092" s="2">
        <v>500</v>
      </c>
    </row>
    <row r="1093" spans="1:13" s="62" customFormat="1" ht="12.75">
      <c r="A1093" s="11"/>
      <c r="B1093" s="406">
        <f>SUM(B1090:B1092)</f>
        <v>4500</v>
      </c>
      <c r="C1093" s="11"/>
      <c r="D1093" s="11"/>
      <c r="E1093" s="11" t="s">
        <v>19</v>
      </c>
      <c r="F1093" s="18"/>
      <c r="G1093" s="18"/>
      <c r="H1093" s="59">
        <v>0</v>
      </c>
      <c r="I1093" s="61">
        <f t="shared" si="80"/>
        <v>9</v>
      </c>
      <c r="M1093" s="2">
        <v>500</v>
      </c>
    </row>
    <row r="1094" spans="2:13" ht="12.75">
      <c r="B1094" s="407"/>
      <c r="H1094" s="6">
        <f t="shared" si="79"/>
        <v>0</v>
      </c>
      <c r="I1094" s="22">
        <f t="shared" si="80"/>
        <v>0</v>
      </c>
      <c r="M1094" s="2">
        <v>500</v>
      </c>
    </row>
    <row r="1095" spans="2:13" ht="12.75">
      <c r="B1095" s="407"/>
      <c r="H1095" s="6">
        <f t="shared" si="79"/>
        <v>0</v>
      </c>
      <c r="I1095" s="22">
        <f t="shared" si="80"/>
        <v>0</v>
      </c>
      <c r="M1095" s="2">
        <v>500</v>
      </c>
    </row>
    <row r="1096" spans="2:13" ht="12.75">
      <c r="B1096" s="297">
        <v>5000</v>
      </c>
      <c r="C1096" s="1" t="s">
        <v>54</v>
      </c>
      <c r="D1096" s="12" t="s">
        <v>11</v>
      </c>
      <c r="E1096" s="1" t="s">
        <v>461</v>
      </c>
      <c r="F1096" s="88" t="s">
        <v>513</v>
      </c>
      <c r="G1096" s="27" t="s">
        <v>294</v>
      </c>
      <c r="H1096" s="6">
        <f t="shared" si="79"/>
        <v>-5000</v>
      </c>
      <c r="I1096" s="22">
        <f t="shared" si="80"/>
        <v>10</v>
      </c>
      <c r="K1096" t="s">
        <v>117</v>
      </c>
      <c r="L1096">
        <v>25</v>
      </c>
      <c r="M1096" s="2">
        <v>500</v>
      </c>
    </row>
    <row r="1097" spans="2:13" ht="12.75">
      <c r="B1097" s="297">
        <v>5000</v>
      </c>
      <c r="C1097" s="1" t="s">
        <v>54</v>
      </c>
      <c r="D1097" s="12" t="s">
        <v>11</v>
      </c>
      <c r="E1097" s="1" t="s">
        <v>461</v>
      </c>
      <c r="F1097" s="88" t="s">
        <v>513</v>
      </c>
      <c r="G1097" s="27" t="s">
        <v>296</v>
      </c>
      <c r="H1097" s="6">
        <f t="shared" si="79"/>
        <v>-10000</v>
      </c>
      <c r="I1097" s="22">
        <f t="shared" si="80"/>
        <v>10</v>
      </c>
      <c r="K1097" t="s">
        <v>117</v>
      </c>
      <c r="L1097">
        <v>25</v>
      </c>
      <c r="M1097" s="2">
        <v>500</v>
      </c>
    </row>
    <row r="1098" spans="1:13" s="62" customFormat="1" ht="12.75">
      <c r="A1098" s="11"/>
      <c r="B1098" s="401">
        <f>SUM(B1096:B1097)</f>
        <v>10000</v>
      </c>
      <c r="C1098" s="11" t="s">
        <v>54</v>
      </c>
      <c r="D1098" s="11"/>
      <c r="E1098" s="11"/>
      <c r="F1098" s="18"/>
      <c r="G1098" s="18"/>
      <c r="H1098" s="59">
        <v>0</v>
      </c>
      <c r="I1098" s="61">
        <f t="shared" si="80"/>
        <v>20</v>
      </c>
      <c r="M1098" s="2">
        <v>500</v>
      </c>
    </row>
    <row r="1099" spans="2:13" ht="12.75">
      <c r="B1099" s="297"/>
      <c r="H1099" s="6">
        <f t="shared" si="79"/>
        <v>0</v>
      </c>
      <c r="I1099" s="22">
        <f t="shared" si="80"/>
        <v>0</v>
      </c>
      <c r="M1099" s="2">
        <v>500</v>
      </c>
    </row>
    <row r="1100" spans="2:13" ht="12.75">
      <c r="B1100" s="297"/>
      <c r="H1100" s="6">
        <f t="shared" si="79"/>
        <v>0</v>
      </c>
      <c r="I1100" s="22">
        <f t="shared" si="80"/>
        <v>0</v>
      </c>
      <c r="M1100" s="2">
        <v>500</v>
      </c>
    </row>
    <row r="1101" spans="2:13" ht="12.75">
      <c r="B1101" s="297">
        <v>2000</v>
      </c>
      <c r="C1101" s="1" t="s">
        <v>20</v>
      </c>
      <c r="D1101" s="12" t="s">
        <v>11</v>
      </c>
      <c r="E1101" s="1" t="s">
        <v>461</v>
      </c>
      <c r="F1101" s="27" t="s">
        <v>356</v>
      </c>
      <c r="G1101" s="27" t="s">
        <v>294</v>
      </c>
      <c r="H1101" s="6">
        <f t="shared" si="79"/>
        <v>-2000</v>
      </c>
      <c r="I1101" s="22">
        <f t="shared" si="80"/>
        <v>4</v>
      </c>
      <c r="K1101" t="s">
        <v>117</v>
      </c>
      <c r="L1101">
        <v>25</v>
      </c>
      <c r="M1101" s="2">
        <v>500</v>
      </c>
    </row>
    <row r="1102" spans="2:13" ht="12.75">
      <c r="B1102" s="297">
        <v>2000</v>
      </c>
      <c r="C1102" s="1" t="s">
        <v>20</v>
      </c>
      <c r="D1102" s="12" t="s">
        <v>11</v>
      </c>
      <c r="E1102" s="1" t="s">
        <v>461</v>
      </c>
      <c r="F1102" s="27" t="s">
        <v>356</v>
      </c>
      <c r="G1102" s="27" t="s">
        <v>296</v>
      </c>
      <c r="H1102" s="6">
        <f t="shared" si="79"/>
        <v>-4000</v>
      </c>
      <c r="I1102" s="22">
        <f t="shared" si="80"/>
        <v>4</v>
      </c>
      <c r="K1102" t="s">
        <v>117</v>
      </c>
      <c r="L1102">
        <v>25</v>
      </c>
      <c r="M1102" s="2">
        <v>500</v>
      </c>
    </row>
    <row r="1103" spans="2:13" ht="12.75">
      <c r="B1103" s="297">
        <v>2000</v>
      </c>
      <c r="C1103" s="1" t="s">
        <v>20</v>
      </c>
      <c r="D1103" s="12" t="s">
        <v>11</v>
      </c>
      <c r="E1103" s="1" t="s">
        <v>461</v>
      </c>
      <c r="F1103" s="27" t="s">
        <v>356</v>
      </c>
      <c r="G1103" s="27" t="s">
        <v>294</v>
      </c>
      <c r="H1103" s="6">
        <f t="shared" si="79"/>
        <v>-6000</v>
      </c>
      <c r="I1103" s="22">
        <f t="shared" si="80"/>
        <v>4</v>
      </c>
      <c r="K1103" t="s">
        <v>117</v>
      </c>
      <c r="L1103">
        <v>25</v>
      </c>
      <c r="M1103" s="2">
        <v>500</v>
      </c>
    </row>
    <row r="1104" spans="1:13" s="62" customFormat="1" ht="12.75">
      <c r="A1104" s="11"/>
      <c r="B1104" s="401">
        <f>SUM(B1101:B1103)</f>
        <v>6000</v>
      </c>
      <c r="C1104" s="11" t="s">
        <v>20</v>
      </c>
      <c r="D1104" s="11"/>
      <c r="E1104" s="11"/>
      <c r="F1104" s="18"/>
      <c r="G1104" s="18"/>
      <c r="H1104" s="59">
        <v>0</v>
      </c>
      <c r="I1104" s="61">
        <f t="shared" si="80"/>
        <v>12</v>
      </c>
      <c r="M1104" s="2">
        <v>500</v>
      </c>
    </row>
    <row r="1105" spans="2:13" ht="12.75">
      <c r="B1105" s="297"/>
      <c r="H1105" s="6">
        <f t="shared" si="79"/>
        <v>0</v>
      </c>
      <c r="I1105" s="22">
        <f t="shared" si="80"/>
        <v>0</v>
      </c>
      <c r="M1105" s="2">
        <v>500</v>
      </c>
    </row>
    <row r="1106" spans="2:13" ht="12.75">
      <c r="B1106" s="297"/>
      <c r="H1106" s="6">
        <f t="shared" si="79"/>
        <v>0</v>
      </c>
      <c r="I1106" s="22">
        <f t="shared" si="80"/>
        <v>0</v>
      </c>
      <c r="M1106" s="2">
        <v>500</v>
      </c>
    </row>
    <row r="1107" spans="2:13" ht="12.75">
      <c r="B1107" s="297">
        <v>5000</v>
      </c>
      <c r="C1107" s="12" t="s">
        <v>506</v>
      </c>
      <c r="D1107" s="12" t="s">
        <v>11</v>
      </c>
      <c r="E1107" s="1" t="s">
        <v>334</v>
      </c>
      <c r="F1107" s="88" t="s">
        <v>356</v>
      </c>
      <c r="G1107" s="27" t="s">
        <v>259</v>
      </c>
      <c r="H1107" s="6">
        <f t="shared" si="79"/>
        <v>-5000</v>
      </c>
      <c r="I1107" s="22">
        <f t="shared" si="80"/>
        <v>10</v>
      </c>
      <c r="K1107" t="s">
        <v>117</v>
      </c>
      <c r="L1107">
        <v>25</v>
      </c>
      <c r="M1107" s="2">
        <v>500</v>
      </c>
    </row>
    <row r="1108" spans="2:13" ht="12.75">
      <c r="B1108" s="297">
        <v>5000</v>
      </c>
      <c r="C1108" s="12" t="s">
        <v>506</v>
      </c>
      <c r="D1108" s="12" t="s">
        <v>11</v>
      </c>
      <c r="E1108" s="1" t="s">
        <v>334</v>
      </c>
      <c r="F1108" s="88" t="s">
        <v>356</v>
      </c>
      <c r="G1108" s="27" t="s">
        <v>259</v>
      </c>
      <c r="H1108" s="6">
        <f t="shared" si="79"/>
        <v>-10000</v>
      </c>
      <c r="I1108" s="22">
        <f t="shared" si="80"/>
        <v>10</v>
      </c>
      <c r="K1108" t="s">
        <v>117</v>
      </c>
      <c r="L1108">
        <v>25</v>
      </c>
      <c r="M1108" s="2">
        <v>500</v>
      </c>
    </row>
    <row r="1109" spans="2:13" ht="12.75">
      <c r="B1109" s="297">
        <v>5000</v>
      </c>
      <c r="C1109" s="12" t="s">
        <v>506</v>
      </c>
      <c r="D1109" s="12" t="s">
        <v>11</v>
      </c>
      <c r="E1109" s="1" t="s">
        <v>334</v>
      </c>
      <c r="F1109" s="88" t="s">
        <v>356</v>
      </c>
      <c r="G1109" s="27" t="s">
        <v>259</v>
      </c>
      <c r="H1109" s="6">
        <f t="shared" si="79"/>
        <v>-15000</v>
      </c>
      <c r="I1109" s="22">
        <f t="shared" si="80"/>
        <v>10</v>
      </c>
      <c r="K1109" t="s">
        <v>117</v>
      </c>
      <c r="L1109">
        <v>25</v>
      </c>
      <c r="M1109" s="2">
        <v>500</v>
      </c>
    </row>
    <row r="1110" spans="2:13" ht="12.75">
      <c r="B1110" s="297">
        <v>5000</v>
      </c>
      <c r="C1110" s="12" t="s">
        <v>506</v>
      </c>
      <c r="D1110" s="12" t="s">
        <v>11</v>
      </c>
      <c r="E1110" s="1" t="s">
        <v>334</v>
      </c>
      <c r="F1110" s="88" t="s">
        <v>356</v>
      </c>
      <c r="G1110" s="27" t="s">
        <v>259</v>
      </c>
      <c r="H1110" s="6">
        <f t="shared" si="79"/>
        <v>-20000</v>
      </c>
      <c r="I1110" s="22">
        <f t="shared" si="80"/>
        <v>10</v>
      </c>
      <c r="K1110" t="s">
        <v>117</v>
      </c>
      <c r="L1110">
        <v>25</v>
      </c>
      <c r="M1110" s="2">
        <v>500</v>
      </c>
    </row>
    <row r="1111" spans="2:13" ht="12.75">
      <c r="B1111" s="297">
        <v>5000</v>
      </c>
      <c r="C1111" s="12" t="s">
        <v>506</v>
      </c>
      <c r="D1111" s="12" t="s">
        <v>11</v>
      </c>
      <c r="E1111" s="1" t="s">
        <v>334</v>
      </c>
      <c r="F1111" s="88" t="s">
        <v>356</v>
      </c>
      <c r="G1111" s="27" t="s">
        <v>259</v>
      </c>
      <c r="H1111" s="6">
        <f>H1110-B1111</f>
        <v>-25000</v>
      </c>
      <c r="I1111" s="22">
        <f t="shared" si="80"/>
        <v>10</v>
      </c>
      <c r="K1111" t="s">
        <v>117</v>
      </c>
      <c r="L1111">
        <v>25</v>
      </c>
      <c r="M1111" s="2">
        <v>500</v>
      </c>
    </row>
    <row r="1112" spans="2:13" ht="12.75">
      <c r="B1112" s="297">
        <v>5000</v>
      </c>
      <c r="C1112" s="12" t="s">
        <v>506</v>
      </c>
      <c r="D1112" s="12" t="s">
        <v>11</v>
      </c>
      <c r="E1112" s="1" t="s">
        <v>334</v>
      </c>
      <c r="F1112" s="88" t="s">
        <v>356</v>
      </c>
      <c r="G1112" s="27" t="s">
        <v>259</v>
      </c>
      <c r="H1112" s="6">
        <f>H1111-B1112</f>
        <v>-30000</v>
      </c>
      <c r="I1112" s="22">
        <f t="shared" si="80"/>
        <v>10</v>
      </c>
      <c r="K1112" t="s">
        <v>117</v>
      </c>
      <c r="L1112">
        <v>25</v>
      </c>
      <c r="M1112" s="2">
        <v>500</v>
      </c>
    </row>
    <row r="1113" spans="2:13" ht="12.75">
      <c r="B1113" s="297">
        <v>5000</v>
      </c>
      <c r="C1113" s="12" t="s">
        <v>506</v>
      </c>
      <c r="D1113" s="12" t="s">
        <v>11</v>
      </c>
      <c r="E1113" s="1" t="s">
        <v>334</v>
      </c>
      <c r="F1113" s="88" t="s">
        <v>356</v>
      </c>
      <c r="G1113" s="27" t="s">
        <v>259</v>
      </c>
      <c r="H1113" s="6">
        <f>H1112-B1113</f>
        <v>-35000</v>
      </c>
      <c r="I1113" s="22">
        <f t="shared" si="80"/>
        <v>10</v>
      </c>
      <c r="K1113" t="s">
        <v>117</v>
      </c>
      <c r="L1113">
        <v>25</v>
      </c>
      <c r="M1113" s="2">
        <v>500</v>
      </c>
    </row>
    <row r="1114" spans="2:13" ht="12.75">
      <c r="B1114" s="297">
        <v>5000</v>
      </c>
      <c r="C1114" s="12" t="s">
        <v>506</v>
      </c>
      <c r="D1114" s="12" t="s">
        <v>11</v>
      </c>
      <c r="E1114" s="1" t="s">
        <v>334</v>
      </c>
      <c r="F1114" s="88" t="s">
        <v>356</v>
      </c>
      <c r="G1114" s="27" t="s">
        <v>259</v>
      </c>
      <c r="H1114" s="6">
        <f>H1113-B1114</f>
        <v>-40000</v>
      </c>
      <c r="I1114" s="22">
        <f t="shared" si="80"/>
        <v>10</v>
      </c>
      <c r="K1114" t="s">
        <v>117</v>
      </c>
      <c r="L1114">
        <v>25</v>
      </c>
      <c r="M1114" s="2">
        <v>500</v>
      </c>
    </row>
    <row r="1115" spans="1:13" s="62" customFormat="1" ht="12.75">
      <c r="A1115" s="11"/>
      <c r="B1115" s="401">
        <f>SUM(B1107:B1114)</f>
        <v>40000</v>
      </c>
      <c r="C1115" s="11"/>
      <c r="D1115" s="11"/>
      <c r="E1115" s="11" t="s">
        <v>334</v>
      </c>
      <c r="F1115" s="18"/>
      <c r="G1115" s="18"/>
      <c r="H1115" s="59">
        <v>0</v>
      </c>
      <c r="I1115" s="61">
        <f t="shared" si="80"/>
        <v>80</v>
      </c>
      <c r="M1115" s="2">
        <v>500</v>
      </c>
    </row>
    <row r="1116" spans="2:13" ht="12.75">
      <c r="B1116" s="297"/>
      <c r="H1116" s="6">
        <f aca="true" t="shared" si="81" ref="H1116:H1183">H1115-B1116</f>
        <v>0</v>
      </c>
      <c r="I1116" s="22">
        <f t="shared" si="80"/>
        <v>0</v>
      </c>
      <c r="M1116" s="2">
        <v>500</v>
      </c>
    </row>
    <row r="1117" spans="2:13" ht="12.75">
      <c r="B1117" s="297"/>
      <c r="H1117" s="6">
        <f t="shared" si="81"/>
        <v>0</v>
      </c>
      <c r="I1117" s="22">
        <f t="shared" si="80"/>
        <v>0</v>
      </c>
      <c r="M1117" s="2">
        <v>500</v>
      </c>
    </row>
    <row r="1118" spans="2:13" ht="12.75">
      <c r="B1118" s="297"/>
      <c r="H1118" s="6">
        <f t="shared" si="81"/>
        <v>0</v>
      </c>
      <c r="I1118" s="22">
        <f t="shared" si="80"/>
        <v>0</v>
      </c>
      <c r="M1118" s="2">
        <v>500</v>
      </c>
    </row>
    <row r="1119" spans="2:13" ht="12.75">
      <c r="B1119" s="297"/>
      <c r="H1119" s="6">
        <f t="shared" si="81"/>
        <v>0</v>
      </c>
      <c r="I1119" s="22">
        <f t="shared" si="80"/>
        <v>0</v>
      </c>
      <c r="M1119" s="2">
        <v>500</v>
      </c>
    </row>
    <row r="1120" spans="1:13" s="58" customFormat="1" ht="12.75">
      <c r="A1120" s="54"/>
      <c r="B1120" s="397">
        <f>+B1140+B1154</f>
        <v>98600</v>
      </c>
      <c r="C1120" s="54" t="s">
        <v>375</v>
      </c>
      <c r="D1120" s="54" t="s">
        <v>1128</v>
      </c>
      <c r="E1120" s="54" t="s">
        <v>13</v>
      </c>
      <c r="F1120" s="56" t="s">
        <v>108</v>
      </c>
      <c r="G1120" s="56" t="s">
        <v>57</v>
      </c>
      <c r="H1120" s="55"/>
      <c r="I1120" s="57">
        <f t="shared" si="80"/>
        <v>197.2</v>
      </c>
      <c r="M1120" s="2">
        <v>500</v>
      </c>
    </row>
    <row r="1121" spans="2:13" ht="12.75">
      <c r="B1121" s="297"/>
      <c r="H1121" s="6">
        <f t="shared" si="81"/>
        <v>0</v>
      </c>
      <c r="I1121" s="22">
        <f t="shared" si="80"/>
        <v>0</v>
      </c>
      <c r="M1121" s="2">
        <v>500</v>
      </c>
    </row>
    <row r="1122" spans="2:13" ht="12.75">
      <c r="B1122" s="246">
        <v>2500</v>
      </c>
      <c r="C1122" s="1" t="s">
        <v>26</v>
      </c>
      <c r="D1122" s="12" t="s">
        <v>11</v>
      </c>
      <c r="E1122" s="1" t="s">
        <v>142</v>
      </c>
      <c r="F1122" s="27" t="s">
        <v>357</v>
      </c>
      <c r="G1122" s="31" t="s">
        <v>16</v>
      </c>
      <c r="H1122" s="6">
        <f>H1121-B1122</f>
        <v>-2500</v>
      </c>
      <c r="I1122" s="22">
        <f t="shared" si="80"/>
        <v>5</v>
      </c>
      <c r="K1122" t="s">
        <v>26</v>
      </c>
      <c r="L1122">
        <v>26</v>
      </c>
      <c r="M1122" s="2">
        <v>500</v>
      </c>
    </row>
    <row r="1123" spans="2:13" ht="12.75">
      <c r="B1123" s="297">
        <v>5000</v>
      </c>
      <c r="C1123" s="1" t="s">
        <v>26</v>
      </c>
      <c r="D1123" s="12" t="s">
        <v>11</v>
      </c>
      <c r="E1123" s="1" t="s">
        <v>142</v>
      </c>
      <c r="F1123" s="27" t="s">
        <v>358</v>
      </c>
      <c r="G1123" s="27" t="s">
        <v>33</v>
      </c>
      <c r="H1123" s="6">
        <f t="shared" si="81"/>
        <v>-7500</v>
      </c>
      <c r="I1123" s="22">
        <v>10</v>
      </c>
      <c r="K1123" t="s">
        <v>26</v>
      </c>
      <c r="L1123">
        <v>26</v>
      </c>
      <c r="M1123" s="2">
        <v>500</v>
      </c>
    </row>
    <row r="1124" spans="2:13" ht="12.75">
      <c r="B1124" s="297">
        <v>5000</v>
      </c>
      <c r="C1124" s="1" t="s">
        <v>26</v>
      </c>
      <c r="D1124" s="12" t="s">
        <v>11</v>
      </c>
      <c r="E1124" s="1" t="s">
        <v>142</v>
      </c>
      <c r="F1124" s="27" t="s">
        <v>359</v>
      </c>
      <c r="G1124" s="27" t="s">
        <v>36</v>
      </c>
      <c r="H1124" s="6">
        <f t="shared" si="81"/>
        <v>-12500</v>
      </c>
      <c r="I1124" s="22">
        <v>10</v>
      </c>
      <c r="K1124" t="s">
        <v>26</v>
      </c>
      <c r="L1124">
        <v>26</v>
      </c>
      <c r="M1124" s="2">
        <v>500</v>
      </c>
    </row>
    <row r="1125" spans="2:13" ht="12.75">
      <c r="B1125" s="297">
        <v>5000</v>
      </c>
      <c r="C1125" s="1" t="s">
        <v>26</v>
      </c>
      <c r="D1125" s="12" t="s">
        <v>11</v>
      </c>
      <c r="E1125" s="1" t="s">
        <v>142</v>
      </c>
      <c r="F1125" s="27" t="s">
        <v>360</v>
      </c>
      <c r="G1125" s="27" t="s">
        <v>39</v>
      </c>
      <c r="H1125" s="6">
        <f t="shared" si="81"/>
        <v>-17500</v>
      </c>
      <c r="I1125" s="22">
        <v>10</v>
      </c>
      <c r="K1125" t="s">
        <v>26</v>
      </c>
      <c r="L1125">
        <v>26</v>
      </c>
      <c r="M1125" s="2">
        <v>500</v>
      </c>
    </row>
    <row r="1126" spans="2:13" ht="12.75">
      <c r="B1126" s="297">
        <v>5000</v>
      </c>
      <c r="C1126" s="1" t="s">
        <v>26</v>
      </c>
      <c r="D1126" s="12" t="s">
        <v>11</v>
      </c>
      <c r="E1126" s="1" t="s">
        <v>142</v>
      </c>
      <c r="F1126" s="27" t="s">
        <v>361</v>
      </c>
      <c r="G1126" s="27" t="s">
        <v>41</v>
      </c>
      <c r="H1126" s="6">
        <f t="shared" si="81"/>
        <v>-22500</v>
      </c>
      <c r="I1126" s="22">
        <v>10</v>
      </c>
      <c r="K1126" t="s">
        <v>26</v>
      </c>
      <c r="L1126">
        <v>26</v>
      </c>
      <c r="M1126" s="2">
        <v>500</v>
      </c>
    </row>
    <row r="1127" spans="2:13" ht="12.75">
      <c r="B1127" s="297">
        <v>2500</v>
      </c>
      <c r="C1127" s="1" t="s">
        <v>26</v>
      </c>
      <c r="D1127" s="1" t="s">
        <v>11</v>
      </c>
      <c r="E1127" s="1" t="s">
        <v>142</v>
      </c>
      <c r="F1127" s="27" t="s">
        <v>362</v>
      </c>
      <c r="G1127" s="27" t="s">
        <v>41</v>
      </c>
      <c r="H1127" s="6">
        <f t="shared" si="81"/>
        <v>-25000</v>
      </c>
      <c r="I1127" s="22">
        <v>5</v>
      </c>
      <c r="K1127" t="s">
        <v>26</v>
      </c>
      <c r="L1127">
        <v>26</v>
      </c>
      <c r="M1127" s="2">
        <v>500</v>
      </c>
    </row>
    <row r="1128" spans="2:13" ht="12.75">
      <c r="B1128" s="297">
        <v>5000</v>
      </c>
      <c r="C1128" s="1" t="s">
        <v>26</v>
      </c>
      <c r="D1128" s="1" t="s">
        <v>11</v>
      </c>
      <c r="E1128" s="1" t="s">
        <v>142</v>
      </c>
      <c r="F1128" s="27" t="s">
        <v>363</v>
      </c>
      <c r="G1128" s="27" t="s">
        <v>43</v>
      </c>
      <c r="H1128" s="6">
        <f t="shared" si="81"/>
        <v>-30000</v>
      </c>
      <c r="I1128" s="22">
        <v>10</v>
      </c>
      <c r="K1128" t="s">
        <v>26</v>
      </c>
      <c r="L1128">
        <v>26</v>
      </c>
      <c r="M1128" s="2">
        <v>500</v>
      </c>
    </row>
    <row r="1129" spans="2:13" ht="12.75">
      <c r="B1129" s="297">
        <v>2500</v>
      </c>
      <c r="C1129" s="1" t="s">
        <v>26</v>
      </c>
      <c r="D1129" s="1" t="s">
        <v>11</v>
      </c>
      <c r="E1129" s="1" t="s">
        <v>142</v>
      </c>
      <c r="F1129" s="27" t="s">
        <v>364</v>
      </c>
      <c r="G1129" s="27" t="s">
        <v>45</v>
      </c>
      <c r="H1129" s="6">
        <f t="shared" si="81"/>
        <v>-32500</v>
      </c>
      <c r="I1129" s="22">
        <v>5</v>
      </c>
      <c r="K1129" t="s">
        <v>26</v>
      </c>
      <c r="L1129">
        <v>26</v>
      </c>
      <c r="M1129" s="2">
        <v>500</v>
      </c>
    </row>
    <row r="1130" spans="2:13" ht="12.75">
      <c r="B1130" s="297">
        <v>5000</v>
      </c>
      <c r="C1130" s="1" t="s">
        <v>26</v>
      </c>
      <c r="D1130" s="1" t="s">
        <v>11</v>
      </c>
      <c r="E1130" s="1" t="s">
        <v>142</v>
      </c>
      <c r="F1130" s="27" t="s">
        <v>365</v>
      </c>
      <c r="G1130" s="27" t="s">
        <v>91</v>
      </c>
      <c r="H1130" s="6">
        <f t="shared" si="81"/>
        <v>-37500</v>
      </c>
      <c r="I1130" s="22">
        <v>10</v>
      </c>
      <c r="K1130" t="s">
        <v>26</v>
      </c>
      <c r="L1130">
        <v>26</v>
      </c>
      <c r="M1130" s="2">
        <v>500</v>
      </c>
    </row>
    <row r="1131" spans="2:13" ht="12.75">
      <c r="B1131" s="297">
        <v>5000</v>
      </c>
      <c r="C1131" s="1" t="s">
        <v>26</v>
      </c>
      <c r="D1131" s="1" t="s">
        <v>11</v>
      </c>
      <c r="E1131" s="1" t="s">
        <v>142</v>
      </c>
      <c r="F1131" s="27" t="s">
        <v>366</v>
      </c>
      <c r="G1131" s="27" t="s">
        <v>58</v>
      </c>
      <c r="H1131" s="6">
        <f t="shared" si="81"/>
        <v>-42500</v>
      </c>
      <c r="I1131" s="22">
        <v>10</v>
      </c>
      <c r="K1131" t="s">
        <v>26</v>
      </c>
      <c r="L1131">
        <v>26</v>
      </c>
      <c r="M1131" s="2">
        <v>500</v>
      </c>
    </row>
    <row r="1132" spans="2:13" ht="12.75">
      <c r="B1132" s="297">
        <v>5000</v>
      </c>
      <c r="C1132" s="1" t="s">
        <v>26</v>
      </c>
      <c r="D1132" s="1" t="s">
        <v>11</v>
      </c>
      <c r="E1132" s="1" t="s">
        <v>142</v>
      </c>
      <c r="F1132" s="27" t="s">
        <v>367</v>
      </c>
      <c r="G1132" s="27" t="s">
        <v>93</v>
      </c>
      <c r="H1132" s="6">
        <f t="shared" si="81"/>
        <v>-47500</v>
      </c>
      <c r="I1132" s="22">
        <v>10</v>
      </c>
      <c r="K1132" t="s">
        <v>26</v>
      </c>
      <c r="L1132">
        <v>26</v>
      </c>
      <c r="M1132" s="2">
        <v>500</v>
      </c>
    </row>
    <row r="1133" spans="2:13" ht="12.75">
      <c r="B1133" s="297">
        <v>5000</v>
      </c>
      <c r="C1133" s="1" t="s">
        <v>26</v>
      </c>
      <c r="D1133" s="1" t="s">
        <v>11</v>
      </c>
      <c r="E1133" s="1" t="s">
        <v>142</v>
      </c>
      <c r="F1133" s="27" t="s">
        <v>368</v>
      </c>
      <c r="G1133" s="27" t="s">
        <v>259</v>
      </c>
      <c r="H1133" s="6">
        <f t="shared" si="81"/>
        <v>-52500</v>
      </c>
      <c r="I1133" s="22">
        <v>10</v>
      </c>
      <c r="K1133" t="s">
        <v>26</v>
      </c>
      <c r="L1133">
        <v>26</v>
      </c>
      <c r="M1133" s="2">
        <v>500</v>
      </c>
    </row>
    <row r="1134" spans="2:13" ht="12.75">
      <c r="B1134" s="297">
        <v>5000</v>
      </c>
      <c r="C1134" s="1" t="s">
        <v>26</v>
      </c>
      <c r="D1134" s="1" t="s">
        <v>11</v>
      </c>
      <c r="E1134" s="1" t="s">
        <v>142</v>
      </c>
      <c r="F1134" s="27" t="s">
        <v>369</v>
      </c>
      <c r="G1134" s="27" t="s">
        <v>279</v>
      </c>
      <c r="H1134" s="6">
        <f t="shared" si="81"/>
        <v>-57500</v>
      </c>
      <c r="I1134" s="22">
        <v>10</v>
      </c>
      <c r="K1134" t="s">
        <v>26</v>
      </c>
      <c r="L1134">
        <v>26</v>
      </c>
      <c r="M1134" s="2">
        <v>500</v>
      </c>
    </row>
    <row r="1135" spans="2:13" ht="12.75">
      <c r="B1135" s="297">
        <v>5000</v>
      </c>
      <c r="C1135" s="1" t="s">
        <v>26</v>
      </c>
      <c r="D1135" s="1" t="s">
        <v>11</v>
      </c>
      <c r="E1135" s="1" t="s">
        <v>142</v>
      </c>
      <c r="F1135" s="27" t="s">
        <v>370</v>
      </c>
      <c r="G1135" s="27" t="s">
        <v>292</v>
      </c>
      <c r="H1135" s="6">
        <f t="shared" si="81"/>
        <v>-62500</v>
      </c>
      <c r="I1135" s="22">
        <v>10</v>
      </c>
      <c r="K1135" t="s">
        <v>26</v>
      </c>
      <c r="L1135">
        <v>26</v>
      </c>
      <c r="M1135" s="2">
        <v>500</v>
      </c>
    </row>
    <row r="1136" spans="2:13" ht="12.75">
      <c r="B1136" s="297">
        <v>5000</v>
      </c>
      <c r="C1136" s="1" t="s">
        <v>26</v>
      </c>
      <c r="D1136" s="1" t="s">
        <v>11</v>
      </c>
      <c r="E1136" s="1" t="s">
        <v>142</v>
      </c>
      <c r="F1136" s="27" t="s">
        <v>371</v>
      </c>
      <c r="G1136" s="27" t="s">
        <v>294</v>
      </c>
      <c r="H1136" s="6">
        <f t="shared" si="81"/>
        <v>-67500</v>
      </c>
      <c r="I1136" s="22">
        <v>10</v>
      </c>
      <c r="K1136" t="s">
        <v>26</v>
      </c>
      <c r="L1136">
        <v>26</v>
      </c>
      <c r="M1136" s="2">
        <v>500</v>
      </c>
    </row>
    <row r="1137" spans="2:13" ht="12.75">
      <c r="B1137" s="297">
        <v>10000</v>
      </c>
      <c r="C1137" s="1" t="s">
        <v>26</v>
      </c>
      <c r="D1137" s="1" t="s">
        <v>11</v>
      </c>
      <c r="E1137" s="1" t="s">
        <v>142</v>
      </c>
      <c r="F1137" s="27" t="s">
        <v>372</v>
      </c>
      <c r="G1137" s="27" t="s">
        <v>294</v>
      </c>
      <c r="H1137" s="6">
        <f t="shared" si="81"/>
        <v>-77500</v>
      </c>
      <c r="I1137" s="22">
        <v>20</v>
      </c>
      <c r="K1137" t="s">
        <v>26</v>
      </c>
      <c r="L1137">
        <v>26</v>
      </c>
      <c r="M1137" s="2">
        <v>500</v>
      </c>
    </row>
    <row r="1138" spans="2:13" ht="12.75">
      <c r="B1138" s="297">
        <v>2500</v>
      </c>
      <c r="C1138" s="1" t="s">
        <v>26</v>
      </c>
      <c r="D1138" s="1" t="s">
        <v>11</v>
      </c>
      <c r="E1138" s="1" t="s">
        <v>142</v>
      </c>
      <c r="F1138" s="27" t="s">
        <v>373</v>
      </c>
      <c r="G1138" s="27" t="s">
        <v>296</v>
      </c>
      <c r="H1138" s="6">
        <f t="shared" si="81"/>
        <v>-80000</v>
      </c>
      <c r="I1138" s="22">
        <v>5</v>
      </c>
      <c r="K1138" t="s">
        <v>26</v>
      </c>
      <c r="L1138">
        <v>26</v>
      </c>
      <c r="M1138" s="2">
        <v>500</v>
      </c>
    </row>
    <row r="1139" spans="2:13" ht="12.75">
      <c r="B1139" s="297">
        <v>2500</v>
      </c>
      <c r="C1139" s="1" t="s">
        <v>26</v>
      </c>
      <c r="D1139" s="1" t="s">
        <v>11</v>
      </c>
      <c r="E1139" s="1" t="s">
        <v>142</v>
      </c>
      <c r="F1139" s="27" t="s">
        <v>374</v>
      </c>
      <c r="G1139" s="27" t="s">
        <v>298</v>
      </c>
      <c r="H1139" s="6">
        <f t="shared" si="81"/>
        <v>-82500</v>
      </c>
      <c r="I1139" s="22">
        <v>5</v>
      </c>
      <c r="K1139" t="s">
        <v>26</v>
      </c>
      <c r="L1139">
        <v>26</v>
      </c>
      <c r="M1139" s="2">
        <v>500</v>
      </c>
    </row>
    <row r="1140" spans="1:13" s="62" customFormat="1" ht="12.75">
      <c r="A1140" s="11"/>
      <c r="B1140" s="401">
        <f>SUM(B1122:B1139)</f>
        <v>82500</v>
      </c>
      <c r="C1140" s="11" t="s">
        <v>26</v>
      </c>
      <c r="D1140" s="11"/>
      <c r="E1140" s="11"/>
      <c r="F1140" s="18"/>
      <c r="G1140" s="18"/>
      <c r="H1140" s="59">
        <v>0</v>
      </c>
      <c r="I1140" s="61">
        <f aca="true" t="shared" si="82" ref="I1140:I1168">+B1140/M1140</f>
        <v>165</v>
      </c>
      <c r="M1140" s="2">
        <v>500</v>
      </c>
    </row>
    <row r="1141" spans="2:13" ht="12.75">
      <c r="B1141" s="297"/>
      <c r="H1141" s="6">
        <f t="shared" si="81"/>
        <v>0</v>
      </c>
      <c r="I1141" s="22">
        <f t="shared" si="82"/>
        <v>0</v>
      </c>
      <c r="M1141" s="2">
        <v>500</v>
      </c>
    </row>
    <row r="1142" spans="2:13" ht="12.75">
      <c r="B1142" s="297"/>
      <c r="H1142" s="6">
        <f t="shared" si="81"/>
        <v>0</v>
      </c>
      <c r="I1142" s="22">
        <f t="shared" si="82"/>
        <v>0</v>
      </c>
      <c r="M1142" s="2">
        <v>500</v>
      </c>
    </row>
    <row r="1143" spans="2:13" ht="12.75">
      <c r="B1143" s="409">
        <v>1400</v>
      </c>
      <c r="C1143" s="83" t="s">
        <v>18</v>
      </c>
      <c r="D1143" s="83" t="s">
        <v>11</v>
      </c>
      <c r="E1143" s="83" t="s">
        <v>19</v>
      </c>
      <c r="F1143" s="70" t="s">
        <v>376</v>
      </c>
      <c r="G1143" s="70" t="s">
        <v>33</v>
      </c>
      <c r="H1143" s="6">
        <f t="shared" si="81"/>
        <v>-1400</v>
      </c>
      <c r="I1143" s="22">
        <f t="shared" si="82"/>
        <v>2.8</v>
      </c>
      <c r="K1143" s="84" t="s">
        <v>142</v>
      </c>
      <c r="L1143">
        <v>26</v>
      </c>
      <c r="M1143" s="2">
        <v>500</v>
      </c>
    </row>
    <row r="1144" spans="2:13" ht="12.75">
      <c r="B1144" s="409">
        <v>1700</v>
      </c>
      <c r="C1144" s="83" t="s">
        <v>18</v>
      </c>
      <c r="D1144" s="83" t="s">
        <v>11</v>
      </c>
      <c r="E1144" s="83" t="s">
        <v>19</v>
      </c>
      <c r="F1144" s="70" t="s">
        <v>376</v>
      </c>
      <c r="G1144" s="70" t="s">
        <v>36</v>
      </c>
      <c r="H1144" s="6">
        <f t="shared" si="81"/>
        <v>-3100</v>
      </c>
      <c r="I1144" s="22">
        <f t="shared" si="82"/>
        <v>3.4</v>
      </c>
      <c r="K1144" s="84" t="s">
        <v>142</v>
      </c>
      <c r="L1144">
        <v>26</v>
      </c>
      <c r="M1144" s="2">
        <v>500</v>
      </c>
    </row>
    <row r="1145" spans="2:13" ht="12.75">
      <c r="B1145" s="409">
        <v>1600</v>
      </c>
      <c r="C1145" s="83" t="s">
        <v>18</v>
      </c>
      <c r="D1145" s="83" t="s">
        <v>11</v>
      </c>
      <c r="E1145" s="83" t="s">
        <v>19</v>
      </c>
      <c r="F1145" s="70" t="s">
        <v>376</v>
      </c>
      <c r="G1145" s="70" t="s">
        <v>39</v>
      </c>
      <c r="H1145" s="6">
        <f t="shared" si="81"/>
        <v>-4700</v>
      </c>
      <c r="I1145" s="22">
        <f t="shared" si="82"/>
        <v>3.2</v>
      </c>
      <c r="K1145" s="84" t="s">
        <v>142</v>
      </c>
      <c r="L1145">
        <v>26</v>
      </c>
      <c r="M1145" s="2">
        <v>500</v>
      </c>
    </row>
    <row r="1146" spans="2:13" ht="12.75">
      <c r="B1146" s="409">
        <v>1300</v>
      </c>
      <c r="C1146" s="83" t="s">
        <v>18</v>
      </c>
      <c r="D1146" s="83" t="s">
        <v>11</v>
      </c>
      <c r="E1146" s="83" t="s">
        <v>19</v>
      </c>
      <c r="F1146" s="70" t="s">
        <v>376</v>
      </c>
      <c r="G1146" s="70" t="s">
        <v>41</v>
      </c>
      <c r="H1146" s="6">
        <f t="shared" si="81"/>
        <v>-6000</v>
      </c>
      <c r="I1146" s="22">
        <f t="shared" si="82"/>
        <v>2.6</v>
      </c>
      <c r="K1146" s="84" t="s">
        <v>142</v>
      </c>
      <c r="L1146">
        <v>26</v>
      </c>
      <c r="M1146" s="2">
        <v>500</v>
      </c>
    </row>
    <row r="1147" spans="2:13" ht="12.75">
      <c r="B1147" s="409">
        <v>1500</v>
      </c>
      <c r="C1147" s="83" t="s">
        <v>18</v>
      </c>
      <c r="D1147" s="83" t="s">
        <v>11</v>
      </c>
      <c r="E1147" s="83" t="s">
        <v>19</v>
      </c>
      <c r="F1147" s="70" t="s">
        <v>376</v>
      </c>
      <c r="G1147" s="70" t="s">
        <v>91</v>
      </c>
      <c r="H1147" s="6">
        <f t="shared" si="81"/>
        <v>-7500</v>
      </c>
      <c r="I1147" s="22">
        <f t="shared" si="82"/>
        <v>3</v>
      </c>
      <c r="K1147" s="84" t="s">
        <v>142</v>
      </c>
      <c r="L1147">
        <v>26</v>
      </c>
      <c r="M1147" s="2">
        <v>500</v>
      </c>
    </row>
    <row r="1148" spans="2:13" ht="12.75">
      <c r="B1148" s="409">
        <v>1200</v>
      </c>
      <c r="C1148" s="83" t="s">
        <v>18</v>
      </c>
      <c r="D1148" s="83" t="s">
        <v>11</v>
      </c>
      <c r="E1148" s="83" t="s">
        <v>19</v>
      </c>
      <c r="F1148" s="70" t="s">
        <v>376</v>
      </c>
      <c r="G1148" s="70" t="s">
        <v>58</v>
      </c>
      <c r="H1148" s="6">
        <f t="shared" si="81"/>
        <v>-8700</v>
      </c>
      <c r="I1148" s="22">
        <f t="shared" si="82"/>
        <v>2.4</v>
      </c>
      <c r="K1148" s="84" t="s">
        <v>142</v>
      </c>
      <c r="L1148">
        <v>26</v>
      </c>
      <c r="M1148" s="2">
        <v>500</v>
      </c>
    </row>
    <row r="1149" spans="2:13" ht="12.75">
      <c r="B1149" s="409">
        <v>1800</v>
      </c>
      <c r="C1149" s="83" t="s">
        <v>18</v>
      </c>
      <c r="D1149" s="83" t="s">
        <v>11</v>
      </c>
      <c r="E1149" s="83" t="s">
        <v>19</v>
      </c>
      <c r="F1149" s="70" t="s">
        <v>376</v>
      </c>
      <c r="G1149" s="70" t="s">
        <v>93</v>
      </c>
      <c r="H1149" s="6">
        <f t="shared" si="81"/>
        <v>-10500</v>
      </c>
      <c r="I1149" s="22">
        <f t="shared" si="82"/>
        <v>3.6</v>
      </c>
      <c r="K1149" s="84" t="s">
        <v>142</v>
      </c>
      <c r="L1149">
        <v>26</v>
      </c>
      <c r="M1149" s="2">
        <v>500</v>
      </c>
    </row>
    <row r="1150" spans="2:13" ht="12.75">
      <c r="B1150" s="409">
        <v>1400</v>
      </c>
      <c r="C1150" s="83" t="s">
        <v>18</v>
      </c>
      <c r="D1150" s="83" t="s">
        <v>11</v>
      </c>
      <c r="E1150" s="83" t="s">
        <v>19</v>
      </c>
      <c r="F1150" s="70" t="s">
        <v>376</v>
      </c>
      <c r="G1150" s="70" t="s">
        <v>216</v>
      </c>
      <c r="H1150" s="6">
        <f t="shared" si="81"/>
        <v>-11900</v>
      </c>
      <c r="I1150" s="22">
        <f t="shared" si="82"/>
        <v>2.8</v>
      </c>
      <c r="K1150" s="84" t="s">
        <v>142</v>
      </c>
      <c r="L1150">
        <v>26</v>
      </c>
      <c r="M1150" s="2">
        <v>500</v>
      </c>
    </row>
    <row r="1151" spans="2:13" ht="12.75">
      <c r="B1151" s="409">
        <v>1000</v>
      </c>
      <c r="C1151" s="83" t="s">
        <v>18</v>
      </c>
      <c r="D1151" s="83" t="s">
        <v>11</v>
      </c>
      <c r="E1151" s="83" t="s">
        <v>19</v>
      </c>
      <c r="F1151" s="70" t="s">
        <v>376</v>
      </c>
      <c r="G1151" s="70" t="s">
        <v>259</v>
      </c>
      <c r="H1151" s="6">
        <f t="shared" si="81"/>
        <v>-12900</v>
      </c>
      <c r="I1151" s="22">
        <f t="shared" si="82"/>
        <v>2</v>
      </c>
      <c r="K1151" s="84" t="s">
        <v>142</v>
      </c>
      <c r="L1151">
        <v>26</v>
      </c>
      <c r="M1151" s="2">
        <v>500</v>
      </c>
    </row>
    <row r="1152" spans="2:13" ht="12.75">
      <c r="B1152" s="409">
        <v>1700</v>
      </c>
      <c r="C1152" s="83" t="s">
        <v>18</v>
      </c>
      <c r="D1152" s="83" t="s">
        <v>11</v>
      </c>
      <c r="E1152" s="83" t="s">
        <v>19</v>
      </c>
      <c r="F1152" s="70" t="s">
        <v>376</v>
      </c>
      <c r="G1152" s="70" t="s">
        <v>279</v>
      </c>
      <c r="H1152" s="6">
        <f t="shared" si="81"/>
        <v>-14600</v>
      </c>
      <c r="I1152" s="22">
        <f t="shared" si="82"/>
        <v>3.4</v>
      </c>
      <c r="K1152" s="84" t="s">
        <v>142</v>
      </c>
      <c r="L1152">
        <v>26</v>
      </c>
      <c r="M1152" s="2">
        <v>500</v>
      </c>
    </row>
    <row r="1153" spans="2:13" ht="12.75">
      <c r="B1153" s="409">
        <v>1500</v>
      </c>
      <c r="C1153" s="83" t="s">
        <v>18</v>
      </c>
      <c r="D1153" s="83" t="s">
        <v>11</v>
      </c>
      <c r="E1153" s="83" t="s">
        <v>19</v>
      </c>
      <c r="F1153" s="70" t="s">
        <v>376</v>
      </c>
      <c r="G1153" s="70" t="s">
        <v>292</v>
      </c>
      <c r="H1153" s="6">
        <f t="shared" si="81"/>
        <v>-16100</v>
      </c>
      <c r="I1153" s="22">
        <f t="shared" si="82"/>
        <v>3</v>
      </c>
      <c r="K1153" s="84" t="s">
        <v>142</v>
      </c>
      <c r="L1153">
        <v>26</v>
      </c>
      <c r="M1153" s="2">
        <v>500</v>
      </c>
    </row>
    <row r="1154" spans="1:13" s="76" customFormat="1" ht="12.75">
      <c r="A1154" s="71"/>
      <c r="B1154" s="399">
        <f>SUM(B1143:B1153)</f>
        <v>16100</v>
      </c>
      <c r="C1154" s="71"/>
      <c r="D1154" s="71"/>
      <c r="E1154" s="73" t="s">
        <v>19</v>
      </c>
      <c r="F1154" s="74"/>
      <c r="G1154" s="74"/>
      <c r="H1154" s="72">
        <v>0</v>
      </c>
      <c r="I1154" s="75">
        <f t="shared" si="82"/>
        <v>32.2</v>
      </c>
      <c r="M1154" s="2">
        <v>500</v>
      </c>
    </row>
    <row r="1155" spans="2:13" ht="12.75">
      <c r="B1155" s="297"/>
      <c r="H1155" s="6">
        <v>0</v>
      </c>
      <c r="I1155" s="22">
        <f t="shared" si="82"/>
        <v>0</v>
      </c>
      <c r="M1155" s="2">
        <v>500</v>
      </c>
    </row>
    <row r="1156" spans="2:13" ht="12.75">
      <c r="B1156" s="297"/>
      <c r="H1156" s="6">
        <f aca="true" t="shared" si="83" ref="H1156:H1163">H1155-B1156</f>
        <v>0</v>
      </c>
      <c r="I1156" s="22">
        <f t="shared" si="82"/>
        <v>0</v>
      </c>
      <c r="M1156" s="2">
        <v>500</v>
      </c>
    </row>
    <row r="1157" spans="2:13" ht="12.75">
      <c r="B1157" s="297"/>
      <c r="H1157" s="6">
        <f t="shared" si="83"/>
        <v>0</v>
      </c>
      <c r="I1157" s="22">
        <f t="shared" si="82"/>
        <v>0</v>
      </c>
      <c r="M1157" s="2">
        <v>500</v>
      </c>
    </row>
    <row r="1158" spans="1:13" s="89" customFormat="1" ht="12.75">
      <c r="A1158" s="33"/>
      <c r="B1158" s="246">
        <v>295000</v>
      </c>
      <c r="C1158" s="33" t="s">
        <v>142</v>
      </c>
      <c r="D1158" s="31" t="s">
        <v>11</v>
      </c>
      <c r="E1158" s="33"/>
      <c r="F1158" s="117" t="s">
        <v>474</v>
      </c>
      <c r="G1158" s="117" t="s">
        <v>41</v>
      </c>
      <c r="H1158" s="6">
        <f>H1157-B1158</f>
        <v>-295000</v>
      </c>
      <c r="I1158" s="22">
        <f t="shared" si="82"/>
        <v>590</v>
      </c>
      <c r="M1158" s="2">
        <v>500</v>
      </c>
    </row>
    <row r="1159" spans="1:13" s="89" customFormat="1" ht="12.75">
      <c r="A1159" s="33"/>
      <c r="B1159" s="246">
        <v>38202.5</v>
      </c>
      <c r="C1159" s="33" t="s">
        <v>142</v>
      </c>
      <c r="D1159" s="31" t="s">
        <v>11</v>
      </c>
      <c r="E1159" s="33" t="s">
        <v>475</v>
      </c>
      <c r="F1159" s="117"/>
      <c r="G1159" s="117" t="s">
        <v>41</v>
      </c>
      <c r="H1159" s="6">
        <f>H1158-B1159</f>
        <v>-333202.5</v>
      </c>
      <c r="I1159" s="22">
        <f t="shared" si="82"/>
        <v>76.405</v>
      </c>
      <c r="M1159" s="2">
        <v>500</v>
      </c>
    </row>
    <row r="1160" spans="1:13" s="89" customFormat="1" ht="12.75">
      <c r="A1160" s="33"/>
      <c r="B1160" s="246">
        <v>7375</v>
      </c>
      <c r="C1160" s="33" t="s">
        <v>142</v>
      </c>
      <c r="D1160" s="31" t="s">
        <v>11</v>
      </c>
      <c r="E1160" s="33" t="s">
        <v>476</v>
      </c>
      <c r="F1160" s="117"/>
      <c r="G1160" s="117" t="s">
        <v>41</v>
      </c>
      <c r="H1160" s="6">
        <f>H1159-B1160</f>
        <v>-340577.5</v>
      </c>
      <c r="I1160" s="22">
        <f t="shared" si="82"/>
        <v>14.75</v>
      </c>
      <c r="M1160" s="2">
        <v>500</v>
      </c>
    </row>
    <row r="1161" spans="1:13" s="89" customFormat="1" ht="12.75">
      <c r="A1161" s="33"/>
      <c r="B1161" s="246">
        <v>160000</v>
      </c>
      <c r="C1161" s="33" t="s">
        <v>62</v>
      </c>
      <c r="D1161" s="31" t="s">
        <v>11</v>
      </c>
      <c r="E1161" s="33"/>
      <c r="F1161" s="117" t="s">
        <v>474</v>
      </c>
      <c r="G1161" s="117" t="s">
        <v>41</v>
      </c>
      <c r="H1161" s="6">
        <f>H1160-B1161</f>
        <v>-500577.5</v>
      </c>
      <c r="I1161" s="22">
        <f t="shared" si="82"/>
        <v>320</v>
      </c>
      <c r="M1161" s="2">
        <v>500</v>
      </c>
    </row>
    <row r="1162" spans="1:13" s="89" customFormat="1" ht="12.75">
      <c r="A1162" s="33"/>
      <c r="B1162" s="246">
        <v>20720</v>
      </c>
      <c r="C1162" s="33" t="s">
        <v>62</v>
      </c>
      <c r="D1162" s="31" t="s">
        <v>11</v>
      </c>
      <c r="E1162" s="33" t="s">
        <v>475</v>
      </c>
      <c r="F1162" s="117"/>
      <c r="G1162" s="117" t="s">
        <v>41</v>
      </c>
      <c r="H1162" s="29">
        <f t="shared" si="83"/>
        <v>-521297.5</v>
      </c>
      <c r="I1162" s="78">
        <f t="shared" si="82"/>
        <v>41.44</v>
      </c>
      <c r="M1162" s="2">
        <v>500</v>
      </c>
    </row>
    <row r="1163" spans="1:13" s="89" customFormat="1" ht="12.75">
      <c r="A1163" s="33"/>
      <c r="B1163" s="246">
        <v>4000</v>
      </c>
      <c r="C1163" s="33" t="s">
        <v>62</v>
      </c>
      <c r="D1163" s="31" t="s">
        <v>11</v>
      </c>
      <c r="E1163" s="33" t="s">
        <v>476</v>
      </c>
      <c r="F1163" s="117"/>
      <c r="G1163" s="117" t="s">
        <v>41</v>
      </c>
      <c r="H1163" s="29">
        <f t="shared" si="83"/>
        <v>-525297.5</v>
      </c>
      <c r="I1163" s="78">
        <f t="shared" si="82"/>
        <v>8</v>
      </c>
      <c r="M1163" s="2">
        <v>500</v>
      </c>
    </row>
    <row r="1164" spans="1:13" s="89" customFormat="1" ht="12.75">
      <c r="A1164" s="33"/>
      <c r="B1164" s="246">
        <v>30000</v>
      </c>
      <c r="C1164" s="33" t="s">
        <v>62</v>
      </c>
      <c r="D1164" s="31" t="s">
        <v>11</v>
      </c>
      <c r="E1164" s="33" t="s">
        <v>400</v>
      </c>
      <c r="F1164" s="117"/>
      <c r="G1164" s="117" t="s">
        <v>41</v>
      </c>
      <c r="H1164" s="29">
        <f>H1163-B1164</f>
        <v>-555297.5</v>
      </c>
      <c r="I1164" s="78">
        <f t="shared" si="82"/>
        <v>60</v>
      </c>
      <c r="M1164" s="2">
        <v>500</v>
      </c>
    </row>
    <row r="1165" spans="1:13" s="89" customFormat="1" ht="12.75">
      <c r="A1165" s="33"/>
      <c r="B1165" s="246">
        <v>130000</v>
      </c>
      <c r="C1165" s="33" t="s">
        <v>30</v>
      </c>
      <c r="D1165" s="31" t="s">
        <v>11</v>
      </c>
      <c r="E1165" s="33" t="s">
        <v>400</v>
      </c>
      <c r="F1165" s="117"/>
      <c r="G1165" s="117" t="s">
        <v>41</v>
      </c>
      <c r="H1165" s="6">
        <f>H1164-B1165</f>
        <v>-685297.5</v>
      </c>
      <c r="I1165" s="22">
        <f t="shared" si="82"/>
        <v>260</v>
      </c>
      <c r="M1165" s="2">
        <v>500</v>
      </c>
    </row>
    <row r="1166" spans="1:13" s="89" customFormat="1" ht="12.75">
      <c r="A1166" s="33"/>
      <c r="B1166" s="246">
        <v>60000</v>
      </c>
      <c r="C1166" s="33" t="s">
        <v>30</v>
      </c>
      <c r="D1166" s="31" t="s">
        <v>11</v>
      </c>
      <c r="E1166" s="33" t="s">
        <v>400</v>
      </c>
      <c r="F1166" s="117"/>
      <c r="G1166" s="117" t="s">
        <v>41</v>
      </c>
      <c r="H1166" s="6">
        <f>H1165-B1166</f>
        <v>-745297.5</v>
      </c>
      <c r="I1166" s="22">
        <f t="shared" si="82"/>
        <v>120</v>
      </c>
      <c r="M1166" s="2">
        <v>500</v>
      </c>
    </row>
    <row r="1167" spans="1:13" s="89" customFormat="1" ht="12.75">
      <c r="A1167" s="33"/>
      <c r="B1167" s="246">
        <v>160000</v>
      </c>
      <c r="C1167" s="33" t="s">
        <v>202</v>
      </c>
      <c r="D1167" s="31" t="s">
        <v>11</v>
      </c>
      <c r="E1167" s="33" t="s">
        <v>400</v>
      </c>
      <c r="F1167" s="117"/>
      <c r="G1167" s="117" t="s">
        <v>41</v>
      </c>
      <c r="H1167" s="6">
        <f>H1166-B1167</f>
        <v>-905297.5</v>
      </c>
      <c r="I1167" s="22">
        <f t="shared" si="82"/>
        <v>320</v>
      </c>
      <c r="M1167" s="2">
        <v>500</v>
      </c>
    </row>
    <row r="1168" spans="1:13" ht="12.75">
      <c r="A1168" s="60"/>
      <c r="B1168" s="401">
        <f>SUM(B1158:B1167)</f>
        <v>905297.5</v>
      </c>
      <c r="C1168" s="60" t="s">
        <v>477</v>
      </c>
      <c r="D1168" s="133"/>
      <c r="E1168" s="60"/>
      <c r="F1168" s="134"/>
      <c r="G1168" s="135"/>
      <c r="H1168" s="59">
        <v>0</v>
      </c>
      <c r="I1168" s="61">
        <f t="shared" si="82"/>
        <v>1810.595</v>
      </c>
      <c r="J1168" s="136"/>
      <c r="K1168" s="136"/>
      <c r="L1168" s="136"/>
      <c r="M1168" s="2">
        <v>500</v>
      </c>
    </row>
    <row r="1169" spans="8:13" ht="12.75">
      <c r="H1169" s="6">
        <v>0</v>
      </c>
      <c r="I1169" s="22">
        <v>0</v>
      </c>
      <c r="M1169" s="2">
        <v>500</v>
      </c>
    </row>
    <row r="1170" spans="8:13" ht="12.75">
      <c r="H1170" s="6">
        <f>H1155-B1170</f>
        <v>0</v>
      </c>
      <c r="I1170" s="22">
        <f aca="true" t="shared" si="84" ref="I1170:I1178">+B1170/M1170</f>
        <v>0</v>
      </c>
      <c r="M1170" s="2">
        <v>500</v>
      </c>
    </row>
    <row r="1171" spans="8:13" ht="12.75">
      <c r="H1171" s="6">
        <f t="shared" si="81"/>
        <v>0</v>
      </c>
      <c r="I1171" s="22">
        <f t="shared" si="84"/>
        <v>0</v>
      </c>
      <c r="M1171" s="2">
        <v>500</v>
      </c>
    </row>
    <row r="1172" spans="8:13" ht="12.75">
      <c r="H1172" s="6">
        <f t="shared" si="81"/>
        <v>0</v>
      </c>
      <c r="I1172" s="22">
        <f t="shared" si="84"/>
        <v>0</v>
      </c>
      <c r="M1172" s="2">
        <v>500</v>
      </c>
    </row>
    <row r="1173" spans="1:13" s="52" customFormat="1" ht="13.5" thickBot="1">
      <c r="A1173" s="43"/>
      <c r="B1173" s="44">
        <f>+B1176+B1268+B1299+B1227</f>
        <v>911500</v>
      </c>
      <c r="C1173" s="45"/>
      <c r="D1173" s="46" t="s">
        <v>379</v>
      </c>
      <c r="E1173" s="47"/>
      <c r="F1173" s="48"/>
      <c r="G1173" s="49"/>
      <c r="H1173" s="50"/>
      <c r="I1173" s="51">
        <f t="shared" si="84"/>
        <v>1823</v>
      </c>
      <c r="K1173" s="53"/>
      <c r="M1173" s="2">
        <v>500</v>
      </c>
    </row>
    <row r="1174" spans="8:13" ht="12.75">
      <c r="H1174" s="6">
        <f t="shared" si="81"/>
        <v>0</v>
      </c>
      <c r="I1174" s="22">
        <f t="shared" si="84"/>
        <v>0</v>
      </c>
      <c r="M1174" s="2">
        <v>500</v>
      </c>
    </row>
    <row r="1175" spans="8:13" ht="12.75">
      <c r="H1175" s="6">
        <v>0</v>
      </c>
      <c r="I1175" s="22">
        <f t="shared" si="84"/>
        <v>0</v>
      </c>
      <c r="M1175" s="2">
        <v>500</v>
      </c>
    </row>
    <row r="1176" spans="1:13" s="58" customFormat="1" ht="12.75">
      <c r="A1176" s="54"/>
      <c r="B1176" s="416">
        <f>+B1184+B1189+B1197+B1202+B1208+B1222</f>
        <v>244000</v>
      </c>
      <c r="C1176" s="54" t="s">
        <v>230</v>
      </c>
      <c r="D1176" s="54" t="s">
        <v>473</v>
      </c>
      <c r="E1176" s="54" t="s">
        <v>194</v>
      </c>
      <c r="F1176" s="56" t="s">
        <v>195</v>
      </c>
      <c r="G1176" s="102" t="s">
        <v>83</v>
      </c>
      <c r="H1176" s="55"/>
      <c r="I1176" s="57">
        <f t="shared" si="84"/>
        <v>488</v>
      </c>
      <c r="M1176" s="2">
        <v>500</v>
      </c>
    </row>
    <row r="1177" spans="2:13" ht="12.75">
      <c r="B1177" s="417"/>
      <c r="H1177" s="6">
        <f t="shared" si="81"/>
        <v>0</v>
      </c>
      <c r="I1177" s="22">
        <f t="shared" si="84"/>
        <v>0</v>
      </c>
      <c r="M1177" s="2">
        <v>500</v>
      </c>
    </row>
    <row r="1178" spans="2:13" ht="12.75">
      <c r="B1178" s="417">
        <v>5000</v>
      </c>
      <c r="C1178" s="1" t="s">
        <v>26</v>
      </c>
      <c r="D1178" s="1" t="s">
        <v>379</v>
      </c>
      <c r="E1178" s="1" t="s">
        <v>117</v>
      </c>
      <c r="F1178" s="27" t="s">
        <v>380</v>
      </c>
      <c r="G1178" s="27" t="s">
        <v>95</v>
      </c>
      <c r="H1178" s="6">
        <f>H1177-B1178</f>
        <v>-5000</v>
      </c>
      <c r="I1178" s="22">
        <f t="shared" si="84"/>
        <v>10</v>
      </c>
      <c r="K1178" t="s">
        <v>26</v>
      </c>
      <c r="L1178">
        <v>15</v>
      </c>
      <c r="M1178" s="2">
        <v>500</v>
      </c>
    </row>
    <row r="1179" spans="2:13" ht="12.75">
      <c r="B1179" s="417">
        <v>3000</v>
      </c>
      <c r="C1179" s="1" t="s">
        <v>26</v>
      </c>
      <c r="D1179" s="1" t="s">
        <v>379</v>
      </c>
      <c r="E1179" s="1" t="s">
        <v>117</v>
      </c>
      <c r="F1179" s="27" t="s">
        <v>381</v>
      </c>
      <c r="G1179" s="27" t="s">
        <v>97</v>
      </c>
      <c r="H1179" s="6">
        <f t="shared" si="81"/>
        <v>-8000</v>
      </c>
      <c r="I1179" s="22">
        <v>6</v>
      </c>
      <c r="K1179" t="s">
        <v>26</v>
      </c>
      <c r="L1179">
        <v>15</v>
      </c>
      <c r="M1179" s="2">
        <v>500</v>
      </c>
    </row>
    <row r="1180" spans="2:13" ht="12.75">
      <c r="B1180" s="417">
        <v>2500</v>
      </c>
      <c r="C1180" s="1" t="s">
        <v>26</v>
      </c>
      <c r="D1180" s="1" t="s">
        <v>379</v>
      </c>
      <c r="E1180" s="1" t="s">
        <v>247</v>
      </c>
      <c r="F1180" s="27" t="s">
        <v>382</v>
      </c>
      <c r="G1180" s="27" t="s">
        <v>97</v>
      </c>
      <c r="H1180" s="6">
        <f t="shared" si="81"/>
        <v>-10500</v>
      </c>
      <c r="I1180" s="22">
        <v>5</v>
      </c>
      <c r="K1180" t="s">
        <v>26</v>
      </c>
      <c r="L1180">
        <v>15</v>
      </c>
      <c r="M1180" s="2">
        <v>500</v>
      </c>
    </row>
    <row r="1181" spans="2:13" ht="12.75">
      <c r="B1181" s="417">
        <v>2500</v>
      </c>
      <c r="C1181" s="1" t="s">
        <v>26</v>
      </c>
      <c r="D1181" s="1" t="s">
        <v>379</v>
      </c>
      <c r="E1181" s="1" t="s">
        <v>383</v>
      </c>
      <c r="F1181" s="27" t="s">
        <v>382</v>
      </c>
      <c r="G1181" s="27" t="s">
        <v>97</v>
      </c>
      <c r="H1181" s="6">
        <f t="shared" si="81"/>
        <v>-13000</v>
      </c>
      <c r="I1181" s="22">
        <v>5</v>
      </c>
      <c r="K1181" t="s">
        <v>26</v>
      </c>
      <c r="L1181">
        <v>15</v>
      </c>
      <c r="M1181" s="2">
        <v>500</v>
      </c>
    </row>
    <row r="1182" spans="2:13" ht="12.75">
      <c r="B1182" s="417">
        <v>5000</v>
      </c>
      <c r="C1182" s="1" t="s">
        <v>26</v>
      </c>
      <c r="D1182" s="1" t="s">
        <v>379</v>
      </c>
      <c r="E1182" s="1" t="s">
        <v>117</v>
      </c>
      <c r="F1182" s="88" t="s">
        <v>384</v>
      </c>
      <c r="G1182" s="27" t="s">
        <v>99</v>
      </c>
      <c r="H1182" s="6">
        <f t="shared" si="81"/>
        <v>-18000</v>
      </c>
      <c r="I1182" s="22">
        <v>10</v>
      </c>
      <c r="K1182" t="s">
        <v>26</v>
      </c>
      <c r="L1182">
        <v>15</v>
      </c>
      <c r="M1182" s="2">
        <v>500</v>
      </c>
    </row>
    <row r="1183" spans="2:13" ht="12.75">
      <c r="B1183" s="417">
        <v>2500</v>
      </c>
      <c r="C1183" s="1" t="s">
        <v>26</v>
      </c>
      <c r="D1183" s="1" t="s">
        <v>379</v>
      </c>
      <c r="E1183" s="1" t="s">
        <v>247</v>
      </c>
      <c r="F1183" s="88" t="s">
        <v>385</v>
      </c>
      <c r="G1183" s="27" t="s">
        <v>99</v>
      </c>
      <c r="H1183" s="6">
        <f t="shared" si="81"/>
        <v>-20500</v>
      </c>
      <c r="I1183" s="22">
        <v>5</v>
      </c>
      <c r="K1183" t="s">
        <v>26</v>
      </c>
      <c r="L1183">
        <v>15</v>
      </c>
      <c r="M1183" s="2">
        <v>500</v>
      </c>
    </row>
    <row r="1184" spans="1:13" s="62" customFormat="1" ht="12.75">
      <c r="A1184" s="11"/>
      <c r="B1184" s="418">
        <f>SUM(B1178:B1183)</f>
        <v>20500</v>
      </c>
      <c r="C1184" s="60" t="s">
        <v>26</v>
      </c>
      <c r="D1184" s="11"/>
      <c r="E1184" s="11"/>
      <c r="F1184" s="18"/>
      <c r="G1184" s="18"/>
      <c r="H1184" s="59">
        <v>0</v>
      </c>
      <c r="I1184" s="61">
        <f aca="true" t="shared" si="85" ref="I1184:I1247">+B1184/M1184</f>
        <v>41</v>
      </c>
      <c r="M1184" s="2">
        <v>500</v>
      </c>
    </row>
    <row r="1185" spans="2:13" ht="12.75">
      <c r="B1185" s="417"/>
      <c r="C1185" s="33"/>
      <c r="D1185" s="12"/>
      <c r="H1185" s="6">
        <f>H1184-B1185</f>
        <v>0</v>
      </c>
      <c r="I1185" s="22">
        <f t="shared" si="85"/>
        <v>0</v>
      </c>
      <c r="M1185" s="2">
        <v>500</v>
      </c>
    </row>
    <row r="1186" spans="2:13" ht="12.75">
      <c r="B1186" s="417"/>
      <c r="C1186" s="33"/>
      <c r="D1186" s="12"/>
      <c r="H1186" s="6">
        <f>H1185-B1186</f>
        <v>0</v>
      </c>
      <c r="I1186" s="22">
        <f t="shared" si="85"/>
        <v>0</v>
      </c>
      <c r="M1186" s="2">
        <v>500</v>
      </c>
    </row>
    <row r="1187" spans="2:13" ht="12.75">
      <c r="B1187" s="417">
        <v>4000</v>
      </c>
      <c r="C1187" s="1" t="s">
        <v>503</v>
      </c>
      <c r="D1187" s="1" t="s">
        <v>379</v>
      </c>
      <c r="E1187" s="1" t="s">
        <v>461</v>
      </c>
      <c r="F1187" s="27" t="s">
        <v>391</v>
      </c>
      <c r="G1187" s="27" t="s">
        <v>95</v>
      </c>
      <c r="H1187" s="6">
        <f>H1186-B1187</f>
        <v>-4000</v>
      </c>
      <c r="I1187" s="22">
        <f t="shared" si="85"/>
        <v>8</v>
      </c>
      <c r="K1187" t="s">
        <v>117</v>
      </c>
      <c r="L1187">
        <v>15</v>
      </c>
      <c r="M1187" s="2">
        <v>500</v>
      </c>
    </row>
    <row r="1188" spans="2:13" ht="12.75">
      <c r="B1188" s="417">
        <v>3500</v>
      </c>
      <c r="C1188" s="1" t="s">
        <v>1129</v>
      </c>
      <c r="D1188" s="1" t="s">
        <v>379</v>
      </c>
      <c r="E1188" s="1" t="s">
        <v>461</v>
      </c>
      <c r="F1188" s="27" t="s">
        <v>392</v>
      </c>
      <c r="G1188" s="27" t="s">
        <v>217</v>
      </c>
      <c r="H1188" s="6">
        <f>H1187-B1188</f>
        <v>-7500</v>
      </c>
      <c r="I1188" s="22">
        <f t="shared" si="85"/>
        <v>7</v>
      </c>
      <c r="K1188" t="s">
        <v>117</v>
      </c>
      <c r="L1188">
        <v>15</v>
      </c>
      <c r="M1188" s="2">
        <v>500</v>
      </c>
    </row>
    <row r="1189" spans="1:13" s="62" customFormat="1" ht="12.75">
      <c r="A1189" s="11"/>
      <c r="B1189" s="418">
        <f>SUM(B1187:B1188)</f>
        <v>7500</v>
      </c>
      <c r="C1189" s="11" t="s">
        <v>515</v>
      </c>
      <c r="D1189" s="11"/>
      <c r="E1189" s="11"/>
      <c r="F1189" s="18"/>
      <c r="G1189" s="18"/>
      <c r="H1189" s="59">
        <v>0</v>
      </c>
      <c r="I1189" s="61">
        <f t="shared" si="85"/>
        <v>15</v>
      </c>
      <c r="M1189" s="2">
        <v>500</v>
      </c>
    </row>
    <row r="1190" spans="2:13" ht="12.75">
      <c r="B1190" s="417"/>
      <c r="D1190" s="12"/>
      <c r="H1190" s="6">
        <f aca="true" t="shared" si="86" ref="H1190:H1196">H1189-B1190</f>
        <v>0</v>
      </c>
      <c r="I1190" s="22">
        <f t="shared" si="85"/>
        <v>0</v>
      </c>
      <c r="M1190" s="2">
        <v>500</v>
      </c>
    </row>
    <row r="1191" spans="2:13" ht="12.75">
      <c r="B1191" s="417"/>
      <c r="D1191" s="12"/>
      <c r="H1191" s="6">
        <f t="shared" si="86"/>
        <v>0</v>
      </c>
      <c r="I1191" s="22">
        <f t="shared" si="85"/>
        <v>0</v>
      </c>
      <c r="M1191" s="2">
        <v>500</v>
      </c>
    </row>
    <row r="1192" spans="2:13" ht="12.75">
      <c r="B1192" s="417">
        <v>2000</v>
      </c>
      <c r="C1192" s="1" t="s">
        <v>18</v>
      </c>
      <c r="D1192" s="1" t="s">
        <v>379</v>
      </c>
      <c r="E1192" s="12" t="s">
        <v>19</v>
      </c>
      <c r="F1192" s="27" t="s">
        <v>391</v>
      </c>
      <c r="G1192" s="27" t="s">
        <v>95</v>
      </c>
      <c r="H1192" s="6">
        <f t="shared" si="86"/>
        <v>-2000</v>
      </c>
      <c r="I1192" s="22">
        <f t="shared" si="85"/>
        <v>4</v>
      </c>
      <c r="K1192" t="s">
        <v>117</v>
      </c>
      <c r="L1192">
        <v>15</v>
      </c>
      <c r="M1192" s="2">
        <v>500</v>
      </c>
    </row>
    <row r="1193" spans="2:13" ht="12.75">
      <c r="B1193" s="417">
        <v>2000</v>
      </c>
      <c r="C1193" s="1" t="s">
        <v>18</v>
      </c>
      <c r="D1193" s="1" t="s">
        <v>379</v>
      </c>
      <c r="E1193" s="12" t="s">
        <v>19</v>
      </c>
      <c r="F1193" s="27" t="s">
        <v>391</v>
      </c>
      <c r="G1193" s="27" t="s">
        <v>97</v>
      </c>
      <c r="H1193" s="6">
        <f t="shared" si="86"/>
        <v>-4000</v>
      </c>
      <c r="I1193" s="22">
        <f t="shared" si="85"/>
        <v>4</v>
      </c>
      <c r="K1193" t="s">
        <v>117</v>
      </c>
      <c r="L1193">
        <v>15</v>
      </c>
      <c r="M1193" s="2">
        <v>500</v>
      </c>
    </row>
    <row r="1194" spans="2:13" ht="12.75">
      <c r="B1194" s="417">
        <v>2000</v>
      </c>
      <c r="C1194" s="1" t="s">
        <v>18</v>
      </c>
      <c r="D1194" s="1" t="s">
        <v>379</v>
      </c>
      <c r="E1194" s="12" t="s">
        <v>19</v>
      </c>
      <c r="F1194" s="27" t="s">
        <v>391</v>
      </c>
      <c r="G1194" s="27" t="s">
        <v>99</v>
      </c>
      <c r="H1194" s="6">
        <f t="shared" si="86"/>
        <v>-6000</v>
      </c>
      <c r="I1194" s="22">
        <f t="shared" si="85"/>
        <v>4</v>
      </c>
      <c r="K1194" t="s">
        <v>117</v>
      </c>
      <c r="L1194">
        <v>15</v>
      </c>
      <c r="M1194" s="2">
        <v>500</v>
      </c>
    </row>
    <row r="1195" spans="2:13" ht="12.75">
      <c r="B1195" s="417">
        <v>15000</v>
      </c>
      <c r="C1195" s="1" t="s">
        <v>18</v>
      </c>
      <c r="D1195" s="1" t="s">
        <v>379</v>
      </c>
      <c r="E1195" s="1" t="s">
        <v>19</v>
      </c>
      <c r="F1195" s="27" t="s">
        <v>393</v>
      </c>
      <c r="G1195" s="27" t="s">
        <v>99</v>
      </c>
      <c r="H1195" s="6">
        <f t="shared" si="86"/>
        <v>-21000</v>
      </c>
      <c r="I1195" s="22">
        <f t="shared" si="85"/>
        <v>30</v>
      </c>
      <c r="K1195" t="s">
        <v>117</v>
      </c>
      <c r="L1195">
        <v>15</v>
      </c>
      <c r="M1195" s="2">
        <v>500</v>
      </c>
    </row>
    <row r="1196" spans="2:13" ht="12.75">
      <c r="B1196" s="417">
        <v>10000</v>
      </c>
      <c r="C1196" s="1" t="s">
        <v>18</v>
      </c>
      <c r="D1196" s="1" t="s">
        <v>379</v>
      </c>
      <c r="E1196" s="1" t="s">
        <v>19</v>
      </c>
      <c r="F1196" s="27" t="s">
        <v>394</v>
      </c>
      <c r="G1196" s="27" t="s">
        <v>216</v>
      </c>
      <c r="H1196" s="6">
        <f t="shared" si="86"/>
        <v>-31000</v>
      </c>
      <c r="I1196" s="22">
        <f t="shared" si="85"/>
        <v>20</v>
      </c>
      <c r="K1196" t="s">
        <v>117</v>
      </c>
      <c r="L1196">
        <v>15</v>
      </c>
      <c r="M1196" s="2">
        <v>500</v>
      </c>
    </row>
    <row r="1197" spans="1:13" s="62" customFormat="1" ht="12.75">
      <c r="A1197" s="11"/>
      <c r="B1197" s="418">
        <f>SUM(B1192:B1196)</f>
        <v>31000</v>
      </c>
      <c r="C1197" s="11"/>
      <c r="D1197" s="11"/>
      <c r="E1197" s="11"/>
      <c r="F1197" s="18"/>
      <c r="G1197" s="18"/>
      <c r="H1197" s="59">
        <v>0</v>
      </c>
      <c r="I1197" s="61">
        <f t="shared" si="85"/>
        <v>62</v>
      </c>
      <c r="M1197" s="2">
        <v>500</v>
      </c>
    </row>
    <row r="1198" spans="2:13" ht="12.75">
      <c r="B1198" s="417"/>
      <c r="D1198" s="12"/>
      <c r="H1198" s="6">
        <f>H1197-B1198</f>
        <v>0</v>
      </c>
      <c r="I1198" s="22">
        <f t="shared" si="85"/>
        <v>0</v>
      </c>
      <c r="M1198" s="2">
        <v>500</v>
      </c>
    </row>
    <row r="1199" spans="2:13" ht="12.75">
      <c r="B1199" s="417"/>
      <c r="D1199" s="12"/>
      <c r="H1199" s="6">
        <f>H1198-B1199</f>
        <v>0</v>
      </c>
      <c r="I1199" s="22">
        <f t="shared" si="85"/>
        <v>0</v>
      </c>
      <c r="M1199" s="2">
        <v>500</v>
      </c>
    </row>
    <row r="1200" spans="1:13" s="41" customFormat="1" ht="12.75">
      <c r="A1200" s="40"/>
      <c r="B1200" s="419">
        <v>7000</v>
      </c>
      <c r="C1200" s="1" t="s">
        <v>54</v>
      </c>
      <c r="D1200" s="1" t="s">
        <v>379</v>
      </c>
      <c r="E1200" s="34" t="s">
        <v>461</v>
      </c>
      <c r="F1200" s="27" t="s">
        <v>396</v>
      </c>
      <c r="G1200" s="35" t="s">
        <v>95</v>
      </c>
      <c r="H1200" s="6">
        <f>H1199-B1200</f>
        <v>-7000</v>
      </c>
      <c r="I1200" s="22">
        <f t="shared" si="85"/>
        <v>14</v>
      </c>
      <c r="K1200" s="97" t="s">
        <v>117</v>
      </c>
      <c r="L1200" s="97">
        <v>15</v>
      </c>
      <c r="M1200" s="2">
        <v>500</v>
      </c>
    </row>
    <row r="1201" spans="1:13" ht="12.75">
      <c r="A1201" s="12"/>
      <c r="B1201" s="419">
        <v>7000</v>
      </c>
      <c r="C1201" s="1" t="s">
        <v>54</v>
      </c>
      <c r="D1201" s="1" t="s">
        <v>379</v>
      </c>
      <c r="E1201" s="34" t="s">
        <v>461</v>
      </c>
      <c r="F1201" s="27" t="s">
        <v>396</v>
      </c>
      <c r="G1201" s="27" t="s">
        <v>97</v>
      </c>
      <c r="H1201" s="6">
        <f>H1200-B1201</f>
        <v>-14000</v>
      </c>
      <c r="I1201" s="22">
        <f t="shared" si="85"/>
        <v>14</v>
      </c>
      <c r="K1201" t="s">
        <v>117</v>
      </c>
      <c r="L1201">
        <v>15</v>
      </c>
      <c r="M1201" s="2">
        <v>500</v>
      </c>
    </row>
    <row r="1202" spans="1:13" s="62" customFormat="1" ht="12.75">
      <c r="A1202" s="11"/>
      <c r="B1202" s="418">
        <f>SUM(B1200:B1201)</f>
        <v>14000</v>
      </c>
      <c r="C1202" s="11" t="s">
        <v>54</v>
      </c>
      <c r="D1202" s="11"/>
      <c r="E1202" s="11"/>
      <c r="F1202" s="18"/>
      <c r="G1202" s="18"/>
      <c r="H1202" s="59">
        <v>0</v>
      </c>
      <c r="I1202" s="61">
        <f t="shared" si="85"/>
        <v>28</v>
      </c>
      <c r="M1202" s="2">
        <v>500</v>
      </c>
    </row>
    <row r="1203" spans="2:13" ht="12.75">
      <c r="B1203" s="417"/>
      <c r="D1203" s="12"/>
      <c r="H1203" s="6">
        <f>H1202-B1203</f>
        <v>0</v>
      </c>
      <c r="I1203" s="22">
        <f t="shared" si="85"/>
        <v>0</v>
      </c>
      <c r="M1203" s="2">
        <v>500</v>
      </c>
    </row>
    <row r="1204" spans="2:13" ht="12.75">
      <c r="B1204" s="417"/>
      <c r="D1204" s="12"/>
      <c r="H1204" s="6">
        <f>H1203-B1204</f>
        <v>0</v>
      </c>
      <c r="I1204" s="22">
        <f t="shared" si="85"/>
        <v>0</v>
      </c>
      <c r="M1204" s="2">
        <v>500</v>
      </c>
    </row>
    <row r="1205" spans="2:13" ht="12.75">
      <c r="B1205" s="417">
        <v>2000</v>
      </c>
      <c r="C1205" s="1" t="s">
        <v>20</v>
      </c>
      <c r="D1205" s="1" t="s">
        <v>379</v>
      </c>
      <c r="E1205" s="1" t="s">
        <v>461</v>
      </c>
      <c r="F1205" s="27" t="s">
        <v>391</v>
      </c>
      <c r="G1205" s="27" t="s">
        <v>95</v>
      </c>
      <c r="H1205" s="6">
        <f>H1204-B1205</f>
        <v>-2000</v>
      </c>
      <c r="I1205" s="22">
        <f t="shared" si="85"/>
        <v>4</v>
      </c>
      <c r="K1205" t="s">
        <v>117</v>
      </c>
      <c r="L1205">
        <v>15</v>
      </c>
      <c r="M1205" s="2">
        <v>500</v>
      </c>
    </row>
    <row r="1206" spans="2:13" ht="12.75">
      <c r="B1206" s="417">
        <v>2000</v>
      </c>
      <c r="C1206" s="1" t="s">
        <v>20</v>
      </c>
      <c r="D1206" s="1" t="s">
        <v>379</v>
      </c>
      <c r="E1206" s="1" t="s">
        <v>461</v>
      </c>
      <c r="F1206" s="27" t="s">
        <v>391</v>
      </c>
      <c r="G1206" s="27" t="s">
        <v>97</v>
      </c>
      <c r="H1206" s="6">
        <f>H1205-B1206</f>
        <v>-4000</v>
      </c>
      <c r="I1206" s="22">
        <f t="shared" si="85"/>
        <v>4</v>
      </c>
      <c r="K1206" t="s">
        <v>117</v>
      </c>
      <c r="L1206">
        <v>15</v>
      </c>
      <c r="M1206" s="2">
        <v>500</v>
      </c>
    </row>
    <row r="1207" spans="2:13" ht="12.75">
      <c r="B1207" s="417">
        <v>2000</v>
      </c>
      <c r="C1207" s="1" t="s">
        <v>20</v>
      </c>
      <c r="D1207" s="1" t="s">
        <v>379</v>
      </c>
      <c r="E1207" s="1" t="s">
        <v>461</v>
      </c>
      <c r="F1207" s="27" t="s">
        <v>391</v>
      </c>
      <c r="G1207" s="27" t="s">
        <v>99</v>
      </c>
      <c r="H1207" s="6">
        <f>H1206-B1207</f>
        <v>-6000</v>
      </c>
      <c r="I1207" s="22">
        <f t="shared" si="85"/>
        <v>4</v>
      </c>
      <c r="K1207" t="s">
        <v>117</v>
      </c>
      <c r="L1207">
        <v>15</v>
      </c>
      <c r="M1207" s="2">
        <v>500</v>
      </c>
    </row>
    <row r="1208" spans="1:13" s="62" customFormat="1" ht="12.75">
      <c r="A1208" s="11"/>
      <c r="B1208" s="418">
        <f>SUM(B1205:B1207)</f>
        <v>6000</v>
      </c>
      <c r="C1208" s="11" t="s">
        <v>20</v>
      </c>
      <c r="D1208" s="11"/>
      <c r="E1208" s="11"/>
      <c r="F1208" s="18"/>
      <c r="G1208" s="18"/>
      <c r="H1208" s="59">
        <v>0</v>
      </c>
      <c r="I1208" s="61">
        <f t="shared" si="85"/>
        <v>12</v>
      </c>
      <c r="M1208" s="2">
        <v>500</v>
      </c>
    </row>
    <row r="1209" spans="2:13" ht="12.75">
      <c r="B1209" s="417"/>
      <c r="H1209" s="6">
        <f>H1208-B1209</f>
        <v>0</v>
      </c>
      <c r="I1209" s="22">
        <f t="shared" si="85"/>
        <v>0</v>
      </c>
      <c r="M1209" s="2">
        <v>500</v>
      </c>
    </row>
    <row r="1210" spans="2:13" ht="12.75">
      <c r="B1210" s="417"/>
      <c r="H1210" s="6">
        <f>H1209-B1210</f>
        <v>0</v>
      </c>
      <c r="I1210" s="22">
        <f t="shared" si="85"/>
        <v>0</v>
      </c>
      <c r="M1210" s="2">
        <v>500</v>
      </c>
    </row>
    <row r="1211" spans="2:13" ht="12.75">
      <c r="B1211" s="417">
        <v>20000</v>
      </c>
      <c r="C1211" s="1" t="s">
        <v>504</v>
      </c>
      <c r="D1211" s="1" t="s">
        <v>379</v>
      </c>
      <c r="E1211" s="1" t="s">
        <v>400</v>
      </c>
      <c r="F1211" s="27" t="s">
        <v>398</v>
      </c>
      <c r="G1211" s="27" t="s">
        <v>99</v>
      </c>
      <c r="H1211" s="6">
        <f aca="true" t="shared" si="87" ref="H1211:H1221">H1210-B1211</f>
        <v>-20000</v>
      </c>
      <c r="I1211" s="22">
        <f t="shared" si="85"/>
        <v>40</v>
      </c>
      <c r="K1211" t="s">
        <v>117</v>
      </c>
      <c r="L1211">
        <v>15</v>
      </c>
      <c r="M1211" s="2">
        <v>500</v>
      </c>
    </row>
    <row r="1212" spans="2:13" ht="12.75">
      <c r="B1212" s="417">
        <v>10000</v>
      </c>
      <c r="C1212" s="1" t="s">
        <v>504</v>
      </c>
      <c r="D1212" s="1" t="s">
        <v>379</v>
      </c>
      <c r="E1212" s="1" t="s">
        <v>400</v>
      </c>
      <c r="F1212" s="27" t="s">
        <v>401</v>
      </c>
      <c r="G1212" s="27" t="s">
        <v>216</v>
      </c>
      <c r="H1212" s="6">
        <f t="shared" si="87"/>
        <v>-30000</v>
      </c>
      <c r="I1212" s="22">
        <f t="shared" si="85"/>
        <v>20</v>
      </c>
      <c r="K1212" t="s">
        <v>117</v>
      </c>
      <c r="L1212">
        <v>15</v>
      </c>
      <c r="M1212" s="2">
        <v>500</v>
      </c>
    </row>
    <row r="1213" spans="2:13" ht="12.75">
      <c r="B1213" s="417">
        <v>10000</v>
      </c>
      <c r="C1213" s="1" t="s">
        <v>504</v>
      </c>
      <c r="D1213" s="1" t="s">
        <v>379</v>
      </c>
      <c r="E1213" s="1" t="s">
        <v>400</v>
      </c>
      <c r="F1213" s="27" t="s">
        <v>402</v>
      </c>
      <c r="G1213" s="27" t="s">
        <v>216</v>
      </c>
      <c r="H1213" s="6">
        <f t="shared" si="87"/>
        <v>-40000</v>
      </c>
      <c r="I1213" s="22">
        <f t="shared" si="85"/>
        <v>20</v>
      </c>
      <c r="K1213" t="s">
        <v>117</v>
      </c>
      <c r="L1213">
        <v>15</v>
      </c>
      <c r="M1213" s="2">
        <v>500</v>
      </c>
    </row>
    <row r="1214" spans="2:13" ht="12.75">
      <c r="B1214" s="417">
        <v>10000</v>
      </c>
      <c r="C1214" s="1" t="s">
        <v>504</v>
      </c>
      <c r="D1214" s="1" t="s">
        <v>379</v>
      </c>
      <c r="E1214" s="1" t="s">
        <v>400</v>
      </c>
      <c r="F1214" s="27" t="s">
        <v>403</v>
      </c>
      <c r="G1214" s="27" t="s">
        <v>216</v>
      </c>
      <c r="H1214" s="6">
        <f t="shared" si="87"/>
        <v>-50000</v>
      </c>
      <c r="I1214" s="22">
        <f t="shared" si="85"/>
        <v>20</v>
      </c>
      <c r="K1214" t="s">
        <v>117</v>
      </c>
      <c r="L1214">
        <v>15</v>
      </c>
      <c r="M1214" s="2">
        <v>500</v>
      </c>
    </row>
    <row r="1215" spans="2:13" ht="12.75">
      <c r="B1215" s="417">
        <v>10000</v>
      </c>
      <c r="C1215" s="1" t="s">
        <v>504</v>
      </c>
      <c r="D1215" s="1" t="s">
        <v>379</v>
      </c>
      <c r="E1215" s="1" t="s">
        <v>400</v>
      </c>
      <c r="F1215" s="27" t="s">
        <v>404</v>
      </c>
      <c r="G1215" s="27" t="s">
        <v>216</v>
      </c>
      <c r="H1215" s="6">
        <f t="shared" si="87"/>
        <v>-60000</v>
      </c>
      <c r="I1215" s="22">
        <f t="shared" si="85"/>
        <v>20</v>
      </c>
      <c r="K1215" t="s">
        <v>117</v>
      </c>
      <c r="L1215">
        <v>15</v>
      </c>
      <c r="M1215" s="2">
        <v>500</v>
      </c>
    </row>
    <row r="1216" spans="2:13" ht="12.75">
      <c r="B1216" s="417">
        <v>5000</v>
      </c>
      <c r="C1216" s="12" t="s">
        <v>504</v>
      </c>
      <c r="D1216" s="1" t="s">
        <v>379</v>
      </c>
      <c r="E1216" s="1" t="s">
        <v>400</v>
      </c>
      <c r="F1216" s="27" t="s">
        <v>399</v>
      </c>
      <c r="G1216" s="27" t="s">
        <v>99</v>
      </c>
      <c r="H1216" s="6">
        <f t="shared" si="87"/>
        <v>-65000</v>
      </c>
      <c r="I1216" s="22">
        <f t="shared" si="85"/>
        <v>10</v>
      </c>
      <c r="K1216" t="s">
        <v>117</v>
      </c>
      <c r="L1216">
        <v>15</v>
      </c>
      <c r="M1216" s="2">
        <v>500</v>
      </c>
    </row>
    <row r="1217" spans="2:13" ht="12.75">
      <c r="B1217" s="417">
        <v>20000</v>
      </c>
      <c r="C1217" s="33" t="s">
        <v>505</v>
      </c>
      <c r="D1217" s="1" t="s">
        <v>379</v>
      </c>
      <c r="E1217" s="1" t="s">
        <v>400</v>
      </c>
      <c r="F1217" s="70" t="s">
        <v>420</v>
      </c>
      <c r="G1217" s="27" t="s">
        <v>216</v>
      </c>
      <c r="H1217" s="6">
        <f t="shared" si="87"/>
        <v>-85000</v>
      </c>
      <c r="I1217" s="22">
        <f t="shared" si="85"/>
        <v>40</v>
      </c>
      <c r="K1217" s="84" t="s">
        <v>421</v>
      </c>
      <c r="M1217" s="2">
        <v>500</v>
      </c>
    </row>
    <row r="1218" spans="2:13" ht="12.75">
      <c r="B1218" s="417">
        <v>20000</v>
      </c>
      <c r="C1218" s="33" t="s">
        <v>505</v>
      </c>
      <c r="D1218" s="1" t="s">
        <v>379</v>
      </c>
      <c r="E1218" s="1" t="s">
        <v>400</v>
      </c>
      <c r="F1218" s="70" t="s">
        <v>422</v>
      </c>
      <c r="G1218" s="27" t="s">
        <v>216</v>
      </c>
      <c r="H1218" s="6">
        <f t="shared" si="87"/>
        <v>-105000</v>
      </c>
      <c r="I1218" s="22">
        <f t="shared" si="85"/>
        <v>40</v>
      </c>
      <c r="K1218" s="84" t="s">
        <v>421</v>
      </c>
      <c r="M1218" s="2">
        <v>500</v>
      </c>
    </row>
    <row r="1219" spans="2:13" ht="12.75">
      <c r="B1219" s="417">
        <v>20000</v>
      </c>
      <c r="C1219" s="33" t="s">
        <v>505</v>
      </c>
      <c r="D1219" s="1" t="s">
        <v>379</v>
      </c>
      <c r="E1219" s="1" t="s">
        <v>400</v>
      </c>
      <c r="F1219" s="70" t="s">
        <v>423</v>
      </c>
      <c r="G1219" s="27" t="s">
        <v>216</v>
      </c>
      <c r="H1219" s="6">
        <f t="shared" si="87"/>
        <v>-125000</v>
      </c>
      <c r="I1219" s="22">
        <f t="shared" si="85"/>
        <v>40</v>
      </c>
      <c r="K1219" s="84" t="s">
        <v>421</v>
      </c>
      <c r="M1219" s="2">
        <v>500</v>
      </c>
    </row>
    <row r="1220" spans="2:13" ht="12.75">
      <c r="B1220" s="417">
        <v>20000</v>
      </c>
      <c r="C1220" s="33" t="s">
        <v>505</v>
      </c>
      <c r="D1220" s="1" t="s">
        <v>379</v>
      </c>
      <c r="E1220" s="1" t="s">
        <v>400</v>
      </c>
      <c r="F1220" s="70" t="s">
        <v>424</v>
      </c>
      <c r="G1220" s="27" t="s">
        <v>216</v>
      </c>
      <c r="H1220" s="6">
        <f t="shared" si="87"/>
        <v>-145000</v>
      </c>
      <c r="I1220" s="22">
        <f t="shared" si="85"/>
        <v>40</v>
      </c>
      <c r="K1220" s="84" t="s">
        <v>421</v>
      </c>
      <c r="M1220" s="2">
        <v>500</v>
      </c>
    </row>
    <row r="1221" spans="2:13" ht="12.75">
      <c r="B1221" s="417">
        <v>20000</v>
      </c>
      <c r="C1221" s="33" t="s">
        <v>505</v>
      </c>
      <c r="D1221" s="1" t="s">
        <v>379</v>
      </c>
      <c r="E1221" s="1" t="s">
        <v>400</v>
      </c>
      <c r="F1221" s="70" t="s">
        <v>425</v>
      </c>
      <c r="G1221" s="27" t="s">
        <v>216</v>
      </c>
      <c r="H1221" s="6">
        <f t="shared" si="87"/>
        <v>-165000</v>
      </c>
      <c r="I1221" s="22">
        <f t="shared" si="85"/>
        <v>40</v>
      </c>
      <c r="K1221" s="84" t="s">
        <v>421</v>
      </c>
      <c r="M1221" s="2">
        <v>500</v>
      </c>
    </row>
    <row r="1222" spans="1:13" s="62" customFormat="1" ht="12.75">
      <c r="A1222" s="11"/>
      <c r="B1222" s="418">
        <f>SUM(B1211:B1221)</f>
        <v>165000</v>
      </c>
      <c r="C1222" s="11"/>
      <c r="D1222" s="11"/>
      <c r="E1222" s="11" t="s">
        <v>400</v>
      </c>
      <c r="F1222" s="18"/>
      <c r="G1222" s="18"/>
      <c r="H1222" s="59">
        <v>0</v>
      </c>
      <c r="I1222" s="61">
        <f t="shared" si="85"/>
        <v>330</v>
      </c>
      <c r="M1222" s="2">
        <v>500</v>
      </c>
    </row>
    <row r="1223" spans="4:13" ht="12.75">
      <c r="D1223" s="12"/>
      <c r="H1223" s="6">
        <f>H1222-B1223</f>
        <v>0</v>
      </c>
      <c r="I1223" s="22">
        <f t="shared" si="85"/>
        <v>0</v>
      </c>
      <c r="M1223" s="2">
        <v>500</v>
      </c>
    </row>
    <row r="1224" spans="4:13" ht="12.75">
      <c r="D1224" s="12"/>
      <c r="H1224" s="6">
        <f>H1223-B1224</f>
        <v>0</v>
      </c>
      <c r="I1224" s="22">
        <f t="shared" si="85"/>
        <v>0</v>
      </c>
      <c r="M1224" s="2">
        <v>500</v>
      </c>
    </row>
    <row r="1225" spans="4:13" ht="12.75">
      <c r="D1225" s="12"/>
      <c r="H1225" s="6">
        <f>H1224-B1225</f>
        <v>0</v>
      </c>
      <c r="I1225" s="22">
        <f t="shared" si="85"/>
        <v>0</v>
      </c>
      <c r="M1225" s="2">
        <v>500</v>
      </c>
    </row>
    <row r="1226" spans="4:13" ht="12.75">
      <c r="D1226" s="12"/>
      <c r="H1226" s="6">
        <f>H1225-B1226</f>
        <v>0</v>
      </c>
      <c r="I1226" s="22">
        <f t="shared" si="85"/>
        <v>0</v>
      </c>
      <c r="M1226" s="2">
        <v>500</v>
      </c>
    </row>
    <row r="1227" spans="1:13" s="58" customFormat="1" ht="12.75">
      <c r="A1227" s="54"/>
      <c r="B1227" s="420">
        <f>+B1234+B1240+B1245+B1250+B1262</f>
        <v>190500</v>
      </c>
      <c r="C1227" s="54" t="s">
        <v>230</v>
      </c>
      <c r="D1227" s="54" t="s">
        <v>1113</v>
      </c>
      <c r="E1227" s="54" t="s">
        <v>194</v>
      </c>
      <c r="F1227" s="56" t="s">
        <v>195</v>
      </c>
      <c r="G1227" s="102" t="s">
        <v>83</v>
      </c>
      <c r="H1227" s="55"/>
      <c r="I1227" s="57">
        <f t="shared" si="85"/>
        <v>381</v>
      </c>
      <c r="M1227" s="2">
        <v>500</v>
      </c>
    </row>
    <row r="1228" spans="2:13" ht="12.75">
      <c r="B1228" s="421"/>
      <c r="D1228" s="12"/>
      <c r="H1228" s="6">
        <f aca="true" t="shared" si="88" ref="H1228:H1233">H1227-B1228</f>
        <v>0</v>
      </c>
      <c r="I1228" s="22">
        <f t="shared" si="85"/>
        <v>0</v>
      </c>
      <c r="M1228" s="2">
        <v>500</v>
      </c>
    </row>
    <row r="1229" spans="2:13" ht="12.75">
      <c r="B1229" s="421">
        <v>2500</v>
      </c>
      <c r="C1229" s="1" t="s">
        <v>26</v>
      </c>
      <c r="D1229" s="1" t="s">
        <v>379</v>
      </c>
      <c r="E1229" s="1" t="s">
        <v>247</v>
      </c>
      <c r="F1229" s="88" t="s">
        <v>386</v>
      </c>
      <c r="G1229" s="27" t="s">
        <v>216</v>
      </c>
      <c r="H1229" s="6">
        <f t="shared" si="88"/>
        <v>-2500</v>
      </c>
      <c r="I1229" s="22">
        <f t="shared" si="85"/>
        <v>5</v>
      </c>
      <c r="K1229" t="s">
        <v>26</v>
      </c>
      <c r="L1229">
        <v>15</v>
      </c>
      <c r="M1229" s="2">
        <v>500</v>
      </c>
    </row>
    <row r="1230" spans="2:13" ht="12.75">
      <c r="B1230" s="421">
        <v>5000</v>
      </c>
      <c r="C1230" s="1" t="s">
        <v>26</v>
      </c>
      <c r="D1230" s="1" t="s">
        <v>379</v>
      </c>
      <c r="E1230" s="1" t="s">
        <v>117</v>
      </c>
      <c r="F1230" s="88" t="s">
        <v>387</v>
      </c>
      <c r="G1230" s="27" t="s">
        <v>216</v>
      </c>
      <c r="H1230" s="6">
        <f t="shared" si="88"/>
        <v>-7500</v>
      </c>
      <c r="I1230" s="22">
        <f t="shared" si="85"/>
        <v>10</v>
      </c>
      <c r="K1230" t="s">
        <v>26</v>
      </c>
      <c r="L1230">
        <v>15</v>
      </c>
      <c r="M1230" s="2">
        <v>500</v>
      </c>
    </row>
    <row r="1231" spans="2:13" ht="12.75">
      <c r="B1231" s="421">
        <v>5000</v>
      </c>
      <c r="C1231" s="1" t="s">
        <v>26</v>
      </c>
      <c r="D1231" s="1" t="s">
        <v>379</v>
      </c>
      <c r="E1231" s="1" t="s">
        <v>202</v>
      </c>
      <c r="F1231" s="88" t="s">
        <v>388</v>
      </c>
      <c r="G1231" s="27" t="s">
        <v>216</v>
      </c>
      <c r="H1231" s="6">
        <f t="shared" si="88"/>
        <v>-12500</v>
      </c>
      <c r="I1231" s="22">
        <f t="shared" si="85"/>
        <v>10</v>
      </c>
      <c r="K1231" t="s">
        <v>26</v>
      </c>
      <c r="L1231">
        <v>15</v>
      </c>
      <c r="M1231" s="2">
        <v>500</v>
      </c>
    </row>
    <row r="1232" spans="2:13" ht="12.75">
      <c r="B1232" s="421">
        <v>3000</v>
      </c>
      <c r="C1232" s="1" t="s">
        <v>26</v>
      </c>
      <c r="D1232" s="1" t="s">
        <v>379</v>
      </c>
      <c r="E1232" s="1" t="s">
        <v>117</v>
      </c>
      <c r="F1232" s="88" t="s">
        <v>389</v>
      </c>
      <c r="G1232" s="27" t="s">
        <v>216</v>
      </c>
      <c r="H1232" s="6">
        <f t="shared" si="88"/>
        <v>-15500</v>
      </c>
      <c r="I1232" s="22">
        <f t="shared" si="85"/>
        <v>6</v>
      </c>
      <c r="K1232" t="s">
        <v>26</v>
      </c>
      <c r="L1232">
        <v>15</v>
      </c>
      <c r="M1232" s="2">
        <v>500</v>
      </c>
    </row>
    <row r="1233" spans="1:13" s="15" customFormat="1" ht="12.75">
      <c r="A1233" s="1"/>
      <c r="B1233" s="421">
        <v>3000</v>
      </c>
      <c r="C1233" s="1" t="s">
        <v>26</v>
      </c>
      <c r="D1233" s="1" t="s">
        <v>379</v>
      </c>
      <c r="E1233" s="1" t="s">
        <v>117</v>
      </c>
      <c r="F1233" s="88" t="s">
        <v>390</v>
      </c>
      <c r="G1233" s="27" t="s">
        <v>217</v>
      </c>
      <c r="H1233" s="6">
        <f t="shared" si="88"/>
        <v>-18500</v>
      </c>
      <c r="I1233" s="22">
        <f t="shared" si="85"/>
        <v>6</v>
      </c>
      <c r="J1233"/>
      <c r="K1233" t="s">
        <v>26</v>
      </c>
      <c r="L1233">
        <v>15</v>
      </c>
      <c r="M1233" s="2">
        <v>500</v>
      </c>
    </row>
    <row r="1234" spans="1:13" s="62" customFormat="1" ht="12.75">
      <c r="A1234" s="11"/>
      <c r="B1234" s="422">
        <f>SUM(B1229:B1233)</f>
        <v>18500</v>
      </c>
      <c r="C1234" s="11" t="s">
        <v>26</v>
      </c>
      <c r="D1234" s="11"/>
      <c r="E1234" s="11"/>
      <c r="F1234" s="18"/>
      <c r="G1234" s="18"/>
      <c r="H1234" s="59">
        <v>0</v>
      </c>
      <c r="I1234" s="61">
        <f t="shared" si="85"/>
        <v>37</v>
      </c>
      <c r="M1234" s="2">
        <v>500</v>
      </c>
    </row>
    <row r="1235" spans="2:13" ht="12.75">
      <c r="B1235" s="421"/>
      <c r="D1235" s="12"/>
      <c r="H1235" s="6">
        <f>H1234-B1235</f>
        <v>0</v>
      </c>
      <c r="I1235" s="22">
        <f t="shared" si="85"/>
        <v>0</v>
      </c>
      <c r="M1235" s="2">
        <v>500</v>
      </c>
    </row>
    <row r="1236" spans="2:13" ht="12.75">
      <c r="B1236" s="421"/>
      <c r="D1236" s="12"/>
      <c r="H1236" s="6">
        <f>H1235-B1236</f>
        <v>0</v>
      </c>
      <c r="I1236" s="22">
        <f t="shared" si="85"/>
        <v>0</v>
      </c>
      <c r="M1236" s="2">
        <v>500</v>
      </c>
    </row>
    <row r="1237" spans="2:13" ht="12.75">
      <c r="B1237" s="421">
        <v>10000</v>
      </c>
      <c r="C1237" s="1" t="s">
        <v>18</v>
      </c>
      <c r="D1237" s="1" t="s">
        <v>379</v>
      </c>
      <c r="E1237" s="1" t="s">
        <v>19</v>
      </c>
      <c r="F1237" s="27" t="s">
        <v>395</v>
      </c>
      <c r="G1237" s="27" t="s">
        <v>216</v>
      </c>
      <c r="H1237" s="6">
        <f>H1236-B1237</f>
        <v>-10000</v>
      </c>
      <c r="I1237" s="22">
        <f t="shared" si="85"/>
        <v>20</v>
      </c>
      <c r="K1237" t="s">
        <v>117</v>
      </c>
      <c r="L1237">
        <v>15</v>
      </c>
      <c r="M1237" s="2">
        <v>500</v>
      </c>
    </row>
    <row r="1238" spans="2:13" ht="12.75">
      <c r="B1238" s="421">
        <v>2000</v>
      </c>
      <c r="C1238" s="1" t="s">
        <v>18</v>
      </c>
      <c r="D1238" s="1" t="s">
        <v>379</v>
      </c>
      <c r="E1238" s="1" t="s">
        <v>19</v>
      </c>
      <c r="F1238" s="27" t="s">
        <v>391</v>
      </c>
      <c r="G1238" s="27" t="s">
        <v>216</v>
      </c>
      <c r="H1238" s="6">
        <f>H1237-B1238</f>
        <v>-12000</v>
      </c>
      <c r="I1238" s="22">
        <f t="shared" si="85"/>
        <v>4</v>
      </c>
      <c r="K1238" t="s">
        <v>117</v>
      </c>
      <c r="L1238">
        <v>15</v>
      </c>
      <c r="M1238" s="2">
        <v>500</v>
      </c>
    </row>
    <row r="1239" spans="2:13" ht="12.75">
      <c r="B1239" s="421">
        <v>2000</v>
      </c>
      <c r="C1239" s="1" t="s">
        <v>18</v>
      </c>
      <c r="D1239" s="1" t="s">
        <v>379</v>
      </c>
      <c r="E1239" s="1" t="s">
        <v>19</v>
      </c>
      <c r="F1239" s="27" t="s">
        <v>391</v>
      </c>
      <c r="G1239" s="27" t="s">
        <v>217</v>
      </c>
      <c r="H1239" s="6">
        <f>H1238-B1239</f>
        <v>-14000</v>
      </c>
      <c r="I1239" s="22">
        <f t="shared" si="85"/>
        <v>4</v>
      </c>
      <c r="K1239" t="s">
        <v>117</v>
      </c>
      <c r="L1239">
        <v>15</v>
      </c>
      <c r="M1239" s="2">
        <v>500</v>
      </c>
    </row>
    <row r="1240" spans="1:13" s="62" customFormat="1" ht="12.75">
      <c r="A1240" s="11"/>
      <c r="B1240" s="422">
        <f>SUM(B1237:B1239)</f>
        <v>14000</v>
      </c>
      <c r="C1240" s="11"/>
      <c r="D1240" s="11"/>
      <c r="E1240" s="11" t="s">
        <v>19</v>
      </c>
      <c r="F1240" s="18"/>
      <c r="G1240" s="18"/>
      <c r="H1240" s="59">
        <v>0</v>
      </c>
      <c r="I1240" s="61">
        <f t="shared" si="85"/>
        <v>28</v>
      </c>
      <c r="M1240" s="2">
        <v>500</v>
      </c>
    </row>
    <row r="1241" spans="2:13" ht="12.75">
      <c r="B1241" s="421"/>
      <c r="D1241" s="12"/>
      <c r="H1241" s="6">
        <f>H1240-B1241</f>
        <v>0</v>
      </c>
      <c r="I1241" s="22">
        <f t="shared" si="85"/>
        <v>0</v>
      </c>
      <c r="M1241" s="2">
        <v>500</v>
      </c>
    </row>
    <row r="1242" spans="2:13" ht="12.75">
      <c r="B1242" s="421"/>
      <c r="D1242" s="12"/>
      <c r="H1242" s="6">
        <f>H1241-B1242</f>
        <v>0</v>
      </c>
      <c r="I1242" s="22">
        <f t="shared" si="85"/>
        <v>0</v>
      </c>
      <c r="M1242" s="2">
        <v>500</v>
      </c>
    </row>
    <row r="1243" spans="2:13" ht="12.75">
      <c r="B1243" s="423">
        <v>7000</v>
      </c>
      <c r="C1243" s="1" t="s">
        <v>54</v>
      </c>
      <c r="D1243" s="1" t="s">
        <v>379</v>
      </c>
      <c r="E1243" s="34" t="s">
        <v>461</v>
      </c>
      <c r="F1243" s="27" t="s">
        <v>396</v>
      </c>
      <c r="G1243" s="27" t="s">
        <v>99</v>
      </c>
      <c r="H1243" s="6">
        <f>H1242-B1243</f>
        <v>-7000</v>
      </c>
      <c r="I1243" s="22">
        <f t="shared" si="85"/>
        <v>14</v>
      </c>
      <c r="K1243" t="s">
        <v>117</v>
      </c>
      <c r="L1243">
        <v>15</v>
      </c>
      <c r="M1243" s="2">
        <v>500</v>
      </c>
    </row>
    <row r="1244" spans="1:13" s="15" customFormat="1" ht="12.75">
      <c r="A1244" s="12"/>
      <c r="B1244" s="423">
        <v>7000</v>
      </c>
      <c r="C1244" s="1" t="s">
        <v>54</v>
      </c>
      <c r="D1244" s="1" t="s">
        <v>379</v>
      </c>
      <c r="E1244" s="34" t="s">
        <v>461</v>
      </c>
      <c r="F1244" s="27" t="s">
        <v>397</v>
      </c>
      <c r="G1244" s="30" t="s">
        <v>216</v>
      </c>
      <c r="H1244" s="6">
        <f>H1243-B1244</f>
        <v>-14000</v>
      </c>
      <c r="I1244" s="22">
        <f t="shared" si="85"/>
        <v>14</v>
      </c>
      <c r="K1244" s="15" t="s">
        <v>117</v>
      </c>
      <c r="L1244" s="15">
        <v>15</v>
      </c>
      <c r="M1244" s="2">
        <v>500</v>
      </c>
    </row>
    <row r="1245" spans="1:13" s="62" customFormat="1" ht="12.75">
      <c r="A1245" s="11"/>
      <c r="B1245" s="422">
        <f>SUM(B1243:B1244)</f>
        <v>14000</v>
      </c>
      <c r="C1245" s="11" t="s">
        <v>54</v>
      </c>
      <c r="D1245" s="11"/>
      <c r="E1245" s="11"/>
      <c r="F1245" s="18"/>
      <c r="G1245" s="18"/>
      <c r="H1245" s="59">
        <v>0</v>
      </c>
      <c r="I1245" s="61">
        <f t="shared" si="85"/>
        <v>28</v>
      </c>
      <c r="M1245" s="2">
        <v>500</v>
      </c>
    </row>
    <row r="1246" spans="2:13" ht="12.75">
      <c r="B1246" s="421"/>
      <c r="D1246" s="12"/>
      <c r="H1246" s="6">
        <f>H1245-B1246</f>
        <v>0</v>
      </c>
      <c r="I1246" s="22">
        <f t="shared" si="85"/>
        <v>0</v>
      </c>
      <c r="M1246" s="2">
        <v>500</v>
      </c>
    </row>
    <row r="1247" spans="2:13" ht="12.75">
      <c r="B1247" s="421"/>
      <c r="D1247" s="12"/>
      <c r="H1247" s="6">
        <f>H1246-B1247</f>
        <v>0</v>
      </c>
      <c r="I1247" s="22">
        <f t="shared" si="85"/>
        <v>0</v>
      </c>
      <c r="M1247" s="2">
        <v>500</v>
      </c>
    </row>
    <row r="1248" spans="2:13" ht="12.75">
      <c r="B1248" s="421">
        <v>2000</v>
      </c>
      <c r="C1248" s="1" t="s">
        <v>20</v>
      </c>
      <c r="D1248" s="1" t="s">
        <v>379</v>
      </c>
      <c r="E1248" s="1" t="s">
        <v>461</v>
      </c>
      <c r="F1248" s="27" t="s">
        <v>391</v>
      </c>
      <c r="G1248" s="27" t="s">
        <v>216</v>
      </c>
      <c r="H1248" s="6">
        <f>H1247-B1248</f>
        <v>-2000</v>
      </c>
      <c r="I1248" s="22">
        <f aca="true" t="shared" si="89" ref="I1248:I1311">+B1248/M1248</f>
        <v>4</v>
      </c>
      <c r="K1248" t="s">
        <v>117</v>
      </c>
      <c r="L1248">
        <v>15</v>
      </c>
      <c r="M1248" s="2">
        <v>500</v>
      </c>
    </row>
    <row r="1249" spans="2:13" ht="12.75">
      <c r="B1249" s="421">
        <v>2000</v>
      </c>
      <c r="C1249" s="1" t="s">
        <v>20</v>
      </c>
      <c r="D1249" s="1" t="s">
        <v>379</v>
      </c>
      <c r="E1249" s="1" t="s">
        <v>461</v>
      </c>
      <c r="F1249" s="27" t="s">
        <v>391</v>
      </c>
      <c r="G1249" s="27" t="s">
        <v>217</v>
      </c>
      <c r="H1249" s="6">
        <f>H1248-B1249</f>
        <v>-4000</v>
      </c>
      <c r="I1249" s="22">
        <f t="shared" si="89"/>
        <v>4</v>
      </c>
      <c r="K1249" t="s">
        <v>117</v>
      </c>
      <c r="L1249">
        <v>15</v>
      </c>
      <c r="M1249" s="2">
        <v>500</v>
      </c>
    </row>
    <row r="1250" spans="1:13" s="62" customFormat="1" ht="12.75">
      <c r="A1250" s="11"/>
      <c r="B1250" s="422">
        <f>SUM(B1248:B1249)</f>
        <v>4000</v>
      </c>
      <c r="C1250" s="11" t="s">
        <v>20</v>
      </c>
      <c r="D1250" s="11"/>
      <c r="E1250" s="11"/>
      <c r="F1250" s="18"/>
      <c r="G1250" s="18"/>
      <c r="H1250" s="59">
        <v>0</v>
      </c>
      <c r="I1250" s="61">
        <f t="shared" si="89"/>
        <v>8</v>
      </c>
      <c r="M1250" s="2">
        <v>500</v>
      </c>
    </row>
    <row r="1251" spans="2:13" ht="12.75">
      <c r="B1251" s="421"/>
      <c r="D1251" s="12"/>
      <c r="H1251" s="6">
        <f>H1250-B1251</f>
        <v>0</v>
      </c>
      <c r="I1251" s="22">
        <f t="shared" si="89"/>
        <v>0</v>
      </c>
      <c r="M1251" s="2">
        <v>500</v>
      </c>
    </row>
    <row r="1252" spans="2:13" ht="12.75">
      <c r="B1252" s="421"/>
      <c r="D1252" s="12"/>
      <c r="H1252" s="6">
        <f aca="true" t="shared" si="90" ref="H1252:H1261">H1251-B1252</f>
        <v>0</v>
      </c>
      <c r="I1252" s="22">
        <f t="shared" si="89"/>
        <v>0</v>
      </c>
      <c r="M1252" s="2">
        <v>500</v>
      </c>
    </row>
    <row r="1253" spans="2:13" ht="12.75">
      <c r="B1253" s="421">
        <v>10000</v>
      </c>
      <c r="C1253" s="1" t="s">
        <v>504</v>
      </c>
      <c r="D1253" s="1" t="s">
        <v>379</v>
      </c>
      <c r="E1253" s="1" t="s">
        <v>400</v>
      </c>
      <c r="F1253" s="27" t="s">
        <v>405</v>
      </c>
      <c r="G1253" s="27" t="s">
        <v>216</v>
      </c>
      <c r="H1253" s="6">
        <f t="shared" si="90"/>
        <v>-10000</v>
      </c>
      <c r="I1253" s="22">
        <f t="shared" si="89"/>
        <v>20</v>
      </c>
      <c r="K1253" t="s">
        <v>117</v>
      </c>
      <c r="L1253">
        <v>15</v>
      </c>
      <c r="M1253" s="2">
        <v>500</v>
      </c>
    </row>
    <row r="1254" spans="2:13" ht="12.75">
      <c r="B1254" s="421">
        <v>10000</v>
      </c>
      <c r="C1254" s="1" t="s">
        <v>504</v>
      </c>
      <c r="D1254" s="1" t="s">
        <v>379</v>
      </c>
      <c r="E1254" s="1" t="s">
        <v>400</v>
      </c>
      <c r="F1254" s="27" t="s">
        <v>406</v>
      </c>
      <c r="G1254" s="27" t="s">
        <v>216</v>
      </c>
      <c r="H1254" s="6">
        <f t="shared" si="90"/>
        <v>-20000</v>
      </c>
      <c r="I1254" s="22">
        <f t="shared" si="89"/>
        <v>20</v>
      </c>
      <c r="K1254" t="s">
        <v>117</v>
      </c>
      <c r="L1254">
        <v>15</v>
      </c>
      <c r="M1254" s="2">
        <v>500</v>
      </c>
    </row>
    <row r="1255" spans="2:13" ht="12.75">
      <c r="B1255" s="421">
        <v>10000</v>
      </c>
      <c r="C1255" s="1" t="s">
        <v>504</v>
      </c>
      <c r="D1255" s="1" t="s">
        <v>379</v>
      </c>
      <c r="E1255" s="1" t="s">
        <v>400</v>
      </c>
      <c r="F1255" s="27" t="s">
        <v>407</v>
      </c>
      <c r="G1255" s="27" t="s">
        <v>216</v>
      </c>
      <c r="H1255" s="6">
        <f t="shared" si="90"/>
        <v>-30000</v>
      </c>
      <c r="I1255" s="22">
        <f t="shared" si="89"/>
        <v>20</v>
      </c>
      <c r="K1255" t="s">
        <v>117</v>
      </c>
      <c r="L1255">
        <v>15</v>
      </c>
      <c r="M1255" s="2">
        <v>500</v>
      </c>
    </row>
    <row r="1256" spans="2:13" ht="12.75">
      <c r="B1256" s="421">
        <v>10000</v>
      </c>
      <c r="C1256" s="1" t="s">
        <v>504</v>
      </c>
      <c r="D1256" s="1" t="s">
        <v>379</v>
      </c>
      <c r="E1256" s="1" t="s">
        <v>400</v>
      </c>
      <c r="F1256" s="27" t="s">
        <v>408</v>
      </c>
      <c r="G1256" s="27" t="s">
        <v>216</v>
      </c>
      <c r="H1256" s="6">
        <f t="shared" si="90"/>
        <v>-40000</v>
      </c>
      <c r="I1256" s="22">
        <f t="shared" si="89"/>
        <v>20</v>
      </c>
      <c r="K1256" t="s">
        <v>117</v>
      </c>
      <c r="L1256">
        <v>15</v>
      </c>
      <c r="M1256" s="2">
        <v>500</v>
      </c>
    </row>
    <row r="1257" spans="1:13" s="15" customFormat="1" ht="12.75">
      <c r="A1257" s="12"/>
      <c r="B1257" s="421">
        <v>20000</v>
      </c>
      <c r="C1257" s="33" t="s">
        <v>505</v>
      </c>
      <c r="D1257" s="1" t="s">
        <v>379</v>
      </c>
      <c r="E1257" s="1" t="s">
        <v>400</v>
      </c>
      <c r="F1257" s="31" t="s">
        <v>426</v>
      </c>
      <c r="G1257" s="30" t="s">
        <v>216</v>
      </c>
      <c r="H1257" s="6">
        <f t="shared" si="90"/>
        <v>-60000</v>
      </c>
      <c r="I1257" s="22">
        <f t="shared" si="89"/>
        <v>40</v>
      </c>
      <c r="K1257" s="89" t="s">
        <v>421</v>
      </c>
      <c r="M1257" s="2">
        <v>500</v>
      </c>
    </row>
    <row r="1258" spans="1:13" s="15" customFormat="1" ht="12.75">
      <c r="A1258" s="12"/>
      <c r="B1258" s="421">
        <v>20000</v>
      </c>
      <c r="C1258" s="33" t="s">
        <v>505</v>
      </c>
      <c r="D1258" s="1" t="s">
        <v>379</v>
      </c>
      <c r="E1258" s="1" t="s">
        <v>400</v>
      </c>
      <c r="F1258" s="31" t="s">
        <v>427</v>
      </c>
      <c r="G1258" s="30" t="s">
        <v>216</v>
      </c>
      <c r="H1258" s="6">
        <f t="shared" si="90"/>
        <v>-80000</v>
      </c>
      <c r="I1258" s="22">
        <f t="shared" si="89"/>
        <v>40</v>
      </c>
      <c r="K1258" s="89" t="s">
        <v>421</v>
      </c>
      <c r="M1258" s="2">
        <v>500</v>
      </c>
    </row>
    <row r="1259" spans="1:13" s="15" customFormat="1" ht="12.75">
      <c r="A1259" s="12"/>
      <c r="B1259" s="421">
        <v>20000</v>
      </c>
      <c r="C1259" s="33" t="s">
        <v>505</v>
      </c>
      <c r="D1259" s="1" t="s">
        <v>379</v>
      </c>
      <c r="E1259" s="1" t="s">
        <v>400</v>
      </c>
      <c r="F1259" s="31" t="s">
        <v>428</v>
      </c>
      <c r="G1259" s="30" t="s">
        <v>216</v>
      </c>
      <c r="H1259" s="6">
        <f t="shared" si="90"/>
        <v>-100000</v>
      </c>
      <c r="I1259" s="22">
        <f t="shared" si="89"/>
        <v>40</v>
      </c>
      <c r="K1259" s="89" t="s">
        <v>421</v>
      </c>
      <c r="M1259" s="2">
        <v>500</v>
      </c>
    </row>
    <row r="1260" spans="1:13" s="100" customFormat="1" ht="12.75">
      <c r="A1260" s="99"/>
      <c r="B1260" s="421">
        <v>20000</v>
      </c>
      <c r="C1260" s="33" t="s">
        <v>505</v>
      </c>
      <c r="D1260" s="1" t="s">
        <v>379</v>
      </c>
      <c r="E1260" s="1" t="s">
        <v>400</v>
      </c>
      <c r="F1260" s="31" t="s">
        <v>429</v>
      </c>
      <c r="G1260" s="30" t="s">
        <v>216</v>
      </c>
      <c r="H1260" s="6">
        <f t="shared" si="90"/>
        <v>-120000</v>
      </c>
      <c r="I1260" s="22">
        <f t="shared" si="89"/>
        <v>40</v>
      </c>
      <c r="K1260" s="89" t="s">
        <v>421</v>
      </c>
      <c r="M1260" s="2">
        <v>500</v>
      </c>
    </row>
    <row r="1261" spans="1:13" s="15" customFormat="1" ht="12.75">
      <c r="A1261" s="12"/>
      <c r="B1261" s="421">
        <v>20000</v>
      </c>
      <c r="C1261" s="33" t="s">
        <v>505</v>
      </c>
      <c r="D1261" s="1" t="s">
        <v>379</v>
      </c>
      <c r="E1261" s="1" t="s">
        <v>400</v>
      </c>
      <c r="F1261" s="31" t="s">
        <v>430</v>
      </c>
      <c r="G1261" s="30" t="s">
        <v>216</v>
      </c>
      <c r="H1261" s="6">
        <f t="shared" si="90"/>
        <v>-140000</v>
      </c>
      <c r="I1261" s="22">
        <f t="shared" si="89"/>
        <v>40</v>
      </c>
      <c r="K1261" s="89" t="s">
        <v>421</v>
      </c>
      <c r="M1261" s="2">
        <v>500</v>
      </c>
    </row>
    <row r="1262" spans="1:13" s="62" customFormat="1" ht="12.75">
      <c r="A1262" s="11"/>
      <c r="B1262" s="422">
        <f>SUM(B1253:B1261)</f>
        <v>140000</v>
      </c>
      <c r="C1262" s="11"/>
      <c r="D1262" s="11"/>
      <c r="E1262" s="11" t="s">
        <v>400</v>
      </c>
      <c r="F1262" s="18"/>
      <c r="G1262" s="18"/>
      <c r="H1262" s="59">
        <v>0</v>
      </c>
      <c r="I1262" s="61">
        <f t="shared" si="89"/>
        <v>280</v>
      </c>
      <c r="M1262" s="2">
        <v>500</v>
      </c>
    </row>
    <row r="1263" spans="2:13" ht="12.75">
      <c r="B1263" s="421"/>
      <c r="D1263" s="12"/>
      <c r="H1263" s="6">
        <f>H1262-B1263</f>
        <v>0</v>
      </c>
      <c r="I1263" s="22">
        <f t="shared" si="89"/>
        <v>0</v>
      </c>
      <c r="M1263" s="2">
        <v>500</v>
      </c>
    </row>
    <row r="1264" spans="2:13" ht="12.75">
      <c r="B1264" s="421"/>
      <c r="D1264" s="12"/>
      <c r="H1264" s="6">
        <f>H1263-B1264</f>
        <v>0</v>
      </c>
      <c r="I1264" s="22">
        <f t="shared" si="89"/>
        <v>0</v>
      </c>
      <c r="M1264" s="2">
        <v>500</v>
      </c>
    </row>
    <row r="1265" spans="1:13" s="41" customFormat="1" ht="12.75">
      <c r="A1265" s="40"/>
      <c r="B1265" s="424"/>
      <c r="C1265" s="42"/>
      <c r="D1265" s="34"/>
      <c r="E1265" s="40"/>
      <c r="F1265" s="35"/>
      <c r="G1265" s="35"/>
      <c r="H1265" s="6">
        <f>H1264-B1265</f>
        <v>0</v>
      </c>
      <c r="I1265" s="22">
        <f t="shared" si="89"/>
        <v>0</v>
      </c>
      <c r="M1265" s="2">
        <v>500</v>
      </c>
    </row>
    <row r="1266" spans="2:13" ht="12.75">
      <c r="B1266" s="421"/>
      <c r="D1266" s="12"/>
      <c r="H1266" s="6">
        <f>H1265-B1266</f>
        <v>0</v>
      </c>
      <c r="I1266" s="22">
        <f t="shared" si="89"/>
        <v>0</v>
      </c>
      <c r="M1266" s="2">
        <v>500</v>
      </c>
    </row>
    <row r="1267" spans="2:13" ht="12.75">
      <c r="B1267" s="421"/>
      <c r="D1267" s="12"/>
      <c r="H1267" s="6">
        <f>H1266-B1267</f>
        <v>0</v>
      </c>
      <c r="I1267" s="22">
        <f t="shared" si="89"/>
        <v>0</v>
      </c>
      <c r="M1267" s="2">
        <v>500</v>
      </c>
    </row>
    <row r="1268" spans="1:13" s="58" customFormat="1" ht="12.75">
      <c r="A1268" s="54"/>
      <c r="B1268" s="420">
        <f>+B1272+B1277+B1285+B1292</f>
        <v>87000</v>
      </c>
      <c r="C1268" s="54" t="s">
        <v>270</v>
      </c>
      <c r="D1268" s="54" t="s">
        <v>514</v>
      </c>
      <c r="E1268" s="54" t="s">
        <v>115</v>
      </c>
      <c r="F1268" s="102" t="s">
        <v>1145</v>
      </c>
      <c r="G1268" s="102" t="s">
        <v>510</v>
      </c>
      <c r="H1268" s="55"/>
      <c r="I1268" s="57">
        <f t="shared" si="89"/>
        <v>174</v>
      </c>
      <c r="M1268" s="2">
        <v>500</v>
      </c>
    </row>
    <row r="1269" spans="2:13" ht="12.75">
      <c r="B1269" s="421"/>
      <c r="D1269" s="12"/>
      <c r="H1269" s="6">
        <f aca="true" t="shared" si="91" ref="H1269:H1276">H1268-B1269</f>
        <v>0</v>
      </c>
      <c r="I1269" s="22">
        <f t="shared" si="89"/>
        <v>0</v>
      </c>
      <c r="M1269" s="2">
        <v>500</v>
      </c>
    </row>
    <row r="1270" spans="2:13" ht="12.75">
      <c r="B1270" s="421">
        <v>3000</v>
      </c>
      <c r="C1270" s="1" t="s">
        <v>26</v>
      </c>
      <c r="D1270" s="1" t="s">
        <v>379</v>
      </c>
      <c r="E1270" s="1" t="s">
        <v>117</v>
      </c>
      <c r="F1270" s="27" t="s">
        <v>409</v>
      </c>
      <c r="G1270" s="27" t="s">
        <v>279</v>
      </c>
      <c r="H1270" s="6">
        <f t="shared" si="91"/>
        <v>-3000</v>
      </c>
      <c r="I1270" s="22">
        <f t="shared" si="89"/>
        <v>6</v>
      </c>
      <c r="K1270" t="s">
        <v>26</v>
      </c>
      <c r="L1270">
        <v>20</v>
      </c>
      <c r="M1270" s="2">
        <v>500</v>
      </c>
    </row>
    <row r="1271" spans="2:13" ht="12.75">
      <c r="B1271" s="421">
        <v>2500</v>
      </c>
      <c r="C1271" s="1" t="s">
        <v>26</v>
      </c>
      <c r="D1271" s="1" t="s">
        <v>379</v>
      </c>
      <c r="E1271" s="1" t="s">
        <v>117</v>
      </c>
      <c r="F1271" s="27" t="s">
        <v>410</v>
      </c>
      <c r="G1271" s="27" t="s">
        <v>279</v>
      </c>
      <c r="H1271" s="6">
        <f t="shared" si="91"/>
        <v>-5500</v>
      </c>
      <c r="I1271" s="22">
        <f t="shared" si="89"/>
        <v>5</v>
      </c>
      <c r="K1271" t="s">
        <v>26</v>
      </c>
      <c r="L1271">
        <v>20</v>
      </c>
      <c r="M1271" s="2">
        <v>500</v>
      </c>
    </row>
    <row r="1272" spans="1:13" s="62" customFormat="1" ht="12.75">
      <c r="A1272" s="11"/>
      <c r="B1272" s="422">
        <f>SUM(B1270:B1271)</f>
        <v>5500</v>
      </c>
      <c r="C1272" s="11" t="s">
        <v>418</v>
      </c>
      <c r="D1272" s="11"/>
      <c r="E1272" s="11"/>
      <c r="F1272" s="18"/>
      <c r="G1272" s="18"/>
      <c r="H1272" s="59">
        <v>0</v>
      </c>
      <c r="I1272" s="61">
        <f t="shared" si="89"/>
        <v>11</v>
      </c>
      <c r="M1272" s="2">
        <v>500</v>
      </c>
    </row>
    <row r="1273" spans="2:13" ht="12.75">
      <c r="B1273" s="421"/>
      <c r="D1273" s="12"/>
      <c r="H1273" s="6">
        <f t="shared" si="91"/>
        <v>0</v>
      </c>
      <c r="I1273" s="22">
        <f t="shared" si="89"/>
        <v>0</v>
      </c>
      <c r="M1273" s="2">
        <v>500</v>
      </c>
    </row>
    <row r="1274" spans="2:13" ht="12.75">
      <c r="B1274" s="421"/>
      <c r="D1274" s="12"/>
      <c r="H1274" s="6">
        <f t="shared" si="91"/>
        <v>0</v>
      </c>
      <c r="I1274" s="22">
        <f t="shared" si="89"/>
        <v>0</v>
      </c>
      <c r="M1274" s="2">
        <v>500</v>
      </c>
    </row>
    <row r="1275" spans="2:13" ht="12.75">
      <c r="B1275" s="421">
        <v>1500</v>
      </c>
      <c r="C1275" s="1" t="s">
        <v>18</v>
      </c>
      <c r="D1275" s="1" t="s">
        <v>379</v>
      </c>
      <c r="E1275" s="1" t="s">
        <v>19</v>
      </c>
      <c r="F1275" s="27" t="s">
        <v>411</v>
      </c>
      <c r="G1275" s="27" t="s">
        <v>259</v>
      </c>
      <c r="H1275" s="6">
        <f t="shared" si="91"/>
        <v>-1500</v>
      </c>
      <c r="I1275" s="22">
        <f t="shared" si="89"/>
        <v>3</v>
      </c>
      <c r="K1275" t="s">
        <v>117</v>
      </c>
      <c r="L1275">
        <v>20</v>
      </c>
      <c r="M1275" s="2">
        <v>500</v>
      </c>
    </row>
    <row r="1276" spans="2:13" ht="12.75">
      <c r="B1276" s="421">
        <v>10000</v>
      </c>
      <c r="C1276" s="1" t="s">
        <v>18</v>
      </c>
      <c r="D1276" s="1" t="s">
        <v>379</v>
      </c>
      <c r="E1276" s="1" t="s">
        <v>19</v>
      </c>
      <c r="F1276" s="27" t="s">
        <v>412</v>
      </c>
      <c r="G1276" s="27" t="s">
        <v>259</v>
      </c>
      <c r="H1276" s="6">
        <f t="shared" si="91"/>
        <v>-11500</v>
      </c>
      <c r="I1276" s="22">
        <f t="shared" si="89"/>
        <v>20</v>
      </c>
      <c r="K1276" t="s">
        <v>117</v>
      </c>
      <c r="L1276">
        <v>20</v>
      </c>
      <c r="M1276" s="2">
        <v>500</v>
      </c>
    </row>
    <row r="1277" spans="1:13" s="62" customFormat="1" ht="12.75">
      <c r="A1277" s="11"/>
      <c r="B1277" s="422">
        <f>SUM(B1275:B1276)</f>
        <v>11500</v>
      </c>
      <c r="C1277" s="11"/>
      <c r="D1277" s="11"/>
      <c r="E1277" s="11" t="s">
        <v>19</v>
      </c>
      <c r="F1277" s="18"/>
      <c r="G1277" s="18"/>
      <c r="H1277" s="59">
        <v>0</v>
      </c>
      <c r="I1277" s="61">
        <f t="shared" si="89"/>
        <v>23</v>
      </c>
      <c r="M1277" s="2">
        <v>500</v>
      </c>
    </row>
    <row r="1278" spans="2:13" ht="12.75">
      <c r="B1278" s="421"/>
      <c r="H1278" s="6">
        <f aca="true" t="shared" si="92" ref="H1278:H1284">H1277-B1278</f>
        <v>0</v>
      </c>
      <c r="I1278" s="22">
        <f t="shared" si="89"/>
        <v>0</v>
      </c>
      <c r="M1278" s="2">
        <v>500</v>
      </c>
    </row>
    <row r="1279" spans="2:13" ht="12.75">
      <c r="B1279" s="421"/>
      <c r="H1279" s="6">
        <f t="shared" si="92"/>
        <v>0</v>
      </c>
      <c r="I1279" s="22">
        <f t="shared" si="89"/>
        <v>0</v>
      </c>
      <c r="M1279" s="2">
        <v>500</v>
      </c>
    </row>
    <row r="1280" spans="2:13" ht="12.75">
      <c r="B1280" s="421">
        <v>10000</v>
      </c>
      <c r="C1280" s="1" t="s">
        <v>504</v>
      </c>
      <c r="D1280" s="1" t="s">
        <v>379</v>
      </c>
      <c r="E1280" s="1" t="s">
        <v>400</v>
      </c>
      <c r="F1280" s="27" t="s">
        <v>413</v>
      </c>
      <c r="G1280" s="27" t="s">
        <v>259</v>
      </c>
      <c r="H1280" s="6">
        <f t="shared" si="92"/>
        <v>-10000</v>
      </c>
      <c r="I1280" s="22">
        <f t="shared" si="89"/>
        <v>20</v>
      </c>
      <c r="K1280" t="s">
        <v>117</v>
      </c>
      <c r="L1280">
        <v>20</v>
      </c>
      <c r="M1280" s="2">
        <v>500</v>
      </c>
    </row>
    <row r="1281" spans="2:13" ht="12.75">
      <c r="B1281" s="421">
        <v>10000</v>
      </c>
      <c r="C1281" s="1" t="s">
        <v>504</v>
      </c>
      <c r="D1281" s="1" t="s">
        <v>379</v>
      </c>
      <c r="E1281" s="1" t="s">
        <v>400</v>
      </c>
      <c r="F1281" s="27" t="s">
        <v>414</v>
      </c>
      <c r="G1281" s="27" t="s">
        <v>259</v>
      </c>
      <c r="H1281" s="6">
        <f t="shared" si="92"/>
        <v>-20000</v>
      </c>
      <c r="I1281" s="22">
        <f t="shared" si="89"/>
        <v>20</v>
      </c>
      <c r="K1281" t="s">
        <v>117</v>
      </c>
      <c r="L1281">
        <v>20</v>
      </c>
      <c r="M1281" s="2">
        <v>500</v>
      </c>
    </row>
    <row r="1282" spans="2:13" ht="12.75">
      <c r="B1282" s="421">
        <v>10000</v>
      </c>
      <c r="C1282" s="1" t="s">
        <v>504</v>
      </c>
      <c r="D1282" s="1" t="s">
        <v>379</v>
      </c>
      <c r="E1282" s="1" t="s">
        <v>400</v>
      </c>
      <c r="F1282" s="27" t="s">
        <v>415</v>
      </c>
      <c r="G1282" s="27" t="s">
        <v>259</v>
      </c>
      <c r="H1282" s="6">
        <f t="shared" si="92"/>
        <v>-30000</v>
      </c>
      <c r="I1282" s="22">
        <f t="shared" si="89"/>
        <v>20</v>
      </c>
      <c r="K1282" t="s">
        <v>117</v>
      </c>
      <c r="L1282">
        <v>20</v>
      </c>
      <c r="M1282" s="2">
        <v>500</v>
      </c>
    </row>
    <row r="1283" spans="2:13" ht="12.75">
      <c r="B1283" s="421">
        <v>10000</v>
      </c>
      <c r="C1283" s="1" t="s">
        <v>504</v>
      </c>
      <c r="D1283" s="1" t="s">
        <v>379</v>
      </c>
      <c r="E1283" s="1" t="s">
        <v>400</v>
      </c>
      <c r="F1283" s="27" t="s">
        <v>416</v>
      </c>
      <c r="G1283" s="27" t="s">
        <v>259</v>
      </c>
      <c r="H1283" s="6">
        <f t="shared" si="92"/>
        <v>-40000</v>
      </c>
      <c r="I1283" s="22">
        <f t="shared" si="89"/>
        <v>20</v>
      </c>
      <c r="K1283" t="s">
        <v>117</v>
      </c>
      <c r="L1283">
        <v>20</v>
      </c>
      <c r="M1283" s="2">
        <v>500</v>
      </c>
    </row>
    <row r="1284" spans="2:13" ht="12.75">
      <c r="B1284" s="421">
        <v>10000</v>
      </c>
      <c r="C1284" s="1" t="s">
        <v>504</v>
      </c>
      <c r="D1284" s="1" t="s">
        <v>379</v>
      </c>
      <c r="E1284" s="1" t="s">
        <v>400</v>
      </c>
      <c r="F1284" s="27" t="s">
        <v>417</v>
      </c>
      <c r="G1284" s="27" t="s">
        <v>259</v>
      </c>
      <c r="H1284" s="6">
        <f t="shared" si="92"/>
        <v>-50000</v>
      </c>
      <c r="I1284" s="22">
        <f t="shared" si="89"/>
        <v>20</v>
      </c>
      <c r="K1284" t="s">
        <v>117</v>
      </c>
      <c r="L1284">
        <v>20</v>
      </c>
      <c r="M1284" s="2">
        <v>500</v>
      </c>
    </row>
    <row r="1285" spans="1:13" s="62" customFormat="1" ht="12.75">
      <c r="A1285" s="11"/>
      <c r="B1285" s="425">
        <f>SUM(B1280:B1284)</f>
        <v>50000</v>
      </c>
      <c r="C1285" s="11"/>
      <c r="D1285" s="11"/>
      <c r="E1285" s="11" t="s">
        <v>400</v>
      </c>
      <c r="F1285" s="18"/>
      <c r="G1285" s="18"/>
      <c r="H1285" s="59">
        <v>0</v>
      </c>
      <c r="I1285" s="61">
        <f t="shared" si="89"/>
        <v>100</v>
      </c>
      <c r="M1285" s="2">
        <v>500</v>
      </c>
    </row>
    <row r="1286" spans="2:13" ht="12.75">
      <c r="B1286" s="421"/>
      <c r="H1286" s="6">
        <f aca="true" t="shared" si="93" ref="H1286:H1298">H1285-B1286</f>
        <v>0</v>
      </c>
      <c r="I1286" s="22">
        <f t="shared" si="89"/>
        <v>0</v>
      </c>
      <c r="M1286" s="2">
        <v>500</v>
      </c>
    </row>
    <row r="1287" spans="2:13" ht="12.75">
      <c r="B1287" s="421"/>
      <c r="H1287" s="6">
        <f t="shared" si="93"/>
        <v>0</v>
      </c>
      <c r="I1287" s="22">
        <f t="shared" si="89"/>
        <v>0</v>
      </c>
      <c r="M1287" s="2">
        <v>500</v>
      </c>
    </row>
    <row r="1288" spans="1:13" s="15" customFormat="1" ht="12.75">
      <c r="A1288" s="12"/>
      <c r="B1288" s="423">
        <v>5000</v>
      </c>
      <c r="C1288" s="12" t="s">
        <v>505</v>
      </c>
      <c r="D1288" s="12" t="s">
        <v>379</v>
      </c>
      <c r="E1288" s="12" t="s">
        <v>507</v>
      </c>
      <c r="F1288" s="31" t="s">
        <v>431</v>
      </c>
      <c r="G1288" s="30" t="s">
        <v>259</v>
      </c>
      <c r="H1288" s="6">
        <f t="shared" si="93"/>
        <v>-5000</v>
      </c>
      <c r="I1288" s="22">
        <f t="shared" si="89"/>
        <v>10</v>
      </c>
      <c r="K1288" s="89" t="s">
        <v>421</v>
      </c>
      <c r="M1288" s="2">
        <v>500</v>
      </c>
    </row>
    <row r="1289" spans="1:13" s="15" customFormat="1" ht="12.75">
      <c r="A1289" s="12"/>
      <c r="B1289" s="423">
        <v>5000</v>
      </c>
      <c r="C1289" s="12" t="s">
        <v>504</v>
      </c>
      <c r="D1289" s="12" t="s">
        <v>379</v>
      </c>
      <c r="E1289" s="12" t="s">
        <v>507</v>
      </c>
      <c r="F1289" s="31" t="s">
        <v>432</v>
      </c>
      <c r="G1289" s="31" t="s">
        <v>259</v>
      </c>
      <c r="H1289" s="6">
        <f t="shared" si="93"/>
        <v>-10000</v>
      </c>
      <c r="I1289" s="22">
        <f t="shared" si="89"/>
        <v>10</v>
      </c>
      <c r="K1289" s="89" t="s">
        <v>421</v>
      </c>
      <c r="M1289" s="2">
        <v>500</v>
      </c>
    </row>
    <row r="1290" spans="1:13" s="15" customFormat="1" ht="12.75">
      <c r="A1290" s="12"/>
      <c r="B1290" s="423">
        <v>5000</v>
      </c>
      <c r="C1290" s="33" t="s">
        <v>504</v>
      </c>
      <c r="D1290" s="12" t="s">
        <v>379</v>
      </c>
      <c r="E1290" s="12" t="s">
        <v>507</v>
      </c>
      <c r="F1290" s="31" t="s">
        <v>433</v>
      </c>
      <c r="G1290" s="31" t="s">
        <v>279</v>
      </c>
      <c r="H1290" s="6">
        <f t="shared" si="93"/>
        <v>-15000</v>
      </c>
      <c r="I1290" s="22">
        <f t="shared" si="89"/>
        <v>10</v>
      </c>
      <c r="K1290" s="89" t="s">
        <v>421</v>
      </c>
      <c r="M1290" s="2">
        <v>500</v>
      </c>
    </row>
    <row r="1291" spans="1:13" s="15" customFormat="1" ht="12.75">
      <c r="A1291" s="12"/>
      <c r="B1291" s="423">
        <v>5000</v>
      </c>
      <c r="C1291" s="12" t="s">
        <v>504</v>
      </c>
      <c r="D1291" s="12" t="s">
        <v>379</v>
      </c>
      <c r="E1291" s="12" t="s">
        <v>507</v>
      </c>
      <c r="F1291" s="31" t="s">
        <v>434</v>
      </c>
      <c r="G1291" s="31" t="s">
        <v>279</v>
      </c>
      <c r="H1291" s="6">
        <f t="shared" si="93"/>
        <v>-20000</v>
      </c>
      <c r="I1291" s="22">
        <f t="shared" si="89"/>
        <v>10</v>
      </c>
      <c r="K1291" s="89" t="s">
        <v>421</v>
      </c>
      <c r="M1291" s="2">
        <v>500</v>
      </c>
    </row>
    <row r="1292" spans="1:13" s="62" customFormat="1" ht="12.75">
      <c r="A1292" s="11"/>
      <c r="B1292" s="422">
        <f>SUM(B1288:B1291)</f>
        <v>20000</v>
      </c>
      <c r="C1292" s="11"/>
      <c r="D1292" s="11"/>
      <c r="E1292" s="60" t="s">
        <v>507</v>
      </c>
      <c r="F1292" s="133"/>
      <c r="G1292" s="133"/>
      <c r="H1292" s="59">
        <v>0</v>
      </c>
      <c r="I1292" s="61">
        <f t="shared" si="89"/>
        <v>40</v>
      </c>
      <c r="K1292" s="136"/>
      <c r="M1292" s="2">
        <v>500</v>
      </c>
    </row>
    <row r="1293" spans="1:13" s="15" customFormat="1" ht="12.75">
      <c r="A1293" s="12"/>
      <c r="B1293" s="423"/>
      <c r="C1293" s="12"/>
      <c r="D1293" s="12"/>
      <c r="E1293" s="33"/>
      <c r="F1293" s="31"/>
      <c r="G1293" s="31"/>
      <c r="H1293" s="6">
        <f t="shared" si="93"/>
        <v>0</v>
      </c>
      <c r="I1293" s="22">
        <f t="shared" si="89"/>
        <v>0</v>
      </c>
      <c r="K1293" s="89"/>
      <c r="M1293" s="2">
        <v>500</v>
      </c>
    </row>
    <row r="1294" spans="1:13" s="15" customFormat="1" ht="12.75">
      <c r="A1294" s="12"/>
      <c r="B1294" s="423"/>
      <c r="C1294" s="12"/>
      <c r="D1294" s="12"/>
      <c r="E1294" s="33"/>
      <c r="F1294" s="31"/>
      <c r="G1294" s="31"/>
      <c r="H1294" s="6">
        <f t="shared" si="93"/>
        <v>0</v>
      </c>
      <c r="I1294" s="22">
        <f t="shared" si="89"/>
        <v>0</v>
      </c>
      <c r="K1294" s="89"/>
      <c r="M1294" s="2">
        <v>500</v>
      </c>
    </row>
    <row r="1295" spans="2:13" ht="12.75">
      <c r="B1295" s="426"/>
      <c r="H1295" s="6">
        <f t="shared" si="93"/>
        <v>0</v>
      </c>
      <c r="I1295" s="22">
        <f t="shared" si="89"/>
        <v>0</v>
      </c>
      <c r="M1295" s="2">
        <v>500</v>
      </c>
    </row>
    <row r="1296" spans="1:13" s="84" customFormat="1" ht="12.75">
      <c r="A1296" s="33"/>
      <c r="B1296" s="423">
        <v>180000</v>
      </c>
      <c r="C1296" s="33" t="s">
        <v>117</v>
      </c>
      <c r="D1296" s="30" t="s">
        <v>379</v>
      </c>
      <c r="E1296" s="33"/>
      <c r="F1296" s="117" t="s">
        <v>400</v>
      </c>
      <c r="G1296" s="117" t="s">
        <v>41</v>
      </c>
      <c r="H1296" s="6">
        <f t="shared" si="93"/>
        <v>-180000</v>
      </c>
      <c r="I1296" s="22">
        <f t="shared" si="89"/>
        <v>360</v>
      </c>
      <c r="J1296" s="89"/>
      <c r="K1296" s="89"/>
      <c r="L1296" s="89"/>
      <c r="M1296" s="2">
        <v>500</v>
      </c>
    </row>
    <row r="1297" spans="1:13" s="89" customFormat="1" ht="12.75">
      <c r="A1297" s="33"/>
      <c r="B1297" s="423">
        <v>180000</v>
      </c>
      <c r="C1297" s="33" t="s">
        <v>28</v>
      </c>
      <c r="D1297" s="30" t="s">
        <v>379</v>
      </c>
      <c r="E1297" s="33"/>
      <c r="F1297" s="117" t="s">
        <v>400</v>
      </c>
      <c r="G1297" s="117" t="s">
        <v>41</v>
      </c>
      <c r="H1297" s="6">
        <f t="shared" si="93"/>
        <v>-360000</v>
      </c>
      <c r="I1297" s="22">
        <f t="shared" si="89"/>
        <v>360</v>
      </c>
      <c r="M1297" s="2">
        <v>500</v>
      </c>
    </row>
    <row r="1298" spans="1:13" s="89" customFormat="1" ht="12.75">
      <c r="A1298" s="33"/>
      <c r="B1298" s="423">
        <v>30000</v>
      </c>
      <c r="C1298" s="33" t="s">
        <v>247</v>
      </c>
      <c r="D1298" s="30" t="s">
        <v>379</v>
      </c>
      <c r="E1298" s="33"/>
      <c r="F1298" s="117" t="s">
        <v>400</v>
      </c>
      <c r="G1298" s="117" t="s">
        <v>41</v>
      </c>
      <c r="H1298" s="6">
        <f t="shared" si="93"/>
        <v>-390000</v>
      </c>
      <c r="I1298" s="22">
        <f t="shared" si="89"/>
        <v>60</v>
      </c>
      <c r="K1298" s="89" t="s">
        <v>891</v>
      </c>
      <c r="M1298" s="2">
        <v>500</v>
      </c>
    </row>
    <row r="1299" spans="1:13" ht="12.75">
      <c r="A1299" s="60"/>
      <c r="B1299" s="422">
        <f>SUM(B1296:B1298)</f>
        <v>390000</v>
      </c>
      <c r="C1299" s="60" t="s">
        <v>477</v>
      </c>
      <c r="D1299" s="133"/>
      <c r="E1299" s="60"/>
      <c r="F1299" s="134"/>
      <c r="G1299" s="135"/>
      <c r="H1299" s="130">
        <v>0</v>
      </c>
      <c r="I1299" s="137">
        <f t="shared" si="89"/>
        <v>780</v>
      </c>
      <c r="J1299" s="136"/>
      <c r="K1299" s="136"/>
      <c r="L1299" s="136"/>
      <c r="M1299" s="2">
        <v>500</v>
      </c>
    </row>
    <row r="1300" spans="3:13" ht="12.75">
      <c r="C1300" s="3"/>
      <c r="H1300" s="6">
        <f>H1295-B1300</f>
        <v>0</v>
      </c>
      <c r="I1300" s="22">
        <f t="shared" si="89"/>
        <v>0</v>
      </c>
      <c r="M1300" s="2">
        <v>500</v>
      </c>
    </row>
    <row r="1301" spans="8:13" ht="12.75">
      <c r="H1301" s="6">
        <f>H1300-B1301</f>
        <v>0</v>
      </c>
      <c r="I1301" s="22">
        <f t="shared" si="89"/>
        <v>0</v>
      </c>
      <c r="M1301" s="2">
        <v>500</v>
      </c>
    </row>
    <row r="1302" spans="2:13" ht="12.75">
      <c r="B1302" s="7"/>
      <c r="H1302" s="6">
        <f>H1301-B1302</f>
        <v>0</v>
      </c>
      <c r="I1302" s="22">
        <f t="shared" si="89"/>
        <v>0</v>
      </c>
      <c r="M1302" s="2">
        <v>500</v>
      </c>
    </row>
    <row r="1303" spans="8:13" ht="12.75">
      <c r="H1303" s="6">
        <f>H1302-B1303</f>
        <v>0</v>
      </c>
      <c r="I1303" s="22">
        <f t="shared" si="89"/>
        <v>0</v>
      </c>
      <c r="M1303" s="2">
        <v>500</v>
      </c>
    </row>
    <row r="1304" spans="1:13" ht="13.5" thickBot="1">
      <c r="A1304" s="47"/>
      <c r="B1304" s="44">
        <f>+B1407+B1457+B1564+B1603+B1680+B1692+B1696+B1701+B1846+B1825+B1832</f>
        <v>2990103</v>
      </c>
      <c r="C1304" s="47"/>
      <c r="D1304" s="139" t="s">
        <v>437</v>
      </c>
      <c r="E1304" s="140"/>
      <c r="F1304" s="140"/>
      <c r="G1304" s="49"/>
      <c r="H1304" s="141"/>
      <c r="I1304" s="142">
        <f t="shared" si="89"/>
        <v>5980.206</v>
      </c>
      <c r="J1304" s="143"/>
      <c r="K1304" s="143"/>
      <c r="L1304" s="143"/>
      <c r="M1304" s="2">
        <v>500</v>
      </c>
    </row>
    <row r="1305" spans="2:13" ht="12.75">
      <c r="B1305" s="144"/>
      <c r="C1305" s="33"/>
      <c r="D1305" s="12"/>
      <c r="E1305" s="34"/>
      <c r="G1305" s="35"/>
      <c r="H1305" s="6">
        <f>H1304-B1305</f>
        <v>0</v>
      </c>
      <c r="I1305" s="22">
        <f t="shared" si="89"/>
        <v>0</v>
      </c>
      <c r="M1305" s="2">
        <v>500</v>
      </c>
    </row>
    <row r="1306" spans="1:13" ht="12.75">
      <c r="A1306" s="12"/>
      <c r="B1306" s="322">
        <v>2500</v>
      </c>
      <c r="C1306" s="1" t="s">
        <v>26</v>
      </c>
      <c r="D1306" s="12" t="s">
        <v>437</v>
      </c>
      <c r="E1306" s="1" t="s">
        <v>520</v>
      </c>
      <c r="F1306" s="27" t="s">
        <v>521</v>
      </c>
      <c r="G1306" s="31" t="s">
        <v>16</v>
      </c>
      <c r="H1306" s="6">
        <f aca="true" t="shared" si="94" ref="H1306:H1369">H1305-B1306</f>
        <v>-2500</v>
      </c>
      <c r="I1306" s="22">
        <f t="shared" si="89"/>
        <v>5</v>
      </c>
      <c r="K1306" t="s">
        <v>26</v>
      </c>
      <c r="L1306" s="15"/>
      <c r="M1306" s="2">
        <v>500</v>
      </c>
    </row>
    <row r="1307" spans="2:13" ht="12.75">
      <c r="B1307" s="325">
        <v>2500</v>
      </c>
      <c r="C1307" s="1" t="s">
        <v>26</v>
      </c>
      <c r="D1307" s="12" t="s">
        <v>437</v>
      </c>
      <c r="E1307" s="1" t="s">
        <v>520</v>
      </c>
      <c r="F1307" s="27" t="s">
        <v>526</v>
      </c>
      <c r="G1307" s="27" t="s">
        <v>33</v>
      </c>
      <c r="H1307" s="6">
        <f t="shared" si="94"/>
        <v>-5000</v>
      </c>
      <c r="I1307" s="22">
        <f t="shared" si="89"/>
        <v>5</v>
      </c>
      <c r="K1307" t="s">
        <v>26</v>
      </c>
      <c r="M1307" s="2">
        <v>500</v>
      </c>
    </row>
    <row r="1308" spans="2:13" ht="12.75">
      <c r="B1308" s="325">
        <v>2500</v>
      </c>
      <c r="C1308" s="1" t="s">
        <v>26</v>
      </c>
      <c r="D1308" s="12" t="s">
        <v>437</v>
      </c>
      <c r="E1308" s="1" t="s">
        <v>520</v>
      </c>
      <c r="F1308" s="27" t="s">
        <v>531</v>
      </c>
      <c r="G1308" s="27" t="s">
        <v>36</v>
      </c>
      <c r="H1308" s="6">
        <f t="shared" si="94"/>
        <v>-7500</v>
      </c>
      <c r="I1308" s="22">
        <f t="shared" si="89"/>
        <v>5</v>
      </c>
      <c r="K1308" t="s">
        <v>26</v>
      </c>
      <c r="M1308" s="2">
        <v>500</v>
      </c>
    </row>
    <row r="1309" spans="1:13" s="15" customFormat="1" ht="12.75">
      <c r="A1309" s="1"/>
      <c r="B1309" s="325">
        <v>2500</v>
      </c>
      <c r="C1309" s="1" t="s">
        <v>26</v>
      </c>
      <c r="D1309" s="12" t="s">
        <v>437</v>
      </c>
      <c r="E1309" s="1" t="s">
        <v>520</v>
      </c>
      <c r="F1309" s="27" t="s">
        <v>535</v>
      </c>
      <c r="G1309" s="27" t="s">
        <v>39</v>
      </c>
      <c r="H1309" s="6">
        <f t="shared" si="94"/>
        <v>-10000</v>
      </c>
      <c r="I1309" s="22">
        <f t="shared" si="89"/>
        <v>5</v>
      </c>
      <c r="J1309"/>
      <c r="K1309" t="s">
        <v>26</v>
      </c>
      <c r="L1309"/>
      <c r="M1309" s="2">
        <v>500</v>
      </c>
    </row>
    <row r="1310" spans="2:13" ht="12.75">
      <c r="B1310" s="325">
        <v>2500</v>
      </c>
      <c r="C1310" s="1" t="s">
        <v>26</v>
      </c>
      <c r="D1310" s="1" t="s">
        <v>437</v>
      </c>
      <c r="E1310" s="1" t="s">
        <v>520</v>
      </c>
      <c r="F1310" s="27" t="s">
        <v>537</v>
      </c>
      <c r="G1310" s="27" t="s">
        <v>41</v>
      </c>
      <c r="H1310" s="6">
        <f t="shared" si="94"/>
        <v>-12500</v>
      </c>
      <c r="I1310" s="22">
        <f t="shared" si="89"/>
        <v>5</v>
      </c>
      <c r="K1310" t="s">
        <v>26</v>
      </c>
      <c r="M1310" s="2">
        <v>500</v>
      </c>
    </row>
    <row r="1311" spans="2:13" ht="12.75">
      <c r="B1311" s="325">
        <v>2500</v>
      </c>
      <c r="C1311" s="1" t="s">
        <v>26</v>
      </c>
      <c r="D1311" s="1" t="s">
        <v>437</v>
      </c>
      <c r="E1311" s="1" t="s">
        <v>520</v>
      </c>
      <c r="F1311" s="27" t="s">
        <v>543</v>
      </c>
      <c r="G1311" s="27" t="s">
        <v>43</v>
      </c>
      <c r="H1311" s="6">
        <f t="shared" si="94"/>
        <v>-15000</v>
      </c>
      <c r="I1311" s="22">
        <f t="shared" si="89"/>
        <v>5</v>
      </c>
      <c r="K1311" t="s">
        <v>26</v>
      </c>
      <c r="M1311" s="2">
        <v>500</v>
      </c>
    </row>
    <row r="1312" spans="2:13" ht="12.75">
      <c r="B1312" s="325">
        <v>2500</v>
      </c>
      <c r="C1312" s="1" t="s">
        <v>26</v>
      </c>
      <c r="D1312" s="1" t="s">
        <v>437</v>
      </c>
      <c r="E1312" s="1" t="s">
        <v>520</v>
      </c>
      <c r="F1312" s="27" t="s">
        <v>546</v>
      </c>
      <c r="G1312" s="27" t="s">
        <v>45</v>
      </c>
      <c r="H1312" s="6">
        <f t="shared" si="94"/>
        <v>-17500</v>
      </c>
      <c r="I1312" s="22">
        <f aca="true" t="shared" si="95" ref="I1312:I1375">+B1312/M1312</f>
        <v>5</v>
      </c>
      <c r="K1312" t="s">
        <v>26</v>
      </c>
      <c r="M1312" s="2">
        <v>500</v>
      </c>
    </row>
    <row r="1313" spans="2:14" ht="12.75">
      <c r="B1313" s="325">
        <v>2500</v>
      </c>
      <c r="C1313" s="1" t="s">
        <v>26</v>
      </c>
      <c r="D1313" s="1" t="s">
        <v>437</v>
      </c>
      <c r="E1313" s="1" t="s">
        <v>520</v>
      </c>
      <c r="F1313" s="27" t="s">
        <v>548</v>
      </c>
      <c r="G1313" s="27" t="s">
        <v>205</v>
      </c>
      <c r="H1313" s="6">
        <f t="shared" si="94"/>
        <v>-20000</v>
      </c>
      <c r="I1313" s="22">
        <f t="shared" si="95"/>
        <v>5</v>
      </c>
      <c r="K1313" t="s">
        <v>26</v>
      </c>
      <c r="M1313" s="2">
        <v>500</v>
      </c>
      <c r="N1313" s="38"/>
    </row>
    <row r="1314" spans="2:13" ht="12.75">
      <c r="B1314" s="325">
        <v>2500</v>
      </c>
      <c r="C1314" s="1" t="s">
        <v>26</v>
      </c>
      <c r="D1314" s="1" t="s">
        <v>437</v>
      </c>
      <c r="E1314" s="1" t="s">
        <v>520</v>
      </c>
      <c r="F1314" s="27" t="s">
        <v>550</v>
      </c>
      <c r="G1314" s="27" t="s">
        <v>91</v>
      </c>
      <c r="H1314" s="6">
        <f t="shared" si="94"/>
        <v>-22500</v>
      </c>
      <c r="I1314" s="22">
        <f t="shared" si="95"/>
        <v>5</v>
      </c>
      <c r="K1314" t="s">
        <v>26</v>
      </c>
      <c r="M1314" s="2">
        <v>500</v>
      </c>
    </row>
    <row r="1315" spans="2:13" ht="12.75">
      <c r="B1315" s="325">
        <v>2500</v>
      </c>
      <c r="C1315" s="1" t="s">
        <v>26</v>
      </c>
      <c r="D1315" s="1" t="s">
        <v>437</v>
      </c>
      <c r="E1315" s="1" t="s">
        <v>520</v>
      </c>
      <c r="F1315" s="27" t="s">
        <v>556</v>
      </c>
      <c r="G1315" s="27" t="s">
        <v>58</v>
      </c>
      <c r="H1315" s="6">
        <f t="shared" si="94"/>
        <v>-25000</v>
      </c>
      <c r="I1315" s="22">
        <f t="shared" si="95"/>
        <v>5</v>
      </c>
      <c r="K1315" t="s">
        <v>26</v>
      </c>
      <c r="M1315" s="2">
        <v>500</v>
      </c>
    </row>
    <row r="1316" spans="2:13" ht="12.75">
      <c r="B1316" s="325">
        <v>2500</v>
      </c>
      <c r="C1316" s="1" t="s">
        <v>26</v>
      </c>
      <c r="D1316" s="1" t="s">
        <v>437</v>
      </c>
      <c r="E1316" s="1" t="s">
        <v>520</v>
      </c>
      <c r="F1316" s="27" t="s">
        <v>559</v>
      </c>
      <c r="G1316" s="27" t="s">
        <v>103</v>
      </c>
      <c r="H1316" s="6">
        <f t="shared" si="94"/>
        <v>-27500</v>
      </c>
      <c r="I1316" s="22">
        <f t="shared" si="95"/>
        <v>5</v>
      </c>
      <c r="K1316" t="s">
        <v>26</v>
      </c>
      <c r="M1316" s="2">
        <v>500</v>
      </c>
    </row>
    <row r="1317" spans="2:13" ht="12.75">
      <c r="B1317" s="325">
        <v>2500</v>
      </c>
      <c r="C1317" s="1" t="s">
        <v>26</v>
      </c>
      <c r="D1317" s="1" t="s">
        <v>437</v>
      </c>
      <c r="E1317" s="1" t="s">
        <v>520</v>
      </c>
      <c r="F1317" s="27" t="s">
        <v>563</v>
      </c>
      <c r="G1317" s="27" t="s">
        <v>104</v>
      </c>
      <c r="H1317" s="6">
        <f t="shared" si="94"/>
        <v>-30000</v>
      </c>
      <c r="I1317" s="22">
        <f t="shared" si="95"/>
        <v>5</v>
      </c>
      <c r="K1317" t="s">
        <v>26</v>
      </c>
      <c r="M1317" s="2">
        <v>500</v>
      </c>
    </row>
    <row r="1318" spans="2:13" ht="12.75">
      <c r="B1318" s="325">
        <v>2500</v>
      </c>
      <c r="C1318" s="1" t="s">
        <v>26</v>
      </c>
      <c r="D1318" s="1" t="s">
        <v>437</v>
      </c>
      <c r="E1318" s="1" t="s">
        <v>520</v>
      </c>
      <c r="F1318" s="27" t="s">
        <v>568</v>
      </c>
      <c r="G1318" s="27" t="s">
        <v>102</v>
      </c>
      <c r="H1318" s="6">
        <f t="shared" si="94"/>
        <v>-32500</v>
      </c>
      <c r="I1318" s="22">
        <f t="shared" si="95"/>
        <v>5</v>
      </c>
      <c r="K1318" t="s">
        <v>26</v>
      </c>
      <c r="M1318" s="2">
        <v>500</v>
      </c>
    </row>
    <row r="1319" spans="2:13" ht="12.75">
      <c r="B1319" s="325">
        <v>2500</v>
      </c>
      <c r="C1319" s="1" t="s">
        <v>26</v>
      </c>
      <c r="D1319" s="1" t="s">
        <v>437</v>
      </c>
      <c r="E1319" s="1" t="s">
        <v>520</v>
      </c>
      <c r="F1319" s="27" t="s">
        <v>573</v>
      </c>
      <c r="G1319" s="27" t="s">
        <v>93</v>
      </c>
      <c r="H1319" s="6">
        <f t="shared" si="94"/>
        <v>-35000</v>
      </c>
      <c r="I1319" s="22">
        <f t="shared" si="95"/>
        <v>5</v>
      </c>
      <c r="K1319" t="s">
        <v>26</v>
      </c>
      <c r="M1319" s="2">
        <v>500</v>
      </c>
    </row>
    <row r="1320" spans="2:13" ht="12.75">
      <c r="B1320" s="325">
        <v>2500</v>
      </c>
      <c r="C1320" s="1" t="s">
        <v>26</v>
      </c>
      <c r="D1320" s="1" t="s">
        <v>437</v>
      </c>
      <c r="E1320" s="1" t="s">
        <v>520</v>
      </c>
      <c r="F1320" s="27" t="s">
        <v>575</v>
      </c>
      <c r="G1320" s="27" t="s">
        <v>95</v>
      </c>
      <c r="H1320" s="6">
        <f t="shared" si="94"/>
        <v>-37500</v>
      </c>
      <c r="I1320" s="22">
        <f t="shared" si="95"/>
        <v>5</v>
      </c>
      <c r="K1320" t="s">
        <v>26</v>
      </c>
      <c r="M1320" s="2">
        <v>500</v>
      </c>
    </row>
    <row r="1321" spans="2:13" ht="12.75">
      <c r="B1321" s="402">
        <v>2500</v>
      </c>
      <c r="C1321" s="1" t="s">
        <v>26</v>
      </c>
      <c r="D1321" s="1" t="s">
        <v>437</v>
      </c>
      <c r="E1321" s="1" t="s">
        <v>520</v>
      </c>
      <c r="F1321" s="27" t="s">
        <v>578</v>
      </c>
      <c r="G1321" s="27" t="s">
        <v>97</v>
      </c>
      <c r="H1321" s="6">
        <f t="shared" si="94"/>
        <v>-40000</v>
      </c>
      <c r="I1321" s="22">
        <f t="shared" si="95"/>
        <v>5</v>
      </c>
      <c r="K1321" t="s">
        <v>26</v>
      </c>
      <c r="M1321" s="2">
        <v>500</v>
      </c>
    </row>
    <row r="1322" spans="2:13" ht="12.75">
      <c r="B1322" s="325">
        <v>2500</v>
      </c>
      <c r="C1322" s="1" t="s">
        <v>26</v>
      </c>
      <c r="D1322" s="1" t="s">
        <v>437</v>
      </c>
      <c r="E1322" s="1" t="s">
        <v>520</v>
      </c>
      <c r="F1322" s="27" t="s">
        <v>582</v>
      </c>
      <c r="G1322" s="27" t="s">
        <v>99</v>
      </c>
      <c r="H1322" s="6">
        <f t="shared" si="94"/>
        <v>-42500</v>
      </c>
      <c r="I1322" s="22">
        <f t="shared" si="95"/>
        <v>5</v>
      </c>
      <c r="K1322" t="s">
        <v>26</v>
      </c>
      <c r="M1322" s="2">
        <v>500</v>
      </c>
    </row>
    <row r="1323" spans="2:13" ht="12.75">
      <c r="B1323" s="325">
        <v>2500</v>
      </c>
      <c r="C1323" s="1" t="s">
        <v>26</v>
      </c>
      <c r="D1323" s="1" t="s">
        <v>437</v>
      </c>
      <c r="E1323" s="1" t="s">
        <v>520</v>
      </c>
      <c r="F1323" s="88" t="s">
        <v>587</v>
      </c>
      <c r="G1323" s="27" t="s">
        <v>216</v>
      </c>
      <c r="H1323" s="6">
        <f t="shared" si="94"/>
        <v>-45000</v>
      </c>
      <c r="I1323" s="22">
        <f t="shared" si="95"/>
        <v>5</v>
      </c>
      <c r="K1323" t="s">
        <v>26</v>
      </c>
      <c r="M1323" s="2">
        <v>500</v>
      </c>
    </row>
    <row r="1324" spans="2:13" ht="12.75">
      <c r="B1324" s="325">
        <v>2500</v>
      </c>
      <c r="C1324" s="1" t="s">
        <v>26</v>
      </c>
      <c r="D1324" s="1" t="s">
        <v>437</v>
      </c>
      <c r="E1324" s="1" t="s">
        <v>520</v>
      </c>
      <c r="F1324" s="27" t="s">
        <v>593</v>
      </c>
      <c r="G1324" s="27" t="s">
        <v>217</v>
      </c>
      <c r="H1324" s="6">
        <f t="shared" si="94"/>
        <v>-47500</v>
      </c>
      <c r="I1324" s="22">
        <f t="shared" si="95"/>
        <v>5</v>
      </c>
      <c r="K1324" t="s">
        <v>26</v>
      </c>
      <c r="M1324" s="2">
        <v>500</v>
      </c>
    </row>
    <row r="1325" spans="2:13" ht="12.75">
      <c r="B1325" s="325">
        <v>2500</v>
      </c>
      <c r="C1325" s="1" t="s">
        <v>26</v>
      </c>
      <c r="D1325" s="1" t="s">
        <v>437</v>
      </c>
      <c r="E1325" s="1" t="s">
        <v>520</v>
      </c>
      <c r="F1325" s="27" t="s">
        <v>595</v>
      </c>
      <c r="G1325" s="27" t="s">
        <v>255</v>
      </c>
      <c r="H1325" s="6">
        <f t="shared" si="94"/>
        <v>-50000</v>
      </c>
      <c r="I1325" s="22">
        <f t="shared" si="95"/>
        <v>5</v>
      </c>
      <c r="K1325" t="s">
        <v>26</v>
      </c>
      <c r="M1325" s="2">
        <v>500</v>
      </c>
    </row>
    <row r="1326" spans="2:13" ht="12.75">
      <c r="B1326" s="325">
        <v>2500</v>
      </c>
      <c r="C1326" s="1" t="s">
        <v>26</v>
      </c>
      <c r="D1326" s="1" t="s">
        <v>437</v>
      </c>
      <c r="E1326" s="1" t="s">
        <v>520</v>
      </c>
      <c r="F1326" s="27" t="s">
        <v>599</v>
      </c>
      <c r="G1326" s="27" t="s">
        <v>259</v>
      </c>
      <c r="H1326" s="6">
        <f t="shared" si="94"/>
        <v>-52500</v>
      </c>
      <c r="I1326" s="22">
        <f t="shared" si="95"/>
        <v>5</v>
      </c>
      <c r="K1326" t="s">
        <v>26</v>
      </c>
      <c r="M1326" s="2">
        <v>500</v>
      </c>
    </row>
    <row r="1327" spans="2:13" ht="12.75">
      <c r="B1327" s="325">
        <v>5000</v>
      </c>
      <c r="C1327" s="1" t="s">
        <v>26</v>
      </c>
      <c r="D1327" s="1" t="s">
        <v>437</v>
      </c>
      <c r="E1327" s="1" t="s">
        <v>520</v>
      </c>
      <c r="F1327" s="27" t="s">
        <v>605</v>
      </c>
      <c r="G1327" s="27" t="s">
        <v>279</v>
      </c>
      <c r="H1327" s="6">
        <f t="shared" si="94"/>
        <v>-57500</v>
      </c>
      <c r="I1327" s="22">
        <f t="shared" si="95"/>
        <v>10</v>
      </c>
      <c r="K1327" t="s">
        <v>26</v>
      </c>
      <c r="M1327" s="2">
        <v>500</v>
      </c>
    </row>
    <row r="1328" spans="2:13" ht="12.75">
      <c r="B1328" s="325">
        <v>2500</v>
      </c>
      <c r="C1328" s="1" t="s">
        <v>26</v>
      </c>
      <c r="D1328" s="1" t="s">
        <v>437</v>
      </c>
      <c r="E1328" s="1" t="s">
        <v>520</v>
      </c>
      <c r="F1328" s="27" t="s">
        <v>609</v>
      </c>
      <c r="G1328" s="27" t="s">
        <v>292</v>
      </c>
      <c r="H1328" s="6">
        <f t="shared" si="94"/>
        <v>-60000</v>
      </c>
      <c r="I1328" s="22">
        <f t="shared" si="95"/>
        <v>5</v>
      </c>
      <c r="K1328" t="s">
        <v>26</v>
      </c>
      <c r="M1328" s="2">
        <v>500</v>
      </c>
    </row>
    <row r="1329" spans="2:13" ht="12.75">
      <c r="B1329" s="325">
        <v>7500</v>
      </c>
      <c r="C1329" s="1" t="s">
        <v>26</v>
      </c>
      <c r="D1329" s="1" t="s">
        <v>437</v>
      </c>
      <c r="E1329" s="1" t="s">
        <v>520</v>
      </c>
      <c r="F1329" s="27" t="s">
        <v>614</v>
      </c>
      <c r="G1329" s="27" t="s">
        <v>294</v>
      </c>
      <c r="H1329" s="6">
        <f t="shared" si="94"/>
        <v>-67500</v>
      </c>
      <c r="I1329" s="22">
        <f t="shared" si="95"/>
        <v>15</v>
      </c>
      <c r="K1329" t="s">
        <v>26</v>
      </c>
      <c r="M1329" s="2">
        <v>500</v>
      </c>
    </row>
    <row r="1330" spans="2:13" ht="12.75">
      <c r="B1330" s="325">
        <v>2500</v>
      </c>
      <c r="C1330" s="1" t="s">
        <v>26</v>
      </c>
      <c r="D1330" s="1" t="s">
        <v>437</v>
      </c>
      <c r="E1330" s="1" t="s">
        <v>520</v>
      </c>
      <c r="F1330" s="27" t="s">
        <v>619</v>
      </c>
      <c r="G1330" s="27" t="s">
        <v>296</v>
      </c>
      <c r="H1330" s="6">
        <f t="shared" si="94"/>
        <v>-70000</v>
      </c>
      <c r="I1330" s="22">
        <f t="shared" si="95"/>
        <v>5</v>
      </c>
      <c r="K1330" t="s">
        <v>26</v>
      </c>
      <c r="M1330" s="2">
        <v>500</v>
      </c>
    </row>
    <row r="1331" spans="2:13" ht="12.75">
      <c r="B1331" s="325">
        <v>2500</v>
      </c>
      <c r="C1331" s="1" t="s">
        <v>26</v>
      </c>
      <c r="D1331" s="1" t="s">
        <v>437</v>
      </c>
      <c r="E1331" s="1" t="s">
        <v>520</v>
      </c>
      <c r="F1331" s="27" t="s">
        <v>622</v>
      </c>
      <c r="G1331" s="27" t="s">
        <v>298</v>
      </c>
      <c r="H1331" s="6">
        <f t="shared" si="94"/>
        <v>-72500</v>
      </c>
      <c r="I1331" s="22">
        <f t="shared" si="95"/>
        <v>5</v>
      </c>
      <c r="K1331" t="s">
        <v>26</v>
      </c>
      <c r="M1331" s="2">
        <v>500</v>
      </c>
    </row>
    <row r="1332" spans="2:13" ht="12.75">
      <c r="B1332" s="322">
        <v>2500</v>
      </c>
      <c r="C1332" s="1" t="s">
        <v>26</v>
      </c>
      <c r="D1332" s="12" t="s">
        <v>437</v>
      </c>
      <c r="E1332" s="34" t="s">
        <v>516</v>
      </c>
      <c r="F1332" s="27" t="s">
        <v>517</v>
      </c>
      <c r="G1332" s="31" t="s">
        <v>16</v>
      </c>
      <c r="H1332" s="6">
        <f t="shared" si="94"/>
        <v>-75000</v>
      </c>
      <c r="I1332" s="22">
        <f t="shared" si="95"/>
        <v>5</v>
      </c>
      <c r="K1332" t="s">
        <v>26</v>
      </c>
      <c r="M1332" s="2">
        <v>500</v>
      </c>
    </row>
    <row r="1333" spans="2:13" ht="12.75">
      <c r="B1333" s="325">
        <v>2500</v>
      </c>
      <c r="C1333" s="1" t="s">
        <v>26</v>
      </c>
      <c r="D1333" s="12" t="s">
        <v>437</v>
      </c>
      <c r="E1333" s="1" t="s">
        <v>516</v>
      </c>
      <c r="F1333" s="27" t="s">
        <v>525</v>
      </c>
      <c r="G1333" s="27" t="s">
        <v>33</v>
      </c>
      <c r="H1333" s="6">
        <f t="shared" si="94"/>
        <v>-77500</v>
      </c>
      <c r="I1333" s="22">
        <f t="shared" si="95"/>
        <v>5</v>
      </c>
      <c r="K1333" t="s">
        <v>26</v>
      </c>
      <c r="M1333" s="2">
        <v>500</v>
      </c>
    </row>
    <row r="1334" spans="2:13" ht="12.75">
      <c r="B1334" s="325">
        <v>2500</v>
      </c>
      <c r="C1334" s="1" t="s">
        <v>26</v>
      </c>
      <c r="D1334" s="12" t="s">
        <v>437</v>
      </c>
      <c r="E1334" s="1" t="s">
        <v>516</v>
      </c>
      <c r="F1334" s="27" t="s">
        <v>530</v>
      </c>
      <c r="G1334" s="27" t="s">
        <v>36</v>
      </c>
      <c r="H1334" s="6">
        <f t="shared" si="94"/>
        <v>-80000</v>
      </c>
      <c r="I1334" s="22">
        <f t="shared" si="95"/>
        <v>5</v>
      </c>
      <c r="K1334" t="s">
        <v>26</v>
      </c>
      <c r="M1334" s="2">
        <v>500</v>
      </c>
    </row>
    <row r="1335" spans="2:13" ht="12.75">
      <c r="B1335" s="325">
        <v>2500</v>
      </c>
      <c r="C1335" s="1" t="s">
        <v>26</v>
      </c>
      <c r="D1335" s="12" t="s">
        <v>437</v>
      </c>
      <c r="E1335" s="1" t="s">
        <v>516</v>
      </c>
      <c r="F1335" s="27" t="s">
        <v>534</v>
      </c>
      <c r="G1335" s="27" t="s">
        <v>39</v>
      </c>
      <c r="H1335" s="6">
        <f t="shared" si="94"/>
        <v>-82500</v>
      </c>
      <c r="I1335" s="22">
        <f t="shared" si="95"/>
        <v>5</v>
      </c>
      <c r="K1335" t="s">
        <v>26</v>
      </c>
      <c r="M1335" s="2">
        <v>500</v>
      </c>
    </row>
    <row r="1336" spans="2:13" ht="12.75">
      <c r="B1336" s="325">
        <v>2500</v>
      </c>
      <c r="C1336" s="1" t="s">
        <v>26</v>
      </c>
      <c r="D1336" s="1" t="s">
        <v>437</v>
      </c>
      <c r="E1336" s="1" t="s">
        <v>516</v>
      </c>
      <c r="F1336" s="27" t="s">
        <v>538</v>
      </c>
      <c r="G1336" s="27" t="s">
        <v>41</v>
      </c>
      <c r="H1336" s="6">
        <f t="shared" si="94"/>
        <v>-85000</v>
      </c>
      <c r="I1336" s="22">
        <f t="shared" si="95"/>
        <v>5</v>
      </c>
      <c r="K1336" t="s">
        <v>26</v>
      </c>
      <c r="M1336" s="2">
        <v>500</v>
      </c>
    </row>
    <row r="1337" spans="2:13" ht="12.75">
      <c r="B1337" s="325">
        <v>2500</v>
      </c>
      <c r="C1337" s="1" t="s">
        <v>26</v>
      </c>
      <c r="D1337" s="1" t="s">
        <v>437</v>
      </c>
      <c r="E1337" s="1" t="s">
        <v>516</v>
      </c>
      <c r="F1337" s="27" t="s">
        <v>542</v>
      </c>
      <c r="G1337" s="27" t="s">
        <v>43</v>
      </c>
      <c r="H1337" s="6">
        <f t="shared" si="94"/>
        <v>-87500</v>
      </c>
      <c r="I1337" s="22">
        <f t="shared" si="95"/>
        <v>5</v>
      </c>
      <c r="K1337" t="s">
        <v>26</v>
      </c>
      <c r="M1337" s="2">
        <v>500</v>
      </c>
    </row>
    <row r="1338" spans="2:13" ht="12.75">
      <c r="B1338" s="325">
        <v>2500</v>
      </c>
      <c r="C1338" s="1" t="s">
        <v>26</v>
      </c>
      <c r="D1338" s="1" t="s">
        <v>437</v>
      </c>
      <c r="E1338" s="1" t="s">
        <v>516</v>
      </c>
      <c r="F1338" s="27" t="s">
        <v>547</v>
      </c>
      <c r="G1338" s="27" t="s">
        <v>45</v>
      </c>
      <c r="H1338" s="6">
        <f t="shared" si="94"/>
        <v>-90000</v>
      </c>
      <c r="I1338" s="22">
        <f t="shared" si="95"/>
        <v>5</v>
      </c>
      <c r="K1338" t="s">
        <v>26</v>
      </c>
      <c r="M1338" s="2">
        <v>500</v>
      </c>
    </row>
    <row r="1339" spans="2:13" ht="12.75">
      <c r="B1339" s="325">
        <v>2500</v>
      </c>
      <c r="C1339" s="1" t="s">
        <v>26</v>
      </c>
      <c r="D1339" s="1" t="s">
        <v>437</v>
      </c>
      <c r="E1339" s="1" t="s">
        <v>516</v>
      </c>
      <c r="F1339" s="27" t="s">
        <v>552</v>
      </c>
      <c r="G1339" s="27" t="s">
        <v>91</v>
      </c>
      <c r="H1339" s="6">
        <f t="shared" si="94"/>
        <v>-92500</v>
      </c>
      <c r="I1339" s="22">
        <f t="shared" si="95"/>
        <v>5</v>
      </c>
      <c r="K1339" t="s">
        <v>26</v>
      </c>
      <c r="M1339" s="2">
        <v>500</v>
      </c>
    </row>
    <row r="1340" spans="2:13" ht="12.75">
      <c r="B1340" s="325">
        <v>2500</v>
      </c>
      <c r="C1340" s="1" t="s">
        <v>26</v>
      </c>
      <c r="D1340" s="1" t="s">
        <v>437</v>
      </c>
      <c r="E1340" s="1" t="s">
        <v>516</v>
      </c>
      <c r="F1340" s="27" t="s">
        <v>555</v>
      </c>
      <c r="G1340" s="27" t="s">
        <v>58</v>
      </c>
      <c r="H1340" s="6">
        <f t="shared" si="94"/>
        <v>-95000</v>
      </c>
      <c r="I1340" s="22">
        <f t="shared" si="95"/>
        <v>5</v>
      </c>
      <c r="K1340" t="s">
        <v>26</v>
      </c>
      <c r="M1340" s="2">
        <v>500</v>
      </c>
    </row>
    <row r="1341" spans="2:13" ht="12.75">
      <c r="B1341" s="325">
        <v>2500</v>
      </c>
      <c r="C1341" s="1" t="s">
        <v>26</v>
      </c>
      <c r="D1341" s="1" t="s">
        <v>437</v>
      </c>
      <c r="E1341" s="1" t="s">
        <v>516</v>
      </c>
      <c r="F1341" s="27" t="s">
        <v>560</v>
      </c>
      <c r="G1341" s="27" t="s">
        <v>103</v>
      </c>
      <c r="H1341" s="6">
        <f t="shared" si="94"/>
        <v>-97500</v>
      </c>
      <c r="I1341" s="22">
        <f t="shared" si="95"/>
        <v>5</v>
      </c>
      <c r="K1341" t="s">
        <v>26</v>
      </c>
      <c r="M1341" s="2">
        <v>500</v>
      </c>
    </row>
    <row r="1342" spans="2:13" ht="12.75">
      <c r="B1342" s="325">
        <v>2500</v>
      </c>
      <c r="C1342" s="1" t="s">
        <v>26</v>
      </c>
      <c r="D1342" s="1" t="s">
        <v>437</v>
      </c>
      <c r="E1342" s="1" t="s">
        <v>516</v>
      </c>
      <c r="F1342" s="27" t="s">
        <v>562</v>
      </c>
      <c r="G1342" s="27" t="s">
        <v>104</v>
      </c>
      <c r="H1342" s="6">
        <f t="shared" si="94"/>
        <v>-100000</v>
      </c>
      <c r="I1342" s="22">
        <f t="shared" si="95"/>
        <v>5</v>
      </c>
      <c r="K1342" t="s">
        <v>26</v>
      </c>
      <c r="M1342" s="2">
        <v>500</v>
      </c>
    </row>
    <row r="1343" spans="2:13" ht="12.75">
      <c r="B1343" s="325">
        <v>2500</v>
      </c>
      <c r="C1343" s="1" t="s">
        <v>26</v>
      </c>
      <c r="D1343" s="1" t="s">
        <v>437</v>
      </c>
      <c r="E1343" s="1" t="s">
        <v>516</v>
      </c>
      <c r="F1343" s="27" t="s">
        <v>567</v>
      </c>
      <c r="G1343" s="27" t="s">
        <v>102</v>
      </c>
      <c r="H1343" s="6">
        <f t="shared" si="94"/>
        <v>-102500</v>
      </c>
      <c r="I1343" s="22">
        <f t="shared" si="95"/>
        <v>5</v>
      </c>
      <c r="K1343" t="s">
        <v>26</v>
      </c>
      <c r="M1343" s="2">
        <v>500</v>
      </c>
    </row>
    <row r="1344" spans="2:13" ht="12.75">
      <c r="B1344" s="325">
        <v>2500</v>
      </c>
      <c r="C1344" s="1" t="s">
        <v>26</v>
      </c>
      <c r="D1344" s="1" t="s">
        <v>437</v>
      </c>
      <c r="E1344" s="1" t="s">
        <v>516</v>
      </c>
      <c r="F1344" s="27" t="s">
        <v>571</v>
      </c>
      <c r="G1344" s="27" t="s">
        <v>93</v>
      </c>
      <c r="H1344" s="6">
        <f t="shared" si="94"/>
        <v>-105000</v>
      </c>
      <c r="I1344" s="22">
        <f t="shared" si="95"/>
        <v>5</v>
      </c>
      <c r="K1344" t="s">
        <v>26</v>
      </c>
      <c r="M1344" s="2">
        <v>500</v>
      </c>
    </row>
    <row r="1345" spans="2:13" ht="12.75">
      <c r="B1345" s="325">
        <v>2500</v>
      </c>
      <c r="C1345" s="1" t="s">
        <v>26</v>
      </c>
      <c r="D1345" s="1" t="s">
        <v>437</v>
      </c>
      <c r="E1345" s="1" t="s">
        <v>516</v>
      </c>
      <c r="F1345" s="27" t="s">
        <v>576</v>
      </c>
      <c r="G1345" s="27" t="s">
        <v>95</v>
      </c>
      <c r="H1345" s="6">
        <f t="shared" si="94"/>
        <v>-107500</v>
      </c>
      <c r="I1345" s="22">
        <f t="shared" si="95"/>
        <v>5</v>
      </c>
      <c r="K1345" t="s">
        <v>26</v>
      </c>
      <c r="M1345" s="2">
        <v>500</v>
      </c>
    </row>
    <row r="1346" spans="2:13" ht="12.75">
      <c r="B1346" s="402">
        <v>2500</v>
      </c>
      <c r="C1346" s="1" t="s">
        <v>26</v>
      </c>
      <c r="D1346" s="1" t="s">
        <v>437</v>
      </c>
      <c r="E1346" s="1" t="s">
        <v>516</v>
      </c>
      <c r="F1346" s="27" t="s">
        <v>580</v>
      </c>
      <c r="G1346" s="27" t="s">
        <v>97</v>
      </c>
      <c r="H1346" s="6">
        <f t="shared" si="94"/>
        <v>-110000</v>
      </c>
      <c r="I1346" s="22">
        <f t="shared" si="95"/>
        <v>5</v>
      </c>
      <c r="K1346" t="s">
        <v>26</v>
      </c>
      <c r="M1346" s="2">
        <v>500</v>
      </c>
    </row>
    <row r="1347" spans="2:13" ht="12.75">
      <c r="B1347" s="325">
        <v>2500</v>
      </c>
      <c r="C1347" s="1" t="s">
        <v>26</v>
      </c>
      <c r="D1347" s="1" t="s">
        <v>437</v>
      </c>
      <c r="E1347" s="1" t="s">
        <v>516</v>
      </c>
      <c r="F1347" s="27" t="s">
        <v>583</v>
      </c>
      <c r="G1347" s="27" t="s">
        <v>99</v>
      </c>
      <c r="H1347" s="6">
        <f t="shared" si="94"/>
        <v>-112500</v>
      </c>
      <c r="I1347" s="22">
        <f t="shared" si="95"/>
        <v>5</v>
      </c>
      <c r="K1347" t="s">
        <v>26</v>
      </c>
      <c r="M1347" s="2">
        <v>500</v>
      </c>
    </row>
    <row r="1348" spans="2:13" ht="12.75">
      <c r="B1348" s="325">
        <v>2500</v>
      </c>
      <c r="C1348" s="1" t="s">
        <v>26</v>
      </c>
      <c r="D1348" s="1" t="s">
        <v>437</v>
      </c>
      <c r="E1348" s="1" t="s">
        <v>516</v>
      </c>
      <c r="F1348" s="88" t="s">
        <v>590</v>
      </c>
      <c r="G1348" s="27" t="s">
        <v>216</v>
      </c>
      <c r="H1348" s="6">
        <f t="shared" si="94"/>
        <v>-115000</v>
      </c>
      <c r="I1348" s="22">
        <f t="shared" si="95"/>
        <v>5</v>
      </c>
      <c r="K1348" t="s">
        <v>26</v>
      </c>
      <c r="M1348" s="2">
        <v>500</v>
      </c>
    </row>
    <row r="1349" spans="2:13" ht="12.75">
      <c r="B1349" s="325">
        <v>5000</v>
      </c>
      <c r="C1349" s="1" t="s">
        <v>26</v>
      </c>
      <c r="D1349" s="1" t="s">
        <v>437</v>
      </c>
      <c r="E1349" s="1" t="s">
        <v>516</v>
      </c>
      <c r="F1349" s="27" t="s">
        <v>598</v>
      </c>
      <c r="G1349" s="27" t="s">
        <v>259</v>
      </c>
      <c r="H1349" s="6">
        <f t="shared" si="94"/>
        <v>-120000</v>
      </c>
      <c r="I1349" s="22">
        <f t="shared" si="95"/>
        <v>10</v>
      </c>
      <c r="K1349" t="s">
        <v>26</v>
      </c>
      <c r="M1349" s="2">
        <v>500</v>
      </c>
    </row>
    <row r="1350" spans="2:13" ht="12.75">
      <c r="B1350" s="325">
        <v>2500</v>
      </c>
      <c r="C1350" s="1" t="s">
        <v>26</v>
      </c>
      <c r="D1350" s="1" t="s">
        <v>437</v>
      </c>
      <c r="E1350" s="1" t="s">
        <v>516</v>
      </c>
      <c r="F1350" s="27" t="s">
        <v>607</v>
      </c>
      <c r="G1350" s="27" t="s">
        <v>279</v>
      </c>
      <c r="H1350" s="6">
        <f t="shared" si="94"/>
        <v>-122500</v>
      </c>
      <c r="I1350" s="22">
        <f t="shared" si="95"/>
        <v>5</v>
      </c>
      <c r="K1350" t="s">
        <v>26</v>
      </c>
      <c r="M1350" s="2">
        <v>500</v>
      </c>
    </row>
    <row r="1351" spans="2:13" ht="12.75">
      <c r="B1351" s="325">
        <v>2500</v>
      </c>
      <c r="C1351" s="1" t="s">
        <v>26</v>
      </c>
      <c r="D1351" s="1" t="s">
        <v>437</v>
      </c>
      <c r="E1351" s="1" t="s">
        <v>516</v>
      </c>
      <c r="F1351" s="27" t="s">
        <v>610</v>
      </c>
      <c r="G1351" s="27" t="s">
        <v>292</v>
      </c>
      <c r="H1351" s="6">
        <f t="shared" si="94"/>
        <v>-125000</v>
      </c>
      <c r="I1351" s="22">
        <f t="shared" si="95"/>
        <v>5</v>
      </c>
      <c r="K1351" t="s">
        <v>26</v>
      </c>
      <c r="M1351" s="2">
        <v>500</v>
      </c>
    </row>
    <row r="1352" spans="2:13" ht="12.75">
      <c r="B1352" s="325">
        <v>2500</v>
      </c>
      <c r="C1352" s="1" t="s">
        <v>26</v>
      </c>
      <c r="D1352" s="1" t="s">
        <v>437</v>
      </c>
      <c r="E1352" s="1" t="s">
        <v>516</v>
      </c>
      <c r="F1352" s="27" t="s">
        <v>613</v>
      </c>
      <c r="G1352" s="27" t="s">
        <v>294</v>
      </c>
      <c r="H1352" s="6">
        <f t="shared" si="94"/>
        <v>-127500</v>
      </c>
      <c r="I1352" s="22">
        <f t="shared" si="95"/>
        <v>5</v>
      </c>
      <c r="K1352" t="s">
        <v>26</v>
      </c>
      <c r="M1352" s="2">
        <v>500</v>
      </c>
    </row>
    <row r="1353" spans="2:13" ht="12.75">
      <c r="B1353" s="325">
        <v>2500</v>
      </c>
      <c r="C1353" s="1" t="s">
        <v>26</v>
      </c>
      <c r="D1353" s="1" t="s">
        <v>437</v>
      </c>
      <c r="E1353" s="1" t="s">
        <v>516</v>
      </c>
      <c r="F1353" s="27" t="s">
        <v>620</v>
      </c>
      <c r="G1353" s="27" t="s">
        <v>296</v>
      </c>
      <c r="H1353" s="6">
        <f t="shared" si="94"/>
        <v>-130000</v>
      </c>
      <c r="I1353" s="22">
        <f t="shared" si="95"/>
        <v>5</v>
      </c>
      <c r="K1353" t="s">
        <v>26</v>
      </c>
      <c r="M1353" s="2">
        <v>500</v>
      </c>
    </row>
    <row r="1354" spans="2:13" ht="12.75">
      <c r="B1354" s="325">
        <v>2500</v>
      </c>
      <c r="C1354" s="1" t="s">
        <v>26</v>
      </c>
      <c r="D1354" s="1" t="s">
        <v>437</v>
      </c>
      <c r="E1354" s="1" t="s">
        <v>516</v>
      </c>
      <c r="F1354" s="27" t="s">
        <v>621</v>
      </c>
      <c r="G1354" s="27" t="s">
        <v>298</v>
      </c>
      <c r="H1354" s="6">
        <f t="shared" si="94"/>
        <v>-132500</v>
      </c>
      <c r="I1354" s="22">
        <f t="shared" si="95"/>
        <v>5</v>
      </c>
      <c r="K1354" t="s">
        <v>26</v>
      </c>
      <c r="M1354" s="2">
        <v>500</v>
      </c>
    </row>
    <row r="1355" spans="2:13" ht="12.75">
      <c r="B1355" s="322">
        <v>2500</v>
      </c>
      <c r="C1355" s="1" t="s">
        <v>26</v>
      </c>
      <c r="D1355" s="12" t="s">
        <v>437</v>
      </c>
      <c r="E1355" s="12" t="s">
        <v>518</v>
      </c>
      <c r="F1355" s="27" t="s">
        <v>519</v>
      </c>
      <c r="G1355" s="31" t="s">
        <v>16</v>
      </c>
      <c r="H1355" s="6">
        <f t="shared" si="94"/>
        <v>-135000</v>
      </c>
      <c r="I1355" s="22">
        <f t="shared" si="95"/>
        <v>5</v>
      </c>
      <c r="K1355" t="s">
        <v>26</v>
      </c>
      <c r="M1355" s="2">
        <v>500</v>
      </c>
    </row>
    <row r="1356" spans="2:13" ht="12.75">
      <c r="B1356" s="325">
        <v>2500</v>
      </c>
      <c r="C1356" s="1" t="s">
        <v>26</v>
      </c>
      <c r="D1356" s="12" t="s">
        <v>437</v>
      </c>
      <c r="E1356" s="1" t="s">
        <v>518</v>
      </c>
      <c r="F1356" s="27" t="s">
        <v>522</v>
      </c>
      <c r="G1356" s="27" t="s">
        <v>33</v>
      </c>
      <c r="H1356" s="6">
        <f t="shared" si="94"/>
        <v>-137500</v>
      </c>
      <c r="I1356" s="22">
        <f t="shared" si="95"/>
        <v>5</v>
      </c>
      <c r="K1356" t="s">
        <v>26</v>
      </c>
      <c r="M1356" s="2">
        <v>500</v>
      </c>
    </row>
    <row r="1357" spans="1:13" s="41" customFormat="1" ht="12.75">
      <c r="A1357" s="1"/>
      <c r="B1357" s="325">
        <v>2500</v>
      </c>
      <c r="C1357" s="1" t="s">
        <v>26</v>
      </c>
      <c r="D1357" s="12" t="s">
        <v>437</v>
      </c>
      <c r="E1357" s="1" t="s">
        <v>518</v>
      </c>
      <c r="F1357" s="27" t="s">
        <v>532</v>
      </c>
      <c r="G1357" s="27" t="s">
        <v>36</v>
      </c>
      <c r="H1357" s="6">
        <f t="shared" si="94"/>
        <v>-140000</v>
      </c>
      <c r="I1357" s="22">
        <f t="shared" si="95"/>
        <v>5</v>
      </c>
      <c r="J1357"/>
      <c r="K1357" t="s">
        <v>26</v>
      </c>
      <c r="L1357"/>
      <c r="M1357" s="2">
        <v>500</v>
      </c>
    </row>
    <row r="1358" spans="2:13" ht="12.75">
      <c r="B1358" s="325">
        <v>2500</v>
      </c>
      <c r="C1358" s="1" t="s">
        <v>26</v>
      </c>
      <c r="D1358" s="12" t="s">
        <v>437</v>
      </c>
      <c r="E1358" s="1" t="s">
        <v>518</v>
      </c>
      <c r="F1358" s="27" t="s">
        <v>533</v>
      </c>
      <c r="G1358" s="27" t="s">
        <v>39</v>
      </c>
      <c r="H1358" s="6">
        <f t="shared" si="94"/>
        <v>-142500</v>
      </c>
      <c r="I1358" s="22">
        <f t="shared" si="95"/>
        <v>5</v>
      </c>
      <c r="K1358" t="s">
        <v>26</v>
      </c>
      <c r="M1358" s="2">
        <v>500</v>
      </c>
    </row>
    <row r="1359" spans="2:13" ht="12.75">
      <c r="B1359" s="325">
        <v>2500</v>
      </c>
      <c r="C1359" s="1" t="s">
        <v>26</v>
      </c>
      <c r="D1359" s="1" t="s">
        <v>437</v>
      </c>
      <c r="E1359" s="1" t="s">
        <v>518</v>
      </c>
      <c r="F1359" s="27" t="s">
        <v>536</v>
      </c>
      <c r="G1359" s="27" t="s">
        <v>41</v>
      </c>
      <c r="H1359" s="6">
        <f t="shared" si="94"/>
        <v>-145000</v>
      </c>
      <c r="I1359" s="22">
        <f t="shared" si="95"/>
        <v>5</v>
      </c>
      <c r="K1359" t="s">
        <v>26</v>
      </c>
      <c r="M1359" s="2">
        <v>500</v>
      </c>
    </row>
    <row r="1360" spans="2:13" ht="12.75">
      <c r="B1360" s="325">
        <v>2500</v>
      </c>
      <c r="C1360" s="1" t="s">
        <v>26</v>
      </c>
      <c r="D1360" s="1" t="s">
        <v>437</v>
      </c>
      <c r="E1360" s="1" t="s">
        <v>518</v>
      </c>
      <c r="F1360" s="27" t="s">
        <v>541</v>
      </c>
      <c r="G1360" s="27" t="s">
        <v>43</v>
      </c>
      <c r="H1360" s="6">
        <f t="shared" si="94"/>
        <v>-147500</v>
      </c>
      <c r="I1360" s="22">
        <f t="shared" si="95"/>
        <v>5</v>
      </c>
      <c r="K1360" t="s">
        <v>26</v>
      </c>
      <c r="M1360" s="2">
        <v>500</v>
      </c>
    </row>
    <row r="1361" spans="2:13" ht="12.75">
      <c r="B1361" s="325">
        <v>2500</v>
      </c>
      <c r="C1361" s="1" t="s">
        <v>26</v>
      </c>
      <c r="D1361" s="1" t="s">
        <v>437</v>
      </c>
      <c r="E1361" s="1" t="s">
        <v>518</v>
      </c>
      <c r="F1361" s="27" t="s">
        <v>544</v>
      </c>
      <c r="G1361" s="27" t="s">
        <v>45</v>
      </c>
      <c r="H1361" s="6">
        <f t="shared" si="94"/>
        <v>-150000</v>
      </c>
      <c r="I1361" s="22">
        <f t="shared" si="95"/>
        <v>5</v>
      </c>
      <c r="K1361" t="s">
        <v>26</v>
      </c>
      <c r="M1361" s="2">
        <v>500</v>
      </c>
    </row>
    <row r="1362" spans="2:13" ht="12.75">
      <c r="B1362" s="325">
        <v>2500</v>
      </c>
      <c r="C1362" s="1" t="s">
        <v>26</v>
      </c>
      <c r="D1362" s="1" t="s">
        <v>437</v>
      </c>
      <c r="E1362" s="1" t="s">
        <v>518</v>
      </c>
      <c r="F1362" s="27" t="s">
        <v>551</v>
      </c>
      <c r="G1362" s="27" t="s">
        <v>91</v>
      </c>
      <c r="H1362" s="6">
        <f t="shared" si="94"/>
        <v>-152500</v>
      </c>
      <c r="I1362" s="22">
        <f t="shared" si="95"/>
        <v>5</v>
      </c>
      <c r="K1362" t="s">
        <v>26</v>
      </c>
      <c r="M1362" s="2">
        <v>500</v>
      </c>
    </row>
    <row r="1363" spans="2:13" ht="12.75">
      <c r="B1363" s="325">
        <v>2500</v>
      </c>
      <c r="C1363" s="1" t="s">
        <v>26</v>
      </c>
      <c r="D1363" s="1" t="s">
        <v>437</v>
      </c>
      <c r="E1363" s="1" t="s">
        <v>518</v>
      </c>
      <c r="F1363" s="27" t="s">
        <v>554</v>
      </c>
      <c r="G1363" s="27" t="s">
        <v>58</v>
      </c>
      <c r="H1363" s="6">
        <f t="shared" si="94"/>
        <v>-155000</v>
      </c>
      <c r="I1363" s="22">
        <f t="shared" si="95"/>
        <v>5</v>
      </c>
      <c r="K1363" t="s">
        <v>26</v>
      </c>
      <c r="M1363" s="2">
        <v>500</v>
      </c>
    </row>
    <row r="1364" spans="2:13" ht="12.75">
      <c r="B1364" s="325">
        <v>2500</v>
      </c>
      <c r="C1364" s="1" t="s">
        <v>26</v>
      </c>
      <c r="D1364" s="1" t="s">
        <v>437</v>
      </c>
      <c r="E1364" s="1" t="s">
        <v>518</v>
      </c>
      <c r="F1364" s="27" t="s">
        <v>558</v>
      </c>
      <c r="G1364" s="27" t="s">
        <v>103</v>
      </c>
      <c r="H1364" s="6">
        <f t="shared" si="94"/>
        <v>-157500</v>
      </c>
      <c r="I1364" s="22">
        <f t="shared" si="95"/>
        <v>5</v>
      </c>
      <c r="K1364" t="s">
        <v>26</v>
      </c>
      <c r="M1364" s="2">
        <v>500</v>
      </c>
    </row>
    <row r="1365" spans="2:13" ht="12.75">
      <c r="B1365" s="325">
        <v>2500</v>
      </c>
      <c r="C1365" s="1" t="s">
        <v>26</v>
      </c>
      <c r="D1365" s="1" t="s">
        <v>437</v>
      </c>
      <c r="E1365" s="1" t="s">
        <v>518</v>
      </c>
      <c r="F1365" s="27" t="s">
        <v>565</v>
      </c>
      <c r="G1365" s="27" t="s">
        <v>104</v>
      </c>
      <c r="H1365" s="6">
        <f t="shared" si="94"/>
        <v>-160000</v>
      </c>
      <c r="I1365" s="22">
        <f t="shared" si="95"/>
        <v>5</v>
      </c>
      <c r="K1365" t="s">
        <v>26</v>
      </c>
      <c r="M1365" s="2">
        <v>500</v>
      </c>
    </row>
    <row r="1366" spans="2:13" ht="12.75">
      <c r="B1366" s="325">
        <v>2500</v>
      </c>
      <c r="C1366" s="1" t="s">
        <v>26</v>
      </c>
      <c r="D1366" s="1" t="s">
        <v>437</v>
      </c>
      <c r="E1366" s="1" t="s">
        <v>518</v>
      </c>
      <c r="F1366" s="27" t="s">
        <v>566</v>
      </c>
      <c r="G1366" s="27" t="s">
        <v>102</v>
      </c>
      <c r="H1366" s="6">
        <f t="shared" si="94"/>
        <v>-162500</v>
      </c>
      <c r="I1366" s="22">
        <f t="shared" si="95"/>
        <v>5</v>
      </c>
      <c r="K1366" t="s">
        <v>26</v>
      </c>
      <c r="M1366" s="2">
        <v>500</v>
      </c>
    </row>
    <row r="1367" spans="2:13" ht="12.75">
      <c r="B1367" s="325">
        <v>2500</v>
      </c>
      <c r="C1367" s="1" t="s">
        <v>26</v>
      </c>
      <c r="D1367" s="1" t="s">
        <v>437</v>
      </c>
      <c r="E1367" s="1" t="s">
        <v>518</v>
      </c>
      <c r="F1367" s="27" t="s">
        <v>570</v>
      </c>
      <c r="G1367" s="27" t="s">
        <v>93</v>
      </c>
      <c r="H1367" s="6">
        <f t="shared" si="94"/>
        <v>-165000</v>
      </c>
      <c r="I1367" s="22">
        <f t="shared" si="95"/>
        <v>5</v>
      </c>
      <c r="K1367" t="s">
        <v>26</v>
      </c>
      <c r="M1367" s="2">
        <v>500</v>
      </c>
    </row>
    <row r="1368" spans="2:13" ht="12.75">
      <c r="B1368" s="325">
        <v>2500</v>
      </c>
      <c r="C1368" s="1" t="s">
        <v>26</v>
      </c>
      <c r="D1368" s="1" t="s">
        <v>437</v>
      </c>
      <c r="E1368" s="1" t="s">
        <v>518</v>
      </c>
      <c r="F1368" s="27" t="s">
        <v>577</v>
      </c>
      <c r="G1368" s="27" t="s">
        <v>95</v>
      </c>
      <c r="H1368" s="6">
        <f t="shared" si="94"/>
        <v>-167500</v>
      </c>
      <c r="I1368" s="22">
        <f t="shared" si="95"/>
        <v>5</v>
      </c>
      <c r="K1368" t="s">
        <v>26</v>
      </c>
      <c r="M1368" s="2">
        <v>500</v>
      </c>
    </row>
    <row r="1369" spans="2:13" ht="12.75">
      <c r="B1369" s="402">
        <v>2500</v>
      </c>
      <c r="C1369" s="1" t="s">
        <v>26</v>
      </c>
      <c r="D1369" s="1" t="s">
        <v>437</v>
      </c>
      <c r="E1369" s="1" t="s">
        <v>518</v>
      </c>
      <c r="F1369" s="27" t="s">
        <v>579</v>
      </c>
      <c r="G1369" s="27" t="s">
        <v>97</v>
      </c>
      <c r="H1369" s="6">
        <f t="shared" si="94"/>
        <v>-170000</v>
      </c>
      <c r="I1369" s="22">
        <f t="shared" si="95"/>
        <v>5</v>
      </c>
      <c r="K1369" t="s">
        <v>26</v>
      </c>
      <c r="M1369" s="2">
        <v>500</v>
      </c>
    </row>
    <row r="1370" spans="2:13" ht="12.75">
      <c r="B1370" s="325">
        <v>2500</v>
      </c>
      <c r="C1370" s="1" t="s">
        <v>26</v>
      </c>
      <c r="D1370" s="1" t="s">
        <v>437</v>
      </c>
      <c r="E1370" s="1" t="s">
        <v>518</v>
      </c>
      <c r="F1370" s="27" t="s">
        <v>585</v>
      </c>
      <c r="G1370" s="27" t="s">
        <v>99</v>
      </c>
      <c r="H1370" s="6">
        <f aca="true" t="shared" si="96" ref="H1370:H1406">H1369-B1370</f>
        <v>-172500</v>
      </c>
      <c r="I1370" s="22">
        <f t="shared" si="95"/>
        <v>5</v>
      </c>
      <c r="K1370" t="s">
        <v>26</v>
      </c>
      <c r="M1370" s="2">
        <v>500</v>
      </c>
    </row>
    <row r="1371" spans="2:13" ht="12.75">
      <c r="B1371" s="325">
        <v>5000</v>
      </c>
      <c r="C1371" s="1" t="s">
        <v>26</v>
      </c>
      <c r="D1371" s="1" t="s">
        <v>437</v>
      </c>
      <c r="E1371" s="1" t="s">
        <v>518</v>
      </c>
      <c r="F1371" s="88" t="s">
        <v>588</v>
      </c>
      <c r="G1371" s="27" t="s">
        <v>216</v>
      </c>
      <c r="H1371" s="6">
        <f t="shared" si="96"/>
        <v>-177500</v>
      </c>
      <c r="I1371" s="22">
        <f t="shared" si="95"/>
        <v>10</v>
      </c>
      <c r="K1371" t="s">
        <v>26</v>
      </c>
      <c r="M1371" s="2">
        <v>500</v>
      </c>
    </row>
    <row r="1372" spans="2:13" ht="12.75">
      <c r="B1372" s="325">
        <v>2500</v>
      </c>
      <c r="C1372" s="1" t="s">
        <v>26</v>
      </c>
      <c r="D1372" s="1" t="s">
        <v>437</v>
      </c>
      <c r="E1372" s="1" t="s">
        <v>518</v>
      </c>
      <c r="F1372" s="27" t="s">
        <v>591</v>
      </c>
      <c r="G1372" s="27" t="s">
        <v>217</v>
      </c>
      <c r="H1372" s="6">
        <f t="shared" si="96"/>
        <v>-180000</v>
      </c>
      <c r="I1372" s="22">
        <f t="shared" si="95"/>
        <v>5</v>
      </c>
      <c r="K1372" t="s">
        <v>26</v>
      </c>
      <c r="M1372" s="2">
        <v>500</v>
      </c>
    </row>
    <row r="1373" spans="2:13" ht="12.75">
      <c r="B1373" s="325">
        <v>2500</v>
      </c>
      <c r="C1373" s="1" t="s">
        <v>26</v>
      </c>
      <c r="D1373" s="1" t="s">
        <v>437</v>
      </c>
      <c r="E1373" s="1" t="s">
        <v>518</v>
      </c>
      <c r="F1373" s="27" t="s">
        <v>594</v>
      </c>
      <c r="G1373" s="27" t="s">
        <v>255</v>
      </c>
      <c r="H1373" s="6">
        <f t="shared" si="96"/>
        <v>-182500</v>
      </c>
      <c r="I1373" s="22">
        <f t="shared" si="95"/>
        <v>5</v>
      </c>
      <c r="K1373" t="s">
        <v>26</v>
      </c>
      <c r="M1373" s="2">
        <v>500</v>
      </c>
    </row>
    <row r="1374" spans="2:13" ht="12.75">
      <c r="B1374" s="325">
        <v>2500</v>
      </c>
      <c r="C1374" s="1" t="s">
        <v>26</v>
      </c>
      <c r="D1374" s="1" t="s">
        <v>437</v>
      </c>
      <c r="E1374" s="1" t="s">
        <v>518</v>
      </c>
      <c r="F1374" s="27" t="s">
        <v>596</v>
      </c>
      <c r="G1374" s="27" t="s">
        <v>259</v>
      </c>
      <c r="H1374" s="6">
        <f t="shared" si="96"/>
        <v>-185000</v>
      </c>
      <c r="I1374" s="22">
        <f t="shared" si="95"/>
        <v>5</v>
      </c>
      <c r="K1374" t="s">
        <v>26</v>
      </c>
      <c r="M1374" s="2">
        <v>500</v>
      </c>
    </row>
    <row r="1375" spans="2:13" ht="12.75">
      <c r="B1375" s="325">
        <v>5000</v>
      </c>
      <c r="C1375" s="1" t="s">
        <v>26</v>
      </c>
      <c r="D1375" s="1" t="s">
        <v>437</v>
      </c>
      <c r="E1375" s="1" t="s">
        <v>518</v>
      </c>
      <c r="F1375" s="27" t="s">
        <v>606</v>
      </c>
      <c r="G1375" s="27" t="s">
        <v>279</v>
      </c>
      <c r="H1375" s="6">
        <f t="shared" si="96"/>
        <v>-190000</v>
      </c>
      <c r="I1375" s="22">
        <f t="shared" si="95"/>
        <v>10</v>
      </c>
      <c r="K1375" t="s">
        <v>26</v>
      </c>
      <c r="M1375" s="2">
        <v>500</v>
      </c>
    </row>
    <row r="1376" spans="2:13" ht="12.75">
      <c r="B1376" s="325">
        <v>2500</v>
      </c>
      <c r="C1376" s="1" t="s">
        <v>26</v>
      </c>
      <c r="D1376" s="1" t="s">
        <v>437</v>
      </c>
      <c r="E1376" s="1" t="s">
        <v>518</v>
      </c>
      <c r="F1376" s="27" t="s">
        <v>612</v>
      </c>
      <c r="G1376" s="27" t="s">
        <v>292</v>
      </c>
      <c r="H1376" s="6">
        <f t="shared" si="96"/>
        <v>-192500</v>
      </c>
      <c r="I1376" s="22">
        <f aca="true" t="shared" si="97" ref="I1376:I1439">+B1376/M1376</f>
        <v>5</v>
      </c>
      <c r="K1376" t="s">
        <v>26</v>
      </c>
      <c r="M1376" s="2">
        <v>500</v>
      </c>
    </row>
    <row r="1377" spans="2:13" ht="12.75">
      <c r="B1377" s="325">
        <v>2500</v>
      </c>
      <c r="C1377" s="1" t="s">
        <v>26</v>
      </c>
      <c r="D1377" s="1" t="s">
        <v>437</v>
      </c>
      <c r="E1377" s="1" t="s">
        <v>518</v>
      </c>
      <c r="F1377" s="27" t="s">
        <v>615</v>
      </c>
      <c r="G1377" s="27" t="s">
        <v>294</v>
      </c>
      <c r="H1377" s="6">
        <f t="shared" si="96"/>
        <v>-195000</v>
      </c>
      <c r="I1377" s="22">
        <f t="shared" si="97"/>
        <v>5</v>
      </c>
      <c r="K1377" t="s">
        <v>26</v>
      </c>
      <c r="M1377" s="2">
        <v>500</v>
      </c>
    </row>
    <row r="1378" spans="2:13" ht="12.75">
      <c r="B1378" s="325">
        <v>2500</v>
      </c>
      <c r="C1378" s="1" t="s">
        <v>26</v>
      </c>
      <c r="D1378" s="1" t="s">
        <v>437</v>
      </c>
      <c r="E1378" s="1" t="s">
        <v>518</v>
      </c>
      <c r="F1378" s="27" t="s">
        <v>618</v>
      </c>
      <c r="G1378" s="27" t="s">
        <v>296</v>
      </c>
      <c r="H1378" s="6">
        <f t="shared" si="96"/>
        <v>-197500</v>
      </c>
      <c r="I1378" s="22">
        <f t="shared" si="97"/>
        <v>5</v>
      </c>
      <c r="K1378" t="s">
        <v>26</v>
      </c>
      <c r="M1378" s="2">
        <v>500</v>
      </c>
    </row>
    <row r="1379" spans="2:13" ht="12.75">
      <c r="B1379" s="325">
        <v>2500</v>
      </c>
      <c r="C1379" s="1" t="s">
        <v>26</v>
      </c>
      <c r="D1379" s="1" t="s">
        <v>437</v>
      </c>
      <c r="E1379" s="1" t="s">
        <v>518</v>
      </c>
      <c r="F1379" s="27" t="s">
        <v>623</v>
      </c>
      <c r="G1379" s="27" t="s">
        <v>298</v>
      </c>
      <c r="H1379" s="6">
        <f t="shared" si="96"/>
        <v>-200000</v>
      </c>
      <c r="I1379" s="22">
        <f t="shared" si="97"/>
        <v>5</v>
      </c>
      <c r="K1379" t="s">
        <v>26</v>
      </c>
      <c r="M1379" s="2">
        <v>500</v>
      </c>
    </row>
    <row r="1380" spans="2:13" ht="12.75">
      <c r="B1380" s="325">
        <v>2500</v>
      </c>
      <c r="C1380" s="1" t="s">
        <v>26</v>
      </c>
      <c r="D1380" s="12" t="s">
        <v>437</v>
      </c>
      <c r="E1380" s="1" t="s">
        <v>523</v>
      </c>
      <c r="F1380" s="27" t="s">
        <v>524</v>
      </c>
      <c r="G1380" s="27" t="s">
        <v>33</v>
      </c>
      <c r="H1380" s="6">
        <f t="shared" si="96"/>
        <v>-202500</v>
      </c>
      <c r="I1380" s="22">
        <f t="shared" si="97"/>
        <v>5</v>
      </c>
      <c r="K1380" t="s">
        <v>26</v>
      </c>
      <c r="M1380" s="2">
        <v>500</v>
      </c>
    </row>
    <row r="1381" spans="2:13" ht="12.75">
      <c r="B1381" s="325">
        <v>2500</v>
      </c>
      <c r="C1381" s="1" t="s">
        <v>26</v>
      </c>
      <c r="D1381" s="12" t="s">
        <v>437</v>
      </c>
      <c r="E1381" s="1" t="s">
        <v>523</v>
      </c>
      <c r="F1381" s="27" t="s">
        <v>529</v>
      </c>
      <c r="G1381" s="27" t="s">
        <v>36</v>
      </c>
      <c r="H1381" s="6">
        <f t="shared" si="96"/>
        <v>-205000</v>
      </c>
      <c r="I1381" s="22">
        <f t="shared" si="97"/>
        <v>5</v>
      </c>
      <c r="K1381" t="s">
        <v>26</v>
      </c>
      <c r="M1381" s="2">
        <v>500</v>
      </c>
    </row>
    <row r="1382" spans="2:13" ht="12.75">
      <c r="B1382" s="325">
        <v>2500</v>
      </c>
      <c r="C1382" s="1" t="s">
        <v>26</v>
      </c>
      <c r="D1382" s="1" t="s">
        <v>437</v>
      </c>
      <c r="E1382" s="1" t="s">
        <v>523</v>
      </c>
      <c r="F1382" s="27" t="s">
        <v>539</v>
      </c>
      <c r="G1382" s="27" t="s">
        <v>41</v>
      </c>
      <c r="H1382" s="6">
        <f t="shared" si="96"/>
        <v>-207500</v>
      </c>
      <c r="I1382" s="22">
        <f t="shared" si="97"/>
        <v>5</v>
      </c>
      <c r="K1382" t="s">
        <v>26</v>
      </c>
      <c r="M1382" s="2">
        <v>500</v>
      </c>
    </row>
    <row r="1383" spans="2:13" ht="12.75">
      <c r="B1383" s="325">
        <v>2500</v>
      </c>
      <c r="C1383" s="1" t="s">
        <v>26</v>
      </c>
      <c r="D1383" s="1" t="s">
        <v>437</v>
      </c>
      <c r="E1383" s="1" t="s">
        <v>523</v>
      </c>
      <c r="F1383" s="27" t="s">
        <v>540</v>
      </c>
      <c r="G1383" s="27" t="s">
        <v>43</v>
      </c>
      <c r="H1383" s="6">
        <f t="shared" si="96"/>
        <v>-210000</v>
      </c>
      <c r="I1383" s="22">
        <f t="shared" si="97"/>
        <v>5</v>
      </c>
      <c r="K1383" t="s">
        <v>26</v>
      </c>
      <c r="M1383" s="2">
        <v>500</v>
      </c>
    </row>
    <row r="1384" spans="2:13" ht="12.75">
      <c r="B1384" s="325">
        <v>2500</v>
      </c>
      <c r="C1384" s="1" t="s">
        <v>26</v>
      </c>
      <c r="D1384" s="1" t="s">
        <v>437</v>
      </c>
      <c r="E1384" s="1" t="s">
        <v>523</v>
      </c>
      <c r="F1384" s="27" t="s">
        <v>545</v>
      </c>
      <c r="G1384" s="27" t="s">
        <v>45</v>
      </c>
      <c r="H1384" s="6">
        <f t="shared" si="96"/>
        <v>-212500</v>
      </c>
      <c r="I1384" s="22">
        <f t="shared" si="97"/>
        <v>5</v>
      </c>
      <c r="K1384" t="s">
        <v>26</v>
      </c>
      <c r="M1384" s="2">
        <v>500</v>
      </c>
    </row>
    <row r="1385" spans="2:13" ht="12.75">
      <c r="B1385" s="325">
        <v>2500</v>
      </c>
      <c r="C1385" s="1" t="s">
        <v>26</v>
      </c>
      <c r="D1385" s="1" t="s">
        <v>437</v>
      </c>
      <c r="E1385" s="1" t="s">
        <v>523</v>
      </c>
      <c r="F1385" s="27" t="s">
        <v>549</v>
      </c>
      <c r="G1385" s="27" t="s">
        <v>205</v>
      </c>
      <c r="H1385" s="6">
        <f t="shared" si="96"/>
        <v>-215000</v>
      </c>
      <c r="I1385" s="22">
        <f t="shared" si="97"/>
        <v>5</v>
      </c>
      <c r="K1385" t="s">
        <v>26</v>
      </c>
      <c r="M1385" s="2">
        <v>500</v>
      </c>
    </row>
    <row r="1386" spans="2:13" ht="12.75">
      <c r="B1386" s="325">
        <v>2500</v>
      </c>
      <c r="C1386" s="1" t="s">
        <v>26</v>
      </c>
      <c r="D1386" s="1" t="s">
        <v>437</v>
      </c>
      <c r="E1386" s="1" t="s">
        <v>523</v>
      </c>
      <c r="F1386" s="27" t="s">
        <v>553</v>
      </c>
      <c r="G1386" s="27" t="s">
        <v>91</v>
      </c>
      <c r="H1386" s="6">
        <f t="shared" si="96"/>
        <v>-217500</v>
      </c>
      <c r="I1386" s="22">
        <f t="shared" si="97"/>
        <v>5</v>
      </c>
      <c r="K1386" t="s">
        <v>26</v>
      </c>
      <c r="M1386" s="2">
        <v>500</v>
      </c>
    </row>
    <row r="1387" spans="2:13" ht="12.75">
      <c r="B1387" s="325">
        <v>2500</v>
      </c>
      <c r="C1387" s="1" t="s">
        <v>26</v>
      </c>
      <c r="D1387" s="1" t="s">
        <v>437</v>
      </c>
      <c r="E1387" s="1" t="s">
        <v>523</v>
      </c>
      <c r="F1387" s="27" t="s">
        <v>557</v>
      </c>
      <c r="G1387" s="27" t="s">
        <v>58</v>
      </c>
      <c r="H1387" s="6">
        <f t="shared" si="96"/>
        <v>-220000</v>
      </c>
      <c r="I1387" s="22">
        <f t="shared" si="97"/>
        <v>5</v>
      </c>
      <c r="K1387" t="s">
        <v>26</v>
      </c>
      <c r="M1387" s="2">
        <v>500</v>
      </c>
    </row>
    <row r="1388" spans="2:13" ht="12.75">
      <c r="B1388" s="325">
        <v>2500</v>
      </c>
      <c r="C1388" s="1" t="s">
        <v>26</v>
      </c>
      <c r="D1388" s="1" t="s">
        <v>437</v>
      </c>
      <c r="E1388" s="1" t="s">
        <v>523</v>
      </c>
      <c r="F1388" s="27" t="s">
        <v>561</v>
      </c>
      <c r="G1388" s="27" t="s">
        <v>103</v>
      </c>
      <c r="H1388" s="6">
        <f t="shared" si="96"/>
        <v>-222500</v>
      </c>
      <c r="I1388" s="22">
        <f t="shared" si="97"/>
        <v>5</v>
      </c>
      <c r="K1388" t="s">
        <v>26</v>
      </c>
      <c r="M1388" s="2">
        <v>500</v>
      </c>
    </row>
    <row r="1389" spans="2:13" ht="12.75">
      <c r="B1389" s="325">
        <v>2500</v>
      </c>
      <c r="C1389" s="1" t="s">
        <v>26</v>
      </c>
      <c r="D1389" s="1" t="s">
        <v>437</v>
      </c>
      <c r="E1389" s="1" t="s">
        <v>523</v>
      </c>
      <c r="F1389" s="27" t="s">
        <v>564</v>
      </c>
      <c r="G1389" s="27" t="s">
        <v>104</v>
      </c>
      <c r="H1389" s="6">
        <f t="shared" si="96"/>
        <v>-225000</v>
      </c>
      <c r="I1389" s="22">
        <f t="shared" si="97"/>
        <v>5</v>
      </c>
      <c r="K1389" t="s">
        <v>26</v>
      </c>
      <c r="M1389" s="2">
        <v>500</v>
      </c>
    </row>
    <row r="1390" spans="2:13" ht="12.75">
      <c r="B1390" s="325">
        <v>2500</v>
      </c>
      <c r="C1390" s="1" t="s">
        <v>26</v>
      </c>
      <c r="D1390" s="1" t="s">
        <v>437</v>
      </c>
      <c r="E1390" s="1" t="s">
        <v>523</v>
      </c>
      <c r="F1390" s="27" t="s">
        <v>569</v>
      </c>
      <c r="G1390" s="27" t="s">
        <v>102</v>
      </c>
      <c r="H1390" s="6">
        <f t="shared" si="96"/>
        <v>-227500</v>
      </c>
      <c r="I1390" s="22">
        <f t="shared" si="97"/>
        <v>5</v>
      </c>
      <c r="K1390" t="s">
        <v>26</v>
      </c>
      <c r="M1390" s="2">
        <v>500</v>
      </c>
    </row>
    <row r="1391" spans="2:13" ht="12.75">
      <c r="B1391" s="325">
        <v>2500</v>
      </c>
      <c r="C1391" s="1" t="s">
        <v>26</v>
      </c>
      <c r="D1391" s="1" t="s">
        <v>437</v>
      </c>
      <c r="E1391" s="1" t="s">
        <v>523</v>
      </c>
      <c r="F1391" s="27" t="s">
        <v>572</v>
      </c>
      <c r="G1391" s="27" t="s">
        <v>93</v>
      </c>
      <c r="H1391" s="6">
        <f t="shared" si="96"/>
        <v>-230000</v>
      </c>
      <c r="I1391" s="22">
        <f t="shared" si="97"/>
        <v>5</v>
      </c>
      <c r="K1391" t="s">
        <v>26</v>
      </c>
      <c r="M1391" s="2">
        <v>500</v>
      </c>
    </row>
    <row r="1392" spans="2:13" ht="12.75">
      <c r="B1392" s="325">
        <v>2500</v>
      </c>
      <c r="C1392" s="1" t="s">
        <v>26</v>
      </c>
      <c r="D1392" s="1" t="s">
        <v>437</v>
      </c>
      <c r="E1392" s="1" t="s">
        <v>523</v>
      </c>
      <c r="F1392" s="27" t="s">
        <v>574</v>
      </c>
      <c r="G1392" s="27" t="s">
        <v>95</v>
      </c>
      <c r="H1392" s="6">
        <f t="shared" si="96"/>
        <v>-232500</v>
      </c>
      <c r="I1392" s="22">
        <f t="shared" si="97"/>
        <v>5</v>
      </c>
      <c r="K1392" t="s">
        <v>26</v>
      </c>
      <c r="M1392" s="2">
        <v>500</v>
      </c>
    </row>
    <row r="1393" spans="2:13" ht="12.75">
      <c r="B1393" s="402">
        <v>2500</v>
      </c>
      <c r="C1393" s="1" t="s">
        <v>26</v>
      </c>
      <c r="D1393" s="1" t="s">
        <v>437</v>
      </c>
      <c r="E1393" s="1" t="s">
        <v>523</v>
      </c>
      <c r="F1393" s="27" t="s">
        <v>581</v>
      </c>
      <c r="G1393" s="27" t="s">
        <v>97</v>
      </c>
      <c r="H1393" s="6">
        <f t="shared" si="96"/>
        <v>-235000</v>
      </c>
      <c r="I1393" s="22">
        <f t="shared" si="97"/>
        <v>5</v>
      </c>
      <c r="K1393" t="s">
        <v>26</v>
      </c>
      <c r="M1393" s="2">
        <v>500</v>
      </c>
    </row>
    <row r="1394" spans="2:13" ht="12.75">
      <c r="B1394" s="325">
        <v>2500</v>
      </c>
      <c r="C1394" s="1" t="s">
        <v>26</v>
      </c>
      <c r="D1394" s="1" t="s">
        <v>437</v>
      </c>
      <c r="E1394" s="1" t="s">
        <v>523</v>
      </c>
      <c r="F1394" s="27" t="s">
        <v>584</v>
      </c>
      <c r="G1394" s="27" t="s">
        <v>99</v>
      </c>
      <c r="H1394" s="6">
        <f t="shared" si="96"/>
        <v>-237500</v>
      </c>
      <c r="I1394" s="22">
        <f t="shared" si="97"/>
        <v>5</v>
      </c>
      <c r="K1394" t="s">
        <v>26</v>
      </c>
      <c r="M1394" s="2">
        <v>500</v>
      </c>
    </row>
    <row r="1395" spans="2:13" ht="12.75">
      <c r="B1395" s="325">
        <v>2500</v>
      </c>
      <c r="C1395" s="1" t="s">
        <v>26</v>
      </c>
      <c r="D1395" s="1" t="s">
        <v>437</v>
      </c>
      <c r="E1395" s="1" t="s">
        <v>523</v>
      </c>
      <c r="F1395" s="88" t="s">
        <v>589</v>
      </c>
      <c r="G1395" s="27" t="s">
        <v>216</v>
      </c>
      <c r="H1395" s="6">
        <f t="shared" si="96"/>
        <v>-240000</v>
      </c>
      <c r="I1395" s="22">
        <f t="shared" si="97"/>
        <v>5</v>
      </c>
      <c r="K1395" t="s">
        <v>26</v>
      </c>
      <c r="M1395" s="2">
        <v>500</v>
      </c>
    </row>
    <row r="1396" spans="2:13" ht="12.75">
      <c r="B1396" s="325">
        <v>2500</v>
      </c>
      <c r="C1396" s="1" t="s">
        <v>26</v>
      </c>
      <c r="D1396" s="1" t="s">
        <v>437</v>
      </c>
      <c r="E1396" s="1" t="s">
        <v>523</v>
      </c>
      <c r="F1396" s="27" t="s">
        <v>592</v>
      </c>
      <c r="G1396" s="27" t="s">
        <v>217</v>
      </c>
      <c r="H1396" s="6">
        <f t="shared" si="96"/>
        <v>-242500</v>
      </c>
      <c r="I1396" s="22">
        <f t="shared" si="97"/>
        <v>5</v>
      </c>
      <c r="K1396" t="s">
        <v>26</v>
      </c>
      <c r="M1396" s="2">
        <v>500</v>
      </c>
    </row>
    <row r="1397" spans="2:13" ht="12.75">
      <c r="B1397" s="325">
        <v>2500</v>
      </c>
      <c r="C1397" s="1" t="s">
        <v>26</v>
      </c>
      <c r="D1397" s="1" t="s">
        <v>437</v>
      </c>
      <c r="E1397" s="1" t="s">
        <v>523</v>
      </c>
      <c r="F1397" s="27" t="s">
        <v>597</v>
      </c>
      <c r="G1397" s="27" t="s">
        <v>259</v>
      </c>
      <c r="H1397" s="6">
        <f t="shared" si="96"/>
        <v>-245000</v>
      </c>
      <c r="I1397" s="22">
        <f t="shared" si="97"/>
        <v>5</v>
      </c>
      <c r="K1397" t="s">
        <v>26</v>
      </c>
      <c r="M1397" s="2">
        <v>500</v>
      </c>
    </row>
    <row r="1398" spans="2:13" ht="12.75">
      <c r="B1398" s="325">
        <v>2500</v>
      </c>
      <c r="C1398" s="1" t="s">
        <v>26</v>
      </c>
      <c r="D1398" s="1" t="s">
        <v>437</v>
      </c>
      <c r="E1398" s="1" t="s">
        <v>523</v>
      </c>
      <c r="F1398" s="27" t="s">
        <v>608</v>
      </c>
      <c r="G1398" s="27" t="s">
        <v>279</v>
      </c>
      <c r="H1398" s="6">
        <f t="shared" si="96"/>
        <v>-247500</v>
      </c>
      <c r="I1398" s="22">
        <f t="shared" si="97"/>
        <v>5</v>
      </c>
      <c r="K1398" t="s">
        <v>26</v>
      </c>
      <c r="M1398" s="2">
        <v>500</v>
      </c>
    </row>
    <row r="1399" spans="2:13" ht="12.75">
      <c r="B1399" s="325">
        <v>2500</v>
      </c>
      <c r="C1399" s="1" t="s">
        <v>26</v>
      </c>
      <c r="D1399" s="1" t="s">
        <v>437</v>
      </c>
      <c r="E1399" s="1" t="s">
        <v>523</v>
      </c>
      <c r="F1399" s="27" t="s">
        <v>611</v>
      </c>
      <c r="G1399" s="27" t="s">
        <v>292</v>
      </c>
      <c r="H1399" s="6">
        <f t="shared" si="96"/>
        <v>-250000</v>
      </c>
      <c r="I1399" s="22">
        <f t="shared" si="97"/>
        <v>5</v>
      </c>
      <c r="K1399" t="s">
        <v>26</v>
      </c>
      <c r="M1399" s="2">
        <v>500</v>
      </c>
    </row>
    <row r="1400" spans="2:13" ht="12.75">
      <c r="B1400" s="325">
        <v>2500</v>
      </c>
      <c r="C1400" s="1" t="s">
        <v>26</v>
      </c>
      <c r="D1400" s="1" t="s">
        <v>437</v>
      </c>
      <c r="E1400" s="1" t="s">
        <v>523</v>
      </c>
      <c r="F1400" s="27" t="s">
        <v>616</v>
      </c>
      <c r="G1400" s="27" t="s">
        <v>294</v>
      </c>
      <c r="H1400" s="6">
        <f t="shared" si="96"/>
        <v>-252500</v>
      </c>
      <c r="I1400" s="22">
        <f t="shared" si="97"/>
        <v>5</v>
      </c>
      <c r="K1400" t="s">
        <v>26</v>
      </c>
      <c r="M1400" s="2">
        <v>500</v>
      </c>
    </row>
    <row r="1401" spans="2:13" ht="12.75">
      <c r="B1401" s="325">
        <v>2500</v>
      </c>
      <c r="C1401" s="1" t="s">
        <v>26</v>
      </c>
      <c r="D1401" s="12" t="s">
        <v>437</v>
      </c>
      <c r="E1401" s="1" t="s">
        <v>527</v>
      </c>
      <c r="F1401" s="27" t="s">
        <v>528</v>
      </c>
      <c r="G1401" s="27" t="s">
        <v>33</v>
      </c>
      <c r="H1401" s="6">
        <f t="shared" si="96"/>
        <v>-255000</v>
      </c>
      <c r="I1401" s="22">
        <f t="shared" si="97"/>
        <v>5</v>
      </c>
      <c r="K1401" t="s">
        <v>26</v>
      </c>
      <c r="M1401" s="2">
        <v>500</v>
      </c>
    </row>
    <row r="1402" spans="2:13" ht="12.75">
      <c r="B1402" s="325">
        <v>2500</v>
      </c>
      <c r="C1402" s="1" t="s">
        <v>26</v>
      </c>
      <c r="D1402" s="1" t="s">
        <v>437</v>
      </c>
      <c r="E1402" s="1" t="s">
        <v>527</v>
      </c>
      <c r="F1402" s="88" t="s">
        <v>586</v>
      </c>
      <c r="G1402" s="27" t="s">
        <v>216</v>
      </c>
      <c r="H1402" s="6">
        <f t="shared" si="96"/>
        <v>-257500</v>
      </c>
      <c r="I1402" s="22">
        <f t="shared" si="97"/>
        <v>5</v>
      </c>
      <c r="K1402" t="s">
        <v>26</v>
      </c>
      <c r="M1402" s="2">
        <v>500</v>
      </c>
    </row>
    <row r="1403" spans="2:13" ht="12.75">
      <c r="B1403" s="325">
        <v>2500</v>
      </c>
      <c r="C1403" s="1" t="s">
        <v>26</v>
      </c>
      <c r="D1403" s="1" t="s">
        <v>437</v>
      </c>
      <c r="E1403" s="1" t="s">
        <v>527</v>
      </c>
      <c r="F1403" s="27" t="s">
        <v>600</v>
      </c>
      <c r="G1403" s="27" t="s">
        <v>259</v>
      </c>
      <c r="H1403" s="6">
        <f t="shared" si="96"/>
        <v>-260000</v>
      </c>
      <c r="I1403" s="22">
        <f t="shared" si="97"/>
        <v>5</v>
      </c>
      <c r="K1403" t="s">
        <v>26</v>
      </c>
      <c r="M1403" s="2">
        <v>500</v>
      </c>
    </row>
    <row r="1404" spans="2:13" ht="12.75">
      <c r="B1404" s="325">
        <v>2500</v>
      </c>
      <c r="C1404" s="1" t="s">
        <v>26</v>
      </c>
      <c r="D1404" s="1" t="s">
        <v>437</v>
      </c>
      <c r="E1404" s="1" t="s">
        <v>527</v>
      </c>
      <c r="F1404" s="27" t="s">
        <v>617</v>
      </c>
      <c r="G1404" s="27" t="s">
        <v>296</v>
      </c>
      <c r="H1404" s="6">
        <f t="shared" si="96"/>
        <v>-262500</v>
      </c>
      <c r="I1404" s="22">
        <f t="shared" si="97"/>
        <v>5</v>
      </c>
      <c r="K1404" t="s">
        <v>26</v>
      </c>
      <c r="M1404" s="2">
        <v>500</v>
      </c>
    </row>
    <row r="1405" spans="2:13" ht="12.75">
      <c r="B1405" s="325">
        <v>2500</v>
      </c>
      <c r="C1405" s="1" t="s">
        <v>26</v>
      </c>
      <c r="D1405" s="1" t="s">
        <v>437</v>
      </c>
      <c r="E1405" s="1" t="s">
        <v>601</v>
      </c>
      <c r="F1405" s="27" t="s">
        <v>602</v>
      </c>
      <c r="G1405" s="27" t="s">
        <v>259</v>
      </c>
      <c r="H1405" s="6">
        <f t="shared" si="96"/>
        <v>-265000</v>
      </c>
      <c r="I1405" s="22">
        <f t="shared" si="97"/>
        <v>5</v>
      </c>
      <c r="K1405" t="s">
        <v>26</v>
      </c>
      <c r="M1405" s="2">
        <v>500</v>
      </c>
    </row>
    <row r="1406" spans="2:13" ht="12.75">
      <c r="B1406" s="325">
        <v>2500</v>
      </c>
      <c r="C1406" s="1" t="s">
        <v>26</v>
      </c>
      <c r="D1406" s="1" t="s">
        <v>437</v>
      </c>
      <c r="E1406" s="1" t="s">
        <v>603</v>
      </c>
      <c r="F1406" s="27" t="s">
        <v>604</v>
      </c>
      <c r="G1406" s="27" t="s">
        <v>259</v>
      </c>
      <c r="H1406" s="6">
        <f t="shared" si="96"/>
        <v>-267500</v>
      </c>
      <c r="I1406" s="22">
        <f t="shared" si="97"/>
        <v>5</v>
      </c>
      <c r="K1406" t="s">
        <v>26</v>
      </c>
      <c r="M1406" s="2">
        <v>500</v>
      </c>
    </row>
    <row r="1407" spans="1:13" s="62" customFormat="1" ht="12.75">
      <c r="A1407" s="11"/>
      <c r="B1407" s="329">
        <f>SUM(B1306:B1406)</f>
        <v>267500</v>
      </c>
      <c r="C1407" s="11" t="s">
        <v>26</v>
      </c>
      <c r="D1407" s="11"/>
      <c r="E1407" s="11"/>
      <c r="F1407" s="18"/>
      <c r="G1407" s="18"/>
      <c r="H1407" s="59">
        <v>0</v>
      </c>
      <c r="I1407" s="61">
        <f t="shared" si="97"/>
        <v>535</v>
      </c>
      <c r="M1407" s="2">
        <v>500</v>
      </c>
    </row>
    <row r="1408" spans="2:13" ht="12.75">
      <c r="B1408" s="6"/>
      <c r="H1408" s="6">
        <f aca="true" t="shared" si="98" ref="H1408:H1471">H1407-B1408</f>
        <v>0</v>
      </c>
      <c r="I1408" s="22">
        <f t="shared" si="97"/>
        <v>0</v>
      </c>
      <c r="M1408" s="2">
        <v>500</v>
      </c>
    </row>
    <row r="1409" spans="2:13" ht="12.75">
      <c r="B1409" s="6"/>
      <c r="H1409" s="6">
        <f t="shared" si="98"/>
        <v>0</v>
      </c>
      <c r="I1409" s="22">
        <f t="shared" si="97"/>
        <v>0</v>
      </c>
      <c r="M1409" s="2">
        <v>500</v>
      </c>
    </row>
    <row r="1410" spans="1:13" s="84" customFormat="1" ht="12.75">
      <c r="A1410" s="83"/>
      <c r="B1410" s="473">
        <v>2000</v>
      </c>
      <c r="C1410" s="83" t="s">
        <v>747</v>
      </c>
      <c r="D1410" s="33" t="s">
        <v>437</v>
      </c>
      <c r="E1410" s="33" t="s">
        <v>461</v>
      </c>
      <c r="F1410" s="31" t="s">
        <v>624</v>
      </c>
      <c r="G1410" s="70" t="s">
        <v>33</v>
      </c>
      <c r="H1410" s="6">
        <f t="shared" si="98"/>
        <v>-2000</v>
      </c>
      <c r="I1410" s="98">
        <f t="shared" si="97"/>
        <v>4</v>
      </c>
      <c r="K1410" s="84" t="s">
        <v>625</v>
      </c>
      <c r="M1410" s="2">
        <v>500</v>
      </c>
    </row>
    <row r="1411" spans="1:13" s="89" customFormat="1" ht="12.75">
      <c r="A1411" s="33"/>
      <c r="B1411" s="473">
        <v>2000</v>
      </c>
      <c r="C1411" s="33" t="s">
        <v>749</v>
      </c>
      <c r="D1411" s="33" t="s">
        <v>437</v>
      </c>
      <c r="E1411" s="33" t="s">
        <v>461</v>
      </c>
      <c r="F1411" s="31" t="s">
        <v>626</v>
      </c>
      <c r="G1411" s="31" t="s">
        <v>36</v>
      </c>
      <c r="H1411" s="6">
        <f t="shared" si="98"/>
        <v>-4000</v>
      </c>
      <c r="I1411" s="98">
        <f t="shared" si="97"/>
        <v>4</v>
      </c>
      <c r="K1411" s="84" t="s">
        <v>625</v>
      </c>
      <c r="M1411" s="2">
        <v>500</v>
      </c>
    </row>
    <row r="1412" spans="1:13" s="89" customFormat="1" ht="12.75">
      <c r="A1412" s="33"/>
      <c r="B1412" s="473">
        <v>5000</v>
      </c>
      <c r="C1412" s="33" t="s">
        <v>627</v>
      </c>
      <c r="D1412" s="33" t="s">
        <v>437</v>
      </c>
      <c r="E1412" s="33" t="s">
        <v>461</v>
      </c>
      <c r="F1412" s="31" t="s">
        <v>628</v>
      </c>
      <c r="G1412" s="31" t="s">
        <v>58</v>
      </c>
      <c r="H1412" s="6">
        <f t="shared" si="98"/>
        <v>-9000</v>
      </c>
      <c r="I1412" s="98">
        <f t="shared" si="97"/>
        <v>10</v>
      </c>
      <c r="K1412" s="84" t="s">
        <v>625</v>
      </c>
      <c r="M1412" s="2">
        <v>500</v>
      </c>
    </row>
    <row r="1413" spans="1:13" s="89" customFormat="1" ht="12.75">
      <c r="A1413" s="33"/>
      <c r="B1413" s="473">
        <v>5000</v>
      </c>
      <c r="C1413" s="33" t="s">
        <v>659</v>
      </c>
      <c r="D1413" s="33" t="s">
        <v>437</v>
      </c>
      <c r="E1413" s="33" t="s">
        <v>461</v>
      </c>
      <c r="F1413" s="31" t="s">
        <v>629</v>
      </c>
      <c r="G1413" s="31" t="s">
        <v>103</v>
      </c>
      <c r="H1413" s="6">
        <f t="shared" si="98"/>
        <v>-14000</v>
      </c>
      <c r="I1413" s="98">
        <f t="shared" si="97"/>
        <v>10</v>
      </c>
      <c r="K1413" s="84" t="s">
        <v>625</v>
      </c>
      <c r="M1413" s="2">
        <v>500</v>
      </c>
    </row>
    <row r="1414" spans="1:13" s="89" customFormat="1" ht="12.75">
      <c r="A1414" s="33"/>
      <c r="B1414" s="473">
        <v>2000</v>
      </c>
      <c r="C1414" s="33" t="s">
        <v>747</v>
      </c>
      <c r="D1414" s="33" t="s">
        <v>437</v>
      </c>
      <c r="E1414" s="33" t="s">
        <v>461</v>
      </c>
      <c r="F1414" s="31" t="s">
        <v>630</v>
      </c>
      <c r="G1414" s="31" t="s">
        <v>93</v>
      </c>
      <c r="H1414" s="6">
        <f t="shared" si="98"/>
        <v>-16000</v>
      </c>
      <c r="I1414" s="98">
        <f t="shared" si="97"/>
        <v>4</v>
      </c>
      <c r="K1414" s="84" t="s">
        <v>625</v>
      </c>
      <c r="M1414" s="2">
        <v>500</v>
      </c>
    </row>
    <row r="1415" spans="1:13" s="89" customFormat="1" ht="12.75">
      <c r="A1415" s="33"/>
      <c r="B1415" s="473">
        <v>2500</v>
      </c>
      <c r="C1415" s="33" t="s">
        <v>631</v>
      </c>
      <c r="D1415" s="33" t="s">
        <v>437</v>
      </c>
      <c r="E1415" s="33" t="s">
        <v>461</v>
      </c>
      <c r="F1415" s="31" t="s">
        <v>632</v>
      </c>
      <c r="G1415" s="31" t="s">
        <v>93</v>
      </c>
      <c r="H1415" s="6">
        <f t="shared" si="98"/>
        <v>-18500</v>
      </c>
      <c r="I1415" s="98">
        <f t="shared" si="97"/>
        <v>5</v>
      </c>
      <c r="K1415" s="84" t="s">
        <v>625</v>
      </c>
      <c r="M1415" s="2">
        <v>500</v>
      </c>
    </row>
    <row r="1416" spans="1:13" s="89" customFormat="1" ht="12.75">
      <c r="A1416" s="33"/>
      <c r="B1416" s="473">
        <v>2500</v>
      </c>
      <c r="C1416" s="33" t="s">
        <v>633</v>
      </c>
      <c r="D1416" s="33" t="s">
        <v>437</v>
      </c>
      <c r="E1416" s="33" t="s">
        <v>461</v>
      </c>
      <c r="F1416" s="31" t="s">
        <v>634</v>
      </c>
      <c r="G1416" s="31" t="s">
        <v>95</v>
      </c>
      <c r="H1416" s="6">
        <f t="shared" si="98"/>
        <v>-21000</v>
      </c>
      <c r="I1416" s="98">
        <f t="shared" si="97"/>
        <v>5</v>
      </c>
      <c r="K1416" s="84" t="s">
        <v>625</v>
      </c>
      <c r="M1416" s="2">
        <v>500</v>
      </c>
    </row>
    <row r="1417" spans="1:13" s="15" customFormat="1" ht="12.75">
      <c r="A1417" s="12"/>
      <c r="B1417" s="473">
        <v>2000</v>
      </c>
      <c r="C1417" s="33" t="s">
        <v>749</v>
      </c>
      <c r="D1417" s="33" t="s">
        <v>437</v>
      </c>
      <c r="E1417" s="33" t="s">
        <v>461</v>
      </c>
      <c r="F1417" s="31" t="s">
        <v>635</v>
      </c>
      <c r="G1417" s="31" t="s">
        <v>97</v>
      </c>
      <c r="H1417" s="6">
        <f t="shared" si="98"/>
        <v>-23000</v>
      </c>
      <c r="I1417" s="98">
        <f t="shared" si="97"/>
        <v>4</v>
      </c>
      <c r="K1417" s="84" t="s">
        <v>625</v>
      </c>
      <c r="M1417" s="2">
        <v>500</v>
      </c>
    </row>
    <row r="1418" spans="1:13" s="15" customFormat="1" ht="12.75">
      <c r="A1418" s="12"/>
      <c r="B1418" s="473">
        <v>3000</v>
      </c>
      <c r="C1418" s="33" t="s">
        <v>482</v>
      </c>
      <c r="D1418" s="33" t="s">
        <v>437</v>
      </c>
      <c r="E1418" s="33" t="s">
        <v>461</v>
      </c>
      <c r="F1418" s="31" t="s">
        <v>636</v>
      </c>
      <c r="G1418" s="31" t="s">
        <v>255</v>
      </c>
      <c r="H1418" s="6">
        <f t="shared" si="98"/>
        <v>-26000</v>
      </c>
      <c r="I1418" s="98">
        <f t="shared" si="97"/>
        <v>6</v>
      </c>
      <c r="K1418" s="84" t="s">
        <v>625</v>
      </c>
      <c r="M1418" s="2">
        <v>500</v>
      </c>
    </row>
    <row r="1419" spans="1:13" s="15" customFormat="1" ht="12.75">
      <c r="A1419" s="12"/>
      <c r="B1419" s="473">
        <v>3000</v>
      </c>
      <c r="C1419" s="33" t="s">
        <v>482</v>
      </c>
      <c r="D1419" s="33" t="s">
        <v>437</v>
      </c>
      <c r="E1419" s="33" t="s">
        <v>461</v>
      </c>
      <c r="F1419" s="171" t="s">
        <v>637</v>
      </c>
      <c r="G1419" s="31" t="s">
        <v>279</v>
      </c>
      <c r="H1419" s="6">
        <f t="shared" si="98"/>
        <v>-29000</v>
      </c>
      <c r="I1419" s="98">
        <f t="shared" si="97"/>
        <v>6</v>
      </c>
      <c r="K1419" s="84" t="s">
        <v>625</v>
      </c>
      <c r="M1419" s="2">
        <v>500</v>
      </c>
    </row>
    <row r="1420" spans="1:13" s="89" customFormat="1" ht="12.75">
      <c r="A1420" s="33"/>
      <c r="B1420" s="473">
        <v>3000</v>
      </c>
      <c r="C1420" s="33" t="s">
        <v>883</v>
      </c>
      <c r="D1420" s="33" t="s">
        <v>437</v>
      </c>
      <c r="E1420" s="33" t="s">
        <v>461</v>
      </c>
      <c r="F1420" s="171" t="s">
        <v>638</v>
      </c>
      <c r="G1420" s="31" t="s">
        <v>292</v>
      </c>
      <c r="H1420" s="6">
        <f t="shared" si="98"/>
        <v>-32000</v>
      </c>
      <c r="I1420" s="98">
        <f t="shared" si="97"/>
        <v>6</v>
      </c>
      <c r="K1420" s="84" t="s">
        <v>625</v>
      </c>
      <c r="M1420" s="2">
        <v>500</v>
      </c>
    </row>
    <row r="1421" spans="1:13" s="89" customFormat="1" ht="12.75">
      <c r="A1421" s="33"/>
      <c r="B1421" s="473">
        <v>3000</v>
      </c>
      <c r="C1421" s="33" t="s">
        <v>883</v>
      </c>
      <c r="D1421" s="33" t="s">
        <v>437</v>
      </c>
      <c r="E1421" s="33" t="s">
        <v>461</v>
      </c>
      <c r="F1421" s="31" t="s">
        <v>639</v>
      </c>
      <c r="G1421" s="31" t="s">
        <v>292</v>
      </c>
      <c r="H1421" s="6">
        <f t="shared" si="98"/>
        <v>-35000</v>
      </c>
      <c r="I1421" s="98">
        <f t="shared" si="97"/>
        <v>6</v>
      </c>
      <c r="K1421" s="84" t="s">
        <v>625</v>
      </c>
      <c r="M1421" s="2">
        <v>500</v>
      </c>
    </row>
    <row r="1422" spans="1:13" s="89" customFormat="1" ht="12.75">
      <c r="A1422" s="33"/>
      <c r="B1422" s="473">
        <v>2300</v>
      </c>
      <c r="C1422" s="33" t="s">
        <v>877</v>
      </c>
      <c r="D1422" s="33" t="s">
        <v>437</v>
      </c>
      <c r="E1422" s="33" t="s">
        <v>461</v>
      </c>
      <c r="F1422" s="31" t="s">
        <v>640</v>
      </c>
      <c r="G1422" s="31" t="s">
        <v>296</v>
      </c>
      <c r="H1422" s="6">
        <f t="shared" si="98"/>
        <v>-37300</v>
      </c>
      <c r="I1422" s="98">
        <f t="shared" si="97"/>
        <v>4.6</v>
      </c>
      <c r="K1422" s="84" t="s">
        <v>625</v>
      </c>
      <c r="M1422" s="2">
        <v>500</v>
      </c>
    </row>
    <row r="1423" spans="1:13" s="89" customFormat="1" ht="12.75">
      <c r="A1423" s="33"/>
      <c r="B1423" s="473">
        <v>2300</v>
      </c>
      <c r="C1423" s="33" t="s">
        <v>878</v>
      </c>
      <c r="D1423" s="33" t="s">
        <v>437</v>
      </c>
      <c r="E1423" s="33" t="s">
        <v>461</v>
      </c>
      <c r="F1423" s="31" t="s">
        <v>641</v>
      </c>
      <c r="G1423" s="31" t="s">
        <v>298</v>
      </c>
      <c r="H1423" s="6">
        <f t="shared" si="98"/>
        <v>-39600</v>
      </c>
      <c r="I1423" s="98">
        <f t="shared" si="97"/>
        <v>4.6</v>
      </c>
      <c r="K1423" s="84" t="s">
        <v>625</v>
      </c>
      <c r="M1423" s="2">
        <v>500</v>
      </c>
    </row>
    <row r="1424" spans="2:13" ht="12.75">
      <c r="B1424" s="474">
        <v>1500</v>
      </c>
      <c r="C1424" s="1" t="s">
        <v>1130</v>
      </c>
      <c r="D1424" s="12" t="s">
        <v>437</v>
      </c>
      <c r="E1424" s="12" t="s">
        <v>461</v>
      </c>
      <c r="F1424" s="27" t="s">
        <v>642</v>
      </c>
      <c r="G1424" s="27" t="s">
        <v>33</v>
      </c>
      <c r="H1424" s="6">
        <f t="shared" si="98"/>
        <v>-41100</v>
      </c>
      <c r="I1424" s="98">
        <f t="shared" si="97"/>
        <v>3</v>
      </c>
      <c r="K1424" s="84" t="s">
        <v>421</v>
      </c>
      <c r="M1424" s="2">
        <v>500</v>
      </c>
    </row>
    <row r="1425" spans="2:13" ht="12.75">
      <c r="B1425" s="473">
        <v>1500</v>
      </c>
      <c r="C1425" s="33" t="s">
        <v>1131</v>
      </c>
      <c r="D1425" s="12" t="s">
        <v>437</v>
      </c>
      <c r="E1425" s="12" t="s">
        <v>461</v>
      </c>
      <c r="F1425" s="27" t="s">
        <v>643</v>
      </c>
      <c r="G1425" s="31" t="s">
        <v>33</v>
      </c>
      <c r="H1425" s="6">
        <f t="shared" si="98"/>
        <v>-42600</v>
      </c>
      <c r="I1425" s="98">
        <f t="shared" si="97"/>
        <v>3</v>
      </c>
      <c r="K1425" s="84" t="s">
        <v>421</v>
      </c>
      <c r="M1425" s="2">
        <v>500</v>
      </c>
    </row>
    <row r="1426" spans="2:14" ht="12.75">
      <c r="B1426" s="474">
        <v>2000</v>
      </c>
      <c r="C1426" s="37" t="s">
        <v>1132</v>
      </c>
      <c r="D1426" s="12" t="s">
        <v>437</v>
      </c>
      <c r="E1426" s="12" t="s">
        <v>461</v>
      </c>
      <c r="F1426" s="70" t="s">
        <v>644</v>
      </c>
      <c r="G1426" s="27" t="s">
        <v>91</v>
      </c>
      <c r="H1426" s="6">
        <f t="shared" si="98"/>
        <v>-44600</v>
      </c>
      <c r="I1426" s="98">
        <f t="shared" si="97"/>
        <v>4</v>
      </c>
      <c r="J1426" s="36"/>
      <c r="K1426" s="84" t="s">
        <v>421</v>
      </c>
      <c r="L1426" s="36"/>
      <c r="M1426" s="2">
        <v>500</v>
      </c>
      <c r="N1426" s="38"/>
    </row>
    <row r="1427" spans="2:13" ht="12.75">
      <c r="B1427" s="474">
        <v>2500</v>
      </c>
      <c r="C1427" s="1" t="s">
        <v>645</v>
      </c>
      <c r="D1427" s="12" t="s">
        <v>437</v>
      </c>
      <c r="E1427" s="12" t="s">
        <v>461</v>
      </c>
      <c r="F1427" s="70" t="s">
        <v>646</v>
      </c>
      <c r="G1427" s="27" t="s">
        <v>91</v>
      </c>
      <c r="H1427" s="6">
        <f t="shared" si="98"/>
        <v>-47100</v>
      </c>
      <c r="I1427" s="98">
        <f t="shared" si="97"/>
        <v>5</v>
      </c>
      <c r="K1427" s="84" t="s">
        <v>421</v>
      </c>
      <c r="M1427" s="2">
        <v>500</v>
      </c>
    </row>
    <row r="1428" spans="2:13" ht="12.75">
      <c r="B1428" s="474">
        <v>2500</v>
      </c>
      <c r="C1428" s="12" t="s">
        <v>647</v>
      </c>
      <c r="D1428" s="12" t="s">
        <v>437</v>
      </c>
      <c r="E1428" s="12" t="s">
        <v>461</v>
      </c>
      <c r="F1428" s="70" t="s">
        <v>648</v>
      </c>
      <c r="G1428" s="27" t="s">
        <v>58</v>
      </c>
      <c r="H1428" s="6">
        <f t="shared" si="98"/>
        <v>-49600</v>
      </c>
      <c r="I1428" s="98">
        <f t="shared" si="97"/>
        <v>5</v>
      </c>
      <c r="K1428" s="84" t="s">
        <v>421</v>
      </c>
      <c r="M1428" s="2">
        <v>500</v>
      </c>
    </row>
    <row r="1429" spans="2:13" ht="12.75">
      <c r="B1429" s="474">
        <v>2000</v>
      </c>
      <c r="C1429" s="33" t="s">
        <v>1133</v>
      </c>
      <c r="D1429" s="12" t="s">
        <v>437</v>
      </c>
      <c r="E1429" s="12" t="s">
        <v>461</v>
      </c>
      <c r="F1429" s="27" t="s">
        <v>649</v>
      </c>
      <c r="G1429" s="27" t="s">
        <v>103</v>
      </c>
      <c r="H1429" s="6">
        <f t="shared" si="98"/>
        <v>-51600</v>
      </c>
      <c r="I1429" s="98">
        <f t="shared" si="97"/>
        <v>4</v>
      </c>
      <c r="K1429" s="84" t="s">
        <v>421</v>
      </c>
      <c r="M1429" s="2">
        <v>500</v>
      </c>
    </row>
    <row r="1430" spans="2:13" ht="12.75">
      <c r="B1430" s="474">
        <v>2000</v>
      </c>
      <c r="C1430" s="12" t="s">
        <v>1132</v>
      </c>
      <c r="D1430" s="12" t="s">
        <v>437</v>
      </c>
      <c r="E1430" s="12" t="s">
        <v>461</v>
      </c>
      <c r="F1430" s="70" t="s">
        <v>650</v>
      </c>
      <c r="G1430" s="27" t="s">
        <v>93</v>
      </c>
      <c r="H1430" s="6">
        <f t="shared" si="98"/>
        <v>-53600</v>
      </c>
      <c r="I1430" s="98">
        <f t="shared" si="97"/>
        <v>4</v>
      </c>
      <c r="K1430" s="84" t="s">
        <v>421</v>
      </c>
      <c r="M1430" s="2">
        <v>500</v>
      </c>
    </row>
    <row r="1431" spans="2:13" ht="12.75">
      <c r="B1431" s="474">
        <v>2000</v>
      </c>
      <c r="C1431" s="83" t="s">
        <v>1133</v>
      </c>
      <c r="D1431" s="12" t="s">
        <v>437</v>
      </c>
      <c r="E1431" s="12" t="s">
        <v>461</v>
      </c>
      <c r="F1431" s="70" t="s">
        <v>651</v>
      </c>
      <c r="G1431" s="27" t="s">
        <v>95</v>
      </c>
      <c r="H1431" s="6">
        <f t="shared" si="98"/>
        <v>-55600</v>
      </c>
      <c r="I1431" s="98">
        <f t="shared" si="97"/>
        <v>4</v>
      </c>
      <c r="K1431" s="84" t="s">
        <v>421</v>
      </c>
      <c r="M1431" s="2">
        <v>500</v>
      </c>
    </row>
    <row r="1432" spans="2:13" ht="12.75">
      <c r="B1432" s="474">
        <v>3000</v>
      </c>
      <c r="C1432" s="1" t="s">
        <v>888</v>
      </c>
      <c r="D1432" s="12" t="s">
        <v>437</v>
      </c>
      <c r="E1432" s="12" t="s">
        <v>461</v>
      </c>
      <c r="F1432" s="70" t="s">
        <v>652</v>
      </c>
      <c r="G1432" s="27" t="s">
        <v>97</v>
      </c>
      <c r="H1432" s="6">
        <f t="shared" si="98"/>
        <v>-58600</v>
      </c>
      <c r="I1432" s="98">
        <f t="shared" si="97"/>
        <v>6</v>
      </c>
      <c r="K1432" s="84" t="s">
        <v>421</v>
      </c>
      <c r="M1432" s="2">
        <v>500</v>
      </c>
    </row>
    <row r="1433" spans="1:13" s="15" customFormat="1" ht="12.75">
      <c r="A1433" s="12"/>
      <c r="B1433" s="473">
        <v>30000</v>
      </c>
      <c r="C1433" s="12" t="s">
        <v>883</v>
      </c>
      <c r="D1433" s="33" t="s">
        <v>437</v>
      </c>
      <c r="E1433" s="33" t="s">
        <v>461</v>
      </c>
      <c r="F1433" s="31" t="s">
        <v>653</v>
      </c>
      <c r="G1433" s="31" t="s">
        <v>279</v>
      </c>
      <c r="H1433" s="6">
        <f t="shared" si="98"/>
        <v>-88600</v>
      </c>
      <c r="I1433" s="98">
        <f t="shared" si="97"/>
        <v>60</v>
      </c>
      <c r="K1433" s="89" t="s">
        <v>421</v>
      </c>
      <c r="M1433" s="2">
        <v>500</v>
      </c>
    </row>
    <row r="1434" spans="2:13" ht="12.75">
      <c r="B1434" s="473">
        <v>2500</v>
      </c>
      <c r="C1434" s="33" t="s">
        <v>654</v>
      </c>
      <c r="D1434" s="33" t="s">
        <v>437</v>
      </c>
      <c r="E1434" s="33" t="s">
        <v>461</v>
      </c>
      <c r="F1434" s="31" t="s">
        <v>655</v>
      </c>
      <c r="G1434" s="31" t="s">
        <v>205</v>
      </c>
      <c r="H1434" s="6">
        <f t="shared" si="98"/>
        <v>-91100</v>
      </c>
      <c r="I1434" s="98">
        <f t="shared" si="97"/>
        <v>5</v>
      </c>
      <c r="K1434" s="84" t="s">
        <v>656</v>
      </c>
      <c r="M1434" s="2">
        <v>500</v>
      </c>
    </row>
    <row r="1435" spans="2:13" ht="12.75">
      <c r="B1435" s="473">
        <v>2000</v>
      </c>
      <c r="C1435" s="33" t="s">
        <v>657</v>
      </c>
      <c r="D1435" s="33" t="s">
        <v>437</v>
      </c>
      <c r="E1435" s="33" t="s">
        <v>461</v>
      </c>
      <c r="F1435" s="31" t="s">
        <v>658</v>
      </c>
      <c r="G1435" s="31" t="s">
        <v>91</v>
      </c>
      <c r="H1435" s="6">
        <f t="shared" si="98"/>
        <v>-93100</v>
      </c>
      <c r="I1435" s="98">
        <f t="shared" si="97"/>
        <v>4</v>
      </c>
      <c r="K1435" s="84" t="s">
        <v>656</v>
      </c>
      <c r="M1435" s="2">
        <v>500</v>
      </c>
    </row>
    <row r="1436" spans="2:13" ht="12.75">
      <c r="B1436" s="474">
        <v>4000</v>
      </c>
      <c r="C1436" s="33" t="s">
        <v>659</v>
      </c>
      <c r="D1436" s="33" t="s">
        <v>437</v>
      </c>
      <c r="E1436" s="1" t="s">
        <v>461</v>
      </c>
      <c r="F1436" s="70" t="s">
        <v>660</v>
      </c>
      <c r="G1436" s="27" t="s">
        <v>58</v>
      </c>
      <c r="H1436" s="6">
        <f t="shared" si="98"/>
        <v>-97100</v>
      </c>
      <c r="I1436" s="98">
        <f t="shared" si="97"/>
        <v>8</v>
      </c>
      <c r="K1436" s="84" t="s">
        <v>656</v>
      </c>
      <c r="M1436" s="2">
        <v>500</v>
      </c>
    </row>
    <row r="1437" spans="2:13" ht="12.75">
      <c r="B1437" s="474">
        <v>4000</v>
      </c>
      <c r="C1437" s="33" t="s">
        <v>661</v>
      </c>
      <c r="D1437" s="33" t="s">
        <v>437</v>
      </c>
      <c r="E1437" s="1" t="s">
        <v>461</v>
      </c>
      <c r="F1437" s="70" t="s">
        <v>662</v>
      </c>
      <c r="G1437" s="27" t="s">
        <v>93</v>
      </c>
      <c r="H1437" s="6">
        <f t="shared" si="98"/>
        <v>-101100</v>
      </c>
      <c r="I1437" s="98">
        <f t="shared" si="97"/>
        <v>8</v>
      </c>
      <c r="K1437" s="84" t="s">
        <v>656</v>
      </c>
      <c r="M1437" s="2">
        <v>500</v>
      </c>
    </row>
    <row r="1438" spans="2:13" ht="12.75">
      <c r="B1438" s="474">
        <v>4000</v>
      </c>
      <c r="C1438" s="1" t="s">
        <v>659</v>
      </c>
      <c r="D1438" s="33" t="s">
        <v>437</v>
      </c>
      <c r="E1438" s="1" t="s">
        <v>461</v>
      </c>
      <c r="F1438" s="70" t="s">
        <v>663</v>
      </c>
      <c r="G1438" s="27" t="s">
        <v>95</v>
      </c>
      <c r="H1438" s="6">
        <f t="shared" si="98"/>
        <v>-105100</v>
      </c>
      <c r="I1438" s="98">
        <f t="shared" si="97"/>
        <v>8</v>
      </c>
      <c r="K1438" s="84" t="s">
        <v>656</v>
      </c>
      <c r="M1438" s="2">
        <v>500</v>
      </c>
    </row>
    <row r="1439" spans="2:13" ht="12.75">
      <c r="B1439" s="474">
        <v>3000</v>
      </c>
      <c r="C1439" s="33" t="s">
        <v>482</v>
      </c>
      <c r="D1439" s="33" t="s">
        <v>437</v>
      </c>
      <c r="E1439" s="1" t="s">
        <v>461</v>
      </c>
      <c r="F1439" s="70" t="s">
        <v>664</v>
      </c>
      <c r="G1439" s="27" t="s">
        <v>97</v>
      </c>
      <c r="H1439" s="6">
        <f t="shared" si="98"/>
        <v>-108100</v>
      </c>
      <c r="I1439" s="98">
        <f t="shared" si="97"/>
        <v>6</v>
      </c>
      <c r="K1439" s="84" t="s">
        <v>656</v>
      </c>
      <c r="M1439" s="2">
        <v>500</v>
      </c>
    </row>
    <row r="1440" spans="2:13" ht="12.75">
      <c r="B1440" s="474">
        <v>3000</v>
      </c>
      <c r="C1440" s="1" t="s">
        <v>883</v>
      </c>
      <c r="D1440" s="33" t="s">
        <v>437</v>
      </c>
      <c r="E1440" s="1" t="s">
        <v>461</v>
      </c>
      <c r="F1440" s="70" t="s">
        <v>665</v>
      </c>
      <c r="G1440" s="27" t="s">
        <v>217</v>
      </c>
      <c r="H1440" s="6">
        <f t="shared" si="98"/>
        <v>-111100</v>
      </c>
      <c r="I1440" s="98">
        <f aca="true" t="shared" si="99" ref="I1440:I1503">+B1440/M1440</f>
        <v>6</v>
      </c>
      <c r="K1440" s="84" t="s">
        <v>656</v>
      </c>
      <c r="M1440" s="2">
        <v>500</v>
      </c>
    </row>
    <row r="1441" spans="2:13" ht="12.75">
      <c r="B1441" s="474">
        <v>2500</v>
      </c>
      <c r="C1441" s="1" t="s">
        <v>654</v>
      </c>
      <c r="D1441" s="33" t="s">
        <v>437</v>
      </c>
      <c r="E1441" s="1" t="s">
        <v>461</v>
      </c>
      <c r="F1441" s="70" t="s">
        <v>666</v>
      </c>
      <c r="G1441" s="27" t="s">
        <v>259</v>
      </c>
      <c r="H1441" s="6">
        <f t="shared" si="98"/>
        <v>-113600</v>
      </c>
      <c r="I1441" s="98">
        <f t="shared" si="99"/>
        <v>5</v>
      </c>
      <c r="K1441" s="84" t="s">
        <v>656</v>
      </c>
      <c r="M1441" s="2">
        <v>500</v>
      </c>
    </row>
    <row r="1442" spans="2:13" ht="12.75">
      <c r="B1442" s="474">
        <v>2500</v>
      </c>
      <c r="C1442" s="1" t="s">
        <v>667</v>
      </c>
      <c r="D1442" s="12" t="s">
        <v>437</v>
      </c>
      <c r="E1442" s="83" t="s">
        <v>461</v>
      </c>
      <c r="F1442" s="70" t="s">
        <v>668</v>
      </c>
      <c r="G1442" s="27" t="s">
        <v>279</v>
      </c>
      <c r="H1442" s="6">
        <f t="shared" si="98"/>
        <v>-116100</v>
      </c>
      <c r="I1442" s="98">
        <f t="shared" si="99"/>
        <v>5</v>
      </c>
      <c r="K1442" s="84" t="s">
        <v>656</v>
      </c>
      <c r="M1442" s="2">
        <v>500</v>
      </c>
    </row>
    <row r="1443" spans="2:13" ht="12.75">
      <c r="B1443" s="474">
        <v>30000</v>
      </c>
      <c r="C1443" s="83" t="s">
        <v>669</v>
      </c>
      <c r="D1443" s="12" t="s">
        <v>437</v>
      </c>
      <c r="E1443" s="83" t="s">
        <v>461</v>
      </c>
      <c r="F1443" s="70" t="s">
        <v>670</v>
      </c>
      <c r="G1443" s="27" t="s">
        <v>279</v>
      </c>
      <c r="H1443" s="6">
        <f t="shared" si="98"/>
        <v>-146100</v>
      </c>
      <c r="I1443" s="98">
        <f t="shared" si="99"/>
        <v>60</v>
      </c>
      <c r="K1443" s="84" t="s">
        <v>656</v>
      </c>
      <c r="M1443" s="2">
        <v>500</v>
      </c>
    </row>
    <row r="1444" spans="2:13" ht="12.75">
      <c r="B1444" s="474">
        <v>3000</v>
      </c>
      <c r="C1444" s="83" t="s">
        <v>482</v>
      </c>
      <c r="D1444" s="1" t="s">
        <v>437</v>
      </c>
      <c r="E1444" s="1" t="s">
        <v>461</v>
      </c>
      <c r="F1444" s="27" t="s">
        <v>671</v>
      </c>
      <c r="G1444" s="70" t="s">
        <v>58</v>
      </c>
      <c r="H1444" s="6">
        <f t="shared" si="98"/>
        <v>-149100</v>
      </c>
      <c r="I1444" s="98">
        <f t="shared" si="99"/>
        <v>6</v>
      </c>
      <c r="K1444" t="s">
        <v>672</v>
      </c>
      <c r="M1444" s="2">
        <v>500</v>
      </c>
    </row>
    <row r="1445" spans="2:13" ht="12.75">
      <c r="B1445" s="486">
        <v>2000</v>
      </c>
      <c r="C1445" s="83" t="s">
        <v>673</v>
      </c>
      <c r="D1445" s="1" t="s">
        <v>437</v>
      </c>
      <c r="E1445" s="1" t="s">
        <v>461</v>
      </c>
      <c r="F1445" s="70" t="s">
        <v>674</v>
      </c>
      <c r="G1445" s="70" t="s">
        <v>58</v>
      </c>
      <c r="H1445" s="6">
        <f t="shared" si="98"/>
        <v>-151100</v>
      </c>
      <c r="I1445" s="98">
        <f t="shared" si="99"/>
        <v>4</v>
      </c>
      <c r="K1445" t="s">
        <v>672</v>
      </c>
      <c r="M1445" s="2">
        <v>500</v>
      </c>
    </row>
    <row r="1446" spans="2:13" ht="12.75">
      <c r="B1446" s="474">
        <v>2000</v>
      </c>
      <c r="C1446" s="83" t="s">
        <v>675</v>
      </c>
      <c r="D1446" s="33" t="s">
        <v>437</v>
      </c>
      <c r="E1446" s="83" t="s">
        <v>461</v>
      </c>
      <c r="F1446" s="70" t="s">
        <v>674</v>
      </c>
      <c r="G1446" s="70" t="s">
        <v>103</v>
      </c>
      <c r="H1446" s="6">
        <f t="shared" si="98"/>
        <v>-153100</v>
      </c>
      <c r="I1446" s="98">
        <f t="shared" si="99"/>
        <v>4</v>
      </c>
      <c r="K1446" t="s">
        <v>672</v>
      </c>
      <c r="M1446" s="2">
        <v>500</v>
      </c>
    </row>
    <row r="1447" spans="2:13" ht="12.75">
      <c r="B1447" s="474">
        <v>3000</v>
      </c>
      <c r="C1447" s="1" t="s">
        <v>883</v>
      </c>
      <c r="D1447" s="12" t="s">
        <v>437</v>
      </c>
      <c r="E1447" s="1" t="s">
        <v>461</v>
      </c>
      <c r="F1447" s="70" t="s">
        <v>676</v>
      </c>
      <c r="G1447" s="70" t="s">
        <v>104</v>
      </c>
      <c r="H1447" s="6">
        <f t="shared" si="98"/>
        <v>-156100</v>
      </c>
      <c r="I1447" s="98">
        <f t="shared" si="99"/>
        <v>6</v>
      </c>
      <c r="K1447" t="s">
        <v>672</v>
      </c>
      <c r="M1447" s="2">
        <v>500</v>
      </c>
    </row>
    <row r="1448" spans="2:13" ht="12.75">
      <c r="B1448" s="474">
        <v>6000</v>
      </c>
      <c r="C1448" s="1" t="s">
        <v>677</v>
      </c>
      <c r="D1448" s="12" t="s">
        <v>437</v>
      </c>
      <c r="E1448" s="1" t="s">
        <v>461</v>
      </c>
      <c r="F1448" s="27" t="s">
        <v>678</v>
      </c>
      <c r="G1448" s="27" t="s">
        <v>93</v>
      </c>
      <c r="H1448" s="6">
        <f t="shared" si="98"/>
        <v>-162100</v>
      </c>
      <c r="I1448" s="98">
        <f t="shared" si="99"/>
        <v>12</v>
      </c>
      <c r="K1448" t="s">
        <v>672</v>
      </c>
      <c r="M1448" s="2">
        <v>500</v>
      </c>
    </row>
    <row r="1449" spans="2:13" ht="12.75">
      <c r="B1449" s="474">
        <v>10000</v>
      </c>
      <c r="C1449" s="1" t="s">
        <v>679</v>
      </c>
      <c r="D1449" s="12" t="s">
        <v>437</v>
      </c>
      <c r="E1449" s="1" t="s">
        <v>461</v>
      </c>
      <c r="F1449" s="70" t="s">
        <v>680</v>
      </c>
      <c r="G1449" s="70" t="s">
        <v>95</v>
      </c>
      <c r="H1449" s="6">
        <f t="shared" si="98"/>
        <v>-172100</v>
      </c>
      <c r="I1449" s="98">
        <f t="shared" si="99"/>
        <v>20</v>
      </c>
      <c r="K1449" t="s">
        <v>672</v>
      </c>
      <c r="M1449" s="2">
        <v>500</v>
      </c>
    </row>
    <row r="1450" spans="2:13" ht="12.75">
      <c r="B1450" s="474">
        <v>10000</v>
      </c>
      <c r="C1450" s="83" t="s">
        <v>681</v>
      </c>
      <c r="D1450" s="12" t="s">
        <v>437</v>
      </c>
      <c r="E1450" s="1" t="s">
        <v>461</v>
      </c>
      <c r="F1450" s="70" t="s">
        <v>682</v>
      </c>
      <c r="G1450" s="27" t="s">
        <v>99</v>
      </c>
      <c r="H1450" s="6">
        <f t="shared" si="98"/>
        <v>-182100</v>
      </c>
      <c r="I1450" s="98">
        <f t="shared" si="99"/>
        <v>20</v>
      </c>
      <c r="K1450" t="s">
        <v>672</v>
      </c>
      <c r="M1450" s="2">
        <v>500</v>
      </c>
    </row>
    <row r="1451" spans="2:13" ht="12.75">
      <c r="B1451" s="474">
        <v>6000</v>
      </c>
      <c r="C1451" s="1" t="s">
        <v>683</v>
      </c>
      <c r="D1451" s="12" t="s">
        <v>437</v>
      </c>
      <c r="E1451" s="1" t="s">
        <v>461</v>
      </c>
      <c r="F1451" s="27" t="s">
        <v>684</v>
      </c>
      <c r="G1451" s="27" t="s">
        <v>216</v>
      </c>
      <c r="H1451" s="6">
        <f t="shared" si="98"/>
        <v>-188100</v>
      </c>
      <c r="I1451" s="98">
        <f t="shared" si="99"/>
        <v>12</v>
      </c>
      <c r="K1451" t="s">
        <v>672</v>
      </c>
      <c r="M1451" s="2">
        <v>500</v>
      </c>
    </row>
    <row r="1452" spans="2:13" ht="12.75">
      <c r="B1452" s="474">
        <v>3000</v>
      </c>
      <c r="C1452" s="1" t="s">
        <v>685</v>
      </c>
      <c r="D1452" s="12" t="s">
        <v>437</v>
      </c>
      <c r="E1452" s="1" t="s">
        <v>461</v>
      </c>
      <c r="F1452" s="27" t="s">
        <v>686</v>
      </c>
      <c r="G1452" s="27" t="s">
        <v>259</v>
      </c>
      <c r="H1452" s="6">
        <f t="shared" si="98"/>
        <v>-191100</v>
      </c>
      <c r="I1452" s="98">
        <f t="shared" si="99"/>
        <v>6</v>
      </c>
      <c r="K1452" t="s">
        <v>672</v>
      </c>
      <c r="M1452" s="2">
        <v>500</v>
      </c>
    </row>
    <row r="1453" spans="2:13" ht="12.75">
      <c r="B1453" s="474">
        <v>2000</v>
      </c>
      <c r="C1453" s="1" t="s">
        <v>687</v>
      </c>
      <c r="D1453" s="12" t="s">
        <v>437</v>
      </c>
      <c r="E1453" s="1" t="s">
        <v>461</v>
      </c>
      <c r="F1453" s="70" t="s">
        <v>688</v>
      </c>
      <c r="G1453" s="70" t="s">
        <v>279</v>
      </c>
      <c r="H1453" s="6">
        <f t="shared" si="98"/>
        <v>-193100</v>
      </c>
      <c r="I1453" s="98">
        <f t="shared" si="99"/>
        <v>4</v>
      </c>
      <c r="K1453" t="s">
        <v>672</v>
      </c>
      <c r="M1453" s="2">
        <v>500</v>
      </c>
    </row>
    <row r="1454" spans="2:13" ht="12.75">
      <c r="B1454" s="474">
        <v>2000</v>
      </c>
      <c r="C1454" s="1" t="s">
        <v>673</v>
      </c>
      <c r="D1454" s="12" t="s">
        <v>437</v>
      </c>
      <c r="E1454" s="1" t="s">
        <v>461</v>
      </c>
      <c r="F1454" s="27" t="s">
        <v>674</v>
      </c>
      <c r="G1454" s="27" t="s">
        <v>292</v>
      </c>
      <c r="H1454" s="6">
        <f t="shared" si="98"/>
        <v>-195100</v>
      </c>
      <c r="I1454" s="98">
        <f t="shared" si="99"/>
        <v>4</v>
      </c>
      <c r="K1454" t="s">
        <v>672</v>
      </c>
      <c r="M1454" s="2">
        <v>500</v>
      </c>
    </row>
    <row r="1455" spans="2:13" ht="12.75">
      <c r="B1455" s="474">
        <v>2000</v>
      </c>
      <c r="C1455" s="1" t="s">
        <v>689</v>
      </c>
      <c r="D1455" s="12" t="s">
        <v>437</v>
      </c>
      <c r="E1455" s="1" t="s">
        <v>461</v>
      </c>
      <c r="F1455" s="70" t="s">
        <v>674</v>
      </c>
      <c r="G1455" s="27" t="s">
        <v>292</v>
      </c>
      <c r="H1455" s="6">
        <f t="shared" si="98"/>
        <v>-197100</v>
      </c>
      <c r="I1455" s="98">
        <f t="shared" si="99"/>
        <v>4</v>
      </c>
      <c r="K1455" t="s">
        <v>672</v>
      </c>
      <c r="M1455" s="2">
        <v>500</v>
      </c>
    </row>
    <row r="1456" spans="1:13" s="100" customFormat="1" ht="12.75">
      <c r="A1456" s="99"/>
      <c r="B1456" s="473">
        <v>3000</v>
      </c>
      <c r="C1456" s="33" t="s">
        <v>883</v>
      </c>
      <c r="D1456" s="33" t="s">
        <v>437</v>
      </c>
      <c r="E1456" s="33" t="s">
        <v>461</v>
      </c>
      <c r="F1456" s="31" t="s">
        <v>690</v>
      </c>
      <c r="G1456" s="31" t="s">
        <v>292</v>
      </c>
      <c r="H1456" s="6">
        <f t="shared" si="98"/>
        <v>-200100</v>
      </c>
      <c r="I1456" s="98">
        <f t="shared" si="99"/>
        <v>6</v>
      </c>
      <c r="K1456" t="s">
        <v>672</v>
      </c>
      <c r="M1456" s="2">
        <v>500</v>
      </c>
    </row>
    <row r="1457" spans="1:13" s="76" customFormat="1" ht="12.75">
      <c r="A1457" s="73"/>
      <c r="B1457" s="487">
        <f>SUM(B1410:B1456)</f>
        <v>200100</v>
      </c>
      <c r="C1457" s="73" t="s">
        <v>871</v>
      </c>
      <c r="D1457" s="73"/>
      <c r="E1457" s="73"/>
      <c r="F1457" s="96"/>
      <c r="G1457" s="96"/>
      <c r="H1457" s="101">
        <v>0</v>
      </c>
      <c r="I1457" s="147">
        <f t="shared" si="99"/>
        <v>400.2</v>
      </c>
      <c r="J1457" s="148"/>
      <c r="K1457" s="148"/>
      <c r="L1457" s="148"/>
      <c r="M1457" s="2">
        <v>500</v>
      </c>
    </row>
    <row r="1458" spans="2:13" ht="12.75">
      <c r="B1458" s="474"/>
      <c r="H1458" s="6">
        <f t="shared" si="98"/>
        <v>0</v>
      </c>
      <c r="I1458" s="22">
        <f t="shared" si="99"/>
        <v>0</v>
      </c>
      <c r="M1458" s="2">
        <v>500</v>
      </c>
    </row>
    <row r="1459" spans="2:13" ht="12.75">
      <c r="B1459" s="474"/>
      <c r="H1459" s="6">
        <f t="shared" si="98"/>
        <v>0</v>
      </c>
      <c r="I1459" s="22">
        <f t="shared" si="99"/>
        <v>0</v>
      </c>
      <c r="M1459" s="2">
        <v>500</v>
      </c>
    </row>
    <row r="1460" spans="1:13" s="15" customFormat="1" ht="12.75">
      <c r="A1460" s="83"/>
      <c r="B1460" s="473">
        <v>1000</v>
      </c>
      <c r="C1460" s="33" t="s">
        <v>18</v>
      </c>
      <c r="D1460" s="33" t="s">
        <v>437</v>
      </c>
      <c r="E1460" s="33" t="s">
        <v>19</v>
      </c>
      <c r="F1460" s="31" t="s">
        <v>641</v>
      </c>
      <c r="G1460" s="70" t="s">
        <v>16</v>
      </c>
      <c r="H1460" s="6">
        <f t="shared" si="98"/>
        <v>-1000</v>
      </c>
      <c r="I1460" s="98">
        <f t="shared" si="99"/>
        <v>2</v>
      </c>
      <c r="J1460" s="84"/>
      <c r="K1460" s="84" t="s">
        <v>625</v>
      </c>
      <c r="L1460" s="84"/>
      <c r="M1460" s="2">
        <v>500</v>
      </c>
    </row>
    <row r="1461" spans="1:13" s="15" customFormat="1" ht="12.75">
      <c r="A1461" s="33"/>
      <c r="B1461" s="473">
        <v>1500</v>
      </c>
      <c r="C1461" s="33" t="s">
        <v>18</v>
      </c>
      <c r="D1461" s="33" t="s">
        <v>437</v>
      </c>
      <c r="E1461" s="33" t="s">
        <v>19</v>
      </c>
      <c r="F1461" s="31" t="s">
        <v>641</v>
      </c>
      <c r="G1461" s="31" t="s">
        <v>33</v>
      </c>
      <c r="H1461" s="6">
        <f t="shared" si="98"/>
        <v>-2500</v>
      </c>
      <c r="I1461" s="98">
        <f t="shared" si="99"/>
        <v>3</v>
      </c>
      <c r="J1461" s="89"/>
      <c r="K1461" s="84" t="s">
        <v>625</v>
      </c>
      <c r="L1461" s="89"/>
      <c r="M1461" s="2">
        <v>500</v>
      </c>
    </row>
    <row r="1462" spans="1:13" s="15" customFormat="1" ht="12.75">
      <c r="A1462" s="33"/>
      <c r="B1462" s="473">
        <v>1500</v>
      </c>
      <c r="C1462" s="33" t="s">
        <v>18</v>
      </c>
      <c r="D1462" s="33" t="s">
        <v>437</v>
      </c>
      <c r="E1462" s="33" t="s">
        <v>19</v>
      </c>
      <c r="F1462" s="31" t="s">
        <v>641</v>
      </c>
      <c r="G1462" s="31" t="s">
        <v>36</v>
      </c>
      <c r="H1462" s="6">
        <f t="shared" si="98"/>
        <v>-4000</v>
      </c>
      <c r="I1462" s="98">
        <f t="shared" si="99"/>
        <v>3</v>
      </c>
      <c r="J1462" s="89"/>
      <c r="K1462" s="84" t="s">
        <v>625</v>
      </c>
      <c r="L1462" s="89"/>
      <c r="M1462" s="2">
        <v>500</v>
      </c>
    </row>
    <row r="1463" spans="1:13" s="89" customFormat="1" ht="12.75">
      <c r="A1463" s="33"/>
      <c r="B1463" s="473">
        <v>1000</v>
      </c>
      <c r="C1463" s="33" t="s">
        <v>18</v>
      </c>
      <c r="D1463" s="33" t="s">
        <v>437</v>
      </c>
      <c r="E1463" s="33" t="s">
        <v>19</v>
      </c>
      <c r="F1463" s="31" t="s">
        <v>641</v>
      </c>
      <c r="G1463" s="31" t="s">
        <v>39</v>
      </c>
      <c r="H1463" s="6">
        <f t="shared" si="98"/>
        <v>-5000</v>
      </c>
      <c r="I1463" s="98">
        <f t="shared" si="99"/>
        <v>2</v>
      </c>
      <c r="K1463" s="84" t="s">
        <v>625</v>
      </c>
      <c r="M1463" s="2">
        <v>500</v>
      </c>
    </row>
    <row r="1464" spans="1:13" s="89" customFormat="1" ht="12.75">
      <c r="A1464" s="33"/>
      <c r="B1464" s="473">
        <v>1400</v>
      </c>
      <c r="C1464" s="33" t="s">
        <v>18</v>
      </c>
      <c r="D1464" s="33" t="s">
        <v>437</v>
      </c>
      <c r="E1464" s="33" t="s">
        <v>19</v>
      </c>
      <c r="F1464" s="31" t="s">
        <v>641</v>
      </c>
      <c r="G1464" s="31" t="s">
        <v>41</v>
      </c>
      <c r="H1464" s="6">
        <f t="shared" si="98"/>
        <v>-6400</v>
      </c>
      <c r="I1464" s="98">
        <f t="shared" si="99"/>
        <v>2.8</v>
      </c>
      <c r="K1464" s="84" t="s">
        <v>625</v>
      </c>
      <c r="M1464" s="2">
        <v>500</v>
      </c>
    </row>
    <row r="1465" spans="1:13" s="15" customFormat="1" ht="12.75">
      <c r="A1465" s="33"/>
      <c r="B1465" s="473">
        <v>1300</v>
      </c>
      <c r="C1465" s="33" t="s">
        <v>18</v>
      </c>
      <c r="D1465" s="33" t="s">
        <v>437</v>
      </c>
      <c r="E1465" s="33" t="s">
        <v>19</v>
      </c>
      <c r="F1465" s="31" t="s">
        <v>641</v>
      </c>
      <c r="G1465" s="31" t="s">
        <v>43</v>
      </c>
      <c r="H1465" s="6">
        <f t="shared" si="98"/>
        <v>-7700</v>
      </c>
      <c r="I1465" s="98">
        <f t="shared" si="99"/>
        <v>2.6</v>
      </c>
      <c r="J1465" s="89"/>
      <c r="K1465" s="84" t="s">
        <v>625</v>
      </c>
      <c r="L1465" s="89"/>
      <c r="M1465" s="2">
        <v>500</v>
      </c>
    </row>
    <row r="1466" spans="1:13" s="89" customFormat="1" ht="12.75">
      <c r="A1466" s="33"/>
      <c r="B1466" s="473">
        <v>1500</v>
      </c>
      <c r="C1466" s="33" t="s">
        <v>18</v>
      </c>
      <c r="D1466" s="33" t="s">
        <v>437</v>
      </c>
      <c r="E1466" s="33" t="s">
        <v>19</v>
      </c>
      <c r="F1466" s="31" t="s">
        <v>641</v>
      </c>
      <c r="G1466" s="31" t="s">
        <v>45</v>
      </c>
      <c r="H1466" s="6">
        <f t="shared" si="98"/>
        <v>-9200</v>
      </c>
      <c r="I1466" s="98">
        <f t="shared" si="99"/>
        <v>3</v>
      </c>
      <c r="K1466" s="84" t="s">
        <v>625</v>
      </c>
      <c r="M1466" s="2">
        <v>500</v>
      </c>
    </row>
    <row r="1467" spans="1:13" s="89" customFormat="1" ht="12.75">
      <c r="A1467" s="33"/>
      <c r="B1467" s="473">
        <v>1500</v>
      </c>
      <c r="C1467" s="33" t="s">
        <v>18</v>
      </c>
      <c r="D1467" s="33" t="s">
        <v>437</v>
      </c>
      <c r="E1467" s="33" t="s">
        <v>19</v>
      </c>
      <c r="F1467" s="31" t="s">
        <v>641</v>
      </c>
      <c r="G1467" s="31" t="s">
        <v>205</v>
      </c>
      <c r="H1467" s="6">
        <f t="shared" si="98"/>
        <v>-10700</v>
      </c>
      <c r="I1467" s="98">
        <f t="shared" si="99"/>
        <v>3</v>
      </c>
      <c r="K1467" s="84" t="s">
        <v>625</v>
      </c>
      <c r="M1467" s="2">
        <v>500</v>
      </c>
    </row>
    <row r="1468" spans="1:13" s="89" customFormat="1" ht="12.75">
      <c r="A1468" s="33"/>
      <c r="B1468" s="473">
        <v>1500</v>
      </c>
      <c r="C1468" s="33" t="s">
        <v>18</v>
      </c>
      <c r="D1468" s="33" t="s">
        <v>437</v>
      </c>
      <c r="E1468" s="33" t="s">
        <v>19</v>
      </c>
      <c r="F1468" s="31" t="s">
        <v>641</v>
      </c>
      <c r="G1468" s="31" t="s">
        <v>91</v>
      </c>
      <c r="H1468" s="6">
        <f t="shared" si="98"/>
        <v>-12200</v>
      </c>
      <c r="I1468" s="98">
        <f t="shared" si="99"/>
        <v>3</v>
      </c>
      <c r="K1468" s="84" t="s">
        <v>625</v>
      </c>
      <c r="M1468" s="2">
        <v>500</v>
      </c>
    </row>
    <row r="1469" spans="1:13" s="15" customFormat="1" ht="12.75">
      <c r="A1469" s="33"/>
      <c r="B1469" s="473">
        <v>1500</v>
      </c>
      <c r="C1469" s="33" t="s">
        <v>18</v>
      </c>
      <c r="D1469" s="33" t="s">
        <v>437</v>
      </c>
      <c r="E1469" s="33" t="s">
        <v>19</v>
      </c>
      <c r="F1469" s="31" t="s">
        <v>641</v>
      </c>
      <c r="G1469" s="31" t="s">
        <v>58</v>
      </c>
      <c r="H1469" s="6">
        <f t="shared" si="98"/>
        <v>-13700</v>
      </c>
      <c r="I1469" s="98">
        <f t="shared" si="99"/>
        <v>3</v>
      </c>
      <c r="J1469" s="89"/>
      <c r="K1469" s="84" t="s">
        <v>625</v>
      </c>
      <c r="L1469" s="89"/>
      <c r="M1469" s="2">
        <v>500</v>
      </c>
    </row>
    <row r="1470" spans="1:13" s="15" customFormat="1" ht="12.75">
      <c r="A1470" s="33"/>
      <c r="B1470" s="473">
        <v>1500</v>
      </c>
      <c r="C1470" s="33" t="s">
        <v>18</v>
      </c>
      <c r="D1470" s="33" t="s">
        <v>437</v>
      </c>
      <c r="E1470" s="33" t="s">
        <v>19</v>
      </c>
      <c r="F1470" s="31" t="s">
        <v>641</v>
      </c>
      <c r="G1470" s="31" t="s">
        <v>103</v>
      </c>
      <c r="H1470" s="6">
        <f t="shared" si="98"/>
        <v>-15200</v>
      </c>
      <c r="I1470" s="98">
        <f t="shared" si="99"/>
        <v>3</v>
      </c>
      <c r="J1470" s="89"/>
      <c r="K1470" s="84" t="s">
        <v>625</v>
      </c>
      <c r="L1470" s="89"/>
      <c r="M1470" s="2">
        <v>500</v>
      </c>
    </row>
    <row r="1471" spans="1:13" s="15" customFormat="1" ht="12.75">
      <c r="A1471" s="33"/>
      <c r="B1471" s="473">
        <v>1400</v>
      </c>
      <c r="C1471" s="33" t="s">
        <v>18</v>
      </c>
      <c r="D1471" s="33" t="s">
        <v>437</v>
      </c>
      <c r="E1471" s="33" t="s">
        <v>19</v>
      </c>
      <c r="F1471" s="31" t="s">
        <v>641</v>
      </c>
      <c r="G1471" s="31" t="s">
        <v>104</v>
      </c>
      <c r="H1471" s="6">
        <f t="shared" si="98"/>
        <v>-16600</v>
      </c>
      <c r="I1471" s="98">
        <f t="shared" si="99"/>
        <v>2.8</v>
      </c>
      <c r="J1471" s="89"/>
      <c r="K1471" s="84" t="s">
        <v>625</v>
      </c>
      <c r="L1471" s="89"/>
      <c r="M1471" s="2">
        <v>500</v>
      </c>
    </row>
    <row r="1472" spans="1:13" s="15" customFormat="1" ht="12.75">
      <c r="A1472" s="33"/>
      <c r="B1472" s="473">
        <v>1400</v>
      </c>
      <c r="C1472" s="33" t="s">
        <v>18</v>
      </c>
      <c r="D1472" s="33" t="s">
        <v>437</v>
      </c>
      <c r="E1472" s="33" t="s">
        <v>19</v>
      </c>
      <c r="F1472" s="31" t="s">
        <v>641</v>
      </c>
      <c r="G1472" s="31" t="s">
        <v>102</v>
      </c>
      <c r="H1472" s="6">
        <f aca="true" t="shared" si="100" ref="H1472:H1535">H1471-B1472</f>
        <v>-18000</v>
      </c>
      <c r="I1472" s="98">
        <f t="shared" si="99"/>
        <v>2.8</v>
      </c>
      <c r="J1472" s="89"/>
      <c r="K1472" s="84" t="s">
        <v>625</v>
      </c>
      <c r="L1472" s="89"/>
      <c r="M1472" s="2">
        <v>500</v>
      </c>
    </row>
    <row r="1473" spans="1:13" s="15" customFormat="1" ht="12.75">
      <c r="A1473" s="33"/>
      <c r="B1473" s="473">
        <v>1500</v>
      </c>
      <c r="C1473" s="33" t="s">
        <v>18</v>
      </c>
      <c r="D1473" s="33" t="s">
        <v>437</v>
      </c>
      <c r="E1473" s="33" t="s">
        <v>19</v>
      </c>
      <c r="F1473" s="31" t="s">
        <v>641</v>
      </c>
      <c r="G1473" s="31" t="s">
        <v>93</v>
      </c>
      <c r="H1473" s="6">
        <f t="shared" si="100"/>
        <v>-19500</v>
      </c>
      <c r="I1473" s="98">
        <f t="shared" si="99"/>
        <v>3</v>
      </c>
      <c r="J1473" s="89"/>
      <c r="K1473" s="84" t="s">
        <v>625</v>
      </c>
      <c r="L1473" s="89"/>
      <c r="M1473" s="2">
        <v>500</v>
      </c>
    </row>
    <row r="1474" spans="1:13" s="15" customFormat="1" ht="12.75">
      <c r="A1474" s="33"/>
      <c r="B1474" s="473">
        <v>1500</v>
      </c>
      <c r="C1474" s="33" t="s">
        <v>18</v>
      </c>
      <c r="D1474" s="33" t="s">
        <v>437</v>
      </c>
      <c r="E1474" s="33" t="s">
        <v>19</v>
      </c>
      <c r="F1474" s="31" t="s">
        <v>641</v>
      </c>
      <c r="G1474" s="31" t="s">
        <v>95</v>
      </c>
      <c r="H1474" s="6">
        <f t="shared" si="100"/>
        <v>-21000</v>
      </c>
      <c r="I1474" s="98">
        <f t="shared" si="99"/>
        <v>3</v>
      </c>
      <c r="J1474" s="89"/>
      <c r="K1474" s="84" t="s">
        <v>625</v>
      </c>
      <c r="L1474" s="89"/>
      <c r="M1474" s="2">
        <v>500</v>
      </c>
    </row>
    <row r="1475" spans="1:13" s="15" customFormat="1" ht="12.75">
      <c r="A1475" s="12"/>
      <c r="B1475" s="474">
        <v>1500</v>
      </c>
      <c r="C1475" s="1" t="s">
        <v>18</v>
      </c>
      <c r="D1475" s="33" t="s">
        <v>437</v>
      </c>
      <c r="E1475" s="83" t="s">
        <v>19</v>
      </c>
      <c r="F1475" s="31" t="s">
        <v>641</v>
      </c>
      <c r="G1475" s="31" t="s">
        <v>97</v>
      </c>
      <c r="H1475" s="6">
        <f t="shared" si="100"/>
        <v>-22500</v>
      </c>
      <c r="I1475" s="98">
        <f t="shared" si="99"/>
        <v>3</v>
      </c>
      <c r="K1475" s="84" t="s">
        <v>625</v>
      </c>
      <c r="M1475" s="2">
        <v>500</v>
      </c>
    </row>
    <row r="1476" spans="1:13" s="15" customFormat="1" ht="12.75">
      <c r="A1476" s="12"/>
      <c r="B1476" s="473">
        <v>1400</v>
      </c>
      <c r="C1476" s="33" t="s">
        <v>18</v>
      </c>
      <c r="D1476" s="33" t="s">
        <v>437</v>
      </c>
      <c r="E1476" s="33" t="s">
        <v>19</v>
      </c>
      <c r="F1476" s="31" t="s">
        <v>641</v>
      </c>
      <c r="G1476" s="31" t="s">
        <v>99</v>
      </c>
      <c r="H1476" s="6">
        <f t="shared" si="100"/>
        <v>-23900</v>
      </c>
      <c r="I1476" s="98">
        <f t="shared" si="99"/>
        <v>2.8</v>
      </c>
      <c r="K1476" s="84" t="s">
        <v>625</v>
      </c>
      <c r="M1476" s="2">
        <v>500</v>
      </c>
    </row>
    <row r="1477" spans="1:13" s="15" customFormat="1" ht="12.75">
      <c r="A1477" s="12"/>
      <c r="B1477" s="473">
        <v>1000</v>
      </c>
      <c r="C1477" s="33" t="s">
        <v>18</v>
      </c>
      <c r="D1477" s="33" t="s">
        <v>437</v>
      </c>
      <c r="E1477" s="33" t="s">
        <v>19</v>
      </c>
      <c r="F1477" s="31" t="s">
        <v>641</v>
      </c>
      <c r="G1477" s="31" t="s">
        <v>216</v>
      </c>
      <c r="H1477" s="6">
        <f t="shared" si="100"/>
        <v>-24900</v>
      </c>
      <c r="I1477" s="98">
        <f t="shared" si="99"/>
        <v>2</v>
      </c>
      <c r="K1477" s="84" t="s">
        <v>625</v>
      </c>
      <c r="M1477" s="2">
        <v>500</v>
      </c>
    </row>
    <row r="1478" spans="1:13" s="15" customFormat="1" ht="12.75">
      <c r="A1478" s="12"/>
      <c r="B1478" s="473">
        <v>1400</v>
      </c>
      <c r="C1478" s="33" t="s">
        <v>18</v>
      </c>
      <c r="D1478" s="33" t="s">
        <v>437</v>
      </c>
      <c r="E1478" s="33" t="s">
        <v>19</v>
      </c>
      <c r="F1478" s="31" t="s">
        <v>641</v>
      </c>
      <c r="G1478" s="31" t="s">
        <v>217</v>
      </c>
      <c r="H1478" s="6">
        <f t="shared" si="100"/>
        <v>-26300</v>
      </c>
      <c r="I1478" s="98">
        <f t="shared" si="99"/>
        <v>2.8</v>
      </c>
      <c r="K1478" s="84" t="s">
        <v>625</v>
      </c>
      <c r="M1478" s="2">
        <v>500</v>
      </c>
    </row>
    <row r="1479" spans="1:13" s="15" customFormat="1" ht="12.75">
      <c r="A1479" s="12"/>
      <c r="B1479" s="473">
        <v>1500</v>
      </c>
      <c r="C1479" s="33" t="s">
        <v>18</v>
      </c>
      <c r="D1479" s="33" t="s">
        <v>437</v>
      </c>
      <c r="E1479" s="33" t="s">
        <v>19</v>
      </c>
      <c r="F1479" s="31" t="s">
        <v>641</v>
      </c>
      <c r="G1479" s="31" t="s">
        <v>255</v>
      </c>
      <c r="H1479" s="6">
        <f t="shared" si="100"/>
        <v>-27800</v>
      </c>
      <c r="I1479" s="98">
        <f t="shared" si="99"/>
        <v>3</v>
      </c>
      <c r="K1479" s="84" t="s">
        <v>625</v>
      </c>
      <c r="M1479" s="2">
        <v>500</v>
      </c>
    </row>
    <row r="1480" spans="1:13" s="15" customFormat="1" ht="12.75">
      <c r="A1480" s="12"/>
      <c r="B1480" s="473">
        <v>1500</v>
      </c>
      <c r="C1480" s="12" t="s">
        <v>18</v>
      </c>
      <c r="D1480" s="33" t="s">
        <v>437</v>
      </c>
      <c r="E1480" s="33" t="s">
        <v>19</v>
      </c>
      <c r="F1480" s="31" t="s">
        <v>641</v>
      </c>
      <c r="G1480" s="31" t="s">
        <v>259</v>
      </c>
      <c r="H1480" s="6">
        <f t="shared" si="100"/>
        <v>-29300</v>
      </c>
      <c r="I1480" s="98">
        <f t="shared" si="99"/>
        <v>3</v>
      </c>
      <c r="K1480" s="84" t="s">
        <v>625</v>
      </c>
      <c r="M1480" s="2">
        <v>500</v>
      </c>
    </row>
    <row r="1481" spans="1:13" s="15" customFormat="1" ht="12.75">
      <c r="A1481" s="12"/>
      <c r="B1481" s="473">
        <v>1500</v>
      </c>
      <c r="C1481" s="33" t="s">
        <v>18</v>
      </c>
      <c r="D1481" s="33" t="s">
        <v>437</v>
      </c>
      <c r="E1481" s="33" t="s">
        <v>19</v>
      </c>
      <c r="F1481" s="31" t="s">
        <v>641</v>
      </c>
      <c r="G1481" s="31" t="s">
        <v>279</v>
      </c>
      <c r="H1481" s="6">
        <f t="shared" si="100"/>
        <v>-30800</v>
      </c>
      <c r="I1481" s="98">
        <f t="shared" si="99"/>
        <v>3</v>
      </c>
      <c r="K1481" s="84" t="s">
        <v>625</v>
      </c>
      <c r="M1481" s="2">
        <v>500</v>
      </c>
    </row>
    <row r="1482" spans="1:13" s="15" customFormat="1" ht="12.75">
      <c r="A1482" s="12"/>
      <c r="B1482" s="473">
        <v>1500</v>
      </c>
      <c r="C1482" s="33" t="s">
        <v>18</v>
      </c>
      <c r="D1482" s="33" t="s">
        <v>437</v>
      </c>
      <c r="E1482" s="33" t="s">
        <v>19</v>
      </c>
      <c r="F1482" s="31" t="s">
        <v>641</v>
      </c>
      <c r="G1482" s="31" t="s">
        <v>279</v>
      </c>
      <c r="H1482" s="6">
        <f t="shared" si="100"/>
        <v>-32300</v>
      </c>
      <c r="I1482" s="98">
        <f t="shared" si="99"/>
        <v>3</v>
      </c>
      <c r="K1482" s="84" t="s">
        <v>625</v>
      </c>
      <c r="M1482" s="2">
        <v>500</v>
      </c>
    </row>
    <row r="1483" spans="1:13" s="15" customFormat="1" ht="12.75">
      <c r="A1483" s="33"/>
      <c r="B1483" s="473">
        <v>1500</v>
      </c>
      <c r="C1483" s="33" t="s">
        <v>18</v>
      </c>
      <c r="D1483" s="33" t="s">
        <v>437</v>
      </c>
      <c r="E1483" s="33" t="s">
        <v>19</v>
      </c>
      <c r="F1483" s="31" t="s">
        <v>641</v>
      </c>
      <c r="G1483" s="31" t="s">
        <v>292</v>
      </c>
      <c r="H1483" s="6">
        <f t="shared" si="100"/>
        <v>-33800</v>
      </c>
      <c r="I1483" s="98">
        <f t="shared" si="99"/>
        <v>3</v>
      </c>
      <c r="J1483" s="89"/>
      <c r="K1483" s="84" t="s">
        <v>625</v>
      </c>
      <c r="L1483" s="89"/>
      <c r="M1483" s="2">
        <v>500</v>
      </c>
    </row>
    <row r="1484" spans="1:13" s="15" customFormat="1" ht="12.75">
      <c r="A1484" s="33"/>
      <c r="B1484" s="473">
        <v>1500</v>
      </c>
      <c r="C1484" s="33" t="s">
        <v>18</v>
      </c>
      <c r="D1484" s="33" t="s">
        <v>437</v>
      </c>
      <c r="E1484" s="33" t="s">
        <v>19</v>
      </c>
      <c r="F1484" s="31" t="s">
        <v>641</v>
      </c>
      <c r="G1484" s="31" t="s">
        <v>292</v>
      </c>
      <c r="H1484" s="6">
        <f t="shared" si="100"/>
        <v>-35300</v>
      </c>
      <c r="I1484" s="98">
        <f t="shared" si="99"/>
        <v>3</v>
      </c>
      <c r="J1484" s="89"/>
      <c r="K1484" s="84" t="s">
        <v>625</v>
      </c>
      <c r="L1484" s="89"/>
      <c r="M1484" s="2">
        <v>500</v>
      </c>
    </row>
    <row r="1485" spans="1:13" s="15" customFormat="1" ht="12.75">
      <c r="A1485" s="33"/>
      <c r="B1485" s="473">
        <v>1400</v>
      </c>
      <c r="C1485" s="33" t="s">
        <v>18</v>
      </c>
      <c r="D1485" s="33" t="s">
        <v>437</v>
      </c>
      <c r="E1485" s="33" t="s">
        <v>19</v>
      </c>
      <c r="F1485" s="31" t="s">
        <v>641</v>
      </c>
      <c r="G1485" s="31" t="s">
        <v>294</v>
      </c>
      <c r="H1485" s="6">
        <f t="shared" si="100"/>
        <v>-36700</v>
      </c>
      <c r="I1485" s="98">
        <f t="shared" si="99"/>
        <v>2.8</v>
      </c>
      <c r="J1485" s="89"/>
      <c r="K1485" s="84" t="s">
        <v>625</v>
      </c>
      <c r="L1485" s="89"/>
      <c r="M1485" s="2">
        <v>500</v>
      </c>
    </row>
    <row r="1486" spans="1:13" s="15" customFormat="1" ht="12.75">
      <c r="A1486" s="33"/>
      <c r="B1486" s="473">
        <v>1500</v>
      </c>
      <c r="C1486" s="33" t="s">
        <v>18</v>
      </c>
      <c r="D1486" s="33" t="s">
        <v>437</v>
      </c>
      <c r="E1486" s="33" t="s">
        <v>19</v>
      </c>
      <c r="F1486" s="31" t="s">
        <v>641</v>
      </c>
      <c r="G1486" s="31" t="s">
        <v>296</v>
      </c>
      <c r="H1486" s="6">
        <f t="shared" si="100"/>
        <v>-38200</v>
      </c>
      <c r="I1486" s="98">
        <f t="shared" si="99"/>
        <v>3</v>
      </c>
      <c r="J1486" s="89"/>
      <c r="K1486" s="84" t="s">
        <v>625</v>
      </c>
      <c r="L1486" s="89"/>
      <c r="M1486" s="2">
        <v>500</v>
      </c>
    </row>
    <row r="1487" spans="1:13" s="15" customFormat="1" ht="12.75">
      <c r="A1487" s="33"/>
      <c r="B1487" s="473">
        <v>1500</v>
      </c>
      <c r="C1487" s="33" t="s">
        <v>18</v>
      </c>
      <c r="D1487" s="33" t="s">
        <v>437</v>
      </c>
      <c r="E1487" s="33" t="s">
        <v>19</v>
      </c>
      <c r="F1487" s="31" t="s">
        <v>641</v>
      </c>
      <c r="G1487" s="31" t="s">
        <v>298</v>
      </c>
      <c r="H1487" s="6">
        <f t="shared" si="100"/>
        <v>-39700</v>
      </c>
      <c r="I1487" s="98">
        <f t="shared" si="99"/>
        <v>3</v>
      </c>
      <c r="J1487" s="89"/>
      <c r="K1487" s="84" t="s">
        <v>625</v>
      </c>
      <c r="L1487" s="89"/>
      <c r="M1487" s="2">
        <v>500</v>
      </c>
    </row>
    <row r="1488" spans="1:13" s="15" customFormat="1" ht="12.75">
      <c r="A1488" s="1"/>
      <c r="B1488" s="474">
        <v>1500</v>
      </c>
      <c r="C1488" s="83" t="s">
        <v>18</v>
      </c>
      <c r="D1488" s="12" t="s">
        <v>437</v>
      </c>
      <c r="E1488" s="33" t="s">
        <v>19</v>
      </c>
      <c r="F1488" s="70" t="s">
        <v>691</v>
      </c>
      <c r="G1488" s="70" t="s">
        <v>33</v>
      </c>
      <c r="H1488" s="6">
        <f t="shared" si="100"/>
        <v>-41200</v>
      </c>
      <c r="I1488" s="98">
        <f t="shared" si="99"/>
        <v>3</v>
      </c>
      <c r="J1488"/>
      <c r="K1488" s="84" t="s">
        <v>421</v>
      </c>
      <c r="L1488"/>
      <c r="M1488" s="2">
        <v>500</v>
      </c>
    </row>
    <row r="1489" spans="1:13" s="100" customFormat="1" ht="12.75">
      <c r="A1489" s="1"/>
      <c r="B1489" s="473">
        <v>1400</v>
      </c>
      <c r="C1489" s="12" t="s">
        <v>18</v>
      </c>
      <c r="D1489" s="12" t="s">
        <v>437</v>
      </c>
      <c r="E1489" s="12" t="s">
        <v>19</v>
      </c>
      <c r="F1489" s="27" t="s">
        <v>691</v>
      </c>
      <c r="G1489" s="30" t="s">
        <v>36</v>
      </c>
      <c r="H1489" s="6">
        <f t="shared" si="100"/>
        <v>-42600</v>
      </c>
      <c r="I1489" s="98">
        <f t="shared" si="99"/>
        <v>2.8</v>
      </c>
      <c r="J1489"/>
      <c r="K1489" s="84" t="s">
        <v>421</v>
      </c>
      <c r="L1489"/>
      <c r="M1489" s="2">
        <v>500</v>
      </c>
    </row>
    <row r="1490" spans="1:13" s="15" customFormat="1" ht="12.75">
      <c r="A1490" s="1"/>
      <c r="B1490" s="473">
        <v>1200</v>
      </c>
      <c r="C1490" s="12" t="s">
        <v>18</v>
      </c>
      <c r="D1490" s="12" t="s">
        <v>437</v>
      </c>
      <c r="E1490" s="12" t="s">
        <v>19</v>
      </c>
      <c r="F1490" s="70" t="s">
        <v>691</v>
      </c>
      <c r="G1490" s="30" t="s">
        <v>39</v>
      </c>
      <c r="H1490" s="6">
        <f t="shared" si="100"/>
        <v>-43800</v>
      </c>
      <c r="I1490" s="98">
        <f t="shared" si="99"/>
        <v>2.4</v>
      </c>
      <c r="J1490"/>
      <c r="K1490" s="84" t="s">
        <v>421</v>
      </c>
      <c r="L1490"/>
      <c r="M1490" s="2">
        <v>500</v>
      </c>
    </row>
    <row r="1491" spans="1:13" s="15" customFormat="1" ht="12.75">
      <c r="A1491" s="12"/>
      <c r="B1491" s="473">
        <v>1400</v>
      </c>
      <c r="C1491" s="12" t="s">
        <v>18</v>
      </c>
      <c r="D1491" s="12" t="s">
        <v>437</v>
      </c>
      <c r="E1491" s="12" t="s">
        <v>19</v>
      </c>
      <c r="F1491" s="27" t="s">
        <v>691</v>
      </c>
      <c r="G1491" s="30" t="s">
        <v>41</v>
      </c>
      <c r="H1491" s="6">
        <f t="shared" si="100"/>
        <v>-45200</v>
      </c>
      <c r="I1491" s="98">
        <f t="shared" si="99"/>
        <v>2.8</v>
      </c>
      <c r="K1491" s="84" t="s">
        <v>421</v>
      </c>
      <c r="M1491" s="2">
        <v>500</v>
      </c>
    </row>
    <row r="1492" spans="1:13" s="15" customFormat="1" ht="12.75">
      <c r="A1492" s="1"/>
      <c r="B1492" s="474">
        <v>1400</v>
      </c>
      <c r="C1492" s="12" t="s">
        <v>18</v>
      </c>
      <c r="D1492" s="12" t="s">
        <v>437</v>
      </c>
      <c r="E1492" s="12" t="s">
        <v>19</v>
      </c>
      <c r="F1492" s="27" t="s">
        <v>691</v>
      </c>
      <c r="G1492" s="27" t="s">
        <v>43</v>
      </c>
      <c r="H1492" s="6">
        <f t="shared" si="100"/>
        <v>-46600</v>
      </c>
      <c r="I1492" s="98">
        <f t="shared" si="99"/>
        <v>2.8</v>
      </c>
      <c r="J1492"/>
      <c r="K1492" s="84" t="s">
        <v>421</v>
      </c>
      <c r="L1492"/>
      <c r="M1492" s="2">
        <v>500</v>
      </c>
    </row>
    <row r="1493" spans="1:13" s="15" customFormat="1" ht="12.75">
      <c r="A1493" s="1"/>
      <c r="B1493" s="474">
        <v>1000</v>
      </c>
      <c r="C1493" s="12" t="s">
        <v>18</v>
      </c>
      <c r="D1493" s="12" t="s">
        <v>437</v>
      </c>
      <c r="E1493" s="12" t="s">
        <v>19</v>
      </c>
      <c r="F1493" s="27" t="s">
        <v>691</v>
      </c>
      <c r="G1493" s="27" t="s">
        <v>45</v>
      </c>
      <c r="H1493" s="6">
        <f t="shared" si="100"/>
        <v>-47600</v>
      </c>
      <c r="I1493" s="98">
        <f t="shared" si="99"/>
        <v>2</v>
      </c>
      <c r="J1493"/>
      <c r="K1493" s="84" t="s">
        <v>421</v>
      </c>
      <c r="L1493"/>
      <c r="M1493" s="2">
        <v>500</v>
      </c>
    </row>
    <row r="1494" spans="1:13" s="15" customFormat="1" ht="12.75">
      <c r="A1494" s="1"/>
      <c r="B1494" s="474">
        <v>1500</v>
      </c>
      <c r="C1494" s="37" t="s">
        <v>18</v>
      </c>
      <c r="D1494" s="12" t="s">
        <v>437</v>
      </c>
      <c r="E1494" s="12" t="s">
        <v>19</v>
      </c>
      <c r="F1494" s="70" t="s">
        <v>691</v>
      </c>
      <c r="G1494" s="27" t="s">
        <v>91</v>
      </c>
      <c r="H1494" s="6">
        <f t="shared" si="100"/>
        <v>-49100</v>
      </c>
      <c r="I1494" s="98">
        <f t="shared" si="99"/>
        <v>3</v>
      </c>
      <c r="J1494" s="36"/>
      <c r="K1494" s="84" t="s">
        <v>421</v>
      </c>
      <c r="L1494" s="36"/>
      <c r="M1494" s="2">
        <v>500</v>
      </c>
    </row>
    <row r="1495" spans="1:13" s="89" customFormat="1" ht="12.75">
      <c r="A1495" s="1"/>
      <c r="B1495" s="474">
        <v>1500</v>
      </c>
      <c r="C1495" s="1" t="s">
        <v>18</v>
      </c>
      <c r="D1495" s="12" t="s">
        <v>437</v>
      </c>
      <c r="E1495" s="12" t="s">
        <v>19</v>
      </c>
      <c r="F1495" s="70" t="s">
        <v>691</v>
      </c>
      <c r="G1495" s="27" t="s">
        <v>58</v>
      </c>
      <c r="H1495" s="6">
        <f t="shared" si="100"/>
        <v>-50600</v>
      </c>
      <c r="I1495" s="98">
        <f t="shared" si="99"/>
        <v>3</v>
      </c>
      <c r="J1495"/>
      <c r="K1495" s="84" t="s">
        <v>421</v>
      </c>
      <c r="L1495"/>
      <c r="M1495" s="2">
        <v>500</v>
      </c>
    </row>
    <row r="1496" spans="1:13" s="89" customFormat="1" ht="12.75">
      <c r="A1496" s="1"/>
      <c r="B1496" s="474">
        <v>1500</v>
      </c>
      <c r="C1496" s="1" t="s">
        <v>18</v>
      </c>
      <c r="D1496" s="12" t="s">
        <v>437</v>
      </c>
      <c r="E1496" s="12" t="s">
        <v>19</v>
      </c>
      <c r="F1496" s="70" t="s">
        <v>691</v>
      </c>
      <c r="G1496" s="27" t="s">
        <v>103</v>
      </c>
      <c r="H1496" s="6">
        <f t="shared" si="100"/>
        <v>-52100</v>
      </c>
      <c r="I1496" s="98">
        <f t="shared" si="99"/>
        <v>3</v>
      </c>
      <c r="J1496"/>
      <c r="K1496" s="84" t="s">
        <v>421</v>
      </c>
      <c r="L1496"/>
      <c r="M1496" s="2">
        <v>500</v>
      </c>
    </row>
    <row r="1497" spans="1:13" s="15" customFormat="1" ht="12.75">
      <c r="A1497" s="1"/>
      <c r="B1497" s="474">
        <v>1400</v>
      </c>
      <c r="C1497" s="1" t="s">
        <v>18</v>
      </c>
      <c r="D1497" s="12" t="s">
        <v>437</v>
      </c>
      <c r="E1497" s="12" t="s">
        <v>19</v>
      </c>
      <c r="F1497" s="70" t="s">
        <v>691</v>
      </c>
      <c r="G1497" s="27" t="s">
        <v>104</v>
      </c>
      <c r="H1497" s="6">
        <f t="shared" si="100"/>
        <v>-53500</v>
      </c>
      <c r="I1497" s="98">
        <f t="shared" si="99"/>
        <v>2.8</v>
      </c>
      <c r="J1497"/>
      <c r="K1497" s="84" t="s">
        <v>421</v>
      </c>
      <c r="L1497"/>
      <c r="M1497" s="2">
        <v>500</v>
      </c>
    </row>
    <row r="1498" spans="1:13" s="15" customFormat="1" ht="12.75">
      <c r="A1498" s="1"/>
      <c r="B1498" s="474">
        <v>1300</v>
      </c>
      <c r="C1498" s="1" t="s">
        <v>18</v>
      </c>
      <c r="D1498" s="12" t="s">
        <v>437</v>
      </c>
      <c r="E1498" s="12" t="s">
        <v>19</v>
      </c>
      <c r="F1498" s="70" t="s">
        <v>691</v>
      </c>
      <c r="G1498" s="27" t="s">
        <v>102</v>
      </c>
      <c r="H1498" s="6">
        <f t="shared" si="100"/>
        <v>-54800</v>
      </c>
      <c r="I1498" s="98">
        <f t="shared" si="99"/>
        <v>2.6</v>
      </c>
      <c r="J1498"/>
      <c r="K1498" s="84" t="s">
        <v>421</v>
      </c>
      <c r="L1498"/>
      <c r="M1498" s="2">
        <v>500</v>
      </c>
    </row>
    <row r="1499" spans="1:13" s="15" customFormat="1" ht="12.75">
      <c r="A1499" s="1"/>
      <c r="B1499" s="474">
        <v>1500</v>
      </c>
      <c r="C1499" s="33" t="s">
        <v>18</v>
      </c>
      <c r="D1499" s="12" t="s">
        <v>437</v>
      </c>
      <c r="E1499" s="12" t="s">
        <v>19</v>
      </c>
      <c r="F1499" s="27" t="s">
        <v>691</v>
      </c>
      <c r="G1499" s="27" t="s">
        <v>93</v>
      </c>
      <c r="H1499" s="6">
        <f t="shared" si="100"/>
        <v>-56300</v>
      </c>
      <c r="I1499" s="98">
        <f t="shared" si="99"/>
        <v>3</v>
      </c>
      <c r="J1499"/>
      <c r="K1499" s="84" t="s">
        <v>421</v>
      </c>
      <c r="L1499"/>
      <c r="M1499" s="2">
        <v>500</v>
      </c>
    </row>
    <row r="1500" spans="1:13" s="15" customFormat="1" ht="12.75">
      <c r="A1500" s="1"/>
      <c r="B1500" s="474">
        <v>1500</v>
      </c>
      <c r="C1500" s="12" t="s">
        <v>18</v>
      </c>
      <c r="D1500" s="12" t="s">
        <v>437</v>
      </c>
      <c r="E1500" s="12" t="s">
        <v>19</v>
      </c>
      <c r="F1500" s="70" t="s">
        <v>691</v>
      </c>
      <c r="G1500" s="27" t="s">
        <v>95</v>
      </c>
      <c r="H1500" s="6">
        <f t="shared" si="100"/>
        <v>-57800</v>
      </c>
      <c r="I1500" s="98">
        <f t="shared" si="99"/>
        <v>3</v>
      </c>
      <c r="J1500"/>
      <c r="K1500" s="84" t="s">
        <v>421</v>
      </c>
      <c r="L1500"/>
      <c r="M1500" s="2">
        <v>500</v>
      </c>
    </row>
    <row r="1501" spans="1:13" s="15" customFormat="1" ht="12.75">
      <c r="A1501" s="1"/>
      <c r="B1501" s="474">
        <v>1500</v>
      </c>
      <c r="C1501" s="1" t="s">
        <v>18</v>
      </c>
      <c r="D1501" s="12" t="s">
        <v>437</v>
      </c>
      <c r="E1501" s="12" t="s">
        <v>19</v>
      </c>
      <c r="F1501" s="70" t="s">
        <v>691</v>
      </c>
      <c r="G1501" s="27" t="s">
        <v>97</v>
      </c>
      <c r="H1501" s="6">
        <f t="shared" si="100"/>
        <v>-59300</v>
      </c>
      <c r="I1501" s="98">
        <f t="shared" si="99"/>
        <v>3</v>
      </c>
      <c r="J1501"/>
      <c r="K1501" s="84" t="s">
        <v>421</v>
      </c>
      <c r="L1501"/>
      <c r="M1501" s="2">
        <v>500</v>
      </c>
    </row>
    <row r="1502" spans="1:13" s="89" customFormat="1" ht="12.75">
      <c r="A1502" s="1"/>
      <c r="B1502" s="474">
        <v>1500</v>
      </c>
      <c r="C1502" s="1" t="s">
        <v>18</v>
      </c>
      <c r="D1502" s="12" t="s">
        <v>437</v>
      </c>
      <c r="E1502" s="12" t="s">
        <v>19</v>
      </c>
      <c r="F1502" s="70" t="s">
        <v>691</v>
      </c>
      <c r="G1502" s="70" t="s">
        <v>99</v>
      </c>
      <c r="H1502" s="6">
        <f t="shared" si="100"/>
        <v>-60800</v>
      </c>
      <c r="I1502" s="98">
        <f t="shared" si="99"/>
        <v>3</v>
      </c>
      <c r="J1502"/>
      <c r="K1502" s="84" t="s">
        <v>421</v>
      </c>
      <c r="L1502"/>
      <c r="M1502" s="2">
        <v>500</v>
      </c>
    </row>
    <row r="1503" spans="1:13" s="89" customFormat="1" ht="12.75">
      <c r="A1503" s="1"/>
      <c r="B1503" s="474">
        <v>1500</v>
      </c>
      <c r="C1503" s="33" t="s">
        <v>18</v>
      </c>
      <c r="D1503" s="33" t="s">
        <v>437</v>
      </c>
      <c r="E1503" s="33" t="s">
        <v>19</v>
      </c>
      <c r="F1503" s="70" t="s">
        <v>691</v>
      </c>
      <c r="G1503" s="70" t="s">
        <v>216</v>
      </c>
      <c r="H1503" s="6">
        <f t="shared" si="100"/>
        <v>-62300</v>
      </c>
      <c r="I1503" s="98">
        <f t="shared" si="99"/>
        <v>3</v>
      </c>
      <c r="J1503"/>
      <c r="K1503" s="84" t="s">
        <v>421</v>
      </c>
      <c r="L1503"/>
      <c r="M1503" s="2">
        <v>500</v>
      </c>
    </row>
    <row r="1504" spans="1:13" s="89" customFormat="1" ht="12.75">
      <c r="A1504" s="12"/>
      <c r="B1504" s="473">
        <v>1500</v>
      </c>
      <c r="C1504" s="33" t="s">
        <v>18</v>
      </c>
      <c r="D1504" s="12" t="s">
        <v>437</v>
      </c>
      <c r="E1504" s="12" t="s">
        <v>19</v>
      </c>
      <c r="F1504" s="30" t="s">
        <v>691</v>
      </c>
      <c r="G1504" s="31" t="s">
        <v>217</v>
      </c>
      <c r="H1504" s="6">
        <f t="shared" si="100"/>
        <v>-63800</v>
      </c>
      <c r="I1504" s="98">
        <f aca="true" t="shared" si="101" ref="I1504:I1567">+B1504/M1504</f>
        <v>3</v>
      </c>
      <c r="J1504" s="15"/>
      <c r="K1504" s="89" t="s">
        <v>421</v>
      </c>
      <c r="L1504" s="15"/>
      <c r="M1504" s="2">
        <v>500</v>
      </c>
    </row>
    <row r="1505" spans="1:13" s="89" customFormat="1" ht="12.75">
      <c r="A1505" s="12"/>
      <c r="B1505" s="473">
        <v>1500</v>
      </c>
      <c r="C1505" s="33" t="s">
        <v>18</v>
      </c>
      <c r="D1505" s="12" t="s">
        <v>437</v>
      </c>
      <c r="E1505" s="33" t="s">
        <v>19</v>
      </c>
      <c r="F1505" s="31" t="s">
        <v>691</v>
      </c>
      <c r="G1505" s="31" t="s">
        <v>255</v>
      </c>
      <c r="H1505" s="6">
        <f t="shared" si="100"/>
        <v>-65300</v>
      </c>
      <c r="I1505" s="98">
        <f t="shared" si="101"/>
        <v>3</v>
      </c>
      <c r="J1505" s="15"/>
      <c r="K1505" s="89" t="s">
        <v>421</v>
      </c>
      <c r="L1505" s="15"/>
      <c r="M1505" s="2">
        <v>500</v>
      </c>
    </row>
    <row r="1506" spans="1:13" s="89" customFormat="1" ht="12.75">
      <c r="A1506" s="12"/>
      <c r="B1506" s="473">
        <v>5000</v>
      </c>
      <c r="C1506" s="12" t="s">
        <v>872</v>
      </c>
      <c r="D1506" s="12" t="s">
        <v>437</v>
      </c>
      <c r="E1506" s="12" t="s">
        <v>19</v>
      </c>
      <c r="F1506" s="30" t="s">
        <v>692</v>
      </c>
      <c r="G1506" s="30" t="s">
        <v>259</v>
      </c>
      <c r="H1506" s="6">
        <f t="shared" si="100"/>
        <v>-70300</v>
      </c>
      <c r="I1506" s="98">
        <f t="shared" si="101"/>
        <v>10</v>
      </c>
      <c r="J1506" s="15"/>
      <c r="K1506" s="89" t="s">
        <v>421</v>
      </c>
      <c r="L1506" s="15"/>
      <c r="M1506" s="2">
        <v>500</v>
      </c>
    </row>
    <row r="1507" spans="1:13" s="89" customFormat="1" ht="12.75">
      <c r="A1507" s="12"/>
      <c r="B1507" s="473">
        <v>5000</v>
      </c>
      <c r="C1507" s="12" t="s">
        <v>18</v>
      </c>
      <c r="D1507" s="12" t="s">
        <v>437</v>
      </c>
      <c r="E1507" s="12" t="s">
        <v>19</v>
      </c>
      <c r="F1507" s="31" t="s">
        <v>691</v>
      </c>
      <c r="G1507" s="30" t="s">
        <v>259</v>
      </c>
      <c r="H1507" s="6">
        <f t="shared" si="100"/>
        <v>-75300</v>
      </c>
      <c r="I1507" s="98">
        <f t="shared" si="101"/>
        <v>10</v>
      </c>
      <c r="J1507" s="15"/>
      <c r="K1507" s="89" t="s">
        <v>421</v>
      </c>
      <c r="L1507" s="15"/>
      <c r="M1507" s="2">
        <v>500</v>
      </c>
    </row>
    <row r="1508" spans="1:13" s="89" customFormat="1" ht="12.75">
      <c r="A1508" s="12"/>
      <c r="B1508" s="473">
        <v>1500</v>
      </c>
      <c r="C1508" s="33" t="s">
        <v>18</v>
      </c>
      <c r="D1508" s="33" t="s">
        <v>437</v>
      </c>
      <c r="E1508" s="33" t="s">
        <v>19</v>
      </c>
      <c r="F1508" s="31" t="s">
        <v>691</v>
      </c>
      <c r="G1508" s="31" t="s">
        <v>259</v>
      </c>
      <c r="H1508" s="6">
        <f t="shared" si="100"/>
        <v>-76800</v>
      </c>
      <c r="I1508" s="98">
        <f t="shared" si="101"/>
        <v>3</v>
      </c>
      <c r="J1508" s="15"/>
      <c r="K1508" s="89" t="s">
        <v>421</v>
      </c>
      <c r="L1508" s="15"/>
      <c r="M1508" s="2">
        <v>500</v>
      </c>
    </row>
    <row r="1509" spans="1:13" s="89" customFormat="1" ht="12.75">
      <c r="A1509" s="12"/>
      <c r="B1509" s="473">
        <v>5000</v>
      </c>
      <c r="C1509" s="33" t="s">
        <v>18</v>
      </c>
      <c r="D1509" s="12" t="s">
        <v>437</v>
      </c>
      <c r="E1509" s="33" t="s">
        <v>19</v>
      </c>
      <c r="F1509" s="31" t="s">
        <v>691</v>
      </c>
      <c r="G1509" s="31" t="s">
        <v>279</v>
      </c>
      <c r="H1509" s="6">
        <f t="shared" si="100"/>
        <v>-81800</v>
      </c>
      <c r="I1509" s="98">
        <f t="shared" si="101"/>
        <v>10</v>
      </c>
      <c r="J1509" s="15"/>
      <c r="K1509" s="89" t="s">
        <v>421</v>
      </c>
      <c r="L1509" s="15"/>
      <c r="M1509" s="2">
        <v>500</v>
      </c>
    </row>
    <row r="1510" spans="1:13" s="89" customFormat="1" ht="12.75">
      <c r="A1510" s="12"/>
      <c r="B1510" s="473">
        <v>1500</v>
      </c>
      <c r="C1510" s="33" t="s">
        <v>18</v>
      </c>
      <c r="D1510" s="12" t="s">
        <v>437</v>
      </c>
      <c r="E1510" s="33" t="s">
        <v>19</v>
      </c>
      <c r="F1510" s="31" t="s">
        <v>691</v>
      </c>
      <c r="G1510" s="31" t="s">
        <v>279</v>
      </c>
      <c r="H1510" s="6">
        <f t="shared" si="100"/>
        <v>-83300</v>
      </c>
      <c r="I1510" s="98">
        <f t="shared" si="101"/>
        <v>3</v>
      </c>
      <c r="J1510" s="15"/>
      <c r="K1510" s="89" t="s">
        <v>421</v>
      </c>
      <c r="L1510" s="15"/>
      <c r="M1510" s="2">
        <v>500</v>
      </c>
    </row>
    <row r="1511" spans="1:13" s="89" customFormat="1" ht="12.75">
      <c r="A1511" s="33"/>
      <c r="B1511" s="473">
        <v>1000</v>
      </c>
      <c r="C1511" s="33" t="s">
        <v>18</v>
      </c>
      <c r="D1511" s="12" t="s">
        <v>437</v>
      </c>
      <c r="E1511" s="33" t="s">
        <v>19</v>
      </c>
      <c r="F1511" s="31" t="s">
        <v>691</v>
      </c>
      <c r="G1511" s="31" t="s">
        <v>292</v>
      </c>
      <c r="H1511" s="6">
        <f t="shared" si="100"/>
        <v>-84300</v>
      </c>
      <c r="I1511" s="98">
        <f t="shared" si="101"/>
        <v>2</v>
      </c>
      <c r="K1511" s="89" t="s">
        <v>421</v>
      </c>
      <c r="M1511" s="2">
        <v>500</v>
      </c>
    </row>
    <row r="1512" spans="1:13" s="89" customFormat="1" ht="12.75">
      <c r="A1512" s="33"/>
      <c r="B1512" s="473">
        <v>1000</v>
      </c>
      <c r="C1512" s="33" t="s">
        <v>18</v>
      </c>
      <c r="D1512" s="12" t="s">
        <v>437</v>
      </c>
      <c r="E1512" s="33" t="s">
        <v>19</v>
      </c>
      <c r="F1512" s="31" t="s">
        <v>691</v>
      </c>
      <c r="G1512" s="31" t="s">
        <v>294</v>
      </c>
      <c r="H1512" s="6">
        <f t="shared" si="100"/>
        <v>-85300</v>
      </c>
      <c r="I1512" s="98">
        <f t="shared" si="101"/>
        <v>2</v>
      </c>
      <c r="K1512" s="89" t="s">
        <v>421</v>
      </c>
      <c r="M1512" s="2">
        <v>500</v>
      </c>
    </row>
    <row r="1513" spans="1:13" s="89" customFormat="1" ht="12.75">
      <c r="A1513" s="33"/>
      <c r="B1513" s="473">
        <v>1400</v>
      </c>
      <c r="C1513" s="33" t="s">
        <v>18</v>
      </c>
      <c r="D1513" s="12" t="s">
        <v>437</v>
      </c>
      <c r="E1513" s="33" t="s">
        <v>19</v>
      </c>
      <c r="F1513" s="31" t="s">
        <v>691</v>
      </c>
      <c r="G1513" s="31" t="s">
        <v>296</v>
      </c>
      <c r="H1513" s="6">
        <f t="shared" si="100"/>
        <v>-86700</v>
      </c>
      <c r="I1513" s="98">
        <f t="shared" si="101"/>
        <v>2.8</v>
      </c>
      <c r="K1513" s="89" t="s">
        <v>421</v>
      </c>
      <c r="M1513" s="2">
        <v>500</v>
      </c>
    </row>
    <row r="1514" spans="1:13" s="89" customFormat="1" ht="12.75">
      <c r="A1514" s="33"/>
      <c r="B1514" s="473">
        <v>1200</v>
      </c>
      <c r="C1514" s="33" t="s">
        <v>18</v>
      </c>
      <c r="D1514" s="12" t="s">
        <v>437</v>
      </c>
      <c r="E1514" s="33" t="s">
        <v>19</v>
      </c>
      <c r="F1514" s="31" t="s">
        <v>691</v>
      </c>
      <c r="G1514" s="31" t="s">
        <v>298</v>
      </c>
      <c r="H1514" s="6">
        <f t="shared" si="100"/>
        <v>-87900</v>
      </c>
      <c r="I1514" s="98">
        <f t="shared" si="101"/>
        <v>2.4</v>
      </c>
      <c r="K1514" s="89" t="s">
        <v>421</v>
      </c>
      <c r="M1514" s="2">
        <v>500</v>
      </c>
    </row>
    <row r="1515" spans="1:13" s="89" customFormat="1" ht="12.75">
      <c r="A1515" s="33"/>
      <c r="B1515" s="473">
        <v>800</v>
      </c>
      <c r="C1515" s="33" t="s">
        <v>18</v>
      </c>
      <c r="D1515" s="33" t="s">
        <v>437</v>
      </c>
      <c r="E1515" s="33" t="s">
        <v>19</v>
      </c>
      <c r="F1515" s="31" t="s">
        <v>691</v>
      </c>
      <c r="G1515" s="31" t="s">
        <v>319</v>
      </c>
      <c r="H1515" s="6">
        <f t="shared" si="100"/>
        <v>-88700</v>
      </c>
      <c r="I1515" s="98">
        <f t="shared" si="101"/>
        <v>1.6</v>
      </c>
      <c r="K1515" s="89" t="s">
        <v>421</v>
      </c>
      <c r="M1515" s="2">
        <v>500</v>
      </c>
    </row>
    <row r="1516" spans="1:13" s="89" customFormat="1" ht="12.75">
      <c r="A1516" s="1"/>
      <c r="B1516" s="473">
        <v>700</v>
      </c>
      <c r="C1516" s="33" t="s">
        <v>18</v>
      </c>
      <c r="D1516" s="33" t="s">
        <v>437</v>
      </c>
      <c r="E1516" s="33" t="s">
        <v>19</v>
      </c>
      <c r="F1516" s="31" t="s">
        <v>693</v>
      </c>
      <c r="G1516" s="31" t="s">
        <v>16</v>
      </c>
      <c r="H1516" s="6">
        <f t="shared" si="100"/>
        <v>-89400</v>
      </c>
      <c r="I1516" s="98">
        <f t="shared" si="101"/>
        <v>1.4</v>
      </c>
      <c r="J1516"/>
      <c r="K1516" s="84" t="s">
        <v>656</v>
      </c>
      <c r="L1516"/>
      <c r="M1516" s="2">
        <v>500</v>
      </c>
    </row>
    <row r="1517" spans="1:13" s="15" customFormat="1" ht="12.75">
      <c r="A1517" s="1"/>
      <c r="B1517" s="473">
        <v>1200</v>
      </c>
      <c r="C1517" s="151" t="s">
        <v>18</v>
      </c>
      <c r="D1517" s="33" t="s">
        <v>437</v>
      </c>
      <c r="E1517" s="151" t="s">
        <v>19</v>
      </c>
      <c r="F1517" s="31" t="s">
        <v>693</v>
      </c>
      <c r="G1517" s="31" t="s">
        <v>33</v>
      </c>
      <c r="H1517" s="6">
        <f t="shared" si="100"/>
        <v>-90600</v>
      </c>
      <c r="I1517" s="98">
        <f t="shared" si="101"/>
        <v>2.4</v>
      </c>
      <c r="J1517"/>
      <c r="K1517" s="84" t="s">
        <v>656</v>
      </c>
      <c r="L1517"/>
      <c r="M1517" s="2">
        <v>500</v>
      </c>
    </row>
    <row r="1518" spans="1:13" s="89" customFormat="1" ht="12.75">
      <c r="A1518" s="1"/>
      <c r="B1518" s="473">
        <v>1200</v>
      </c>
      <c r="C1518" s="33" t="s">
        <v>18</v>
      </c>
      <c r="D1518" s="33" t="s">
        <v>437</v>
      </c>
      <c r="E1518" s="33" t="s">
        <v>19</v>
      </c>
      <c r="F1518" s="31" t="s">
        <v>693</v>
      </c>
      <c r="G1518" s="31" t="s">
        <v>36</v>
      </c>
      <c r="H1518" s="6">
        <f t="shared" si="100"/>
        <v>-91800</v>
      </c>
      <c r="I1518" s="98">
        <f t="shared" si="101"/>
        <v>2.4</v>
      </c>
      <c r="J1518"/>
      <c r="K1518" s="84" t="s">
        <v>656</v>
      </c>
      <c r="L1518"/>
      <c r="M1518" s="2">
        <v>500</v>
      </c>
    </row>
    <row r="1519" spans="1:13" s="89" customFormat="1" ht="12.75">
      <c r="A1519" s="1"/>
      <c r="B1519" s="473">
        <v>1000</v>
      </c>
      <c r="C1519" s="33" t="s">
        <v>18</v>
      </c>
      <c r="D1519" s="33" t="s">
        <v>437</v>
      </c>
      <c r="E1519" s="33" t="s">
        <v>19</v>
      </c>
      <c r="F1519" s="31" t="s">
        <v>693</v>
      </c>
      <c r="G1519" s="31" t="s">
        <v>39</v>
      </c>
      <c r="H1519" s="6">
        <f t="shared" si="100"/>
        <v>-92800</v>
      </c>
      <c r="I1519" s="98">
        <f t="shared" si="101"/>
        <v>2</v>
      </c>
      <c r="J1519"/>
      <c r="K1519" s="84" t="s">
        <v>656</v>
      </c>
      <c r="L1519"/>
      <c r="M1519" s="2">
        <v>500</v>
      </c>
    </row>
    <row r="1520" spans="1:13" s="89" customFormat="1" ht="12.75">
      <c r="A1520" s="1"/>
      <c r="B1520" s="473">
        <v>1500</v>
      </c>
      <c r="C1520" s="33" t="s">
        <v>18</v>
      </c>
      <c r="D1520" s="33" t="s">
        <v>437</v>
      </c>
      <c r="E1520" s="33" t="s">
        <v>19</v>
      </c>
      <c r="F1520" s="31" t="s">
        <v>693</v>
      </c>
      <c r="G1520" s="31" t="s">
        <v>41</v>
      </c>
      <c r="H1520" s="6">
        <f t="shared" si="100"/>
        <v>-94300</v>
      </c>
      <c r="I1520" s="98">
        <f t="shared" si="101"/>
        <v>3</v>
      </c>
      <c r="J1520"/>
      <c r="K1520" s="84" t="s">
        <v>656</v>
      </c>
      <c r="L1520"/>
      <c r="M1520" s="2">
        <v>500</v>
      </c>
    </row>
    <row r="1521" spans="1:13" s="89" customFormat="1" ht="12.75">
      <c r="A1521" s="12"/>
      <c r="B1521" s="473">
        <v>1500</v>
      </c>
      <c r="C1521" s="33" t="s">
        <v>18</v>
      </c>
      <c r="D1521" s="33" t="s">
        <v>437</v>
      </c>
      <c r="E1521" s="33" t="s">
        <v>19</v>
      </c>
      <c r="F1521" s="31" t="s">
        <v>693</v>
      </c>
      <c r="G1521" s="31" t="s">
        <v>43</v>
      </c>
      <c r="H1521" s="6">
        <f t="shared" si="100"/>
        <v>-95800</v>
      </c>
      <c r="I1521" s="98">
        <f t="shared" si="101"/>
        <v>3</v>
      </c>
      <c r="J1521" s="15"/>
      <c r="K1521" s="84" t="s">
        <v>656</v>
      </c>
      <c r="L1521" s="15"/>
      <c r="M1521" s="2">
        <v>500</v>
      </c>
    </row>
    <row r="1522" spans="1:13" s="89" customFormat="1" ht="12.75">
      <c r="A1522" s="1"/>
      <c r="B1522" s="473">
        <v>700</v>
      </c>
      <c r="C1522" s="33" t="s">
        <v>18</v>
      </c>
      <c r="D1522" s="33" t="s">
        <v>437</v>
      </c>
      <c r="E1522" s="33" t="s">
        <v>19</v>
      </c>
      <c r="F1522" s="31" t="s">
        <v>693</v>
      </c>
      <c r="G1522" s="31" t="s">
        <v>45</v>
      </c>
      <c r="H1522" s="6">
        <f t="shared" si="100"/>
        <v>-96500</v>
      </c>
      <c r="I1522" s="98">
        <f t="shared" si="101"/>
        <v>1.4</v>
      </c>
      <c r="J1522"/>
      <c r="K1522" s="84" t="s">
        <v>656</v>
      </c>
      <c r="L1522"/>
      <c r="M1522" s="2">
        <v>500</v>
      </c>
    </row>
    <row r="1523" spans="1:13" s="89" customFormat="1" ht="12.75">
      <c r="A1523" s="1"/>
      <c r="B1523" s="473">
        <v>1500</v>
      </c>
      <c r="C1523" s="33" t="s">
        <v>18</v>
      </c>
      <c r="D1523" s="33" t="s">
        <v>437</v>
      </c>
      <c r="E1523" s="33" t="s">
        <v>19</v>
      </c>
      <c r="F1523" s="31" t="s">
        <v>693</v>
      </c>
      <c r="G1523" s="31" t="s">
        <v>205</v>
      </c>
      <c r="H1523" s="6">
        <f t="shared" si="100"/>
        <v>-98000</v>
      </c>
      <c r="I1523" s="98">
        <f t="shared" si="101"/>
        <v>3</v>
      </c>
      <c r="J1523" s="36"/>
      <c r="K1523" s="84" t="s">
        <v>656</v>
      </c>
      <c r="L1523" s="36"/>
      <c r="M1523" s="2">
        <v>500</v>
      </c>
    </row>
    <row r="1524" spans="1:13" s="15" customFormat="1" ht="12.75">
      <c r="A1524" s="1"/>
      <c r="B1524" s="473">
        <v>1500</v>
      </c>
      <c r="C1524" s="33" t="s">
        <v>18</v>
      </c>
      <c r="D1524" s="33" t="s">
        <v>437</v>
      </c>
      <c r="E1524" s="33" t="s">
        <v>19</v>
      </c>
      <c r="F1524" s="31" t="s">
        <v>693</v>
      </c>
      <c r="G1524" s="31" t="s">
        <v>91</v>
      </c>
      <c r="H1524" s="6">
        <f t="shared" si="100"/>
        <v>-99500</v>
      </c>
      <c r="I1524" s="98">
        <f t="shared" si="101"/>
        <v>3</v>
      </c>
      <c r="J1524"/>
      <c r="K1524" s="84" t="s">
        <v>656</v>
      </c>
      <c r="L1524"/>
      <c r="M1524" s="2">
        <v>500</v>
      </c>
    </row>
    <row r="1525" spans="1:13" s="15" customFormat="1" ht="12.75">
      <c r="A1525" s="1"/>
      <c r="B1525" s="473">
        <v>1500</v>
      </c>
      <c r="C1525" s="33" t="s">
        <v>18</v>
      </c>
      <c r="D1525" s="33" t="s">
        <v>437</v>
      </c>
      <c r="E1525" s="33" t="s">
        <v>19</v>
      </c>
      <c r="F1525" s="31" t="s">
        <v>693</v>
      </c>
      <c r="G1525" s="31" t="s">
        <v>58</v>
      </c>
      <c r="H1525" s="6">
        <f t="shared" si="100"/>
        <v>-101000</v>
      </c>
      <c r="I1525" s="98">
        <f t="shared" si="101"/>
        <v>3</v>
      </c>
      <c r="J1525"/>
      <c r="K1525" s="84" t="s">
        <v>656</v>
      </c>
      <c r="L1525"/>
      <c r="M1525" s="2">
        <v>500</v>
      </c>
    </row>
    <row r="1526" spans="1:13" s="15" customFormat="1" ht="12.75">
      <c r="A1526" s="1"/>
      <c r="B1526" s="474">
        <v>1500</v>
      </c>
      <c r="C1526" s="1" t="s">
        <v>18</v>
      </c>
      <c r="D1526" s="33" t="s">
        <v>437</v>
      </c>
      <c r="E1526" s="1" t="s">
        <v>19</v>
      </c>
      <c r="F1526" s="70" t="s">
        <v>693</v>
      </c>
      <c r="G1526" s="27" t="s">
        <v>103</v>
      </c>
      <c r="H1526" s="6">
        <f t="shared" si="100"/>
        <v>-102500</v>
      </c>
      <c r="I1526" s="98">
        <f t="shared" si="101"/>
        <v>3</v>
      </c>
      <c r="J1526"/>
      <c r="K1526" s="84" t="s">
        <v>656</v>
      </c>
      <c r="L1526"/>
      <c r="M1526" s="2">
        <v>500</v>
      </c>
    </row>
    <row r="1527" spans="1:13" s="15" customFormat="1" ht="12.75">
      <c r="A1527" s="1"/>
      <c r="B1527" s="474">
        <v>1200</v>
      </c>
      <c r="C1527" s="33" t="s">
        <v>18</v>
      </c>
      <c r="D1527" s="33" t="s">
        <v>437</v>
      </c>
      <c r="E1527" s="1" t="s">
        <v>19</v>
      </c>
      <c r="F1527" s="70" t="s">
        <v>693</v>
      </c>
      <c r="G1527" s="27" t="s">
        <v>104</v>
      </c>
      <c r="H1527" s="6">
        <f t="shared" si="100"/>
        <v>-103700</v>
      </c>
      <c r="I1527" s="98">
        <f t="shared" si="101"/>
        <v>2.4</v>
      </c>
      <c r="J1527"/>
      <c r="K1527" s="84" t="s">
        <v>656</v>
      </c>
      <c r="L1527"/>
      <c r="M1527" s="2">
        <v>500</v>
      </c>
    </row>
    <row r="1528" spans="1:13" s="89" customFormat="1" ht="12.75">
      <c r="A1528" s="1"/>
      <c r="B1528" s="474">
        <v>1500</v>
      </c>
      <c r="C1528" s="12" t="s">
        <v>18</v>
      </c>
      <c r="D1528" s="33" t="s">
        <v>437</v>
      </c>
      <c r="E1528" s="12" t="s">
        <v>19</v>
      </c>
      <c r="F1528" s="70" t="s">
        <v>693</v>
      </c>
      <c r="G1528" s="27" t="s">
        <v>102</v>
      </c>
      <c r="H1528" s="6">
        <f t="shared" si="100"/>
        <v>-105200</v>
      </c>
      <c r="I1528" s="98">
        <f t="shared" si="101"/>
        <v>3</v>
      </c>
      <c r="J1528"/>
      <c r="K1528" s="84" t="s">
        <v>656</v>
      </c>
      <c r="L1528"/>
      <c r="M1528" s="2">
        <v>500</v>
      </c>
    </row>
    <row r="1529" spans="1:13" s="89" customFormat="1" ht="12.75">
      <c r="A1529" s="1"/>
      <c r="B1529" s="474">
        <v>1500</v>
      </c>
      <c r="C1529" s="33" t="s">
        <v>18</v>
      </c>
      <c r="D1529" s="33" t="s">
        <v>437</v>
      </c>
      <c r="E1529" s="1" t="s">
        <v>19</v>
      </c>
      <c r="F1529" s="70" t="s">
        <v>693</v>
      </c>
      <c r="G1529" s="27" t="s">
        <v>93</v>
      </c>
      <c r="H1529" s="6">
        <f t="shared" si="100"/>
        <v>-106700</v>
      </c>
      <c r="I1529" s="98">
        <f t="shared" si="101"/>
        <v>3</v>
      </c>
      <c r="J1529"/>
      <c r="K1529" s="84" t="s">
        <v>656</v>
      </c>
      <c r="L1529"/>
      <c r="M1529" s="2">
        <v>500</v>
      </c>
    </row>
    <row r="1530" spans="1:13" s="89" customFormat="1" ht="12.75">
      <c r="A1530" s="1"/>
      <c r="B1530" s="474">
        <v>1500</v>
      </c>
      <c r="C1530" s="33" t="s">
        <v>18</v>
      </c>
      <c r="D1530" s="33" t="s">
        <v>437</v>
      </c>
      <c r="E1530" s="1" t="s">
        <v>19</v>
      </c>
      <c r="F1530" s="70" t="s">
        <v>693</v>
      </c>
      <c r="G1530" s="27" t="s">
        <v>95</v>
      </c>
      <c r="H1530" s="6">
        <f t="shared" si="100"/>
        <v>-108200</v>
      </c>
      <c r="I1530" s="98">
        <f t="shared" si="101"/>
        <v>3</v>
      </c>
      <c r="J1530"/>
      <c r="K1530" s="84" t="s">
        <v>656</v>
      </c>
      <c r="L1530"/>
      <c r="M1530" s="2">
        <v>500</v>
      </c>
    </row>
    <row r="1531" spans="1:13" s="15" customFormat="1" ht="12.75">
      <c r="A1531" s="1"/>
      <c r="B1531" s="474">
        <v>1500</v>
      </c>
      <c r="C1531" s="12" t="s">
        <v>18</v>
      </c>
      <c r="D1531" s="33" t="s">
        <v>437</v>
      </c>
      <c r="E1531" s="12" t="s">
        <v>19</v>
      </c>
      <c r="F1531" s="70" t="s">
        <v>693</v>
      </c>
      <c r="G1531" s="27" t="s">
        <v>97</v>
      </c>
      <c r="H1531" s="6">
        <f t="shared" si="100"/>
        <v>-109700</v>
      </c>
      <c r="I1531" s="98">
        <f t="shared" si="101"/>
        <v>3</v>
      </c>
      <c r="J1531"/>
      <c r="K1531" s="84" t="s">
        <v>656</v>
      </c>
      <c r="L1531"/>
      <c r="M1531" s="2">
        <v>500</v>
      </c>
    </row>
    <row r="1532" spans="1:13" s="15" customFormat="1" ht="12.75">
      <c r="A1532" s="1"/>
      <c r="B1532" s="474">
        <v>1500</v>
      </c>
      <c r="C1532" s="83" t="s">
        <v>18</v>
      </c>
      <c r="D1532" s="33" t="s">
        <v>437</v>
      </c>
      <c r="E1532" s="1" t="s">
        <v>19</v>
      </c>
      <c r="F1532" s="70" t="s">
        <v>693</v>
      </c>
      <c r="G1532" s="27" t="s">
        <v>99</v>
      </c>
      <c r="H1532" s="6">
        <f t="shared" si="100"/>
        <v>-111200</v>
      </c>
      <c r="I1532" s="98">
        <f t="shared" si="101"/>
        <v>3</v>
      </c>
      <c r="J1532"/>
      <c r="K1532" s="84" t="s">
        <v>656</v>
      </c>
      <c r="L1532"/>
      <c r="M1532" s="2">
        <v>500</v>
      </c>
    </row>
    <row r="1533" spans="1:13" s="15" customFormat="1" ht="12.75">
      <c r="A1533" s="1"/>
      <c r="B1533" s="474">
        <v>1500</v>
      </c>
      <c r="C1533" s="1" t="s">
        <v>18</v>
      </c>
      <c r="D1533" s="33" t="s">
        <v>437</v>
      </c>
      <c r="E1533" s="1" t="s">
        <v>19</v>
      </c>
      <c r="F1533" s="70" t="s">
        <v>693</v>
      </c>
      <c r="G1533" s="27" t="s">
        <v>216</v>
      </c>
      <c r="H1533" s="6">
        <f t="shared" si="100"/>
        <v>-112700</v>
      </c>
      <c r="I1533" s="98">
        <f t="shared" si="101"/>
        <v>3</v>
      </c>
      <c r="J1533"/>
      <c r="K1533" s="84" t="s">
        <v>656</v>
      </c>
      <c r="L1533"/>
      <c r="M1533" s="2">
        <v>500</v>
      </c>
    </row>
    <row r="1534" spans="1:13" s="15" customFormat="1" ht="12.75">
      <c r="A1534" s="1"/>
      <c r="B1534" s="474">
        <v>1500</v>
      </c>
      <c r="C1534" s="33" t="s">
        <v>18</v>
      </c>
      <c r="D1534" s="33" t="s">
        <v>437</v>
      </c>
      <c r="E1534" s="1" t="s">
        <v>19</v>
      </c>
      <c r="F1534" s="70" t="s">
        <v>693</v>
      </c>
      <c r="G1534" s="27" t="s">
        <v>217</v>
      </c>
      <c r="H1534" s="6">
        <f t="shared" si="100"/>
        <v>-114200</v>
      </c>
      <c r="I1534" s="98">
        <f t="shared" si="101"/>
        <v>3</v>
      </c>
      <c r="J1534"/>
      <c r="K1534" s="84" t="s">
        <v>656</v>
      </c>
      <c r="L1534"/>
      <c r="M1534" s="2">
        <v>500</v>
      </c>
    </row>
    <row r="1535" spans="1:13" s="15" customFormat="1" ht="12.75">
      <c r="A1535" s="1"/>
      <c r="B1535" s="474">
        <v>1500</v>
      </c>
      <c r="C1535" s="33" t="s">
        <v>18</v>
      </c>
      <c r="D1535" s="33" t="s">
        <v>437</v>
      </c>
      <c r="E1535" s="1" t="s">
        <v>19</v>
      </c>
      <c r="F1535" s="70" t="s">
        <v>693</v>
      </c>
      <c r="G1535" s="27" t="s">
        <v>259</v>
      </c>
      <c r="H1535" s="6">
        <f t="shared" si="100"/>
        <v>-115700</v>
      </c>
      <c r="I1535" s="98">
        <f t="shared" si="101"/>
        <v>3</v>
      </c>
      <c r="J1535"/>
      <c r="K1535" s="84" t="s">
        <v>656</v>
      </c>
      <c r="L1535"/>
      <c r="M1535" s="2">
        <v>500</v>
      </c>
    </row>
    <row r="1536" spans="1:13" s="15" customFormat="1" ht="12.75">
      <c r="A1536" s="1"/>
      <c r="B1536" s="474">
        <v>1500</v>
      </c>
      <c r="C1536" s="12" t="s">
        <v>18</v>
      </c>
      <c r="D1536" s="33" t="s">
        <v>437</v>
      </c>
      <c r="E1536" s="12" t="s">
        <v>19</v>
      </c>
      <c r="F1536" s="70" t="s">
        <v>693</v>
      </c>
      <c r="G1536" s="27" t="s">
        <v>279</v>
      </c>
      <c r="H1536" s="6">
        <f aca="true" t="shared" si="102" ref="H1536:H1563">H1535-B1536</f>
        <v>-117200</v>
      </c>
      <c r="I1536" s="98">
        <f t="shared" si="101"/>
        <v>3</v>
      </c>
      <c r="J1536"/>
      <c r="K1536" s="84" t="s">
        <v>656</v>
      </c>
      <c r="L1536"/>
      <c r="M1536" s="2">
        <v>500</v>
      </c>
    </row>
    <row r="1537" spans="1:13" s="15" customFormat="1" ht="12.75">
      <c r="A1537" s="1"/>
      <c r="B1537" s="474">
        <v>1500</v>
      </c>
      <c r="C1537" s="1" t="s">
        <v>18</v>
      </c>
      <c r="D1537" s="12" t="s">
        <v>437</v>
      </c>
      <c r="E1537" s="83" t="s">
        <v>19</v>
      </c>
      <c r="F1537" s="70" t="s">
        <v>693</v>
      </c>
      <c r="G1537" s="27" t="s">
        <v>292</v>
      </c>
      <c r="H1537" s="6">
        <f t="shared" si="102"/>
        <v>-118700</v>
      </c>
      <c r="I1537" s="98">
        <f t="shared" si="101"/>
        <v>3</v>
      </c>
      <c r="J1537"/>
      <c r="K1537" s="84" t="s">
        <v>656</v>
      </c>
      <c r="L1537"/>
      <c r="M1537" s="2">
        <v>500</v>
      </c>
    </row>
    <row r="1538" spans="1:13" s="15" customFormat="1" ht="12.75">
      <c r="A1538" s="1"/>
      <c r="B1538" s="474">
        <v>1000</v>
      </c>
      <c r="C1538" s="83" t="s">
        <v>18</v>
      </c>
      <c r="D1538" s="12" t="s">
        <v>437</v>
      </c>
      <c r="E1538" s="1" t="s">
        <v>19</v>
      </c>
      <c r="F1538" s="70" t="s">
        <v>693</v>
      </c>
      <c r="G1538" s="27" t="s">
        <v>294</v>
      </c>
      <c r="H1538" s="6">
        <f t="shared" si="102"/>
        <v>-119700</v>
      </c>
      <c r="I1538" s="98">
        <f t="shared" si="101"/>
        <v>2</v>
      </c>
      <c r="J1538"/>
      <c r="K1538" s="84" t="s">
        <v>656</v>
      </c>
      <c r="L1538"/>
      <c r="M1538" s="2">
        <v>500</v>
      </c>
    </row>
    <row r="1539" spans="1:13" s="89" customFormat="1" ht="12.75">
      <c r="A1539" s="1"/>
      <c r="B1539" s="474">
        <v>1200</v>
      </c>
      <c r="C1539" s="1" t="s">
        <v>18</v>
      </c>
      <c r="D1539" s="12" t="s">
        <v>437</v>
      </c>
      <c r="E1539" s="1" t="s">
        <v>19</v>
      </c>
      <c r="F1539" s="70" t="s">
        <v>693</v>
      </c>
      <c r="G1539" s="27" t="s">
        <v>296</v>
      </c>
      <c r="H1539" s="6">
        <f t="shared" si="102"/>
        <v>-120900</v>
      </c>
      <c r="I1539" s="98">
        <f t="shared" si="101"/>
        <v>2.4</v>
      </c>
      <c r="J1539"/>
      <c r="K1539" s="84" t="s">
        <v>656</v>
      </c>
      <c r="L1539"/>
      <c r="M1539" s="2">
        <v>500</v>
      </c>
    </row>
    <row r="1540" spans="1:13" s="15" customFormat="1" ht="12.75">
      <c r="A1540" s="1"/>
      <c r="B1540" s="474">
        <v>700</v>
      </c>
      <c r="C1540" s="1" t="s">
        <v>18</v>
      </c>
      <c r="D1540" s="12" t="s">
        <v>437</v>
      </c>
      <c r="E1540" s="1" t="s">
        <v>19</v>
      </c>
      <c r="F1540" s="70" t="s">
        <v>693</v>
      </c>
      <c r="G1540" s="27" t="s">
        <v>298</v>
      </c>
      <c r="H1540" s="6">
        <f t="shared" si="102"/>
        <v>-121600</v>
      </c>
      <c r="I1540" s="98">
        <f t="shared" si="101"/>
        <v>1.4</v>
      </c>
      <c r="J1540"/>
      <c r="K1540" s="84" t="s">
        <v>656</v>
      </c>
      <c r="L1540"/>
      <c r="M1540" s="2">
        <v>500</v>
      </c>
    </row>
    <row r="1541" spans="1:13" s="15" customFormat="1" ht="12.75">
      <c r="A1541" s="1"/>
      <c r="B1541" s="474">
        <v>900</v>
      </c>
      <c r="C1541" s="1" t="s">
        <v>18</v>
      </c>
      <c r="D1541" s="1" t="s">
        <v>437</v>
      </c>
      <c r="E1541" s="1" t="s">
        <v>19</v>
      </c>
      <c r="F1541" s="27" t="s">
        <v>674</v>
      </c>
      <c r="G1541" s="27" t="s">
        <v>16</v>
      </c>
      <c r="H1541" s="6">
        <f t="shared" si="102"/>
        <v>-122500</v>
      </c>
      <c r="I1541" s="98">
        <f t="shared" si="101"/>
        <v>1.8</v>
      </c>
      <c r="J1541"/>
      <c r="K1541" t="s">
        <v>672</v>
      </c>
      <c r="L1541"/>
      <c r="M1541" s="2">
        <v>500</v>
      </c>
    </row>
    <row r="1542" spans="1:13" s="15" customFormat="1" ht="12.75">
      <c r="A1542" s="1"/>
      <c r="B1542" s="474">
        <v>1400</v>
      </c>
      <c r="C1542" s="1" t="s">
        <v>18</v>
      </c>
      <c r="D1542" s="1" t="s">
        <v>437</v>
      </c>
      <c r="E1542" s="1" t="s">
        <v>19</v>
      </c>
      <c r="F1542" s="27" t="s">
        <v>674</v>
      </c>
      <c r="G1542" s="27" t="s">
        <v>33</v>
      </c>
      <c r="H1542" s="6">
        <f t="shared" si="102"/>
        <v>-123900</v>
      </c>
      <c r="I1542" s="98">
        <f t="shared" si="101"/>
        <v>2.8</v>
      </c>
      <c r="J1542"/>
      <c r="K1542" t="s">
        <v>672</v>
      </c>
      <c r="L1542"/>
      <c r="M1542" s="2">
        <v>500</v>
      </c>
    </row>
    <row r="1543" spans="1:13" s="15" customFormat="1" ht="12.75">
      <c r="A1543" s="1"/>
      <c r="B1543" s="474">
        <v>1250</v>
      </c>
      <c r="C1543" s="83" t="s">
        <v>18</v>
      </c>
      <c r="D1543" s="1" t="s">
        <v>437</v>
      </c>
      <c r="E1543" s="1" t="s">
        <v>19</v>
      </c>
      <c r="F1543" s="70" t="s">
        <v>674</v>
      </c>
      <c r="G1543" s="27" t="s">
        <v>36</v>
      </c>
      <c r="H1543" s="6">
        <f t="shared" si="102"/>
        <v>-125150</v>
      </c>
      <c r="I1543" s="98">
        <f t="shared" si="101"/>
        <v>2.5</v>
      </c>
      <c r="J1543"/>
      <c r="K1543" t="s">
        <v>672</v>
      </c>
      <c r="L1543"/>
      <c r="M1543" s="2">
        <v>500</v>
      </c>
    </row>
    <row r="1544" spans="1:13" s="15" customFormat="1" ht="12.75">
      <c r="A1544" s="1"/>
      <c r="B1544" s="474">
        <v>1300</v>
      </c>
      <c r="C1544" s="1" t="s">
        <v>18</v>
      </c>
      <c r="D1544" s="1" t="s">
        <v>437</v>
      </c>
      <c r="E1544" s="1" t="s">
        <v>19</v>
      </c>
      <c r="F1544" s="70" t="s">
        <v>674</v>
      </c>
      <c r="G1544" s="70" t="s">
        <v>39</v>
      </c>
      <c r="H1544" s="6">
        <f t="shared" si="102"/>
        <v>-126450</v>
      </c>
      <c r="I1544" s="98">
        <f t="shared" si="101"/>
        <v>2.6</v>
      </c>
      <c r="J1544"/>
      <c r="K1544" t="s">
        <v>672</v>
      </c>
      <c r="L1544"/>
      <c r="M1544" s="39">
        <v>500</v>
      </c>
    </row>
    <row r="1545" spans="1:14" s="15" customFormat="1" ht="12.75">
      <c r="A1545" s="1"/>
      <c r="B1545" s="474">
        <v>1000</v>
      </c>
      <c r="C1545" s="1" t="s">
        <v>18</v>
      </c>
      <c r="D1545" s="1" t="s">
        <v>437</v>
      </c>
      <c r="E1545" s="1" t="s">
        <v>19</v>
      </c>
      <c r="F1545" s="70" t="s">
        <v>674</v>
      </c>
      <c r="G1545" s="27" t="s">
        <v>41</v>
      </c>
      <c r="H1545" s="6">
        <f t="shared" si="102"/>
        <v>-127450</v>
      </c>
      <c r="I1545" s="98">
        <f t="shared" si="101"/>
        <v>2</v>
      </c>
      <c r="J1545"/>
      <c r="K1545" t="s">
        <v>672</v>
      </c>
      <c r="L1545"/>
      <c r="M1545" s="2">
        <v>500</v>
      </c>
      <c r="N1545" s="152"/>
    </row>
    <row r="1546" spans="1:13" s="15" customFormat="1" ht="12.75">
      <c r="A1546" s="12"/>
      <c r="B1546" s="474">
        <v>1100</v>
      </c>
      <c r="C1546" s="1" t="s">
        <v>18</v>
      </c>
      <c r="D1546" s="1" t="s">
        <v>437</v>
      </c>
      <c r="E1546" s="1" t="s">
        <v>19</v>
      </c>
      <c r="F1546" s="27" t="s">
        <v>674</v>
      </c>
      <c r="G1546" s="27" t="s">
        <v>43</v>
      </c>
      <c r="H1546" s="6">
        <f t="shared" si="102"/>
        <v>-128550</v>
      </c>
      <c r="I1546" s="98">
        <f t="shared" si="101"/>
        <v>2.2</v>
      </c>
      <c r="K1546" t="s">
        <v>672</v>
      </c>
      <c r="M1546" s="2">
        <v>500</v>
      </c>
    </row>
    <row r="1547" spans="1:13" s="15" customFormat="1" ht="12.75">
      <c r="A1547" s="1"/>
      <c r="B1547" s="474">
        <v>900</v>
      </c>
      <c r="C1547" s="83" t="s">
        <v>18</v>
      </c>
      <c r="D1547" s="1" t="s">
        <v>437</v>
      </c>
      <c r="E1547" s="1" t="s">
        <v>19</v>
      </c>
      <c r="F1547" s="27" t="s">
        <v>674</v>
      </c>
      <c r="G1547" s="70" t="s">
        <v>45</v>
      </c>
      <c r="H1547" s="6">
        <f t="shared" si="102"/>
        <v>-129450</v>
      </c>
      <c r="I1547" s="98">
        <f t="shared" si="101"/>
        <v>1.8</v>
      </c>
      <c r="J1547"/>
      <c r="K1547" t="s">
        <v>672</v>
      </c>
      <c r="L1547"/>
      <c r="M1547" s="2">
        <v>500</v>
      </c>
    </row>
    <row r="1548" spans="1:13" s="15" customFormat="1" ht="12.75">
      <c r="A1548" s="1"/>
      <c r="B1548" s="474">
        <v>1350</v>
      </c>
      <c r="C1548" s="83" t="s">
        <v>18</v>
      </c>
      <c r="D1548" s="1" t="s">
        <v>437</v>
      </c>
      <c r="E1548" s="1" t="s">
        <v>19</v>
      </c>
      <c r="F1548" s="70" t="s">
        <v>674</v>
      </c>
      <c r="G1548" s="70" t="s">
        <v>91</v>
      </c>
      <c r="H1548" s="6">
        <f t="shared" si="102"/>
        <v>-130800</v>
      </c>
      <c r="I1548" s="98">
        <f t="shared" si="101"/>
        <v>2.7</v>
      </c>
      <c r="J1548"/>
      <c r="K1548" t="s">
        <v>672</v>
      </c>
      <c r="L1548"/>
      <c r="M1548" s="39">
        <v>500</v>
      </c>
    </row>
    <row r="1549" spans="1:13" s="15" customFormat="1" ht="12.75">
      <c r="A1549" s="1"/>
      <c r="B1549" s="474">
        <v>1500</v>
      </c>
      <c r="C1549" s="83" t="s">
        <v>18</v>
      </c>
      <c r="D1549" s="1" t="s">
        <v>437</v>
      </c>
      <c r="E1549" s="1" t="s">
        <v>19</v>
      </c>
      <c r="F1549" s="27" t="s">
        <v>674</v>
      </c>
      <c r="G1549" s="70" t="s">
        <v>58</v>
      </c>
      <c r="H1549" s="6">
        <f t="shared" si="102"/>
        <v>-132300</v>
      </c>
      <c r="I1549" s="98">
        <f t="shared" si="101"/>
        <v>3</v>
      </c>
      <c r="J1549"/>
      <c r="K1549" t="s">
        <v>672</v>
      </c>
      <c r="L1549"/>
      <c r="M1549" s="2">
        <v>500</v>
      </c>
    </row>
    <row r="1550" spans="1:14" s="15" customFormat="1" ht="12.75">
      <c r="A1550" s="1"/>
      <c r="B1550" s="474">
        <v>1500</v>
      </c>
      <c r="C1550" s="1" t="s">
        <v>18</v>
      </c>
      <c r="D1550" s="12" t="s">
        <v>437</v>
      </c>
      <c r="E1550" s="1" t="s">
        <v>19</v>
      </c>
      <c r="F1550" s="27" t="s">
        <v>674</v>
      </c>
      <c r="G1550" s="27" t="s">
        <v>103</v>
      </c>
      <c r="H1550" s="6">
        <f t="shared" si="102"/>
        <v>-133800</v>
      </c>
      <c r="I1550" s="98">
        <f t="shared" si="101"/>
        <v>3</v>
      </c>
      <c r="J1550"/>
      <c r="K1550" t="s">
        <v>672</v>
      </c>
      <c r="L1550"/>
      <c r="M1550" s="2">
        <v>500</v>
      </c>
      <c r="N1550" s="152"/>
    </row>
    <row r="1551" spans="1:13" s="89" customFormat="1" ht="12.75">
      <c r="A1551" s="1"/>
      <c r="B1551" s="474">
        <v>1500</v>
      </c>
      <c r="C1551" s="1" t="s">
        <v>18</v>
      </c>
      <c r="D1551" s="12" t="s">
        <v>437</v>
      </c>
      <c r="E1551" s="1" t="s">
        <v>19</v>
      </c>
      <c r="F1551" s="70" t="s">
        <v>674</v>
      </c>
      <c r="G1551" s="70" t="s">
        <v>104</v>
      </c>
      <c r="H1551" s="6">
        <f t="shared" si="102"/>
        <v>-135300</v>
      </c>
      <c r="I1551" s="98">
        <f t="shared" si="101"/>
        <v>3</v>
      </c>
      <c r="J1551"/>
      <c r="K1551" t="s">
        <v>672</v>
      </c>
      <c r="L1551"/>
      <c r="M1551" s="2">
        <v>500</v>
      </c>
    </row>
    <row r="1552" spans="1:13" s="15" customFormat="1" ht="12.75">
      <c r="A1552" s="1"/>
      <c r="B1552" s="474">
        <v>1500</v>
      </c>
      <c r="C1552" s="1" t="s">
        <v>18</v>
      </c>
      <c r="D1552" s="12" t="s">
        <v>437</v>
      </c>
      <c r="E1552" s="1" t="s">
        <v>19</v>
      </c>
      <c r="F1552" s="70" t="s">
        <v>674</v>
      </c>
      <c r="G1552" s="27" t="s">
        <v>93</v>
      </c>
      <c r="H1552" s="6">
        <f t="shared" si="102"/>
        <v>-136800</v>
      </c>
      <c r="I1552" s="98">
        <f t="shared" si="101"/>
        <v>3</v>
      </c>
      <c r="J1552"/>
      <c r="K1552" t="s">
        <v>672</v>
      </c>
      <c r="L1552"/>
      <c r="M1552" s="2">
        <v>500</v>
      </c>
    </row>
    <row r="1553" spans="1:256" s="15" customFormat="1" ht="12.75">
      <c r="A1553" s="1"/>
      <c r="B1553" s="474">
        <v>1500</v>
      </c>
      <c r="C1553" s="1" t="s">
        <v>18</v>
      </c>
      <c r="D1553" s="12" t="s">
        <v>437</v>
      </c>
      <c r="E1553" s="1" t="s">
        <v>19</v>
      </c>
      <c r="F1553" s="70" t="s">
        <v>674</v>
      </c>
      <c r="G1553" s="70" t="s">
        <v>95</v>
      </c>
      <c r="H1553" s="6">
        <f t="shared" si="102"/>
        <v>-138300</v>
      </c>
      <c r="I1553" s="98">
        <f t="shared" si="101"/>
        <v>3</v>
      </c>
      <c r="J1553"/>
      <c r="K1553" t="s">
        <v>672</v>
      </c>
      <c r="L1553"/>
      <c r="M1553" s="2">
        <v>500</v>
      </c>
      <c r="IV1553" s="15">
        <f>SUM(M1553:IU1553)</f>
        <v>500</v>
      </c>
    </row>
    <row r="1554" spans="2:13" ht="12.75">
      <c r="B1554" s="474">
        <v>1500</v>
      </c>
      <c r="C1554" s="83" t="s">
        <v>18</v>
      </c>
      <c r="D1554" s="33" t="s">
        <v>437</v>
      </c>
      <c r="E1554" s="83" t="s">
        <v>19</v>
      </c>
      <c r="F1554" s="70" t="s">
        <v>674</v>
      </c>
      <c r="G1554" s="70" t="s">
        <v>97</v>
      </c>
      <c r="H1554" s="6">
        <f t="shared" si="102"/>
        <v>-139800</v>
      </c>
      <c r="I1554" s="98">
        <f t="shared" si="101"/>
        <v>3</v>
      </c>
      <c r="K1554" t="s">
        <v>672</v>
      </c>
      <c r="M1554" s="39">
        <v>500</v>
      </c>
    </row>
    <row r="1555" spans="1:13" s="15" customFormat="1" ht="12.75">
      <c r="A1555" s="1"/>
      <c r="B1555" s="474">
        <v>1500</v>
      </c>
      <c r="C1555" s="1" t="s">
        <v>18</v>
      </c>
      <c r="D1555" s="12" t="s">
        <v>437</v>
      </c>
      <c r="E1555" s="1" t="s">
        <v>19</v>
      </c>
      <c r="F1555" s="70" t="s">
        <v>674</v>
      </c>
      <c r="G1555" s="27" t="s">
        <v>99</v>
      </c>
      <c r="H1555" s="6">
        <f t="shared" si="102"/>
        <v>-141300</v>
      </c>
      <c r="I1555" s="98">
        <f t="shared" si="101"/>
        <v>3</v>
      </c>
      <c r="J1555"/>
      <c r="K1555" t="s">
        <v>672</v>
      </c>
      <c r="L1555"/>
      <c r="M1555" s="2">
        <v>500</v>
      </c>
    </row>
    <row r="1556" spans="1:13" s="15" customFormat="1" ht="12.75">
      <c r="A1556" s="1"/>
      <c r="B1556" s="474">
        <v>1500</v>
      </c>
      <c r="C1556" s="1" t="s">
        <v>18</v>
      </c>
      <c r="D1556" s="12" t="s">
        <v>437</v>
      </c>
      <c r="E1556" s="1" t="s">
        <v>19</v>
      </c>
      <c r="F1556" s="27" t="s">
        <v>674</v>
      </c>
      <c r="G1556" s="27" t="s">
        <v>216</v>
      </c>
      <c r="H1556" s="6">
        <f t="shared" si="102"/>
        <v>-142800</v>
      </c>
      <c r="I1556" s="98">
        <f t="shared" si="101"/>
        <v>3</v>
      </c>
      <c r="J1556"/>
      <c r="K1556" t="s">
        <v>672</v>
      </c>
      <c r="L1556"/>
      <c r="M1556" s="2">
        <v>500</v>
      </c>
    </row>
    <row r="1557" spans="1:13" s="15" customFormat="1" ht="12.75">
      <c r="A1557" s="1"/>
      <c r="B1557" s="474">
        <v>900</v>
      </c>
      <c r="C1557" s="1" t="s">
        <v>18</v>
      </c>
      <c r="D1557" s="12" t="s">
        <v>437</v>
      </c>
      <c r="E1557" s="1" t="s">
        <v>19</v>
      </c>
      <c r="F1557" s="27" t="s">
        <v>674</v>
      </c>
      <c r="G1557" s="27" t="s">
        <v>217</v>
      </c>
      <c r="H1557" s="6">
        <f t="shared" si="102"/>
        <v>-143700</v>
      </c>
      <c r="I1557" s="98">
        <f t="shared" si="101"/>
        <v>1.8</v>
      </c>
      <c r="J1557"/>
      <c r="K1557" t="s">
        <v>672</v>
      </c>
      <c r="L1557"/>
      <c r="M1557" s="2">
        <v>500</v>
      </c>
    </row>
    <row r="1558" spans="1:13" s="15" customFormat="1" ht="12.75">
      <c r="A1558" s="1"/>
      <c r="B1558" s="474">
        <v>1500</v>
      </c>
      <c r="C1558" s="1" t="s">
        <v>18</v>
      </c>
      <c r="D1558" s="12" t="s">
        <v>437</v>
      </c>
      <c r="E1558" s="1" t="s">
        <v>19</v>
      </c>
      <c r="F1558" s="70" t="s">
        <v>674</v>
      </c>
      <c r="G1558" s="27" t="s">
        <v>259</v>
      </c>
      <c r="H1558" s="6">
        <f t="shared" si="102"/>
        <v>-145200</v>
      </c>
      <c r="I1558" s="98">
        <f t="shared" si="101"/>
        <v>3</v>
      </c>
      <c r="J1558"/>
      <c r="K1558" t="s">
        <v>672</v>
      </c>
      <c r="L1558"/>
      <c r="M1558" s="2">
        <v>500</v>
      </c>
    </row>
    <row r="1559" spans="1:13" s="15" customFormat="1" ht="12.75">
      <c r="A1559" s="1"/>
      <c r="B1559" s="474">
        <v>1500</v>
      </c>
      <c r="C1559" s="1" t="s">
        <v>18</v>
      </c>
      <c r="D1559" s="12" t="s">
        <v>437</v>
      </c>
      <c r="E1559" s="1" t="s">
        <v>19</v>
      </c>
      <c r="F1559" s="27" t="s">
        <v>674</v>
      </c>
      <c r="G1559" s="27" t="s">
        <v>279</v>
      </c>
      <c r="H1559" s="6">
        <f t="shared" si="102"/>
        <v>-146700</v>
      </c>
      <c r="I1559" s="98">
        <f t="shared" si="101"/>
        <v>3</v>
      </c>
      <c r="J1559"/>
      <c r="K1559" t="s">
        <v>672</v>
      </c>
      <c r="L1559"/>
      <c r="M1559" s="2">
        <v>500</v>
      </c>
    </row>
    <row r="1560" spans="1:13" s="15" customFormat="1" ht="12.75">
      <c r="A1560" s="1"/>
      <c r="B1560" s="474">
        <v>1500</v>
      </c>
      <c r="C1560" s="1" t="s">
        <v>18</v>
      </c>
      <c r="D1560" s="12" t="s">
        <v>437</v>
      </c>
      <c r="E1560" s="1" t="s">
        <v>19</v>
      </c>
      <c r="F1560" s="27" t="s">
        <v>674</v>
      </c>
      <c r="G1560" s="27" t="s">
        <v>292</v>
      </c>
      <c r="H1560" s="6">
        <f t="shared" si="102"/>
        <v>-148200</v>
      </c>
      <c r="I1560" s="98">
        <f t="shared" si="101"/>
        <v>3</v>
      </c>
      <c r="J1560"/>
      <c r="K1560" t="s">
        <v>672</v>
      </c>
      <c r="L1560"/>
      <c r="M1560" s="2">
        <v>500</v>
      </c>
    </row>
    <row r="1561" spans="1:13" s="89" customFormat="1" ht="12.75">
      <c r="A1561" s="1"/>
      <c r="B1561" s="474">
        <v>1000</v>
      </c>
      <c r="C1561" s="1" t="s">
        <v>18</v>
      </c>
      <c r="D1561" s="12" t="s">
        <v>437</v>
      </c>
      <c r="E1561" s="1" t="s">
        <v>19</v>
      </c>
      <c r="F1561" s="70" t="s">
        <v>674</v>
      </c>
      <c r="G1561" s="70" t="s">
        <v>294</v>
      </c>
      <c r="H1561" s="6">
        <f t="shared" si="102"/>
        <v>-149200</v>
      </c>
      <c r="I1561" s="98">
        <f t="shared" si="101"/>
        <v>2</v>
      </c>
      <c r="J1561"/>
      <c r="K1561" t="s">
        <v>672</v>
      </c>
      <c r="L1561"/>
      <c r="M1561" s="2">
        <v>500</v>
      </c>
    </row>
    <row r="1562" spans="1:13" s="89" customFormat="1" ht="12.75">
      <c r="A1562" s="1"/>
      <c r="B1562" s="474">
        <v>1300</v>
      </c>
      <c r="C1562" s="1" t="s">
        <v>18</v>
      </c>
      <c r="D1562" s="12" t="s">
        <v>437</v>
      </c>
      <c r="E1562" s="1" t="s">
        <v>19</v>
      </c>
      <c r="F1562" s="27" t="s">
        <v>674</v>
      </c>
      <c r="G1562" s="27" t="s">
        <v>296</v>
      </c>
      <c r="H1562" s="6">
        <f t="shared" si="102"/>
        <v>-150500</v>
      </c>
      <c r="I1562" s="98">
        <f t="shared" si="101"/>
        <v>2.6</v>
      </c>
      <c r="J1562"/>
      <c r="K1562" t="s">
        <v>672</v>
      </c>
      <c r="L1562"/>
      <c r="M1562" s="2">
        <v>500</v>
      </c>
    </row>
    <row r="1563" spans="1:13" s="15" customFormat="1" ht="12.75">
      <c r="A1563" s="1"/>
      <c r="B1563" s="474">
        <v>900</v>
      </c>
      <c r="C1563" s="1" t="s">
        <v>18</v>
      </c>
      <c r="D1563" s="12" t="s">
        <v>437</v>
      </c>
      <c r="E1563" s="1" t="s">
        <v>19</v>
      </c>
      <c r="F1563" s="27" t="s">
        <v>674</v>
      </c>
      <c r="G1563" s="27" t="s">
        <v>298</v>
      </c>
      <c r="H1563" s="6">
        <f t="shared" si="102"/>
        <v>-151400</v>
      </c>
      <c r="I1563" s="98">
        <f t="shared" si="101"/>
        <v>1.8</v>
      </c>
      <c r="J1563"/>
      <c r="K1563" t="s">
        <v>672</v>
      </c>
      <c r="L1563"/>
      <c r="M1563" s="2">
        <v>500</v>
      </c>
    </row>
    <row r="1564" spans="1:13" s="76" customFormat="1" ht="12.75">
      <c r="A1564" s="71"/>
      <c r="B1564" s="487">
        <f>SUM(B1460:B1563)</f>
        <v>151400</v>
      </c>
      <c r="C1564" s="73" t="s">
        <v>18</v>
      </c>
      <c r="D1564" s="73"/>
      <c r="E1564" s="73"/>
      <c r="F1564" s="96"/>
      <c r="G1564" s="96"/>
      <c r="H1564" s="101">
        <v>0</v>
      </c>
      <c r="I1564" s="147">
        <f t="shared" si="101"/>
        <v>302.8</v>
      </c>
      <c r="J1564" s="72"/>
      <c r="K1564" s="148"/>
      <c r="M1564" s="77">
        <v>500</v>
      </c>
    </row>
    <row r="1565" spans="1:13" s="89" customFormat="1" ht="12.75">
      <c r="A1565" s="12"/>
      <c r="B1565" s="474"/>
      <c r="C1565" s="83"/>
      <c r="D1565" s="83"/>
      <c r="E1565" s="83"/>
      <c r="F1565" s="70"/>
      <c r="G1565" s="70"/>
      <c r="H1565" s="85">
        <f aca="true" t="shared" si="103" ref="H1565:H1628">H1564-B1565</f>
        <v>0</v>
      </c>
      <c r="I1565" s="98">
        <f t="shared" si="101"/>
        <v>0</v>
      </c>
      <c r="J1565" s="29"/>
      <c r="L1565" s="15"/>
      <c r="M1565" s="39">
        <v>500</v>
      </c>
    </row>
    <row r="1566" spans="1:13" s="89" customFormat="1" ht="12.75">
      <c r="A1566" s="83"/>
      <c r="B1566" s="473"/>
      <c r="C1566" s="83"/>
      <c r="D1566" s="33"/>
      <c r="E1566" s="83"/>
      <c r="F1566" s="70"/>
      <c r="G1566" s="31"/>
      <c r="H1566" s="85">
        <f t="shared" si="103"/>
        <v>0</v>
      </c>
      <c r="I1566" s="98">
        <f t="shared" si="101"/>
        <v>0</v>
      </c>
      <c r="J1566" s="84"/>
      <c r="K1566"/>
      <c r="L1566" s="84"/>
      <c r="M1566" s="150">
        <v>500</v>
      </c>
    </row>
    <row r="1567" spans="1:13" s="89" customFormat="1" ht="12.75">
      <c r="A1567" s="33"/>
      <c r="B1567" s="473">
        <v>8000</v>
      </c>
      <c r="C1567" s="33" t="s">
        <v>54</v>
      </c>
      <c r="D1567" s="33" t="s">
        <v>437</v>
      </c>
      <c r="E1567" s="33" t="s">
        <v>461</v>
      </c>
      <c r="F1567" s="31" t="s">
        <v>694</v>
      </c>
      <c r="G1567" s="31" t="s">
        <v>33</v>
      </c>
      <c r="H1567" s="85">
        <f t="shared" si="103"/>
        <v>-8000</v>
      </c>
      <c r="I1567" s="98">
        <f t="shared" si="101"/>
        <v>16</v>
      </c>
      <c r="K1567" s="84" t="s">
        <v>625</v>
      </c>
      <c r="M1567" s="146">
        <v>500</v>
      </c>
    </row>
    <row r="1568" spans="1:13" s="89" customFormat="1" ht="12.75">
      <c r="A1568" s="33"/>
      <c r="B1568" s="473">
        <v>5000</v>
      </c>
      <c r="C1568" s="33" t="s">
        <v>54</v>
      </c>
      <c r="D1568" s="33" t="s">
        <v>437</v>
      </c>
      <c r="E1568" s="33" t="s">
        <v>461</v>
      </c>
      <c r="F1568" s="31" t="s">
        <v>695</v>
      </c>
      <c r="G1568" s="31" t="s">
        <v>45</v>
      </c>
      <c r="H1568" s="85">
        <f t="shared" si="103"/>
        <v>-13000</v>
      </c>
      <c r="I1568" s="98">
        <f aca="true" t="shared" si="104" ref="I1568:I1631">+B1568/M1568</f>
        <v>10</v>
      </c>
      <c r="K1568" s="84" t="s">
        <v>625</v>
      </c>
      <c r="M1568" s="146">
        <v>500</v>
      </c>
    </row>
    <row r="1569" spans="1:13" s="15" customFormat="1" ht="12.75">
      <c r="A1569" s="33"/>
      <c r="B1569" s="473">
        <v>5000</v>
      </c>
      <c r="C1569" s="33" t="s">
        <v>54</v>
      </c>
      <c r="D1569" s="33" t="s">
        <v>437</v>
      </c>
      <c r="E1569" s="33" t="s">
        <v>461</v>
      </c>
      <c r="F1569" s="31" t="s">
        <v>696</v>
      </c>
      <c r="G1569" s="31" t="s">
        <v>205</v>
      </c>
      <c r="H1569" s="85">
        <f t="shared" si="103"/>
        <v>-18000</v>
      </c>
      <c r="I1569" s="98">
        <f t="shared" si="104"/>
        <v>10</v>
      </c>
      <c r="J1569" s="89"/>
      <c r="K1569" s="84" t="s">
        <v>625</v>
      </c>
      <c r="L1569" s="89"/>
      <c r="M1569" s="146">
        <v>500</v>
      </c>
    </row>
    <row r="1570" spans="1:13" s="89" customFormat="1" ht="12.75">
      <c r="A1570" s="33"/>
      <c r="B1570" s="473">
        <v>3000</v>
      </c>
      <c r="C1570" s="33" t="s">
        <v>54</v>
      </c>
      <c r="D1570" s="33" t="s">
        <v>437</v>
      </c>
      <c r="E1570" s="33" t="s">
        <v>461</v>
      </c>
      <c r="F1570" s="31" t="s">
        <v>696</v>
      </c>
      <c r="G1570" s="31" t="s">
        <v>91</v>
      </c>
      <c r="H1570" s="85">
        <f t="shared" si="103"/>
        <v>-21000</v>
      </c>
      <c r="I1570" s="98">
        <f t="shared" si="104"/>
        <v>6</v>
      </c>
      <c r="K1570" s="84" t="s">
        <v>625</v>
      </c>
      <c r="M1570" s="146">
        <v>500</v>
      </c>
    </row>
    <row r="1571" spans="1:13" s="15" customFormat="1" ht="12.75">
      <c r="A1571" s="33"/>
      <c r="B1571" s="473">
        <v>5000</v>
      </c>
      <c r="C1571" s="33" t="s">
        <v>54</v>
      </c>
      <c r="D1571" s="33" t="s">
        <v>437</v>
      </c>
      <c r="E1571" s="33" t="s">
        <v>461</v>
      </c>
      <c r="F1571" s="171" t="s">
        <v>697</v>
      </c>
      <c r="G1571" s="31" t="s">
        <v>58</v>
      </c>
      <c r="H1571" s="85">
        <f t="shared" si="103"/>
        <v>-26000</v>
      </c>
      <c r="I1571" s="98">
        <f t="shared" si="104"/>
        <v>10</v>
      </c>
      <c r="J1571" s="89"/>
      <c r="K1571" s="84" t="s">
        <v>625</v>
      </c>
      <c r="L1571" s="89"/>
      <c r="M1571" s="146">
        <v>500</v>
      </c>
    </row>
    <row r="1572" spans="1:13" s="89" customFormat="1" ht="12.75">
      <c r="A1572" s="33"/>
      <c r="B1572" s="473">
        <v>3000</v>
      </c>
      <c r="C1572" s="33" t="s">
        <v>54</v>
      </c>
      <c r="D1572" s="33" t="s">
        <v>437</v>
      </c>
      <c r="E1572" s="33" t="s">
        <v>461</v>
      </c>
      <c r="F1572" s="31" t="s">
        <v>698</v>
      </c>
      <c r="G1572" s="31" t="s">
        <v>93</v>
      </c>
      <c r="H1572" s="85">
        <f t="shared" si="103"/>
        <v>-29000</v>
      </c>
      <c r="I1572" s="98">
        <f t="shared" si="104"/>
        <v>6</v>
      </c>
      <c r="K1572" s="84" t="s">
        <v>625</v>
      </c>
      <c r="M1572" s="146">
        <v>500</v>
      </c>
    </row>
    <row r="1573" spans="1:13" s="15" customFormat="1" ht="12.75">
      <c r="A1573" s="33"/>
      <c r="B1573" s="473">
        <v>8000</v>
      </c>
      <c r="C1573" s="33" t="s">
        <v>54</v>
      </c>
      <c r="D1573" s="33" t="s">
        <v>437</v>
      </c>
      <c r="E1573" s="33" t="s">
        <v>461</v>
      </c>
      <c r="F1573" s="31" t="s">
        <v>699</v>
      </c>
      <c r="G1573" s="31" t="s">
        <v>95</v>
      </c>
      <c r="H1573" s="85">
        <f t="shared" si="103"/>
        <v>-37000</v>
      </c>
      <c r="I1573" s="98">
        <f t="shared" si="104"/>
        <v>16</v>
      </c>
      <c r="J1573" s="89"/>
      <c r="K1573" s="84" t="s">
        <v>625</v>
      </c>
      <c r="L1573" s="89"/>
      <c r="M1573" s="146">
        <v>500</v>
      </c>
    </row>
    <row r="1574" spans="1:13" s="15" customFormat="1" ht="12.75">
      <c r="A1574" s="33"/>
      <c r="B1574" s="473">
        <v>7000</v>
      </c>
      <c r="C1574" s="33" t="s">
        <v>54</v>
      </c>
      <c r="D1574" s="33" t="s">
        <v>437</v>
      </c>
      <c r="E1574" s="33" t="s">
        <v>461</v>
      </c>
      <c r="F1574" s="31" t="s">
        <v>700</v>
      </c>
      <c r="G1574" s="31" t="s">
        <v>255</v>
      </c>
      <c r="H1574" s="85">
        <f t="shared" si="103"/>
        <v>-44000</v>
      </c>
      <c r="I1574" s="98">
        <f t="shared" si="104"/>
        <v>14</v>
      </c>
      <c r="J1574" s="89"/>
      <c r="K1574" s="84" t="s">
        <v>625</v>
      </c>
      <c r="L1574" s="89"/>
      <c r="M1574" s="146">
        <v>500</v>
      </c>
    </row>
    <row r="1575" spans="1:13" s="89" customFormat="1" ht="12.75">
      <c r="A1575" s="12"/>
      <c r="B1575" s="473">
        <v>7000</v>
      </c>
      <c r="C1575" s="33" t="s">
        <v>54</v>
      </c>
      <c r="D1575" s="33" t="s">
        <v>437</v>
      </c>
      <c r="E1575" s="33" t="s">
        <v>461</v>
      </c>
      <c r="F1575" s="31" t="s">
        <v>700</v>
      </c>
      <c r="G1575" s="31" t="s">
        <v>259</v>
      </c>
      <c r="H1575" s="85">
        <f t="shared" si="103"/>
        <v>-51000</v>
      </c>
      <c r="I1575" s="98">
        <f t="shared" si="104"/>
        <v>14</v>
      </c>
      <c r="J1575" s="15"/>
      <c r="K1575" s="84" t="s">
        <v>625</v>
      </c>
      <c r="L1575" s="15"/>
      <c r="M1575" s="146">
        <v>500</v>
      </c>
    </row>
    <row r="1576" spans="1:13" s="89" customFormat="1" ht="12.75">
      <c r="A1576" s="12"/>
      <c r="B1576" s="473">
        <v>6000</v>
      </c>
      <c r="C1576" s="33" t="s">
        <v>54</v>
      </c>
      <c r="D1576" s="33" t="s">
        <v>437</v>
      </c>
      <c r="E1576" s="33" t="s">
        <v>461</v>
      </c>
      <c r="F1576" s="171" t="s">
        <v>701</v>
      </c>
      <c r="G1576" s="31" t="s">
        <v>279</v>
      </c>
      <c r="H1576" s="85">
        <f t="shared" si="103"/>
        <v>-57000</v>
      </c>
      <c r="I1576" s="98">
        <f t="shared" si="104"/>
        <v>12</v>
      </c>
      <c r="J1576" s="15"/>
      <c r="K1576" s="84" t="s">
        <v>625</v>
      </c>
      <c r="L1576" s="15"/>
      <c r="M1576" s="146">
        <v>500</v>
      </c>
    </row>
    <row r="1577" spans="1:13" s="15" customFormat="1" ht="12.75">
      <c r="A1577" s="33"/>
      <c r="B1577" s="473">
        <v>7000</v>
      </c>
      <c r="C1577" s="33" t="s">
        <v>54</v>
      </c>
      <c r="D1577" s="33" t="s">
        <v>437</v>
      </c>
      <c r="E1577" s="33" t="s">
        <v>461</v>
      </c>
      <c r="F1577" s="31" t="s">
        <v>700</v>
      </c>
      <c r="G1577" s="31" t="s">
        <v>279</v>
      </c>
      <c r="H1577" s="85">
        <f t="shared" si="103"/>
        <v>-64000</v>
      </c>
      <c r="I1577" s="98">
        <f t="shared" si="104"/>
        <v>14</v>
      </c>
      <c r="J1577" s="89"/>
      <c r="K1577" s="84" t="s">
        <v>625</v>
      </c>
      <c r="L1577" s="89"/>
      <c r="M1577" s="146">
        <v>500</v>
      </c>
    </row>
    <row r="1578" spans="1:13" s="89" customFormat="1" ht="12.75">
      <c r="A1578" s="33"/>
      <c r="B1578" s="473">
        <v>5000</v>
      </c>
      <c r="C1578" s="33" t="s">
        <v>54</v>
      </c>
      <c r="D1578" s="33" t="s">
        <v>437</v>
      </c>
      <c r="E1578" s="33" t="s">
        <v>461</v>
      </c>
      <c r="F1578" s="31" t="s">
        <v>702</v>
      </c>
      <c r="G1578" s="31" t="s">
        <v>296</v>
      </c>
      <c r="H1578" s="85">
        <f t="shared" si="103"/>
        <v>-69000</v>
      </c>
      <c r="I1578" s="98">
        <f t="shared" si="104"/>
        <v>10</v>
      </c>
      <c r="K1578" s="84" t="s">
        <v>625</v>
      </c>
      <c r="M1578" s="146">
        <v>500</v>
      </c>
    </row>
    <row r="1579" spans="1:13" s="89" customFormat="1" ht="12.75">
      <c r="A1579" s="12"/>
      <c r="B1579" s="474">
        <v>4000</v>
      </c>
      <c r="C1579" s="33" t="s">
        <v>54</v>
      </c>
      <c r="D1579" s="12" t="s">
        <v>437</v>
      </c>
      <c r="E1579" s="12" t="s">
        <v>461</v>
      </c>
      <c r="F1579" s="70" t="s">
        <v>703</v>
      </c>
      <c r="G1579" s="27" t="s">
        <v>91</v>
      </c>
      <c r="H1579" s="85">
        <f t="shared" si="103"/>
        <v>-73000</v>
      </c>
      <c r="I1579" s="98">
        <f t="shared" si="104"/>
        <v>8</v>
      </c>
      <c r="J1579"/>
      <c r="K1579" s="84" t="s">
        <v>421</v>
      </c>
      <c r="L1579"/>
      <c r="M1579" s="2">
        <v>500</v>
      </c>
    </row>
    <row r="1580" spans="1:13" s="15" customFormat="1" ht="12.75">
      <c r="A1580" s="1"/>
      <c r="B1580" s="474">
        <v>8000</v>
      </c>
      <c r="C1580" s="33" t="s">
        <v>54</v>
      </c>
      <c r="D1580" s="12" t="s">
        <v>437</v>
      </c>
      <c r="E1580" s="33" t="s">
        <v>461</v>
      </c>
      <c r="F1580" s="70" t="s">
        <v>704</v>
      </c>
      <c r="G1580" s="27" t="s">
        <v>58</v>
      </c>
      <c r="H1580" s="85">
        <f t="shared" si="103"/>
        <v>-81000</v>
      </c>
      <c r="I1580" s="98">
        <f t="shared" si="104"/>
        <v>16</v>
      </c>
      <c r="J1580"/>
      <c r="K1580" s="84" t="s">
        <v>421</v>
      </c>
      <c r="L1580"/>
      <c r="M1580" s="2">
        <v>500</v>
      </c>
    </row>
    <row r="1581" spans="2:13" ht="12.75">
      <c r="B1581" s="474">
        <v>8000</v>
      </c>
      <c r="C1581" s="33" t="s">
        <v>54</v>
      </c>
      <c r="D1581" s="12" t="s">
        <v>437</v>
      </c>
      <c r="E1581" s="12" t="s">
        <v>461</v>
      </c>
      <c r="F1581" s="70" t="s">
        <v>705</v>
      </c>
      <c r="G1581" s="27" t="s">
        <v>93</v>
      </c>
      <c r="H1581" s="85">
        <f t="shared" si="103"/>
        <v>-89000</v>
      </c>
      <c r="I1581" s="98">
        <f t="shared" si="104"/>
        <v>16</v>
      </c>
      <c r="K1581" s="84" t="s">
        <v>421</v>
      </c>
      <c r="M1581" s="2">
        <v>500</v>
      </c>
    </row>
    <row r="1582" spans="2:13" ht="12.75">
      <c r="B1582" s="474">
        <v>7000</v>
      </c>
      <c r="C1582" s="33" t="s">
        <v>54</v>
      </c>
      <c r="D1582" s="12" t="s">
        <v>437</v>
      </c>
      <c r="E1582" s="12" t="s">
        <v>461</v>
      </c>
      <c r="F1582" s="27" t="s">
        <v>706</v>
      </c>
      <c r="G1582" s="27" t="s">
        <v>97</v>
      </c>
      <c r="H1582" s="85">
        <f t="shared" si="103"/>
        <v>-96000</v>
      </c>
      <c r="I1582" s="98">
        <f t="shared" si="104"/>
        <v>14</v>
      </c>
      <c r="K1582" s="84" t="s">
        <v>421</v>
      </c>
      <c r="M1582" s="2">
        <v>500</v>
      </c>
    </row>
    <row r="1583" spans="1:13" s="89" customFormat="1" ht="12.75">
      <c r="A1583" s="1"/>
      <c r="B1583" s="474">
        <v>7000</v>
      </c>
      <c r="C1583" s="33" t="s">
        <v>54</v>
      </c>
      <c r="D1583" s="12" t="s">
        <v>437</v>
      </c>
      <c r="E1583" s="12" t="s">
        <v>461</v>
      </c>
      <c r="F1583" s="70" t="s">
        <v>706</v>
      </c>
      <c r="G1583" s="70" t="s">
        <v>99</v>
      </c>
      <c r="H1583" s="85">
        <f t="shared" si="103"/>
        <v>-103000</v>
      </c>
      <c r="I1583" s="98">
        <f t="shared" si="104"/>
        <v>14</v>
      </c>
      <c r="J1583"/>
      <c r="K1583" s="84" t="s">
        <v>421</v>
      </c>
      <c r="L1583"/>
      <c r="M1583" s="2">
        <v>500</v>
      </c>
    </row>
    <row r="1584" spans="1:13" s="15" customFormat="1" ht="12.75">
      <c r="A1584" s="1"/>
      <c r="B1584" s="474">
        <v>7000</v>
      </c>
      <c r="C1584" s="33" t="s">
        <v>54</v>
      </c>
      <c r="D1584" s="33" t="s">
        <v>437</v>
      </c>
      <c r="E1584" s="33" t="s">
        <v>461</v>
      </c>
      <c r="F1584" s="70" t="s">
        <v>706</v>
      </c>
      <c r="G1584" s="70" t="s">
        <v>216</v>
      </c>
      <c r="H1584" s="85">
        <f t="shared" si="103"/>
        <v>-110000</v>
      </c>
      <c r="I1584" s="98">
        <f t="shared" si="104"/>
        <v>14</v>
      </c>
      <c r="J1584"/>
      <c r="K1584" s="84" t="s">
        <v>421</v>
      </c>
      <c r="L1584"/>
      <c r="M1584" s="39">
        <v>500</v>
      </c>
    </row>
    <row r="1585" spans="1:13" s="15" customFormat="1" ht="12.75">
      <c r="A1585" s="12"/>
      <c r="B1585" s="473">
        <v>7000</v>
      </c>
      <c r="C1585" s="33" t="s">
        <v>54</v>
      </c>
      <c r="D1585" s="12" t="s">
        <v>437</v>
      </c>
      <c r="E1585" s="33" t="s">
        <v>461</v>
      </c>
      <c r="F1585" s="31" t="s">
        <v>706</v>
      </c>
      <c r="G1585" s="30" t="s">
        <v>217</v>
      </c>
      <c r="H1585" s="85">
        <f t="shared" si="103"/>
        <v>-117000</v>
      </c>
      <c r="I1585" s="98">
        <f t="shared" si="104"/>
        <v>14</v>
      </c>
      <c r="K1585" s="89" t="s">
        <v>421</v>
      </c>
      <c r="M1585" s="39">
        <v>500</v>
      </c>
    </row>
    <row r="1586" spans="1:13" s="15" customFormat="1" ht="12.75">
      <c r="A1586" s="12"/>
      <c r="B1586" s="473">
        <v>7000</v>
      </c>
      <c r="C1586" s="33" t="s">
        <v>54</v>
      </c>
      <c r="D1586" s="33" t="s">
        <v>437</v>
      </c>
      <c r="E1586" s="33" t="s">
        <v>461</v>
      </c>
      <c r="F1586" s="31" t="s">
        <v>706</v>
      </c>
      <c r="G1586" s="30" t="s">
        <v>255</v>
      </c>
      <c r="H1586" s="85">
        <f t="shared" si="103"/>
        <v>-124000</v>
      </c>
      <c r="I1586" s="98">
        <f t="shared" si="104"/>
        <v>14</v>
      </c>
      <c r="K1586" s="89" t="s">
        <v>421</v>
      </c>
      <c r="M1586" s="39">
        <v>500</v>
      </c>
    </row>
    <row r="1587" spans="1:13" s="15" customFormat="1" ht="12.75">
      <c r="A1587" s="12"/>
      <c r="B1587" s="473">
        <v>7000</v>
      </c>
      <c r="C1587" s="33" t="s">
        <v>54</v>
      </c>
      <c r="D1587" s="33" t="s">
        <v>437</v>
      </c>
      <c r="E1587" s="33" t="s">
        <v>461</v>
      </c>
      <c r="F1587" s="31" t="s">
        <v>706</v>
      </c>
      <c r="G1587" s="31" t="s">
        <v>259</v>
      </c>
      <c r="H1587" s="85">
        <f t="shared" si="103"/>
        <v>-131000</v>
      </c>
      <c r="I1587" s="98">
        <f t="shared" si="104"/>
        <v>14</v>
      </c>
      <c r="K1587" s="89" t="s">
        <v>421</v>
      </c>
      <c r="M1587" s="39">
        <v>500</v>
      </c>
    </row>
    <row r="1588" spans="1:13" s="15" customFormat="1" ht="12.75">
      <c r="A1588" s="1"/>
      <c r="B1588" s="473">
        <v>5000</v>
      </c>
      <c r="C1588" s="33" t="s">
        <v>54</v>
      </c>
      <c r="D1588" s="33" t="s">
        <v>437</v>
      </c>
      <c r="E1588" s="33" t="s">
        <v>461</v>
      </c>
      <c r="F1588" s="31" t="s">
        <v>707</v>
      </c>
      <c r="G1588" s="31" t="s">
        <v>205</v>
      </c>
      <c r="H1588" s="85">
        <f t="shared" si="103"/>
        <v>-136000</v>
      </c>
      <c r="I1588" s="98">
        <f t="shared" si="104"/>
        <v>10</v>
      </c>
      <c r="J1588"/>
      <c r="K1588" s="84" t="s">
        <v>656</v>
      </c>
      <c r="L1588"/>
      <c r="M1588" s="2">
        <v>500</v>
      </c>
    </row>
    <row r="1589" spans="1:13" s="15" customFormat="1" ht="12.75">
      <c r="A1589" s="1"/>
      <c r="B1589" s="473">
        <v>5000</v>
      </c>
      <c r="C1589" s="33" t="s">
        <v>54</v>
      </c>
      <c r="D1589" s="33" t="s">
        <v>437</v>
      </c>
      <c r="E1589" s="33" t="s">
        <v>461</v>
      </c>
      <c r="F1589" s="31" t="s">
        <v>708</v>
      </c>
      <c r="G1589" s="31" t="s">
        <v>91</v>
      </c>
      <c r="H1589" s="85">
        <f t="shared" si="103"/>
        <v>-141000</v>
      </c>
      <c r="I1589" s="98">
        <f t="shared" si="104"/>
        <v>10</v>
      </c>
      <c r="J1589"/>
      <c r="K1589" s="84" t="s">
        <v>656</v>
      </c>
      <c r="L1589"/>
      <c r="M1589" s="2">
        <v>500</v>
      </c>
    </row>
    <row r="1590" spans="1:13" s="15" customFormat="1" ht="12.75">
      <c r="A1590" s="12"/>
      <c r="B1590" s="474">
        <v>4000</v>
      </c>
      <c r="C1590" s="33" t="s">
        <v>54</v>
      </c>
      <c r="D1590" s="33" t="s">
        <v>437</v>
      </c>
      <c r="E1590" s="1" t="s">
        <v>461</v>
      </c>
      <c r="F1590" s="70" t="s">
        <v>709</v>
      </c>
      <c r="G1590" s="27" t="s">
        <v>93</v>
      </c>
      <c r="H1590" s="85">
        <f t="shared" si="103"/>
        <v>-145000</v>
      </c>
      <c r="I1590" s="98">
        <f t="shared" si="104"/>
        <v>8</v>
      </c>
      <c r="J1590"/>
      <c r="K1590" s="84" t="s">
        <v>656</v>
      </c>
      <c r="L1590"/>
      <c r="M1590" s="2">
        <v>500</v>
      </c>
    </row>
    <row r="1591" spans="1:13" s="15" customFormat="1" ht="12.75">
      <c r="A1591" s="12"/>
      <c r="B1591" s="474">
        <v>7000</v>
      </c>
      <c r="C1591" s="33" t="s">
        <v>54</v>
      </c>
      <c r="D1591" s="33" t="s">
        <v>437</v>
      </c>
      <c r="E1591" s="12" t="s">
        <v>461</v>
      </c>
      <c r="F1591" s="70" t="s">
        <v>710</v>
      </c>
      <c r="G1591" s="27" t="s">
        <v>97</v>
      </c>
      <c r="H1591" s="85">
        <f t="shared" si="103"/>
        <v>-152000</v>
      </c>
      <c r="I1591" s="98">
        <f t="shared" si="104"/>
        <v>14</v>
      </c>
      <c r="J1591"/>
      <c r="K1591" s="84" t="s">
        <v>656</v>
      </c>
      <c r="L1591"/>
      <c r="M1591" s="2">
        <v>500</v>
      </c>
    </row>
    <row r="1592" spans="1:13" s="15" customFormat="1" ht="12.75">
      <c r="A1592" s="12"/>
      <c r="B1592" s="474">
        <v>7000</v>
      </c>
      <c r="C1592" s="33" t="s">
        <v>54</v>
      </c>
      <c r="D1592" s="33" t="s">
        <v>437</v>
      </c>
      <c r="E1592" s="1" t="s">
        <v>461</v>
      </c>
      <c r="F1592" s="70" t="s">
        <v>710</v>
      </c>
      <c r="G1592" s="27" t="s">
        <v>99</v>
      </c>
      <c r="H1592" s="85">
        <f t="shared" si="103"/>
        <v>-159000</v>
      </c>
      <c r="I1592" s="98">
        <f t="shared" si="104"/>
        <v>14</v>
      </c>
      <c r="J1592"/>
      <c r="K1592" s="84" t="s">
        <v>656</v>
      </c>
      <c r="L1592"/>
      <c r="M1592" s="2">
        <v>500</v>
      </c>
    </row>
    <row r="1593" spans="1:13" s="15" customFormat="1" ht="12.75">
      <c r="A1593" s="12"/>
      <c r="B1593" s="474">
        <v>7000</v>
      </c>
      <c r="C1593" s="33" t="s">
        <v>54</v>
      </c>
      <c r="D1593" s="33" t="s">
        <v>437</v>
      </c>
      <c r="E1593" s="1" t="s">
        <v>461</v>
      </c>
      <c r="F1593" s="70" t="s">
        <v>710</v>
      </c>
      <c r="G1593" s="27" t="s">
        <v>216</v>
      </c>
      <c r="H1593" s="85">
        <f t="shared" si="103"/>
        <v>-166000</v>
      </c>
      <c r="I1593" s="98">
        <f t="shared" si="104"/>
        <v>14</v>
      </c>
      <c r="J1593"/>
      <c r="K1593" s="84" t="s">
        <v>656</v>
      </c>
      <c r="L1593"/>
      <c r="M1593" s="2">
        <v>500</v>
      </c>
    </row>
    <row r="1594" spans="1:13" s="15" customFormat="1" ht="12.75">
      <c r="A1594" s="12"/>
      <c r="B1594" s="474">
        <v>5000</v>
      </c>
      <c r="C1594" s="33" t="s">
        <v>54</v>
      </c>
      <c r="D1594" s="33" t="s">
        <v>437</v>
      </c>
      <c r="E1594" s="1" t="s">
        <v>461</v>
      </c>
      <c r="F1594" s="70" t="s">
        <v>711</v>
      </c>
      <c r="G1594" s="27" t="s">
        <v>259</v>
      </c>
      <c r="H1594" s="85">
        <f t="shared" si="103"/>
        <v>-171000</v>
      </c>
      <c r="I1594" s="98">
        <f t="shared" si="104"/>
        <v>10</v>
      </c>
      <c r="J1594"/>
      <c r="K1594" s="84" t="s">
        <v>656</v>
      </c>
      <c r="L1594"/>
      <c r="M1594" s="2">
        <v>500</v>
      </c>
    </row>
    <row r="1595" spans="1:13" s="15" customFormat="1" ht="12.75">
      <c r="A1595" s="12"/>
      <c r="B1595" s="474">
        <v>4000</v>
      </c>
      <c r="C1595" s="83" t="s">
        <v>54</v>
      </c>
      <c r="D1595" s="1" t="s">
        <v>437</v>
      </c>
      <c r="E1595" s="1" t="s">
        <v>461</v>
      </c>
      <c r="F1595" s="70" t="s">
        <v>712</v>
      </c>
      <c r="G1595" s="70" t="s">
        <v>58</v>
      </c>
      <c r="H1595" s="85">
        <f t="shared" si="103"/>
        <v>-175000</v>
      </c>
      <c r="I1595" s="98">
        <f t="shared" si="104"/>
        <v>8</v>
      </c>
      <c r="J1595" s="36"/>
      <c r="K1595" t="s">
        <v>672</v>
      </c>
      <c r="L1595" s="36"/>
      <c r="M1595" s="2">
        <v>500</v>
      </c>
    </row>
    <row r="1596" spans="1:13" s="15" customFormat="1" ht="12.75">
      <c r="A1596" s="12"/>
      <c r="B1596" s="474">
        <v>7000</v>
      </c>
      <c r="C1596" s="83" t="s">
        <v>54</v>
      </c>
      <c r="D1596" s="33" t="s">
        <v>437</v>
      </c>
      <c r="E1596" s="83" t="s">
        <v>461</v>
      </c>
      <c r="F1596" s="70" t="s">
        <v>713</v>
      </c>
      <c r="G1596" s="70" t="s">
        <v>103</v>
      </c>
      <c r="H1596" s="85">
        <f t="shared" si="103"/>
        <v>-182000</v>
      </c>
      <c r="I1596" s="98">
        <f t="shared" si="104"/>
        <v>14</v>
      </c>
      <c r="J1596"/>
      <c r="K1596" t="s">
        <v>672</v>
      </c>
      <c r="L1596"/>
      <c r="M1596" s="2">
        <v>500</v>
      </c>
    </row>
    <row r="1597" spans="1:13" s="15" customFormat="1" ht="12.75">
      <c r="A1597" s="1"/>
      <c r="B1597" s="474">
        <v>5000</v>
      </c>
      <c r="C1597" s="1" t="s">
        <v>54</v>
      </c>
      <c r="D1597" s="12" t="s">
        <v>437</v>
      </c>
      <c r="E1597" s="1" t="s">
        <v>461</v>
      </c>
      <c r="F1597" s="70" t="s">
        <v>714</v>
      </c>
      <c r="G1597" s="27" t="s">
        <v>93</v>
      </c>
      <c r="H1597" s="85">
        <f t="shared" si="103"/>
        <v>-187000</v>
      </c>
      <c r="I1597" s="98">
        <f t="shared" si="104"/>
        <v>10</v>
      </c>
      <c r="J1597"/>
      <c r="K1597" t="s">
        <v>672</v>
      </c>
      <c r="L1597"/>
      <c r="M1597" s="2">
        <v>500</v>
      </c>
    </row>
    <row r="1598" spans="1:13" s="15" customFormat="1" ht="12.75">
      <c r="A1598" s="1"/>
      <c r="B1598" s="474">
        <v>5000</v>
      </c>
      <c r="C1598" s="1" t="s">
        <v>54</v>
      </c>
      <c r="D1598" s="12" t="s">
        <v>437</v>
      </c>
      <c r="E1598" s="1" t="s">
        <v>461</v>
      </c>
      <c r="F1598" s="70" t="s">
        <v>715</v>
      </c>
      <c r="G1598" s="70" t="s">
        <v>95</v>
      </c>
      <c r="H1598" s="85">
        <f t="shared" si="103"/>
        <v>-192000</v>
      </c>
      <c r="I1598" s="98">
        <f t="shared" si="104"/>
        <v>10</v>
      </c>
      <c r="J1598"/>
      <c r="K1598" t="s">
        <v>672</v>
      </c>
      <c r="L1598"/>
      <c r="M1598" s="2">
        <v>500</v>
      </c>
    </row>
    <row r="1599" spans="1:13" s="15" customFormat="1" ht="12.75">
      <c r="A1599" s="1"/>
      <c r="B1599" s="474">
        <v>5000</v>
      </c>
      <c r="C1599" s="1" t="s">
        <v>54</v>
      </c>
      <c r="D1599" s="12" t="s">
        <v>437</v>
      </c>
      <c r="E1599" s="1" t="s">
        <v>461</v>
      </c>
      <c r="F1599" s="27" t="s">
        <v>716</v>
      </c>
      <c r="G1599" s="27" t="s">
        <v>97</v>
      </c>
      <c r="H1599" s="85">
        <f t="shared" si="103"/>
        <v>-197000</v>
      </c>
      <c r="I1599" s="98">
        <f t="shared" si="104"/>
        <v>10</v>
      </c>
      <c r="J1599"/>
      <c r="K1599" t="s">
        <v>672</v>
      </c>
      <c r="L1599"/>
      <c r="M1599" s="2">
        <v>500</v>
      </c>
    </row>
    <row r="1600" spans="1:13" s="15" customFormat="1" ht="12.75">
      <c r="A1600" s="1"/>
      <c r="B1600" s="474">
        <v>5000</v>
      </c>
      <c r="C1600" s="1" t="s">
        <v>54</v>
      </c>
      <c r="D1600" s="12" t="s">
        <v>437</v>
      </c>
      <c r="E1600" s="1" t="s">
        <v>461</v>
      </c>
      <c r="F1600" s="70" t="s">
        <v>717</v>
      </c>
      <c r="G1600" s="27" t="s">
        <v>99</v>
      </c>
      <c r="H1600" s="85">
        <f t="shared" si="103"/>
        <v>-202000</v>
      </c>
      <c r="I1600" s="98">
        <f t="shared" si="104"/>
        <v>10</v>
      </c>
      <c r="J1600"/>
      <c r="K1600" t="s">
        <v>672</v>
      </c>
      <c r="L1600"/>
      <c r="M1600" s="2">
        <v>500</v>
      </c>
    </row>
    <row r="1601" spans="1:13" s="89" customFormat="1" ht="12.75">
      <c r="A1601" s="1"/>
      <c r="B1601" s="474">
        <v>7000</v>
      </c>
      <c r="C1601" s="1" t="s">
        <v>54</v>
      </c>
      <c r="D1601" s="12" t="s">
        <v>437</v>
      </c>
      <c r="E1601" s="1" t="s">
        <v>461</v>
      </c>
      <c r="F1601" s="27" t="s">
        <v>718</v>
      </c>
      <c r="G1601" s="27" t="s">
        <v>259</v>
      </c>
      <c r="H1601" s="85">
        <f t="shared" si="103"/>
        <v>-209000</v>
      </c>
      <c r="I1601" s="98">
        <f t="shared" si="104"/>
        <v>14</v>
      </c>
      <c r="J1601"/>
      <c r="K1601" t="s">
        <v>672</v>
      </c>
      <c r="L1601"/>
      <c r="M1601" s="2">
        <v>500</v>
      </c>
    </row>
    <row r="1602" spans="1:13" s="89" customFormat="1" ht="12.75">
      <c r="A1602" s="1"/>
      <c r="B1602" s="474">
        <v>7000</v>
      </c>
      <c r="C1602" s="1" t="s">
        <v>54</v>
      </c>
      <c r="D1602" s="12" t="s">
        <v>437</v>
      </c>
      <c r="E1602" s="1" t="s">
        <v>461</v>
      </c>
      <c r="F1602" s="70" t="s">
        <v>719</v>
      </c>
      <c r="G1602" s="70" t="s">
        <v>279</v>
      </c>
      <c r="H1602" s="85">
        <f t="shared" si="103"/>
        <v>-216000</v>
      </c>
      <c r="I1602" s="98">
        <f t="shared" si="104"/>
        <v>14</v>
      </c>
      <c r="J1602"/>
      <c r="K1602" t="s">
        <v>672</v>
      </c>
      <c r="L1602"/>
      <c r="M1602" s="2">
        <v>500</v>
      </c>
    </row>
    <row r="1603" spans="1:13" s="76" customFormat="1" ht="12.75">
      <c r="A1603" s="73"/>
      <c r="B1603" s="487">
        <f>SUM(B1566:B1602)</f>
        <v>216000</v>
      </c>
      <c r="C1603" s="73" t="s">
        <v>54</v>
      </c>
      <c r="D1603" s="73"/>
      <c r="E1603" s="73"/>
      <c r="F1603" s="96"/>
      <c r="G1603" s="96"/>
      <c r="H1603" s="101">
        <v>0</v>
      </c>
      <c r="I1603" s="147">
        <f t="shared" si="104"/>
        <v>432</v>
      </c>
      <c r="J1603" s="148"/>
      <c r="L1603" s="148"/>
      <c r="M1603" s="149">
        <v>500</v>
      </c>
    </row>
    <row r="1604" spans="1:13" s="15" customFormat="1" ht="12.75">
      <c r="A1604" s="83"/>
      <c r="B1604" s="474"/>
      <c r="C1604" s="33"/>
      <c r="D1604" s="33"/>
      <c r="E1604" s="83"/>
      <c r="F1604" s="31"/>
      <c r="G1604" s="70"/>
      <c r="H1604" s="85">
        <f t="shared" si="103"/>
        <v>0</v>
      </c>
      <c r="I1604" s="98">
        <f t="shared" si="104"/>
        <v>0</v>
      </c>
      <c r="J1604" s="84"/>
      <c r="K1604"/>
      <c r="L1604" s="84"/>
      <c r="M1604" s="146">
        <v>500</v>
      </c>
    </row>
    <row r="1605" spans="1:13" s="89" customFormat="1" ht="12.75">
      <c r="A1605" s="33"/>
      <c r="B1605" s="473"/>
      <c r="C1605" s="33"/>
      <c r="D1605" s="33"/>
      <c r="E1605" s="33"/>
      <c r="F1605" s="31"/>
      <c r="G1605" s="31"/>
      <c r="H1605" s="85">
        <f t="shared" si="103"/>
        <v>0</v>
      </c>
      <c r="I1605" s="98">
        <f t="shared" si="104"/>
        <v>0</v>
      </c>
      <c r="K1605"/>
      <c r="M1605" s="150">
        <v>500</v>
      </c>
    </row>
    <row r="1606" spans="1:13" s="89" customFormat="1" ht="12.75">
      <c r="A1606" s="33"/>
      <c r="B1606" s="473">
        <v>2000</v>
      </c>
      <c r="C1606" s="33" t="s">
        <v>20</v>
      </c>
      <c r="D1606" s="33" t="s">
        <v>437</v>
      </c>
      <c r="E1606" s="33" t="s">
        <v>461</v>
      </c>
      <c r="F1606" s="31" t="s">
        <v>641</v>
      </c>
      <c r="G1606" s="31" t="s">
        <v>33</v>
      </c>
      <c r="H1606" s="85">
        <f t="shared" si="103"/>
        <v>-2000</v>
      </c>
      <c r="I1606" s="98">
        <f t="shared" si="104"/>
        <v>4</v>
      </c>
      <c r="K1606" s="84" t="s">
        <v>625</v>
      </c>
      <c r="M1606" s="146">
        <v>500</v>
      </c>
    </row>
    <row r="1607" spans="1:13" s="89" customFormat="1" ht="12.75">
      <c r="A1607" s="33"/>
      <c r="B1607" s="473">
        <v>500</v>
      </c>
      <c r="C1607" s="33" t="s">
        <v>20</v>
      </c>
      <c r="D1607" s="33" t="s">
        <v>437</v>
      </c>
      <c r="E1607" s="33" t="s">
        <v>461</v>
      </c>
      <c r="F1607" s="31" t="s">
        <v>641</v>
      </c>
      <c r="G1607" s="31" t="s">
        <v>33</v>
      </c>
      <c r="H1607" s="85">
        <f t="shared" si="103"/>
        <v>-2500</v>
      </c>
      <c r="I1607" s="98">
        <f t="shared" si="104"/>
        <v>1</v>
      </c>
      <c r="K1607" s="84" t="s">
        <v>625</v>
      </c>
      <c r="M1607" s="146">
        <v>500</v>
      </c>
    </row>
    <row r="1608" spans="1:13" s="89" customFormat="1" ht="12.75">
      <c r="A1608" s="33"/>
      <c r="B1608" s="473">
        <v>2000</v>
      </c>
      <c r="C1608" s="33" t="s">
        <v>20</v>
      </c>
      <c r="D1608" s="33" t="s">
        <v>437</v>
      </c>
      <c r="E1608" s="33" t="s">
        <v>461</v>
      </c>
      <c r="F1608" s="31" t="s">
        <v>641</v>
      </c>
      <c r="G1608" s="31" t="s">
        <v>36</v>
      </c>
      <c r="H1608" s="85">
        <f t="shared" si="103"/>
        <v>-4500</v>
      </c>
      <c r="I1608" s="98">
        <f t="shared" si="104"/>
        <v>4</v>
      </c>
      <c r="K1608" s="84" t="s">
        <v>625</v>
      </c>
      <c r="M1608" s="146">
        <v>500</v>
      </c>
    </row>
    <row r="1609" spans="1:13" s="89" customFormat="1" ht="12.75">
      <c r="A1609" s="33"/>
      <c r="B1609" s="473">
        <v>500</v>
      </c>
      <c r="C1609" s="33" t="s">
        <v>20</v>
      </c>
      <c r="D1609" s="33" t="s">
        <v>437</v>
      </c>
      <c r="E1609" s="33" t="s">
        <v>461</v>
      </c>
      <c r="F1609" s="31" t="s">
        <v>641</v>
      </c>
      <c r="G1609" s="31" t="s">
        <v>36</v>
      </c>
      <c r="H1609" s="85">
        <f t="shared" si="103"/>
        <v>-5000</v>
      </c>
      <c r="I1609" s="98">
        <f t="shared" si="104"/>
        <v>1</v>
      </c>
      <c r="K1609" s="84" t="s">
        <v>625</v>
      </c>
      <c r="M1609" s="146">
        <v>500</v>
      </c>
    </row>
    <row r="1610" spans="1:13" s="89" customFormat="1" ht="12.75">
      <c r="A1610" s="33"/>
      <c r="B1610" s="473">
        <v>2000</v>
      </c>
      <c r="C1610" s="33" t="s">
        <v>20</v>
      </c>
      <c r="D1610" s="33" t="s">
        <v>437</v>
      </c>
      <c r="E1610" s="33" t="s">
        <v>461</v>
      </c>
      <c r="F1610" s="31" t="s">
        <v>641</v>
      </c>
      <c r="G1610" s="31" t="s">
        <v>45</v>
      </c>
      <c r="H1610" s="85">
        <f t="shared" si="103"/>
        <v>-7000</v>
      </c>
      <c r="I1610" s="98">
        <f t="shared" si="104"/>
        <v>4</v>
      </c>
      <c r="K1610" s="84" t="s">
        <v>625</v>
      </c>
      <c r="M1610" s="146">
        <v>500</v>
      </c>
    </row>
    <row r="1611" spans="1:13" s="89" customFormat="1" ht="12.75">
      <c r="A1611" s="33"/>
      <c r="B1611" s="473">
        <v>2000</v>
      </c>
      <c r="C1611" s="33" t="s">
        <v>20</v>
      </c>
      <c r="D1611" s="33" t="s">
        <v>437</v>
      </c>
      <c r="E1611" s="33" t="s">
        <v>461</v>
      </c>
      <c r="F1611" s="31" t="s">
        <v>641</v>
      </c>
      <c r="G1611" s="31" t="s">
        <v>205</v>
      </c>
      <c r="H1611" s="85">
        <f t="shared" si="103"/>
        <v>-9000</v>
      </c>
      <c r="I1611" s="98">
        <f t="shared" si="104"/>
        <v>4</v>
      </c>
      <c r="K1611" s="84" t="s">
        <v>625</v>
      </c>
      <c r="M1611" s="146">
        <v>500</v>
      </c>
    </row>
    <row r="1612" spans="1:13" s="89" customFormat="1" ht="12.75">
      <c r="A1612" s="33"/>
      <c r="B1612" s="473">
        <v>500</v>
      </c>
      <c r="C1612" s="33" t="s">
        <v>20</v>
      </c>
      <c r="D1612" s="33" t="s">
        <v>437</v>
      </c>
      <c r="E1612" s="33" t="s">
        <v>461</v>
      </c>
      <c r="F1612" s="31" t="s">
        <v>641</v>
      </c>
      <c r="G1612" s="31" t="s">
        <v>205</v>
      </c>
      <c r="H1612" s="85">
        <f t="shared" si="103"/>
        <v>-9500</v>
      </c>
      <c r="I1612" s="98">
        <f t="shared" si="104"/>
        <v>1</v>
      </c>
      <c r="K1612" s="84" t="s">
        <v>625</v>
      </c>
      <c r="M1612" s="146">
        <v>500</v>
      </c>
    </row>
    <row r="1613" spans="1:13" s="89" customFormat="1" ht="12.75">
      <c r="A1613" s="33"/>
      <c r="B1613" s="473">
        <v>2000</v>
      </c>
      <c r="C1613" s="33" t="s">
        <v>20</v>
      </c>
      <c r="D1613" s="33" t="s">
        <v>437</v>
      </c>
      <c r="E1613" s="33" t="s">
        <v>461</v>
      </c>
      <c r="F1613" s="31" t="s">
        <v>641</v>
      </c>
      <c r="G1613" s="31" t="s">
        <v>91</v>
      </c>
      <c r="H1613" s="85">
        <f t="shared" si="103"/>
        <v>-11500</v>
      </c>
      <c r="I1613" s="98">
        <f t="shared" si="104"/>
        <v>4</v>
      </c>
      <c r="K1613" s="84" t="s">
        <v>625</v>
      </c>
      <c r="M1613" s="146">
        <v>500</v>
      </c>
    </row>
    <row r="1614" spans="1:13" s="15" customFormat="1" ht="12.75">
      <c r="A1614" s="33"/>
      <c r="B1614" s="473">
        <v>500</v>
      </c>
      <c r="C1614" s="33" t="s">
        <v>20</v>
      </c>
      <c r="D1614" s="33" t="s">
        <v>437</v>
      </c>
      <c r="E1614" s="33" t="s">
        <v>461</v>
      </c>
      <c r="F1614" s="31" t="s">
        <v>641</v>
      </c>
      <c r="G1614" s="31" t="s">
        <v>91</v>
      </c>
      <c r="H1614" s="85">
        <f t="shared" si="103"/>
        <v>-12000</v>
      </c>
      <c r="I1614" s="98">
        <f t="shared" si="104"/>
        <v>1</v>
      </c>
      <c r="J1614" s="89"/>
      <c r="K1614" s="84" t="s">
        <v>625</v>
      </c>
      <c r="L1614" s="89"/>
      <c r="M1614" s="146">
        <v>500</v>
      </c>
    </row>
    <row r="1615" spans="1:13" s="89" customFormat="1" ht="12.75">
      <c r="A1615" s="33"/>
      <c r="B1615" s="473">
        <v>2000</v>
      </c>
      <c r="C1615" s="33" t="s">
        <v>20</v>
      </c>
      <c r="D1615" s="33" t="s">
        <v>437</v>
      </c>
      <c r="E1615" s="33" t="s">
        <v>461</v>
      </c>
      <c r="F1615" s="31" t="s">
        <v>641</v>
      </c>
      <c r="G1615" s="31" t="s">
        <v>58</v>
      </c>
      <c r="H1615" s="85">
        <f t="shared" si="103"/>
        <v>-14000</v>
      </c>
      <c r="I1615" s="98">
        <f t="shared" si="104"/>
        <v>4</v>
      </c>
      <c r="K1615" s="84" t="s">
        <v>625</v>
      </c>
      <c r="M1615" s="146">
        <v>500</v>
      </c>
    </row>
    <row r="1616" spans="1:13" s="89" customFormat="1" ht="12.75">
      <c r="A1616" s="33"/>
      <c r="B1616" s="473">
        <v>500</v>
      </c>
      <c r="C1616" s="33" t="s">
        <v>20</v>
      </c>
      <c r="D1616" s="33" t="s">
        <v>437</v>
      </c>
      <c r="E1616" s="33" t="s">
        <v>461</v>
      </c>
      <c r="F1616" s="31" t="s">
        <v>641</v>
      </c>
      <c r="G1616" s="31" t="s">
        <v>58</v>
      </c>
      <c r="H1616" s="85">
        <f t="shared" si="103"/>
        <v>-14500</v>
      </c>
      <c r="I1616" s="98">
        <f t="shared" si="104"/>
        <v>1</v>
      </c>
      <c r="K1616" s="84" t="s">
        <v>625</v>
      </c>
      <c r="M1616" s="146">
        <v>500</v>
      </c>
    </row>
    <row r="1617" spans="1:13" s="89" customFormat="1" ht="12.75">
      <c r="A1617" s="33"/>
      <c r="B1617" s="473">
        <v>2000</v>
      </c>
      <c r="C1617" s="33" t="s">
        <v>20</v>
      </c>
      <c r="D1617" s="33" t="s">
        <v>437</v>
      </c>
      <c r="E1617" s="33" t="s">
        <v>461</v>
      </c>
      <c r="F1617" s="31" t="s">
        <v>641</v>
      </c>
      <c r="G1617" s="31" t="s">
        <v>103</v>
      </c>
      <c r="H1617" s="85">
        <f t="shared" si="103"/>
        <v>-16500</v>
      </c>
      <c r="I1617" s="98">
        <f t="shared" si="104"/>
        <v>4</v>
      </c>
      <c r="K1617" s="84" t="s">
        <v>625</v>
      </c>
      <c r="M1617" s="146">
        <v>500</v>
      </c>
    </row>
    <row r="1618" spans="1:13" s="89" customFormat="1" ht="12.75">
      <c r="A1618" s="33"/>
      <c r="B1618" s="473">
        <v>2000</v>
      </c>
      <c r="C1618" s="33" t="s">
        <v>20</v>
      </c>
      <c r="D1618" s="33" t="s">
        <v>437</v>
      </c>
      <c r="E1618" s="33" t="s">
        <v>461</v>
      </c>
      <c r="F1618" s="31" t="s">
        <v>641</v>
      </c>
      <c r="G1618" s="31" t="s">
        <v>93</v>
      </c>
      <c r="H1618" s="85">
        <f t="shared" si="103"/>
        <v>-18500</v>
      </c>
      <c r="I1618" s="98">
        <f t="shared" si="104"/>
        <v>4</v>
      </c>
      <c r="K1618" s="84" t="s">
        <v>625</v>
      </c>
      <c r="M1618" s="146">
        <v>500</v>
      </c>
    </row>
    <row r="1619" spans="1:13" s="89" customFormat="1" ht="12.75">
      <c r="A1619" s="33"/>
      <c r="B1619" s="473">
        <v>500</v>
      </c>
      <c r="C1619" s="33" t="s">
        <v>20</v>
      </c>
      <c r="D1619" s="33" t="s">
        <v>437</v>
      </c>
      <c r="E1619" s="33" t="s">
        <v>461</v>
      </c>
      <c r="F1619" s="31" t="s">
        <v>641</v>
      </c>
      <c r="G1619" s="31" t="s">
        <v>93</v>
      </c>
      <c r="H1619" s="85">
        <f t="shared" si="103"/>
        <v>-19000</v>
      </c>
      <c r="I1619" s="98">
        <f t="shared" si="104"/>
        <v>1</v>
      </c>
      <c r="K1619" s="84" t="s">
        <v>625</v>
      </c>
      <c r="M1619" s="146">
        <v>500</v>
      </c>
    </row>
    <row r="1620" spans="1:13" s="89" customFormat="1" ht="12.75">
      <c r="A1620" s="33"/>
      <c r="B1620" s="473">
        <v>500</v>
      </c>
      <c r="C1620" s="33" t="s">
        <v>20</v>
      </c>
      <c r="D1620" s="33" t="s">
        <v>437</v>
      </c>
      <c r="E1620" s="33" t="s">
        <v>461</v>
      </c>
      <c r="F1620" s="31" t="s">
        <v>641</v>
      </c>
      <c r="G1620" s="31" t="s">
        <v>95</v>
      </c>
      <c r="H1620" s="85">
        <f t="shared" si="103"/>
        <v>-19500</v>
      </c>
      <c r="I1620" s="98">
        <f t="shared" si="104"/>
        <v>1</v>
      </c>
      <c r="K1620" s="84" t="s">
        <v>625</v>
      </c>
      <c r="M1620" s="146">
        <v>500</v>
      </c>
    </row>
    <row r="1621" spans="1:13" s="89" customFormat="1" ht="12.75">
      <c r="A1621" s="33"/>
      <c r="B1621" s="473">
        <v>2000</v>
      </c>
      <c r="C1621" s="33" t="s">
        <v>20</v>
      </c>
      <c r="D1621" s="33" t="s">
        <v>437</v>
      </c>
      <c r="E1621" s="33" t="s">
        <v>461</v>
      </c>
      <c r="F1621" s="31" t="s">
        <v>641</v>
      </c>
      <c r="G1621" s="31" t="s">
        <v>95</v>
      </c>
      <c r="H1621" s="85">
        <f t="shared" si="103"/>
        <v>-21500</v>
      </c>
      <c r="I1621" s="98">
        <f t="shared" si="104"/>
        <v>4</v>
      </c>
      <c r="K1621" s="84" t="s">
        <v>625</v>
      </c>
      <c r="M1621" s="146">
        <v>500</v>
      </c>
    </row>
    <row r="1622" spans="1:13" s="89" customFormat="1" ht="12.75">
      <c r="A1622" s="12"/>
      <c r="B1622" s="473">
        <v>2000</v>
      </c>
      <c r="C1622" s="33" t="s">
        <v>20</v>
      </c>
      <c r="D1622" s="33" t="s">
        <v>437</v>
      </c>
      <c r="E1622" s="33" t="s">
        <v>461</v>
      </c>
      <c r="F1622" s="31" t="s">
        <v>641</v>
      </c>
      <c r="G1622" s="31" t="s">
        <v>97</v>
      </c>
      <c r="H1622" s="85">
        <f t="shared" si="103"/>
        <v>-23500</v>
      </c>
      <c r="I1622" s="98">
        <f t="shared" si="104"/>
        <v>4</v>
      </c>
      <c r="J1622" s="15"/>
      <c r="K1622" s="84" t="s">
        <v>625</v>
      </c>
      <c r="L1622" s="15"/>
      <c r="M1622" s="146">
        <v>500</v>
      </c>
    </row>
    <row r="1623" spans="1:13" s="89" customFormat="1" ht="12.75">
      <c r="A1623" s="12"/>
      <c r="B1623" s="473">
        <v>2000</v>
      </c>
      <c r="C1623" s="33" t="s">
        <v>20</v>
      </c>
      <c r="D1623" s="33" t="s">
        <v>437</v>
      </c>
      <c r="E1623" s="33" t="s">
        <v>461</v>
      </c>
      <c r="F1623" s="31" t="s">
        <v>641</v>
      </c>
      <c r="G1623" s="31" t="s">
        <v>255</v>
      </c>
      <c r="H1623" s="85">
        <f t="shared" si="103"/>
        <v>-25500</v>
      </c>
      <c r="I1623" s="98">
        <f t="shared" si="104"/>
        <v>4</v>
      </c>
      <c r="J1623" s="15"/>
      <c r="K1623" s="84" t="s">
        <v>625</v>
      </c>
      <c r="L1623" s="15"/>
      <c r="M1623" s="146">
        <v>500</v>
      </c>
    </row>
    <row r="1624" spans="1:13" s="89" customFormat="1" ht="12.75">
      <c r="A1624" s="12"/>
      <c r="B1624" s="473">
        <v>2000</v>
      </c>
      <c r="C1624" s="12" t="s">
        <v>20</v>
      </c>
      <c r="D1624" s="33" t="s">
        <v>437</v>
      </c>
      <c r="E1624" s="33" t="s">
        <v>461</v>
      </c>
      <c r="F1624" s="31" t="s">
        <v>641</v>
      </c>
      <c r="G1624" s="31" t="s">
        <v>259</v>
      </c>
      <c r="H1624" s="85">
        <f t="shared" si="103"/>
        <v>-27500</v>
      </c>
      <c r="I1624" s="98">
        <f t="shared" si="104"/>
        <v>4</v>
      </c>
      <c r="J1624" s="15"/>
      <c r="K1624" s="84" t="s">
        <v>625</v>
      </c>
      <c r="L1624" s="15"/>
      <c r="M1624" s="146">
        <v>500</v>
      </c>
    </row>
    <row r="1625" spans="1:13" s="89" customFormat="1" ht="12.75">
      <c r="A1625" s="12"/>
      <c r="B1625" s="473">
        <v>2000</v>
      </c>
      <c r="C1625" s="33" t="s">
        <v>20</v>
      </c>
      <c r="D1625" s="33" t="s">
        <v>437</v>
      </c>
      <c r="E1625" s="33" t="s">
        <v>461</v>
      </c>
      <c r="F1625" s="31" t="s">
        <v>641</v>
      </c>
      <c r="G1625" s="31" t="s">
        <v>279</v>
      </c>
      <c r="H1625" s="85">
        <f t="shared" si="103"/>
        <v>-29500</v>
      </c>
      <c r="I1625" s="98">
        <f t="shared" si="104"/>
        <v>4</v>
      </c>
      <c r="J1625" s="15"/>
      <c r="K1625" s="84" t="s">
        <v>625</v>
      </c>
      <c r="L1625" s="15"/>
      <c r="M1625" s="146">
        <v>500</v>
      </c>
    </row>
    <row r="1626" spans="1:13" s="89" customFormat="1" ht="12.75">
      <c r="A1626" s="33"/>
      <c r="B1626" s="473">
        <v>2000</v>
      </c>
      <c r="C1626" s="33" t="s">
        <v>20</v>
      </c>
      <c r="D1626" s="33" t="s">
        <v>437</v>
      </c>
      <c r="E1626" s="33" t="s">
        <v>461</v>
      </c>
      <c r="F1626" s="31" t="s">
        <v>641</v>
      </c>
      <c r="G1626" s="31" t="s">
        <v>279</v>
      </c>
      <c r="H1626" s="85">
        <f t="shared" si="103"/>
        <v>-31500</v>
      </c>
      <c r="I1626" s="98">
        <f t="shared" si="104"/>
        <v>4</v>
      </c>
      <c r="K1626" s="84" t="s">
        <v>625</v>
      </c>
      <c r="M1626" s="146">
        <v>500</v>
      </c>
    </row>
    <row r="1627" spans="1:13" s="89" customFormat="1" ht="12.75">
      <c r="A1627" s="33"/>
      <c r="B1627" s="473">
        <v>2000</v>
      </c>
      <c r="C1627" s="33" t="s">
        <v>20</v>
      </c>
      <c r="D1627" s="33" t="s">
        <v>437</v>
      </c>
      <c r="E1627" s="33" t="s">
        <v>461</v>
      </c>
      <c r="F1627" s="31" t="s">
        <v>641</v>
      </c>
      <c r="G1627" s="31" t="s">
        <v>292</v>
      </c>
      <c r="H1627" s="85">
        <f t="shared" si="103"/>
        <v>-33500</v>
      </c>
      <c r="I1627" s="98">
        <f t="shared" si="104"/>
        <v>4</v>
      </c>
      <c r="K1627" s="84" t="s">
        <v>625</v>
      </c>
      <c r="M1627" s="146">
        <v>500</v>
      </c>
    </row>
    <row r="1628" spans="1:13" s="15" customFormat="1" ht="12.75">
      <c r="A1628" s="33"/>
      <c r="B1628" s="473">
        <v>2000</v>
      </c>
      <c r="C1628" s="33" t="s">
        <v>20</v>
      </c>
      <c r="D1628" s="33" t="s">
        <v>437</v>
      </c>
      <c r="E1628" s="33" t="s">
        <v>461</v>
      </c>
      <c r="F1628" s="31" t="s">
        <v>641</v>
      </c>
      <c r="G1628" s="31" t="s">
        <v>292</v>
      </c>
      <c r="H1628" s="85">
        <f t="shared" si="103"/>
        <v>-35500</v>
      </c>
      <c r="I1628" s="98">
        <f t="shared" si="104"/>
        <v>4</v>
      </c>
      <c r="J1628" s="89"/>
      <c r="K1628" s="84" t="s">
        <v>625</v>
      </c>
      <c r="L1628" s="89"/>
      <c r="M1628" s="146">
        <v>500</v>
      </c>
    </row>
    <row r="1629" spans="1:13" s="15" customFormat="1" ht="12.75">
      <c r="A1629" s="33"/>
      <c r="B1629" s="473">
        <v>2000</v>
      </c>
      <c r="C1629" s="33" t="s">
        <v>20</v>
      </c>
      <c r="D1629" s="33" t="s">
        <v>437</v>
      </c>
      <c r="E1629" s="33" t="s">
        <v>461</v>
      </c>
      <c r="F1629" s="31" t="s">
        <v>641</v>
      </c>
      <c r="G1629" s="31" t="s">
        <v>296</v>
      </c>
      <c r="H1629" s="85">
        <f aca="true" t="shared" si="105" ref="H1629:H1691">H1628-B1629</f>
        <v>-37500</v>
      </c>
      <c r="I1629" s="98">
        <f t="shared" si="104"/>
        <v>4</v>
      </c>
      <c r="J1629" s="89"/>
      <c r="K1629" s="84" t="s">
        <v>625</v>
      </c>
      <c r="L1629" s="89"/>
      <c r="M1629" s="146">
        <v>500</v>
      </c>
    </row>
    <row r="1630" spans="1:13" s="89" customFormat="1" ht="12.75">
      <c r="A1630" s="33"/>
      <c r="B1630" s="473">
        <v>500</v>
      </c>
      <c r="C1630" s="33" t="s">
        <v>20</v>
      </c>
      <c r="D1630" s="33" t="s">
        <v>437</v>
      </c>
      <c r="E1630" s="33" t="s">
        <v>461</v>
      </c>
      <c r="F1630" s="31" t="s">
        <v>641</v>
      </c>
      <c r="G1630" s="31" t="s">
        <v>296</v>
      </c>
      <c r="H1630" s="85">
        <f t="shared" si="105"/>
        <v>-38000</v>
      </c>
      <c r="I1630" s="98">
        <f t="shared" si="104"/>
        <v>1</v>
      </c>
      <c r="K1630" s="84" t="s">
        <v>625</v>
      </c>
      <c r="M1630" s="146">
        <v>500</v>
      </c>
    </row>
    <row r="1631" spans="1:13" s="89" customFormat="1" ht="12.75">
      <c r="A1631" s="33"/>
      <c r="B1631" s="473">
        <v>2000</v>
      </c>
      <c r="C1631" s="33" t="s">
        <v>20</v>
      </c>
      <c r="D1631" s="33" t="s">
        <v>437</v>
      </c>
      <c r="E1631" s="33" t="s">
        <v>461</v>
      </c>
      <c r="F1631" s="31" t="s">
        <v>641</v>
      </c>
      <c r="G1631" s="31" t="s">
        <v>298</v>
      </c>
      <c r="H1631" s="85">
        <f t="shared" si="105"/>
        <v>-40000</v>
      </c>
      <c r="I1631" s="98">
        <f t="shared" si="104"/>
        <v>4</v>
      </c>
      <c r="K1631" s="84" t="s">
        <v>625</v>
      </c>
      <c r="M1631" s="146">
        <v>500</v>
      </c>
    </row>
    <row r="1632" spans="1:13" s="89" customFormat="1" ht="12.75">
      <c r="A1632" s="33"/>
      <c r="B1632" s="473">
        <v>500</v>
      </c>
      <c r="C1632" s="33" t="s">
        <v>20</v>
      </c>
      <c r="D1632" s="33" t="s">
        <v>437</v>
      </c>
      <c r="E1632" s="33" t="s">
        <v>461</v>
      </c>
      <c r="F1632" s="31" t="s">
        <v>641</v>
      </c>
      <c r="G1632" s="31" t="s">
        <v>298</v>
      </c>
      <c r="H1632" s="85">
        <f t="shared" si="105"/>
        <v>-40500</v>
      </c>
      <c r="I1632" s="98">
        <f aca="true" t="shared" si="106" ref="I1632:I1695">+B1632/M1632</f>
        <v>1</v>
      </c>
      <c r="K1632" s="84" t="s">
        <v>625</v>
      </c>
      <c r="M1632" s="146">
        <v>500</v>
      </c>
    </row>
    <row r="1633" spans="1:13" s="89" customFormat="1" ht="12.75">
      <c r="A1633" s="1"/>
      <c r="B1633" s="473">
        <v>2000</v>
      </c>
      <c r="C1633" s="1" t="s">
        <v>20</v>
      </c>
      <c r="D1633" s="12" t="s">
        <v>437</v>
      </c>
      <c r="E1633" s="33" t="s">
        <v>461</v>
      </c>
      <c r="F1633" s="70" t="s">
        <v>691</v>
      </c>
      <c r="G1633" s="31" t="s">
        <v>33</v>
      </c>
      <c r="H1633" s="85">
        <f t="shared" si="105"/>
        <v>-42500</v>
      </c>
      <c r="I1633" s="98">
        <f t="shared" si="106"/>
        <v>4</v>
      </c>
      <c r="J1633"/>
      <c r="K1633" s="84" t="s">
        <v>421</v>
      </c>
      <c r="L1633"/>
      <c r="M1633" s="2">
        <v>500</v>
      </c>
    </row>
    <row r="1634" spans="1:13" s="89" customFormat="1" ht="12.75">
      <c r="A1634" s="1"/>
      <c r="B1634" s="474">
        <v>2000</v>
      </c>
      <c r="C1634" s="37" t="s">
        <v>20</v>
      </c>
      <c r="D1634" s="12" t="s">
        <v>437</v>
      </c>
      <c r="E1634" s="33" t="s">
        <v>461</v>
      </c>
      <c r="F1634" s="70" t="s">
        <v>691</v>
      </c>
      <c r="G1634" s="27" t="s">
        <v>91</v>
      </c>
      <c r="H1634" s="85">
        <f t="shared" si="105"/>
        <v>-44500</v>
      </c>
      <c r="I1634" s="98">
        <f t="shared" si="106"/>
        <v>4</v>
      </c>
      <c r="J1634" s="36"/>
      <c r="K1634" s="84" t="s">
        <v>421</v>
      </c>
      <c r="L1634" s="36"/>
      <c r="M1634" s="39">
        <v>500</v>
      </c>
    </row>
    <row r="1635" spans="1:13" s="89" customFormat="1" ht="12.75">
      <c r="A1635" s="1"/>
      <c r="B1635" s="474">
        <v>500</v>
      </c>
      <c r="C1635" s="1" t="s">
        <v>20</v>
      </c>
      <c r="D1635" s="12" t="s">
        <v>437</v>
      </c>
      <c r="E1635" s="33" t="s">
        <v>461</v>
      </c>
      <c r="F1635" s="70" t="s">
        <v>691</v>
      </c>
      <c r="G1635" s="27" t="s">
        <v>91</v>
      </c>
      <c r="H1635" s="85">
        <f t="shared" si="105"/>
        <v>-45000</v>
      </c>
      <c r="I1635" s="98">
        <f t="shared" si="106"/>
        <v>1</v>
      </c>
      <c r="J1635"/>
      <c r="K1635" s="84" t="s">
        <v>421</v>
      </c>
      <c r="L1635"/>
      <c r="M1635" s="2">
        <v>500</v>
      </c>
    </row>
    <row r="1636" spans="1:13" s="89" customFormat="1" ht="12.75">
      <c r="A1636" s="1"/>
      <c r="B1636" s="474">
        <v>2000</v>
      </c>
      <c r="C1636" s="1" t="s">
        <v>20</v>
      </c>
      <c r="D1636" s="12" t="s">
        <v>437</v>
      </c>
      <c r="E1636" s="33" t="s">
        <v>461</v>
      </c>
      <c r="F1636" s="70" t="s">
        <v>691</v>
      </c>
      <c r="G1636" s="27" t="s">
        <v>58</v>
      </c>
      <c r="H1636" s="85">
        <f t="shared" si="105"/>
        <v>-47000</v>
      </c>
      <c r="I1636" s="98">
        <f t="shared" si="106"/>
        <v>4</v>
      </c>
      <c r="J1636"/>
      <c r="K1636" s="84" t="s">
        <v>421</v>
      </c>
      <c r="L1636"/>
      <c r="M1636" s="2">
        <v>500</v>
      </c>
    </row>
    <row r="1637" spans="1:13" s="89" customFormat="1" ht="12.75">
      <c r="A1637" s="1"/>
      <c r="B1637" s="474">
        <v>500</v>
      </c>
      <c r="C1637" s="1" t="s">
        <v>20</v>
      </c>
      <c r="D1637" s="12" t="s">
        <v>437</v>
      </c>
      <c r="E1637" s="12" t="s">
        <v>461</v>
      </c>
      <c r="F1637" s="70" t="s">
        <v>691</v>
      </c>
      <c r="G1637" s="27" t="s">
        <v>58</v>
      </c>
      <c r="H1637" s="85">
        <f t="shared" si="105"/>
        <v>-47500</v>
      </c>
      <c r="I1637" s="98">
        <f t="shared" si="106"/>
        <v>1</v>
      </c>
      <c r="J1637"/>
      <c r="K1637" s="84" t="s">
        <v>421</v>
      </c>
      <c r="L1637"/>
      <c r="M1637" s="2">
        <v>500</v>
      </c>
    </row>
    <row r="1638" spans="1:13" s="89" customFormat="1" ht="12.75">
      <c r="A1638" s="1"/>
      <c r="B1638" s="474">
        <v>2000</v>
      </c>
      <c r="C1638" s="33" t="s">
        <v>20</v>
      </c>
      <c r="D1638" s="12" t="s">
        <v>437</v>
      </c>
      <c r="E1638" s="12" t="s">
        <v>461</v>
      </c>
      <c r="F1638" s="70" t="s">
        <v>691</v>
      </c>
      <c r="G1638" s="27" t="s">
        <v>103</v>
      </c>
      <c r="H1638" s="85">
        <f t="shared" si="105"/>
        <v>-49500</v>
      </c>
      <c r="I1638" s="98">
        <f t="shared" si="106"/>
        <v>4</v>
      </c>
      <c r="J1638"/>
      <c r="K1638" s="84" t="s">
        <v>421</v>
      </c>
      <c r="L1638"/>
      <c r="M1638" s="2">
        <v>500</v>
      </c>
    </row>
    <row r="1639" spans="1:13" s="89" customFormat="1" ht="12.75">
      <c r="A1639" s="1"/>
      <c r="B1639" s="474">
        <v>500</v>
      </c>
      <c r="C1639" s="12" t="s">
        <v>20</v>
      </c>
      <c r="D1639" s="12" t="s">
        <v>437</v>
      </c>
      <c r="E1639" s="12" t="s">
        <v>461</v>
      </c>
      <c r="F1639" s="70" t="s">
        <v>691</v>
      </c>
      <c r="G1639" s="27" t="s">
        <v>103</v>
      </c>
      <c r="H1639" s="85">
        <f t="shared" si="105"/>
        <v>-50000</v>
      </c>
      <c r="I1639" s="98">
        <f t="shared" si="106"/>
        <v>1</v>
      </c>
      <c r="J1639"/>
      <c r="K1639" s="84" t="s">
        <v>421</v>
      </c>
      <c r="L1639"/>
      <c r="M1639" s="2">
        <v>500</v>
      </c>
    </row>
    <row r="1640" spans="1:13" s="89" customFormat="1" ht="12.75">
      <c r="A1640" s="1"/>
      <c r="B1640" s="474">
        <v>2000</v>
      </c>
      <c r="C1640" s="1" t="s">
        <v>20</v>
      </c>
      <c r="D1640" s="12" t="s">
        <v>437</v>
      </c>
      <c r="E1640" s="12" t="s">
        <v>461</v>
      </c>
      <c r="F1640" s="70" t="s">
        <v>691</v>
      </c>
      <c r="G1640" s="27" t="s">
        <v>93</v>
      </c>
      <c r="H1640" s="85">
        <f t="shared" si="105"/>
        <v>-52000</v>
      </c>
      <c r="I1640" s="98">
        <f t="shared" si="106"/>
        <v>4</v>
      </c>
      <c r="J1640"/>
      <c r="K1640" s="84" t="s">
        <v>421</v>
      </c>
      <c r="L1640"/>
      <c r="M1640" s="2">
        <v>500</v>
      </c>
    </row>
    <row r="1641" spans="1:13" s="89" customFormat="1" ht="12.75">
      <c r="A1641" s="1"/>
      <c r="B1641" s="474">
        <v>500</v>
      </c>
      <c r="C1641" s="33" t="s">
        <v>20</v>
      </c>
      <c r="D1641" s="12" t="s">
        <v>437</v>
      </c>
      <c r="E1641" s="12" t="s">
        <v>461</v>
      </c>
      <c r="F1641" s="27" t="s">
        <v>691</v>
      </c>
      <c r="G1641" s="27" t="s">
        <v>93</v>
      </c>
      <c r="H1641" s="85">
        <f t="shared" si="105"/>
        <v>-52500</v>
      </c>
      <c r="I1641" s="98">
        <f t="shared" si="106"/>
        <v>1</v>
      </c>
      <c r="J1641"/>
      <c r="K1641" s="84" t="s">
        <v>421</v>
      </c>
      <c r="L1641"/>
      <c r="M1641" s="2">
        <v>500</v>
      </c>
    </row>
    <row r="1642" spans="1:13" s="89" customFormat="1" ht="12.75">
      <c r="A1642" s="1"/>
      <c r="B1642" s="474">
        <v>2000</v>
      </c>
      <c r="C1642" s="12" t="s">
        <v>20</v>
      </c>
      <c r="D1642" s="12" t="s">
        <v>437</v>
      </c>
      <c r="E1642" s="12" t="s">
        <v>461</v>
      </c>
      <c r="F1642" s="27" t="s">
        <v>691</v>
      </c>
      <c r="G1642" s="27" t="s">
        <v>95</v>
      </c>
      <c r="H1642" s="85">
        <f t="shared" si="105"/>
        <v>-54500</v>
      </c>
      <c r="I1642" s="98">
        <f t="shared" si="106"/>
        <v>4</v>
      </c>
      <c r="J1642"/>
      <c r="K1642" s="84" t="s">
        <v>421</v>
      </c>
      <c r="L1642"/>
      <c r="M1642" s="2">
        <v>500</v>
      </c>
    </row>
    <row r="1643" spans="1:13" s="89" customFormat="1" ht="12.75">
      <c r="A1643" s="1"/>
      <c r="B1643" s="474">
        <v>500</v>
      </c>
      <c r="C1643" s="12" t="s">
        <v>20</v>
      </c>
      <c r="D1643" s="12" t="s">
        <v>437</v>
      </c>
      <c r="E1643" s="12" t="s">
        <v>461</v>
      </c>
      <c r="F1643" s="27" t="s">
        <v>691</v>
      </c>
      <c r="G1643" s="27" t="s">
        <v>95</v>
      </c>
      <c r="H1643" s="85">
        <f t="shared" si="105"/>
        <v>-55000</v>
      </c>
      <c r="I1643" s="98">
        <f t="shared" si="106"/>
        <v>1</v>
      </c>
      <c r="J1643"/>
      <c r="K1643" s="84" t="s">
        <v>421</v>
      </c>
      <c r="L1643"/>
      <c r="M1643" s="2">
        <v>500</v>
      </c>
    </row>
    <row r="1644" spans="1:13" s="89" customFormat="1" ht="12.75">
      <c r="A1644" s="1"/>
      <c r="B1644" s="474">
        <v>2000</v>
      </c>
      <c r="C1644" s="1" t="s">
        <v>20</v>
      </c>
      <c r="D1644" s="12" t="s">
        <v>437</v>
      </c>
      <c r="E1644" s="12" t="s">
        <v>461</v>
      </c>
      <c r="F1644" s="70" t="s">
        <v>691</v>
      </c>
      <c r="G1644" s="27" t="s">
        <v>97</v>
      </c>
      <c r="H1644" s="85">
        <f t="shared" si="105"/>
        <v>-57000</v>
      </c>
      <c r="I1644" s="98">
        <f t="shared" si="106"/>
        <v>4</v>
      </c>
      <c r="J1644"/>
      <c r="K1644" s="84" t="s">
        <v>421</v>
      </c>
      <c r="L1644"/>
      <c r="M1644" s="2">
        <v>500</v>
      </c>
    </row>
    <row r="1645" spans="1:13" s="15" customFormat="1" ht="12.75">
      <c r="A1645" s="1"/>
      <c r="B1645" s="474">
        <v>2000</v>
      </c>
      <c r="C1645" s="33" t="s">
        <v>20</v>
      </c>
      <c r="D1645" s="12" t="s">
        <v>437</v>
      </c>
      <c r="E1645" s="12" t="s">
        <v>461</v>
      </c>
      <c r="F1645" s="70" t="s">
        <v>691</v>
      </c>
      <c r="G1645" s="70" t="s">
        <v>99</v>
      </c>
      <c r="H1645" s="85">
        <f t="shared" si="105"/>
        <v>-59000</v>
      </c>
      <c r="I1645" s="98">
        <f t="shared" si="106"/>
        <v>4</v>
      </c>
      <c r="J1645"/>
      <c r="K1645" s="84" t="s">
        <v>421</v>
      </c>
      <c r="L1645"/>
      <c r="M1645" s="2">
        <v>500</v>
      </c>
    </row>
    <row r="1646" spans="1:13" s="89" customFormat="1" ht="12.75">
      <c r="A1646" s="1"/>
      <c r="B1646" s="474">
        <v>2000</v>
      </c>
      <c r="C1646" s="33" t="s">
        <v>20</v>
      </c>
      <c r="D1646" s="33" t="s">
        <v>437</v>
      </c>
      <c r="E1646" s="33" t="s">
        <v>461</v>
      </c>
      <c r="F1646" s="70" t="s">
        <v>691</v>
      </c>
      <c r="G1646" s="70" t="s">
        <v>216</v>
      </c>
      <c r="H1646" s="85">
        <f t="shared" si="105"/>
        <v>-61000</v>
      </c>
      <c r="I1646" s="98">
        <f t="shared" si="106"/>
        <v>4</v>
      </c>
      <c r="J1646"/>
      <c r="K1646" s="84" t="s">
        <v>421</v>
      </c>
      <c r="L1646"/>
      <c r="M1646" s="39">
        <v>500</v>
      </c>
    </row>
    <row r="1647" spans="1:13" s="89" customFormat="1" ht="12.75">
      <c r="A1647" s="12"/>
      <c r="B1647" s="473">
        <v>2000</v>
      </c>
      <c r="C1647" s="12" t="s">
        <v>20</v>
      </c>
      <c r="D1647" s="12" t="s">
        <v>437</v>
      </c>
      <c r="E1647" s="12" t="s">
        <v>461</v>
      </c>
      <c r="F1647" s="31" t="s">
        <v>691</v>
      </c>
      <c r="G1647" s="30" t="s">
        <v>217</v>
      </c>
      <c r="H1647" s="85">
        <f t="shared" si="105"/>
        <v>-63000</v>
      </c>
      <c r="I1647" s="98">
        <f t="shared" si="106"/>
        <v>4</v>
      </c>
      <c r="J1647" s="15"/>
      <c r="K1647" s="89" t="s">
        <v>421</v>
      </c>
      <c r="L1647" s="15"/>
      <c r="M1647" s="39">
        <v>500</v>
      </c>
    </row>
    <row r="1648" spans="1:14" s="15" customFormat="1" ht="12.75">
      <c r="A1648" s="12"/>
      <c r="B1648" s="473">
        <v>2000</v>
      </c>
      <c r="C1648" s="12" t="s">
        <v>20</v>
      </c>
      <c r="D1648" s="12" t="s">
        <v>437</v>
      </c>
      <c r="E1648" s="12" t="s">
        <v>461</v>
      </c>
      <c r="F1648" s="31" t="s">
        <v>691</v>
      </c>
      <c r="G1648" s="31" t="s">
        <v>255</v>
      </c>
      <c r="H1648" s="85">
        <f t="shared" si="105"/>
        <v>-65000</v>
      </c>
      <c r="I1648" s="98">
        <f t="shared" si="106"/>
        <v>4</v>
      </c>
      <c r="K1648" s="89" t="s">
        <v>421</v>
      </c>
      <c r="M1648" s="39">
        <v>500</v>
      </c>
      <c r="N1648" s="152"/>
    </row>
    <row r="1649" spans="1:13" s="15" customFormat="1" ht="12.75">
      <c r="A1649" s="12"/>
      <c r="B1649" s="473">
        <v>2000</v>
      </c>
      <c r="C1649" s="33" t="s">
        <v>20</v>
      </c>
      <c r="D1649" s="33" t="s">
        <v>437</v>
      </c>
      <c r="E1649" s="33" t="s">
        <v>461</v>
      </c>
      <c r="F1649" s="31" t="s">
        <v>691</v>
      </c>
      <c r="G1649" s="31" t="s">
        <v>259</v>
      </c>
      <c r="H1649" s="85">
        <f t="shared" si="105"/>
        <v>-67000</v>
      </c>
      <c r="I1649" s="98">
        <f t="shared" si="106"/>
        <v>4</v>
      </c>
      <c r="K1649" s="89" t="s">
        <v>421</v>
      </c>
      <c r="M1649" s="39">
        <v>500</v>
      </c>
    </row>
    <row r="1650" spans="1:13" s="15" customFormat="1" ht="12.75">
      <c r="A1650" s="12"/>
      <c r="B1650" s="473">
        <v>2000</v>
      </c>
      <c r="C1650" s="33" t="s">
        <v>20</v>
      </c>
      <c r="D1650" s="12" t="s">
        <v>437</v>
      </c>
      <c r="E1650" s="33" t="s">
        <v>461</v>
      </c>
      <c r="F1650" s="31" t="s">
        <v>691</v>
      </c>
      <c r="G1650" s="31" t="s">
        <v>279</v>
      </c>
      <c r="H1650" s="85">
        <f t="shared" si="105"/>
        <v>-69000</v>
      </c>
      <c r="I1650" s="98">
        <f t="shared" si="106"/>
        <v>4</v>
      </c>
      <c r="K1650" s="89" t="s">
        <v>421</v>
      </c>
      <c r="M1650" s="39">
        <v>500</v>
      </c>
    </row>
    <row r="1651" spans="1:13" s="15" customFormat="1" ht="12.75">
      <c r="A1651" s="1"/>
      <c r="B1651" s="473">
        <v>2000</v>
      </c>
      <c r="C1651" s="33" t="s">
        <v>20</v>
      </c>
      <c r="D1651" s="33" t="s">
        <v>437</v>
      </c>
      <c r="E1651" s="33" t="s">
        <v>461</v>
      </c>
      <c r="F1651" s="31" t="s">
        <v>693</v>
      </c>
      <c r="G1651" s="31" t="s">
        <v>205</v>
      </c>
      <c r="H1651" s="85">
        <f t="shared" si="105"/>
        <v>-71000</v>
      </c>
      <c r="I1651" s="98">
        <f t="shared" si="106"/>
        <v>4</v>
      </c>
      <c r="J1651" s="36"/>
      <c r="K1651" s="84" t="s">
        <v>656</v>
      </c>
      <c r="L1651" s="36"/>
      <c r="M1651" s="2">
        <v>500</v>
      </c>
    </row>
    <row r="1652" spans="1:13" s="15" customFormat="1" ht="12.75">
      <c r="A1652" s="1"/>
      <c r="B1652" s="473">
        <v>500</v>
      </c>
      <c r="C1652" s="33" t="s">
        <v>20</v>
      </c>
      <c r="D1652" s="33" t="s">
        <v>437</v>
      </c>
      <c r="E1652" s="33" t="s">
        <v>461</v>
      </c>
      <c r="F1652" s="31" t="s">
        <v>693</v>
      </c>
      <c r="G1652" s="31" t="s">
        <v>205</v>
      </c>
      <c r="H1652" s="85">
        <f t="shared" si="105"/>
        <v>-71500</v>
      </c>
      <c r="I1652" s="98">
        <f t="shared" si="106"/>
        <v>1</v>
      </c>
      <c r="J1652"/>
      <c r="K1652" s="84" t="s">
        <v>656</v>
      </c>
      <c r="L1652"/>
      <c r="M1652" s="2">
        <v>500</v>
      </c>
    </row>
    <row r="1653" spans="1:13" s="89" customFormat="1" ht="12.75">
      <c r="A1653" s="1"/>
      <c r="B1653" s="473">
        <v>2000</v>
      </c>
      <c r="C1653" s="33" t="s">
        <v>20</v>
      </c>
      <c r="D1653" s="33" t="s">
        <v>437</v>
      </c>
      <c r="E1653" s="33" t="s">
        <v>461</v>
      </c>
      <c r="F1653" s="31" t="s">
        <v>693</v>
      </c>
      <c r="G1653" s="31" t="s">
        <v>91</v>
      </c>
      <c r="H1653" s="85">
        <f t="shared" si="105"/>
        <v>-73500</v>
      </c>
      <c r="I1653" s="98">
        <f t="shared" si="106"/>
        <v>4</v>
      </c>
      <c r="J1653"/>
      <c r="K1653" s="84" t="s">
        <v>656</v>
      </c>
      <c r="L1653"/>
      <c r="M1653" s="2">
        <v>500</v>
      </c>
    </row>
    <row r="1654" spans="1:13" s="89" customFormat="1" ht="12.75">
      <c r="A1654" s="1"/>
      <c r="B1654" s="473">
        <v>500</v>
      </c>
      <c r="C1654" s="33" t="s">
        <v>20</v>
      </c>
      <c r="D1654" s="33" t="s">
        <v>437</v>
      </c>
      <c r="E1654" s="33" t="s">
        <v>461</v>
      </c>
      <c r="F1654" s="31" t="s">
        <v>693</v>
      </c>
      <c r="G1654" s="31" t="s">
        <v>91</v>
      </c>
      <c r="H1654" s="85">
        <f t="shared" si="105"/>
        <v>-74000</v>
      </c>
      <c r="I1654" s="98">
        <f t="shared" si="106"/>
        <v>1</v>
      </c>
      <c r="J1654"/>
      <c r="K1654" s="84" t="s">
        <v>656</v>
      </c>
      <c r="L1654"/>
      <c r="M1654" s="2">
        <v>500</v>
      </c>
    </row>
    <row r="1655" spans="1:13" s="15" customFormat="1" ht="12.75">
      <c r="A1655" s="1"/>
      <c r="B1655" s="473">
        <v>2000</v>
      </c>
      <c r="C1655" s="33" t="s">
        <v>20</v>
      </c>
      <c r="D1655" s="33" t="s">
        <v>437</v>
      </c>
      <c r="E1655" s="33" t="s">
        <v>461</v>
      </c>
      <c r="F1655" s="31" t="s">
        <v>693</v>
      </c>
      <c r="G1655" s="31" t="s">
        <v>58</v>
      </c>
      <c r="H1655" s="85">
        <f t="shared" si="105"/>
        <v>-76000</v>
      </c>
      <c r="I1655" s="98">
        <f t="shared" si="106"/>
        <v>4</v>
      </c>
      <c r="J1655"/>
      <c r="K1655" s="84" t="s">
        <v>656</v>
      </c>
      <c r="L1655"/>
      <c r="M1655" s="2">
        <v>500</v>
      </c>
    </row>
    <row r="1656" spans="2:13" ht="12.75">
      <c r="B1656" s="474">
        <v>2000</v>
      </c>
      <c r="C1656" s="1" t="s">
        <v>20</v>
      </c>
      <c r="D1656" s="33" t="s">
        <v>437</v>
      </c>
      <c r="E1656" s="1" t="s">
        <v>461</v>
      </c>
      <c r="F1656" s="70" t="s">
        <v>693</v>
      </c>
      <c r="G1656" s="27" t="s">
        <v>93</v>
      </c>
      <c r="H1656" s="85">
        <f t="shared" si="105"/>
        <v>-78000</v>
      </c>
      <c r="I1656" s="98">
        <f t="shared" si="106"/>
        <v>4</v>
      </c>
      <c r="K1656" s="84" t="s">
        <v>656</v>
      </c>
      <c r="M1656" s="2">
        <v>500</v>
      </c>
    </row>
    <row r="1657" spans="2:13" ht="12.75">
      <c r="B1657" s="474">
        <v>2000</v>
      </c>
      <c r="C1657" s="12" t="s">
        <v>20</v>
      </c>
      <c r="D1657" s="33" t="s">
        <v>437</v>
      </c>
      <c r="E1657" s="12" t="s">
        <v>461</v>
      </c>
      <c r="F1657" s="70" t="s">
        <v>693</v>
      </c>
      <c r="G1657" s="27" t="s">
        <v>95</v>
      </c>
      <c r="H1657" s="85">
        <f t="shared" si="105"/>
        <v>-80000</v>
      </c>
      <c r="I1657" s="98">
        <f t="shared" si="106"/>
        <v>4</v>
      </c>
      <c r="K1657" s="84" t="s">
        <v>656</v>
      </c>
      <c r="M1657" s="2">
        <v>500</v>
      </c>
    </row>
    <row r="1658" spans="1:13" s="89" customFormat="1" ht="12.75">
      <c r="A1658" s="1"/>
      <c r="B1658" s="474">
        <v>2000</v>
      </c>
      <c r="C1658" s="12" t="s">
        <v>20</v>
      </c>
      <c r="D1658" s="33" t="s">
        <v>437</v>
      </c>
      <c r="E1658" s="12" t="s">
        <v>461</v>
      </c>
      <c r="F1658" s="70" t="s">
        <v>693</v>
      </c>
      <c r="G1658" s="27" t="s">
        <v>97</v>
      </c>
      <c r="H1658" s="85">
        <f t="shared" si="105"/>
        <v>-82000</v>
      </c>
      <c r="I1658" s="98">
        <f t="shared" si="106"/>
        <v>4</v>
      </c>
      <c r="J1658"/>
      <c r="K1658" s="84" t="s">
        <v>656</v>
      </c>
      <c r="L1658"/>
      <c r="M1658" s="2">
        <v>500</v>
      </c>
    </row>
    <row r="1659" spans="1:13" s="15" customFormat="1" ht="12.75">
      <c r="A1659" s="1"/>
      <c r="B1659" s="474">
        <v>2000</v>
      </c>
      <c r="C1659" s="12" t="s">
        <v>20</v>
      </c>
      <c r="D1659" s="33" t="s">
        <v>437</v>
      </c>
      <c r="E1659" s="12" t="s">
        <v>461</v>
      </c>
      <c r="F1659" s="70" t="s">
        <v>693</v>
      </c>
      <c r="G1659" s="27" t="s">
        <v>99</v>
      </c>
      <c r="H1659" s="85">
        <f t="shared" si="105"/>
        <v>-84000</v>
      </c>
      <c r="I1659" s="98">
        <f t="shared" si="106"/>
        <v>4</v>
      </c>
      <c r="J1659"/>
      <c r="K1659" s="84" t="s">
        <v>656</v>
      </c>
      <c r="L1659"/>
      <c r="M1659" s="2">
        <v>500</v>
      </c>
    </row>
    <row r="1660" spans="1:13" s="15" customFormat="1" ht="12.75">
      <c r="A1660" s="1"/>
      <c r="B1660" s="474">
        <v>2000</v>
      </c>
      <c r="C1660" s="1" t="s">
        <v>20</v>
      </c>
      <c r="D1660" s="33" t="s">
        <v>437</v>
      </c>
      <c r="E1660" s="1" t="s">
        <v>461</v>
      </c>
      <c r="F1660" s="70" t="s">
        <v>693</v>
      </c>
      <c r="G1660" s="27" t="s">
        <v>216</v>
      </c>
      <c r="H1660" s="85">
        <f t="shared" si="105"/>
        <v>-86000</v>
      </c>
      <c r="I1660" s="98">
        <f t="shared" si="106"/>
        <v>4</v>
      </c>
      <c r="J1660"/>
      <c r="K1660" s="84" t="s">
        <v>656</v>
      </c>
      <c r="L1660"/>
      <c r="M1660" s="2">
        <v>500</v>
      </c>
    </row>
    <row r="1661" spans="1:13" s="89" customFormat="1" ht="12.75">
      <c r="A1661" s="1"/>
      <c r="B1661" s="474">
        <v>2000</v>
      </c>
      <c r="C1661" s="12" t="s">
        <v>20</v>
      </c>
      <c r="D1661" s="33" t="s">
        <v>437</v>
      </c>
      <c r="E1661" s="12" t="s">
        <v>461</v>
      </c>
      <c r="F1661" s="70" t="s">
        <v>693</v>
      </c>
      <c r="G1661" s="27" t="s">
        <v>217</v>
      </c>
      <c r="H1661" s="85">
        <f t="shared" si="105"/>
        <v>-88000</v>
      </c>
      <c r="I1661" s="98">
        <f t="shared" si="106"/>
        <v>4</v>
      </c>
      <c r="J1661"/>
      <c r="K1661" s="84" t="s">
        <v>656</v>
      </c>
      <c r="L1661"/>
      <c r="M1661" s="2">
        <v>500</v>
      </c>
    </row>
    <row r="1662" spans="1:13" s="89" customFormat="1" ht="12.75">
      <c r="A1662" s="1"/>
      <c r="B1662" s="474">
        <v>2000</v>
      </c>
      <c r="C1662" s="12" t="s">
        <v>20</v>
      </c>
      <c r="D1662" s="33" t="s">
        <v>437</v>
      </c>
      <c r="E1662" s="12" t="s">
        <v>461</v>
      </c>
      <c r="F1662" s="70" t="s">
        <v>693</v>
      </c>
      <c r="G1662" s="27" t="s">
        <v>259</v>
      </c>
      <c r="H1662" s="85">
        <f t="shared" si="105"/>
        <v>-90000</v>
      </c>
      <c r="I1662" s="98">
        <f t="shared" si="106"/>
        <v>4</v>
      </c>
      <c r="J1662"/>
      <c r="K1662" s="84" t="s">
        <v>656</v>
      </c>
      <c r="L1662"/>
      <c r="M1662" s="2">
        <v>500</v>
      </c>
    </row>
    <row r="1663" spans="1:13" s="89" customFormat="1" ht="12.75">
      <c r="A1663" s="1"/>
      <c r="B1663" s="474">
        <v>500</v>
      </c>
      <c r="C1663" s="1" t="s">
        <v>20</v>
      </c>
      <c r="D1663" s="33" t="s">
        <v>437</v>
      </c>
      <c r="E1663" s="1" t="s">
        <v>461</v>
      </c>
      <c r="F1663" s="70" t="s">
        <v>693</v>
      </c>
      <c r="G1663" s="27" t="s">
        <v>259</v>
      </c>
      <c r="H1663" s="85">
        <f t="shared" si="105"/>
        <v>-90500</v>
      </c>
      <c r="I1663" s="98">
        <f t="shared" si="106"/>
        <v>1</v>
      </c>
      <c r="J1663"/>
      <c r="K1663" s="84" t="s">
        <v>656</v>
      </c>
      <c r="L1663"/>
      <c r="M1663" s="2">
        <v>500</v>
      </c>
    </row>
    <row r="1664" spans="1:13" s="89" customFormat="1" ht="12.75">
      <c r="A1664" s="1"/>
      <c r="B1664" s="474">
        <v>2000</v>
      </c>
      <c r="C1664" s="33" t="s">
        <v>20</v>
      </c>
      <c r="D1664" s="33" t="s">
        <v>437</v>
      </c>
      <c r="E1664" s="1" t="s">
        <v>461</v>
      </c>
      <c r="F1664" s="70" t="s">
        <v>693</v>
      </c>
      <c r="G1664" s="27" t="s">
        <v>279</v>
      </c>
      <c r="H1664" s="85">
        <f t="shared" si="105"/>
        <v>-92500</v>
      </c>
      <c r="I1664" s="98">
        <f t="shared" si="106"/>
        <v>4</v>
      </c>
      <c r="J1664"/>
      <c r="K1664" s="84" t="s">
        <v>656</v>
      </c>
      <c r="L1664"/>
      <c r="M1664" s="2">
        <v>500</v>
      </c>
    </row>
    <row r="1665" spans="1:13" s="89" customFormat="1" ht="12.75">
      <c r="A1665" s="1"/>
      <c r="B1665" s="474">
        <v>500</v>
      </c>
      <c r="C1665" s="33" t="s">
        <v>20</v>
      </c>
      <c r="D1665" s="12" t="s">
        <v>437</v>
      </c>
      <c r="E1665" s="1" t="s">
        <v>461</v>
      </c>
      <c r="F1665" s="70" t="s">
        <v>693</v>
      </c>
      <c r="G1665" s="27" t="s">
        <v>279</v>
      </c>
      <c r="H1665" s="85">
        <f t="shared" si="105"/>
        <v>-93000</v>
      </c>
      <c r="I1665" s="98">
        <f t="shared" si="106"/>
        <v>1</v>
      </c>
      <c r="J1665"/>
      <c r="K1665" s="84" t="s">
        <v>656</v>
      </c>
      <c r="L1665"/>
      <c r="M1665" s="2">
        <v>500</v>
      </c>
    </row>
    <row r="1666" spans="1:13" s="89" customFormat="1" ht="12.75">
      <c r="A1666" s="1"/>
      <c r="B1666" s="474">
        <v>2000</v>
      </c>
      <c r="C1666" s="83" t="s">
        <v>20</v>
      </c>
      <c r="D1666" s="1" t="s">
        <v>437</v>
      </c>
      <c r="E1666" s="1" t="s">
        <v>461</v>
      </c>
      <c r="F1666" s="27" t="s">
        <v>674</v>
      </c>
      <c r="G1666" s="70" t="s">
        <v>58</v>
      </c>
      <c r="H1666" s="85">
        <f t="shared" si="105"/>
        <v>-95000</v>
      </c>
      <c r="I1666" s="98">
        <f t="shared" si="106"/>
        <v>4</v>
      </c>
      <c r="J1666"/>
      <c r="K1666" t="s">
        <v>672</v>
      </c>
      <c r="L1666"/>
      <c r="M1666" s="2">
        <v>500</v>
      </c>
    </row>
    <row r="1667" spans="1:13" s="89" customFormat="1" ht="12.75">
      <c r="A1667" s="1"/>
      <c r="B1667" s="474">
        <v>2000</v>
      </c>
      <c r="C1667" s="1" t="s">
        <v>20</v>
      </c>
      <c r="D1667" s="12" t="s">
        <v>437</v>
      </c>
      <c r="E1667" s="1" t="s">
        <v>461</v>
      </c>
      <c r="F1667" s="27" t="s">
        <v>674</v>
      </c>
      <c r="G1667" s="27" t="s">
        <v>103</v>
      </c>
      <c r="H1667" s="85">
        <f t="shared" si="105"/>
        <v>-97000</v>
      </c>
      <c r="I1667" s="98">
        <f t="shared" si="106"/>
        <v>4</v>
      </c>
      <c r="J1667"/>
      <c r="K1667" t="s">
        <v>672</v>
      </c>
      <c r="L1667"/>
      <c r="M1667" s="2">
        <v>500</v>
      </c>
    </row>
    <row r="1668" spans="1:13" s="89" customFormat="1" ht="12.75">
      <c r="A1668" s="1"/>
      <c r="B1668" s="474">
        <v>2000</v>
      </c>
      <c r="C1668" s="1" t="s">
        <v>20</v>
      </c>
      <c r="D1668" s="12" t="s">
        <v>437</v>
      </c>
      <c r="E1668" s="1" t="s">
        <v>461</v>
      </c>
      <c r="F1668" s="27" t="s">
        <v>674</v>
      </c>
      <c r="G1668" s="27" t="s">
        <v>104</v>
      </c>
      <c r="H1668" s="85">
        <f t="shared" si="105"/>
        <v>-99000</v>
      </c>
      <c r="I1668" s="98">
        <f t="shared" si="106"/>
        <v>4</v>
      </c>
      <c r="J1668"/>
      <c r="K1668" t="s">
        <v>672</v>
      </c>
      <c r="L1668"/>
      <c r="M1668" s="2">
        <v>500</v>
      </c>
    </row>
    <row r="1669" spans="1:13" s="89" customFormat="1" ht="12.75">
      <c r="A1669" s="1"/>
      <c r="B1669" s="474">
        <v>2000</v>
      </c>
      <c r="C1669" s="1" t="s">
        <v>20</v>
      </c>
      <c r="D1669" s="12" t="s">
        <v>437</v>
      </c>
      <c r="E1669" s="1" t="s">
        <v>461</v>
      </c>
      <c r="F1669" s="70" t="s">
        <v>674</v>
      </c>
      <c r="G1669" s="27" t="s">
        <v>93</v>
      </c>
      <c r="H1669" s="85">
        <f t="shared" si="105"/>
        <v>-101000</v>
      </c>
      <c r="I1669" s="98">
        <f t="shared" si="106"/>
        <v>4</v>
      </c>
      <c r="J1669"/>
      <c r="K1669" t="s">
        <v>672</v>
      </c>
      <c r="L1669"/>
      <c r="M1669" s="2">
        <v>500</v>
      </c>
    </row>
    <row r="1670" spans="1:13" s="89" customFormat="1" ht="12.75">
      <c r="A1670" s="1"/>
      <c r="B1670" s="474">
        <v>2000</v>
      </c>
      <c r="C1670" s="1" t="s">
        <v>20</v>
      </c>
      <c r="D1670" s="12" t="s">
        <v>437</v>
      </c>
      <c r="E1670" s="1" t="s">
        <v>461</v>
      </c>
      <c r="F1670" s="70" t="s">
        <v>674</v>
      </c>
      <c r="G1670" s="70" t="s">
        <v>95</v>
      </c>
      <c r="H1670" s="85">
        <f t="shared" si="105"/>
        <v>-103000</v>
      </c>
      <c r="I1670" s="98">
        <f t="shared" si="106"/>
        <v>4</v>
      </c>
      <c r="J1670"/>
      <c r="K1670" t="s">
        <v>672</v>
      </c>
      <c r="L1670"/>
      <c r="M1670" s="39">
        <v>500</v>
      </c>
    </row>
    <row r="1671" spans="1:13" s="89" customFormat="1" ht="12.75">
      <c r="A1671" s="1"/>
      <c r="B1671" s="474">
        <v>500</v>
      </c>
      <c r="C1671" s="1" t="s">
        <v>20</v>
      </c>
      <c r="D1671" s="12" t="s">
        <v>437</v>
      </c>
      <c r="E1671" s="1" t="s">
        <v>461</v>
      </c>
      <c r="F1671" s="70" t="s">
        <v>674</v>
      </c>
      <c r="G1671" s="27" t="s">
        <v>95</v>
      </c>
      <c r="H1671" s="85">
        <f t="shared" si="105"/>
        <v>-103500</v>
      </c>
      <c r="I1671" s="98">
        <f t="shared" si="106"/>
        <v>1</v>
      </c>
      <c r="J1671"/>
      <c r="K1671" t="s">
        <v>672</v>
      </c>
      <c r="L1671"/>
      <c r="M1671" s="2">
        <v>500</v>
      </c>
    </row>
    <row r="1672" spans="1:13" s="89" customFormat="1" ht="12.75">
      <c r="A1672" s="1"/>
      <c r="B1672" s="474">
        <v>2000</v>
      </c>
      <c r="C1672" s="1" t="s">
        <v>20</v>
      </c>
      <c r="D1672" s="12" t="s">
        <v>437</v>
      </c>
      <c r="E1672" s="1" t="s">
        <v>461</v>
      </c>
      <c r="F1672" s="27" t="s">
        <v>674</v>
      </c>
      <c r="G1672" s="27" t="s">
        <v>97</v>
      </c>
      <c r="H1672" s="85">
        <f t="shared" si="105"/>
        <v>-105500</v>
      </c>
      <c r="I1672" s="98">
        <f t="shared" si="106"/>
        <v>4</v>
      </c>
      <c r="J1672"/>
      <c r="K1672" t="s">
        <v>672</v>
      </c>
      <c r="L1672"/>
      <c r="M1672" s="2">
        <v>500</v>
      </c>
    </row>
    <row r="1673" spans="2:13" ht="12.75">
      <c r="B1673" s="474">
        <v>500</v>
      </c>
      <c r="C1673" s="1" t="s">
        <v>20</v>
      </c>
      <c r="D1673" s="12" t="s">
        <v>437</v>
      </c>
      <c r="E1673" s="1" t="s">
        <v>461</v>
      </c>
      <c r="F1673" s="27" t="s">
        <v>674</v>
      </c>
      <c r="G1673" s="70" t="s">
        <v>97</v>
      </c>
      <c r="H1673" s="85">
        <f t="shared" si="105"/>
        <v>-106000</v>
      </c>
      <c r="I1673" s="98">
        <f t="shared" si="106"/>
        <v>1</v>
      </c>
      <c r="K1673" t="s">
        <v>672</v>
      </c>
      <c r="M1673" s="2">
        <v>500</v>
      </c>
    </row>
    <row r="1674" spans="2:13" ht="12.75">
      <c r="B1674" s="474">
        <v>2000</v>
      </c>
      <c r="C1674" s="1" t="s">
        <v>20</v>
      </c>
      <c r="D1674" s="12" t="s">
        <v>437</v>
      </c>
      <c r="E1674" s="1" t="s">
        <v>461</v>
      </c>
      <c r="F1674" s="27" t="s">
        <v>674</v>
      </c>
      <c r="G1674" s="27" t="s">
        <v>99</v>
      </c>
      <c r="H1674" s="85">
        <f t="shared" si="105"/>
        <v>-108000</v>
      </c>
      <c r="I1674" s="98">
        <f t="shared" si="106"/>
        <v>4</v>
      </c>
      <c r="K1674" t="s">
        <v>672</v>
      </c>
      <c r="M1674" s="2">
        <v>500</v>
      </c>
    </row>
    <row r="1675" spans="2:13" ht="12.75">
      <c r="B1675" s="474">
        <v>500</v>
      </c>
      <c r="C1675" s="1" t="s">
        <v>20</v>
      </c>
      <c r="D1675" s="12" t="s">
        <v>437</v>
      </c>
      <c r="E1675" s="1" t="s">
        <v>461</v>
      </c>
      <c r="F1675" s="27" t="s">
        <v>674</v>
      </c>
      <c r="G1675" s="27" t="s">
        <v>99</v>
      </c>
      <c r="H1675" s="85">
        <f t="shared" si="105"/>
        <v>-108500</v>
      </c>
      <c r="I1675" s="98">
        <f t="shared" si="106"/>
        <v>1</v>
      </c>
      <c r="K1675" t="s">
        <v>672</v>
      </c>
      <c r="M1675" s="2">
        <v>500</v>
      </c>
    </row>
    <row r="1676" spans="2:13" ht="12.75">
      <c r="B1676" s="474">
        <v>2000</v>
      </c>
      <c r="C1676" s="1" t="s">
        <v>20</v>
      </c>
      <c r="D1676" s="12" t="s">
        <v>437</v>
      </c>
      <c r="E1676" s="1" t="s">
        <v>461</v>
      </c>
      <c r="F1676" s="27" t="s">
        <v>674</v>
      </c>
      <c r="G1676" s="27" t="s">
        <v>216</v>
      </c>
      <c r="H1676" s="85">
        <f t="shared" si="105"/>
        <v>-110500</v>
      </c>
      <c r="I1676" s="98">
        <f t="shared" si="106"/>
        <v>4</v>
      </c>
      <c r="K1676" t="s">
        <v>672</v>
      </c>
      <c r="M1676" s="2">
        <v>500</v>
      </c>
    </row>
    <row r="1677" spans="1:13" s="89" customFormat="1" ht="12.75">
      <c r="A1677" s="1"/>
      <c r="B1677" s="474">
        <v>2000</v>
      </c>
      <c r="C1677" s="1" t="s">
        <v>20</v>
      </c>
      <c r="D1677" s="12" t="s">
        <v>437</v>
      </c>
      <c r="E1677" s="1" t="s">
        <v>461</v>
      </c>
      <c r="F1677" s="27" t="s">
        <v>674</v>
      </c>
      <c r="G1677" s="27" t="s">
        <v>259</v>
      </c>
      <c r="H1677" s="85">
        <f t="shared" si="105"/>
        <v>-112500</v>
      </c>
      <c r="I1677" s="98">
        <f t="shared" si="106"/>
        <v>4</v>
      </c>
      <c r="J1677"/>
      <c r="K1677" t="s">
        <v>672</v>
      </c>
      <c r="L1677"/>
      <c r="M1677" s="2">
        <v>500</v>
      </c>
    </row>
    <row r="1678" spans="1:13" s="89" customFormat="1" ht="12.75">
      <c r="A1678" s="1"/>
      <c r="B1678" s="474">
        <v>2000</v>
      </c>
      <c r="C1678" s="1" t="s">
        <v>20</v>
      </c>
      <c r="D1678" s="12" t="s">
        <v>437</v>
      </c>
      <c r="E1678" s="1" t="s">
        <v>461</v>
      </c>
      <c r="F1678" s="27" t="s">
        <v>674</v>
      </c>
      <c r="G1678" s="27" t="s">
        <v>279</v>
      </c>
      <c r="H1678" s="85">
        <f t="shared" si="105"/>
        <v>-114500</v>
      </c>
      <c r="I1678" s="98">
        <f t="shared" si="106"/>
        <v>4</v>
      </c>
      <c r="J1678"/>
      <c r="K1678" t="s">
        <v>672</v>
      </c>
      <c r="L1678"/>
      <c r="M1678" s="2">
        <v>500</v>
      </c>
    </row>
    <row r="1679" spans="1:13" s="89" customFormat="1" ht="12.75">
      <c r="A1679" s="1"/>
      <c r="B1679" s="474">
        <v>2000</v>
      </c>
      <c r="C1679" s="1" t="s">
        <v>20</v>
      </c>
      <c r="D1679" s="12" t="s">
        <v>437</v>
      </c>
      <c r="E1679" s="1" t="s">
        <v>461</v>
      </c>
      <c r="F1679" s="27" t="s">
        <v>674</v>
      </c>
      <c r="G1679" s="27" t="s">
        <v>292</v>
      </c>
      <c r="H1679" s="85">
        <f t="shared" si="105"/>
        <v>-116500</v>
      </c>
      <c r="I1679" s="98">
        <f t="shared" si="106"/>
        <v>4</v>
      </c>
      <c r="J1679"/>
      <c r="K1679" t="s">
        <v>672</v>
      </c>
      <c r="L1679"/>
      <c r="M1679" s="2">
        <v>500</v>
      </c>
    </row>
    <row r="1680" spans="1:13" s="148" customFormat="1" ht="12.75">
      <c r="A1680" s="73"/>
      <c r="B1680" s="487">
        <f>SUM(B1605:B1679)</f>
        <v>116500</v>
      </c>
      <c r="C1680" s="73" t="s">
        <v>20</v>
      </c>
      <c r="D1680" s="73"/>
      <c r="E1680" s="73"/>
      <c r="F1680" s="96"/>
      <c r="G1680" s="96"/>
      <c r="H1680" s="130">
        <v>0</v>
      </c>
      <c r="I1680" s="147">
        <f t="shared" si="106"/>
        <v>233</v>
      </c>
      <c r="M1680" s="149">
        <v>500</v>
      </c>
    </row>
    <row r="1681" spans="1:13" s="89" customFormat="1" ht="12.75">
      <c r="A1681" s="33"/>
      <c r="B1681" s="473"/>
      <c r="C1681" s="33"/>
      <c r="D1681" s="33"/>
      <c r="E1681" s="33"/>
      <c r="F1681" s="31"/>
      <c r="G1681" s="31"/>
      <c r="H1681" s="85">
        <f t="shared" si="105"/>
        <v>0</v>
      </c>
      <c r="I1681" s="98">
        <f t="shared" si="106"/>
        <v>0</v>
      </c>
      <c r="M1681" s="150">
        <v>500</v>
      </c>
    </row>
    <row r="1682" spans="1:13" s="89" customFormat="1" ht="12.75">
      <c r="A1682" s="33"/>
      <c r="B1682" s="473"/>
      <c r="C1682" s="33"/>
      <c r="D1682" s="33"/>
      <c r="E1682" s="33"/>
      <c r="F1682" s="31"/>
      <c r="G1682" s="31"/>
      <c r="H1682" s="85">
        <f t="shared" si="105"/>
        <v>0</v>
      </c>
      <c r="I1682" s="98">
        <f t="shared" si="106"/>
        <v>0</v>
      </c>
      <c r="M1682" s="150">
        <v>500</v>
      </c>
    </row>
    <row r="1683" spans="1:13" s="15" customFormat="1" ht="12.75">
      <c r="A1683" s="83"/>
      <c r="B1683" s="473">
        <v>2100</v>
      </c>
      <c r="C1683" s="33" t="s">
        <v>720</v>
      </c>
      <c r="D1683" s="33" t="s">
        <v>437</v>
      </c>
      <c r="E1683" s="33" t="s">
        <v>57</v>
      </c>
      <c r="F1683" s="31" t="s">
        <v>721</v>
      </c>
      <c r="G1683" s="70" t="s">
        <v>722</v>
      </c>
      <c r="H1683" s="85">
        <f t="shared" si="105"/>
        <v>-2100</v>
      </c>
      <c r="I1683" s="98">
        <f t="shared" si="106"/>
        <v>4.2</v>
      </c>
      <c r="J1683" s="84"/>
      <c r="K1683" s="84" t="s">
        <v>625</v>
      </c>
      <c r="L1683" s="84"/>
      <c r="M1683" s="146">
        <v>500</v>
      </c>
    </row>
    <row r="1684" spans="1:13" s="15" customFormat="1" ht="12.75">
      <c r="A1684" s="83"/>
      <c r="B1684" s="473">
        <v>500</v>
      </c>
      <c r="C1684" s="33" t="s">
        <v>723</v>
      </c>
      <c r="D1684" s="33" t="s">
        <v>437</v>
      </c>
      <c r="E1684" s="33" t="s">
        <v>57</v>
      </c>
      <c r="F1684" s="31" t="s">
        <v>721</v>
      </c>
      <c r="G1684" s="70" t="s">
        <v>722</v>
      </c>
      <c r="H1684" s="85">
        <f t="shared" si="105"/>
        <v>-2600</v>
      </c>
      <c r="I1684" s="98">
        <f t="shared" si="106"/>
        <v>1</v>
      </c>
      <c r="J1684" s="84"/>
      <c r="K1684" s="84" t="s">
        <v>625</v>
      </c>
      <c r="L1684" s="84"/>
      <c r="M1684" s="146">
        <v>500</v>
      </c>
    </row>
    <row r="1685" spans="1:13" s="89" customFormat="1" ht="12.75">
      <c r="A1685" s="33"/>
      <c r="B1685" s="473">
        <v>27600</v>
      </c>
      <c r="C1685" s="33" t="s">
        <v>724</v>
      </c>
      <c r="D1685" s="33" t="s">
        <v>437</v>
      </c>
      <c r="E1685" s="33" t="s">
        <v>57</v>
      </c>
      <c r="F1685" s="31" t="s">
        <v>725</v>
      </c>
      <c r="G1685" s="31" t="s">
        <v>43</v>
      </c>
      <c r="H1685" s="85">
        <f t="shared" si="105"/>
        <v>-30200</v>
      </c>
      <c r="I1685" s="98">
        <f t="shared" si="106"/>
        <v>55.2</v>
      </c>
      <c r="K1685" s="84" t="s">
        <v>625</v>
      </c>
      <c r="M1685" s="146">
        <v>500</v>
      </c>
    </row>
    <row r="1686" spans="1:13" s="89" customFormat="1" ht="12.75">
      <c r="A1686" s="33"/>
      <c r="B1686" s="473">
        <v>13950</v>
      </c>
      <c r="C1686" s="33" t="s">
        <v>726</v>
      </c>
      <c r="D1686" s="33" t="s">
        <v>437</v>
      </c>
      <c r="E1686" s="33" t="s">
        <v>57</v>
      </c>
      <c r="F1686" s="31" t="s">
        <v>725</v>
      </c>
      <c r="G1686" s="31" t="s">
        <v>43</v>
      </c>
      <c r="H1686" s="85">
        <f t="shared" si="105"/>
        <v>-44150</v>
      </c>
      <c r="I1686" s="98">
        <f t="shared" si="106"/>
        <v>27.9</v>
      </c>
      <c r="K1686" s="84" t="s">
        <v>625</v>
      </c>
      <c r="M1686" s="146">
        <v>500</v>
      </c>
    </row>
    <row r="1687" spans="1:13" s="89" customFormat="1" ht="12.75">
      <c r="A1687" s="33"/>
      <c r="B1687" s="473">
        <v>11500</v>
      </c>
      <c r="C1687" s="33" t="s">
        <v>727</v>
      </c>
      <c r="D1687" s="33" t="s">
        <v>437</v>
      </c>
      <c r="E1687" s="33" t="s">
        <v>57</v>
      </c>
      <c r="F1687" s="31" t="s">
        <v>728</v>
      </c>
      <c r="G1687" s="31" t="s">
        <v>104</v>
      </c>
      <c r="H1687" s="85">
        <f t="shared" si="105"/>
        <v>-55650</v>
      </c>
      <c r="I1687" s="98">
        <f t="shared" si="106"/>
        <v>23</v>
      </c>
      <c r="K1687" s="84" t="s">
        <v>625</v>
      </c>
      <c r="M1687" s="146">
        <v>500</v>
      </c>
    </row>
    <row r="1688" spans="1:13" s="15" customFormat="1" ht="12.75">
      <c r="A1688" s="12"/>
      <c r="B1688" s="473">
        <v>1000</v>
      </c>
      <c r="C1688" s="33" t="s">
        <v>729</v>
      </c>
      <c r="D1688" s="33" t="s">
        <v>437</v>
      </c>
      <c r="E1688" s="33" t="s">
        <v>57</v>
      </c>
      <c r="F1688" s="31" t="s">
        <v>730</v>
      </c>
      <c r="G1688" s="31" t="s">
        <v>95</v>
      </c>
      <c r="H1688" s="85">
        <f t="shared" si="105"/>
        <v>-56650</v>
      </c>
      <c r="I1688" s="98">
        <f t="shared" si="106"/>
        <v>2</v>
      </c>
      <c r="K1688" s="84" t="s">
        <v>625</v>
      </c>
      <c r="M1688" s="146">
        <v>500</v>
      </c>
    </row>
    <row r="1689" spans="2:13" ht="12.75">
      <c r="B1689" s="474">
        <v>1700</v>
      </c>
      <c r="C1689" s="12" t="s">
        <v>731</v>
      </c>
      <c r="D1689" s="12" t="s">
        <v>437</v>
      </c>
      <c r="E1689" s="12" t="s">
        <v>57</v>
      </c>
      <c r="F1689" s="70" t="s">
        <v>732</v>
      </c>
      <c r="G1689" s="27" t="s">
        <v>58</v>
      </c>
      <c r="H1689" s="85">
        <f t="shared" si="105"/>
        <v>-58350</v>
      </c>
      <c r="I1689" s="98">
        <f t="shared" si="106"/>
        <v>3.4</v>
      </c>
      <c r="K1689" s="84" t="s">
        <v>421</v>
      </c>
      <c r="M1689" s="146">
        <v>500</v>
      </c>
    </row>
    <row r="1690" spans="2:13" ht="12.75">
      <c r="B1690" s="474">
        <v>1000</v>
      </c>
      <c r="C1690" s="33" t="s">
        <v>882</v>
      </c>
      <c r="D1690" s="33" t="s">
        <v>437</v>
      </c>
      <c r="E1690" s="33" t="s">
        <v>57</v>
      </c>
      <c r="F1690" s="70" t="s">
        <v>733</v>
      </c>
      <c r="G1690" s="70" t="s">
        <v>99</v>
      </c>
      <c r="H1690" s="85">
        <f t="shared" si="105"/>
        <v>-59350</v>
      </c>
      <c r="I1690" s="98">
        <f t="shared" si="106"/>
        <v>2</v>
      </c>
      <c r="K1690" s="84" t="s">
        <v>421</v>
      </c>
      <c r="M1690" s="146">
        <v>500</v>
      </c>
    </row>
    <row r="1691" spans="2:13" ht="12.75">
      <c r="B1691" s="474">
        <v>5400</v>
      </c>
      <c r="C1691" s="33" t="s">
        <v>734</v>
      </c>
      <c r="D1691" s="33" t="s">
        <v>437</v>
      </c>
      <c r="E1691" s="12" t="s">
        <v>57</v>
      </c>
      <c r="F1691" s="70" t="s">
        <v>735</v>
      </c>
      <c r="G1691" s="70" t="s">
        <v>216</v>
      </c>
      <c r="H1691" s="85">
        <f t="shared" si="105"/>
        <v>-64750</v>
      </c>
      <c r="I1691" s="98">
        <f t="shared" si="106"/>
        <v>10.8</v>
      </c>
      <c r="K1691" s="84" t="s">
        <v>421</v>
      </c>
      <c r="M1691" s="146">
        <v>500</v>
      </c>
    </row>
    <row r="1692" spans="1:13" s="148" customFormat="1" ht="12.75">
      <c r="A1692" s="71"/>
      <c r="B1692" s="487">
        <f>SUM(B1683:B1691)</f>
        <v>64750</v>
      </c>
      <c r="C1692" s="153"/>
      <c r="D1692" s="71"/>
      <c r="E1692" s="153" t="s">
        <v>57</v>
      </c>
      <c r="F1692" s="96"/>
      <c r="G1692" s="96"/>
      <c r="H1692" s="101">
        <v>0</v>
      </c>
      <c r="I1692" s="147">
        <f t="shared" si="106"/>
        <v>129.5</v>
      </c>
      <c r="J1692" s="153"/>
      <c r="L1692" s="153"/>
      <c r="M1692" s="146">
        <v>500</v>
      </c>
    </row>
    <row r="1693" spans="1:13" s="89" customFormat="1" ht="12.75">
      <c r="A1693" s="12"/>
      <c r="B1693" s="29"/>
      <c r="C1693" s="12"/>
      <c r="D1693" s="12"/>
      <c r="E1693" s="33"/>
      <c r="F1693" s="31"/>
      <c r="G1693" s="31"/>
      <c r="H1693" s="85">
        <f>H1692-B1693</f>
        <v>0</v>
      </c>
      <c r="I1693" s="98">
        <f t="shared" si="106"/>
        <v>0</v>
      </c>
      <c r="J1693" s="15"/>
      <c r="L1693" s="15"/>
      <c r="M1693" s="146">
        <v>500</v>
      </c>
    </row>
    <row r="1694" spans="1:13" s="15" customFormat="1" ht="12.75">
      <c r="A1694" s="12"/>
      <c r="B1694" s="29"/>
      <c r="C1694" s="33"/>
      <c r="D1694" s="33"/>
      <c r="E1694" s="33"/>
      <c r="F1694" s="31"/>
      <c r="G1694" s="31"/>
      <c r="H1694" s="85">
        <f>H1693-B1694</f>
        <v>0</v>
      </c>
      <c r="I1694" s="98">
        <f t="shared" si="106"/>
        <v>0</v>
      </c>
      <c r="K1694" s="89"/>
      <c r="M1694" s="146">
        <v>500</v>
      </c>
    </row>
    <row r="1695" spans="2:13" ht="12.75">
      <c r="B1695" s="354">
        <v>24000</v>
      </c>
      <c r="C1695" s="1" t="s">
        <v>736</v>
      </c>
      <c r="D1695" s="12" t="s">
        <v>437</v>
      </c>
      <c r="E1695" s="1" t="s">
        <v>737</v>
      </c>
      <c r="F1695" s="70" t="s">
        <v>738</v>
      </c>
      <c r="G1695" s="70" t="s">
        <v>103</v>
      </c>
      <c r="H1695" s="85">
        <f>H1694-B1695</f>
        <v>-24000</v>
      </c>
      <c r="I1695" s="98">
        <f t="shared" si="106"/>
        <v>48</v>
      </c>
      <c r="K1695" t="s">
        <v>672</v>
      </c>
      <c r="M1695" s="146">
        <v>500</v>
      </c>
    </row>
    <row r="1696" spans="1:13" s="76" customFormat="1" ht="12.75">
      <c r="A1696" s="71"/>
      <c r="B1696" s="427">
        <f>SUM(B1694:B1695)</f>
        <v>24000</v>
      </c>
      <c r="C1696" s="71" t="s">
        <v>736</v>
      </c>
      <c r="D1696" s="71"/>
      <c r="E1696" s="71"/>
      <c r="F1696" s="96"/>
      <c r="G1696" s="96"/>
      <c r="H1696" s="101">
        <v>0</v>
      </c>
      <c r="I1696" s="147">
        <f aca="true" t="shared" si="107" ref="I1696:I1759">+B1696/M1696</f>
        <v>48</v>
      </c>
      <c r="K1696" s="148"/>
      <c r="M1696" s="146">
        <v>500</v>
      </c>
    </row>
    <row r="1697" spans="1:13" s="15" customFormat="1" ht="12.75">
      <c r="A1697" s="33"/>
      <c r="B1697" s="29"/>
      <c r="C1697" s="154"/>
      <c r="D1697" s="154"/>
      <c r="E1697" s="154"/>
      <c r="F1697" s="31"/>
      <c r="G1697" s="31"/>
      <c r="H1697" s="85">
        <f>H1696-B1697</f>
        <v>0</v>
      </c>
      <c r="I1697" s="98">
        <f t="shared" si="107"/>
        <v>0</v>
      </c>
      <c r="J1697" s="89"/>
      <c r="K1697" s="89"/>
      <c r="L1697" s="89"/>
      <c r="M1697" s="146">
        <v>500</v>
      </c>
    </row>
    <row r="1698" spans="1:13" s="15" customFormat="1" ht="12.75">
      <c r="A1698" s="33"/>
      <c r="B1698" s="29"/>
      <c r="C1698" s="154"/>
      <c r="D1698" s="154"/>
      <c r="E1698" s="154"/>
      <c r="F1698" s="31"/>
      <c r="G1698" s="31"/>
      <c r="H1698" s="85">
        <f>H1697-B1698</f>
        <v>0</v>
      </c>
      <c r="I1698" s="98">
        <f t="shared" si="107"/>
        <v>0</v>
      </c>
      <c r="J1698" s="89"/>
      <c r="K1698" s="89"/>
      <c r="L1698" s="89"/>
      <c r="M1698" s="146">
        <v>500</v>
      </c>
    </row>
    <row r="1699" spans="1:13" s="15" customFormat="1" ht="12.75">
      <c r="A1699" s="33"/>
      <c r="B1699" s="29"/>
      <c r="C1699" s="154"/>
      <c r="D1699" s="154"/>
      <c r="E1699" s="154"/>
      <c r="F1699" s="31"/>
      <c r="G1699" s="31"/>
      <c r="H1699" s="85">
        <f>H1698-B1699</f>
        <v>0</v>
      </c>
      <c r="I1699" s="98">
        <f t="shared" si="107"/>
        <v>0</v>
      </c>
      <c r="J1699" s="89"/>
      <c r="K1699" s="89"/>
      <c r="L1699" s="89"/>
      <c r="M1699" s="146">
        <v>500</v>
      </c>
    </row>
    <row r="1700" spans="1:13" s="15" customFormat="1" ht="12.75">
      <c r="A1700" s="33"/>
      <c r="B1700" s="29"/>
      <c r="C1700" s="154"/>
      <c r="D1700" s="154"/>
      <c r="E1700" s="154"/>
      <c r="F1700" s="31"/>
      <c r="G1700" s="31"/>
      <c r="H1700" s="85">
        <f>H1699-B1700</f>
        <v>0</v>
      </c>
      <c r="I1700" s="98">
        <f t="shared" si="107"/>
        <v>0</v>
      </c>
      <c r="J1700" s="89"/>
      <c r="K1700" s="89"/>
      <c r="L1700" s="89"/>
      <c r="M1700" s="2">
        <v>500</v>
      </c>
    </row>
    <row r="1701" spans="1:13" s="58" customFormat="1" ht="12.75">
      <c r="A1701" s="54"/>
      <c r="B1701" s="397">
        <f>+B1735+B1765+B1786+B1819</f>
        <v>446000</v>
      </c>
      <c r="C1701" s="55" t="s">
        <v>739</v>
      </c>
      <c r="D1701" s="155"/>
      <c r="E1701" s="155"/>
      <c r="F1701" s="56"/>
      <c r="G1701" s="56"/>
      <c r="H1701" s="55"/>
      <c r="I1701" s="57">
        <f t="shared" si="107"/>
        <v>892</v>
      </c>
      <c r="M1701" s="2">
        <v>500</v>
      </c>
    </row>
    <row r="1702" spans="1:13" s="15" customFormat="1" ht="12.75">
      <c r="A1702" s="33"/>
      <c r="B1702" s="246"/>
      <c r="C1702" s="154"/>
      <c r="D1702" s="154"/>
      <c r="E1702" s="154"/>
      <c r="F1702" s="31"/>
      <c r="G1702" s="31"/>
      <c r="H1702" s="85">
        <f>H1701-B1702</f>
        <v>0</v>
      </c>
      <c r="I1702" s="98">
        <f t="shared" si="107"/>
        <v>0</v>
      </c>
      <c r="J1702" s="89"/>
      <c r="K1702" s="89"/>
      <c r="L1702" s="89"/>
      <c r="M1702" s="2">
        <v>500</v>
      </c>
    </row>
    <row r="1703" spans="1:13" s="89" customFormat="1" ht="12.75">
      <c r="A1703" s="33"/>
      <c r="B1703" s="246"/>
      <c r="C1703" s="33"/>
      <c r="D1703" s="33"/>
      <c r="E1703" s="33"/>
      <c r="F1703" s="31"/>
      <c r="G1703" s="31"/>
      <c r="H1703" s="85">
        <f aca="true" t="shared" si="108" ref="H1703:H1734">H1702-B1703</f>
        <v>0</v>
      </c>
      <c r="I1703" s="98">
        <f t="shared" si="107"/>
        <v>0</v>
      </c>
      <c r="M1703" s="2">
        <v>500</v>
      </c>
    </row>
    <row r="1704" spans="1:13" s="84" customFormat="1" ht="12.75">
      <c r="A1704" s="83"/>
      <c r="B1704" s="246">
        <v>2000</v>
      </c>
      <c r="C1704" s="83" t="s">
        <v>673</v>
      </c>
      <c r="D1704" s="33" t="s">
        <v>437</v>
      </c>
      <c r="E1704" s="83" t="s">
        <v>461</v>
      </c>
      <c r="F1704" s="70" t="s">
        <v>740</v>
      </c>
      <c r="G1704" s="31" t="s">
        <v>58</v>
      </c>
      <c r="H1704" s="85">
        <f t="shared" si="108"/>
        <v>-2000</v>
      </c>
      <c r="I1704" s="98">
        <f t="shared" si="107"/>
        <v>4</v>
      </c>
      <c r="K1704" s="84" t="s">
        <v>672</v>
      </c>
      <c r="M1704" s="2">
        <v>500</v>
      </c>
    </row>
    <row r="1705" spans="1:13" s="84" customFormat="1" ht="12.75">
      <c r="A1705" s="83"/>
      <c r="B1705" s="246">
        <v>2000</v>
      </c>
      <c r="C1705" s="83" t="s">
        <v>689</v>
      </c>
      <c r="D1705" s="33" t="s">
        <v>437</v>
      </c>
      <c r="E1705" s="83" t="s">
        <v>461</v>
      </c>
      <c r="F1705" s="70" t="s">
        <v>740</v>
      </c>
      <c r="G1705" s="31" t="s">
        <v>103</v>
      </c>
      <c r="H1705" s="85">
        <f t="shared" si="108"/>
        <v>-4000</v>
      </c>
      <c r="I1705" s="98">
        <f t="shared" si="107"/>
        <v>4</v>
      </c>
      <c r="K1705" s="84" t="s">
        <v>672</v>
      </c>
      <c r="M1705" s="2">
        <v>500</v>
      </c>
    </row>
    <row r="1706" spans="1:13" s="84" customFormat="1" ht="12.75">
      <c r="A1706" s="83"/>
      <c r="B1706" s="246">
        <v>4000</v>
      </c>
      <c r="C1706" s="33" t="s">
        <v>482</v>
      </c>
      <c r="D1706" s="33" t="s">
        <v>437</v>
      </c>
      <c r="E1706" s="33" t="s">
        <v>461</v>
      </c>
      <c r="F1706" s="70" t="s">
        <v>741</v>
      </c>
      <c r="G1706" s="31" t="s">
        <v>294</v>
      </c>
      <c r="H1706" s="85">
        <f t="shared" si="108"/>
        <v>-8000</v>
      </c>
      <c r="I1706" s="98">
        <f t="shared" si="107"/>
        <v>8</v>
      </c>
      <c r="K1706" s="84" t="s">
        <v>656</v>
      </c>
      <c r="M1706" s="2">
        <v>500</v>
      </c>
    </row>
    <row r="1707" spans="1:13" s="84" customFormat="1" ht="12.75">
      <c r="A1707" s="83"/>
      <c r="B1707" s="246">
        <v>4000</v>
      </c>
      <c r="C1707" s="33" t="s">
        <v>487</v>
      </c>
      <c r="D1707" s="33" t="s">
        <v>437</v>
      </c>
      <c r="E1707" s="33" t="s">
        <v>461</v>
      </c>
      <c r="F1707" s="70" t="s">
        <v>741</v>
      </c>
      <c r="G1707" s="31" t="s">
        <v>296</v>
      </c>
      <c r="H1707" s="85">
        <f t="shared" si="108"/>
        <v>-12000</v>
      </c>
      <c r="I1707" s="98">
        <f t="shared" si="107"/>
        <v>8</v>
      </c>
      <c r="K1707" s="84" t="s">
        <v>656</v>
      </c>
      <c r="M1707" s="2">
        <v>500</v>
      </c>
    </row>
    <row r="1708" spans="1:13" s="89" customFormat="1" ht="12.75">
      <c r="A1708" s="33"/>
      <c r="B1708" s="246">
        <v>20000</v>
      </c>
      <c r="C1708" s="33" t="s">
        <v>742</v>
      </c>
      <c r="D1708" s="33" t="s">
        <v>437</v>
      </c>
      <c r="E1708" s="33" t="s">
        <v>461</v>
      </c>
      <c r="F1708" s="31" t="s">
        <v>743</v>
      </c>
      <c r="G1708" s="31" t="s">
        <v>97</v>
      </c>
      <c r="H1708" s="85">
        <f t="shared" si="108"/>
        <v>-32000</v>
      </c>
      <c r="I1708" s="98">
        <f t="shared" si="107"/>
        <v>40</v>
      </c>
      <c r="K1708" s="89" t="s">
        <v>421</v>
      </c>
      <c r="M1708" s="150">
        <v>500</v>
      </c>
    </row>
    <row r="1709" spans="1:13" s="89" customFormat="1" ht="12.75">
      <c r="A1709" s="33"/>
      <c r="B1709" s="246">
        <v>20000</v>
      </c>
      <c r="C1709" s="33" t="s">
        <v>744</v>
      </c>
      <c r="D1709" s="33" t="s">
        <v>437</v>
      </c>
      <c r="E1709" s="33" t="s">
        <v>461</v>
      </c>
      <c r="F1709" s="31" t="s">
        <v>743</v>
      </c>
      <c r="G1709" s="31" t="s">
        <v>216</v>
      </c>
      <c r="H1709" s="85">
        <f t="shared" si="108"/>
        <v>-52000</v>
      </c>
      <c r="I1709" s="98">
        <f t="shared" si="107"/>
        <v>40</v>
      </c>
      <c r="K1709" s="89" t="s">
        <v>421</v>
      </c>
      <c r="M1709" s="150">
        <v>500</v>
      </c>
    </row>
    <row r="1710" spans="1:13" s="89" customFormat="1" ht="12.75">
      <c r="A1710" s="33"/>
      <c r="B1710" s="246">
        <v>20000</v>
      </c>
      <c r="C1710" s="33" t="s">
        <v>627</v>
      </c>
      <c r="D1710" s="33" t="s">
        <v>437</v>
      </c>
      <c r="E1710" s="33" t="s">
        <v>461</v>
      </c>
      <c r="F1710" s="31" t="s">
        <v>745</v>
      </c>
      <c r="G1710" s="31" t="s">
        <v>91</v>
      </c>
      <c r="H1710" s="85">
        <f t="shared" si="108"/>
        <v>-72000</v>
      </c>
      <c r="I1710" s="98">
        <f t="shared" si="107"/>
        <v>40</v>
      </c>
      <c r="K1710" s="89" t="s">
        <v>625</v>
      </c>
      <c r="M1710" s="150">
        <v>500</v>
      </c>
    </row>
    <row r="1711" spans="1:13" s="84" customFormat="1" ht="12.75">
      <c r="A1711" s="83"/>
      <c r="B1711" s="246">
        <v>4000</v>
      </c>
      <c r="C1711" s="83" t="s">
        <v>482</v>
      </c>
      <c r="D1711" s="33" t="s">
        <v>437</v>
      </c>
      <c r="E1711" s="83" t="s">
        <v>461</v>
      </c>
      <c r="F1711" s="31" t="s">
        <v>746</v>
      </c>
      <c r="G1711" s="31" t="s">
        <v>79</v>
      </c>
      <c r="H1711" s="85">
        <f t="shared" si="108"/>
        <v>-76000</v>
      </c>
      <c r="I1711" s="98">
        <f t="shared" si="107"/>
        <v>8</v>
      </c>
      <c r="K1711" s="89" t="s">
        <v>625</v>
      </c>
      <c r="M1711" s="146">
        <v>500</v>
      </c>
    </row>
    <row r="1712" spans="1:13" s="84" customFormat="1" ht="12.75">
      <c r="A1712" s="83"/>
      <c r="B1712" s="246">
        <v>2000</v>
      </c>
      <c r="C1712" s="83" t="s">
        <v>673</v>
      </c>
      <c r="D1712" s="33" t="s">
        <v>437</v>
      </c>
      <c r="E1712" s="83" t="s">
        <v>461</v>
      </c>
      <c r="F1712" s="31" t="s">
        <v>746</v>
      </c>
      <c r="G1712" s="31" t="s">
        <v>79</v>
      </c>
      <c r="H1712" s="85">
        <f t="shared" si="108"/>
        <v>-78000</v>
      </c>
      <c r="I1712" s="98">
        <f t="shared" si="107"/>
        <v>4</v>
      </c>
      <c r="K1712" s="89" t="s">
        <v>625</v>
      </c>
      <c r="M1712" s="150">
        <v>500</v>
      </c>
    </row>
    <row r="1713" spans="1:13" s="84" customFormat="1" ht="12.75">
      <c r="A1713" s="83"/>
      <c r="B1713" s="246">
        <v>2000</v>
      </c>
      <c r="C1713" s="33" t="s">
        <v>689</v>
      </c>
      <c r="D1713" s="33" t="s">
        <v>437</v>
      </c>
      <c r="E1713" s="33" t="s">
        <v>461</v>
      </c>
      <c r="F1713" s="31" t="s">
        <v>746</v>
      </c>
      <c r="G1713" s="31" t="s">
        <v>33</v>
      </c>
      <c r="H1713" s="85">
        <f t="shared" si="108"/>
        <v>-80000</v>
      </c>
      <c r="I1713" s="98">
        <f t="shared" si="107"/>
        <v>4</v>
      </c>
      <c r="K1713" s="89" t="s">
        <v>625</v>
      </c>
      <c r="M1713" s="146">
        <v>500</v>
      </c>
    </row>
    <row r="1714" spans="1:13" s="84" customFormat="1" ht="12.75">
      <c r="A1714" s="83"/>
      <c r="B1714" s="246">
        <v>4000</v>
      </c>
      <c r="C1714" s="33" t="s">
        <v>883</v>
      </c>
      <c r="D1714" s="33" t="s">
        <v>437</v>
      </c>
      <c r="E1714" s="33" t="s">
        <v>461</v>
      </c>
      <c r="F1714" s="31" t="s">
        <v>746</v>
      </c>
      <c r="G1714" s="31" t="s">
        <v>33</v>
      </c>
      <c r="H1714" s="85">
        <f t="shared" si="108"/>
        <v>-84000</v>
      </c>
      <c r="I1714" s="98">
        <f t="shared" si="107"/>
        <v>8</v>
      </c>
      <c r="K1714" s="89" t="s">
        <v>625</v>
      </c>
      <c r="M1714" s="146">
        <v>500</v>
      </c>
    </row>
    <row r="1715" spans="1:13" s="84" customFormat="1" ht="12.75">
      <c r="A1715" s="83"/>
      <c r="B1715" s="297">
        <v>2500</v>
      </c>
      <c r="C1715" s="33" t="s">
        <v>747</v>
      </c>
      <c r="D1715" s="33" t="s">
        <v>437</v>
      </c>
      <c r="E1715" s="83" t="s">
        <v>461</v>
      </c>
      <c r="F1715" s="31" t="s">
        <v>748</v>
      </c>
      <c r="G1715" s="70" t="s">
        <v>33</v>
      </c>
      <c r="H1715" s="85">
        <f t="shared" si="108"/>
        <v>-86500</v>
      </c>
      <c r="I1715" s="98">
        <f t="shared" si="107"/>
        <v>5</v>
      </c>
      <c r="K1715" s="89" t="s">
        <v>625</v>
      </c>
      <c r="M1715" s="146">
        <v>500</v>
      </c>
    </row>
    <row r="1716" spans="1:13" s="89" customFormat="1" ht="12.75">
      <c r="A1716" s="33"/>
      <c r="B1716" s="246">
        <v>2500</v>
      </c>
      <c r="C1716" s="33" t="s">
        <v>749</v>
      </c>
      <c r="D1716" s="33" t="s">
        <v>437</v>
      </c>
      <c r="E1716" s="33" t="s">
        <v>461</v>
      </c>
      <c r="F1716" s="31" t="s">
        <v>748</v>
      </c>
      <c r="G1716" s="31" t="s">
        <v>36</v>
      </c>
      <c r="H1716" s="85">
        <f t="shared" si="108"/>
        <v>-89000</v>
      </c>
      <c r="I1716" s="98">
        <f t="shared" si="107"/>
        <v>5</v>
      </c>
      <c r="K1716" s="89" t="s">
        <v>625</v>
      </c>
      <c r="M1716" s="150">
        <v>500</v>
      </c>
    </row>
    <row r="1717" spans="1:13" s="89" customFormat="1" ht="12.75">
      <c r="A1717" s="33"/>
      <c r="B1717" s="246">
        <v>2500</v>
      </c>
      <c r="C1717" s="33" t="s">
        <v>747</v>
      </c>
      <c r="D1717" s="33" t="s">
        <v>437</v>
      </c>
      <c r="E1717" s="33" t="s">
        <v>461</v>
      </c>
      <c r="F1717" s="31" t="s">
        <v>750</v>
      </c>
      <c r="G1717" s="31" t="s">
        <v>91</v>
      </c>
      <c r="H1717" s="85">
        <f t="shared" si="108"/>
        <v>-91500</v>
      </c>
      <c r="I1717" s="98">
        <f t="shared" si="107"/>
        <v>5</v>
      </c>
      <c r="K1717" s="84" t="s">
        <v>421</v>
      </c>
      <c r="M1717" s="150">
        <v>500</v>
      </c>
    </row>
    <row r="1718" spans="1:13" s="89" customFormat="1" ht="12.75">
      <c r="A1718" s="33"/>
      <c r="B1718" s="246">
        <v>5000</v>
      </c>
      <c r="C1718" s="33" t="s">
        <v>631</v>
      </c>
      <c r="D1718" s="33" t="s">
        <v>437</v>
      </c>
      <c r="E1718" s="33" t="s">
        <v>461</v>
      </c>
      <c r="F1718" s="31" t="s">
        <v>750</v>
      </c>
      <c r="G1718" s="31" t="s">
        <v>91</v>
      </c>
      <c r="H1718" s="85">
        <f t="shared" si="108"/>
        <v>-96500</v>
      </c>
      <c r="I1718" s="98">
        <f t="shared" si="107"/>
        <v>10</v>
      </c>
      <c r="K1718" s="84" t="s">
        <v>421</v>
      </c>
      <c r="M1718" s="150">
        <v>500</v>
      </c>
    </row>
    <row r="1719" spans="1:13" s="89" customFormat="1" ht="12.75">
      <c r="A1719" s="33"/>
      <c r="B1719" s="246">
        <v>5000</v>
      </c>
      <c r="C1719" s="33" t="s">
        <v>633</v>
      </c>
      <c r="D1719" s="33" t="s">
        <v>437</v>
      </c>
      <c r="E1719" s="33" t="s">
        <v>461</v>
      </c>
      <c r="F1719" s="31" t="s">
        <v>750</v>
      </c>
      <c r="G1719" s="31" t="s">
        <v>58</v>
      </c>
      <c r="H1719" s="85">
        <f t="shared" si="108"/>
        <v>-101500</v>
      </c>
      <c r="I1719" s="98">
        <f t="shared" si="107"/>
        <v>10</v>
      </c>
      <c r="K1719" s="84" t="s">
        <v>421</v>
      </c>
      <c r="M1719" s="150">
        <v>500</v>
      </c>
    </row>
    <row r="1720" spans="1:13" s="89" customFormat="1" ht="12.75">
      <c r="A1720" s="33"/>
      <c r="B1720" s="246">
        <v>2500</v>
      </c>
      <c r="C1720" s="33" t="s">
        <v>749</v>
      </c>
      <c r="D1720" s="33" t="s">
        <v>437</v>
      </c>
      <c r="E1720" s="33" t="s">
        <v>461</v>
      </c>
      <c r="F1720" s="31" t="s">
        <v>750</v>
      </c>
      <c r="G1720" s="31" t="s">
        <v>103</v>
      </c>
      <c r="H1720" s="85">
        <f t="shared" si="108"/>
        <v>-104000</v>
      </c>
      <c r="I1720" s="98">
        <f t="shared" si="107"/>
        <v>5</v>
      </c>
      <c r="K1720" s="84" t="s">
        <v>421</v>
      </c>
      <c r="M1720" s="150">
        <v>500</v>
      </c>
    </row>
    <row r="1721" spans="1:13" s="89" customFormat="1" ht="12.75">
      <c r="A1721" s="33"/>
      <c r="B1721" s="246">
        <v>2500</v>
      </c>
      <c r="C1721" s="33" t="s">
        <v>747</v>
      </c>
      <c r="D1721" s="33" t="s">
        <v>437</v>
      </c>
      <c r="E1721" s="33" t="s">
        <v>461</v>
      </c>
      <c r="F1721" s="31" t="s">
        <v>751</v>
      </c>
      <c r="G1721" s="31" t="s">
        <v>93</v>
      </c>
      <c r="H1721" s="85">
        <f t="shared" si="108"/>
        <v>-106500</v>
      </c>
      <c r="I1721" s="98">
        <f t="shared" si="107"/>
        <v>5</v>
      </c>
      <c r="K1721" s="89" t="s">
        <v>625</v>
      </c>
      <c r="M1721" s="150">
        <v>500</v>
      </c>
    </row>
    <row r="1722" spans="1:13" s="89" customFormat="1" ht="12.75">
      <c r="A1722" s="33"/>
      <c r="B1722" s="246">
        <v>5000</v>
      </c>
      <c r="C1722" s="33" t="s">
        <v>631</v>
      </c>
      <c r="D1722" s="33" t="s">
        <v>437</v>
      </c>
      <c r="E1722" s="33" t="s">
        <v>461</v>
      </c>
      <c r="F1722" s="31" t="s">
        <v>751</v>
      </c>
      <c r="G1722" s="31" t="s">
        <v>93</v>
      </c>
      <c r="H1722" s="85">
        <f t="shared" si="108"/>
        <v>-111500</v>
      </c>
      <c r="I1722" s="98">
        <f t="shared" si="107"/>
        <v>10</v>
      </c>
      <c r="K1722" s="89" t="s">
        <v>625</v>
      </c>
      <c r="M1722" s="150">
        <v>500</v>
      </c>
    </row>
    <row r="1723" spans="1:13" s="89" customFormat="1" ht="12.75">
      <c r="A1723" s="33"/>
      <c r="B1723" s="246">
        <v>5000</v>
      </c>
      <c r="C1723" s="33" t="s">
        <v>633</v>
      </c>
      <c r="D1723" s="33" t="s">
        <v>437</v>
      </c>
      <c r="E1723" s="33" t="s">
        <v>461</v>
      </c>
      <c r="F1723" s="31" t="s">
        <v>751</v>
      </c>
      <c r="G1723" s="31" t="s">
        <v>95</v>
      </c>
      <c r="H1723" s="85">
        <f t="shared" si="108"/>
        <v>-116500</v>
      </c>
      <c r="I1723" s="98">
        <f t="shared" si="107"/>
        <v>10</v>
      </c>
      <c r="K1723" s="89" t="s">
        <v>625</v>
      </c>
      <c r="M1723" s="150">
        <v>500</v>
      </c>
    </row>
    <row r="1724" spans="1:13" s="89" customFormat="1" ht="12.75">
      <c r="A1724" s="33"/>
      <c r="B1724" s="246">
        <v>2500</v>
      </c>
      <c r="C1724" s="33" t="s">
        <v>749</v>
      </c>
      <c r="D1724" s="33" t="s">
        <v>437</v>
      </c>
      <c r="E1724" s="33" t="s">
        <v>461</v>
      </c>
      <c r="F1724" s="31" t="s">
        <v>751</v>
      </c>
      <c r="G1724" s="31" t="s">
        <v>97</v>
      </c>
      <c r="H1724" s="85">
        <f t="shared" si="108"/>
        <v>-119000</v>
      </c>
      <c r="I1724" s="98">
        <f t="shared" si="107"/>
        <v>5</v>
      </c>
      <c r="K1724" s="89" t="s">
        <v>625</v>
      </c>
      <c r="M1724" s="150">
        <v>500</v>
      </c>
    </row>
    <row r="1725" spans="1:13" s="89" customFormat="1" ht="12.75">
      <c r="A1725" s="33"/>
      <c r="B1725" s="246">
        <v>4000</v>
      </c>
      <c r="C1725" s="33" t="s">
        <v>654</v>
      </c>
      <c r="D1725" s="33" t="s">
        <v>437</v>
      </c>
      <c r="E1725" s="33" t="s">
        <v>461</v>
      </c>
      <c r="F1725" s="31" t="s">
        <v>752</v>
      </c>
      <c r="G1725" s="31" t="s">
        <v>259</v>
      </c>
      <c r="H1725" s="85">
        <f t="shared" si="108"/>
        <v>-123000</v>
      </c>
      <c r="I1725" s="98">
        <f t="shared" si="107"/>
        <v>8</v>
      </c>
      <c r="K1725" s="89" t="s">
        <v>625</v>
      </c>
      <c r="M1725" s="150">
        <v>500</v>
      </c>
    </row>
    <row r="1726" spans="1:13" s="89" customFormat="1" ht="12.75">
      <c r="A1726" s="33"/>
      <c r="B1726" s="246">
        <v>4000</v>
      </c>
      <c r="C1726" s="33" t="s">
        <v>753</v>
      </c>
      <c r="D1726" s="33" t="s">
        <v>437</v>
      </c>
      <c r="E1726" s="33" t="s">
        <v>461</v>
      </c>
      <c r="F1726" s="31" t="s">
        <v>752</v>
      </c>
      <c r="G1726" s="31" t="s">
        <v>279</v>
      </c>
      <c r="H1726" s="85">
        <f t="shared" si="108"/>
        <v>-127000</v>
      </c>
      <c r="I1726" s="98">
        <f t="shared" si="107"/>
        <v>8</v>
      </c>
      <c r="K1726" s="89" t="s">
        <v>625</v>
      </c>
      <c r="M1726" s="150">
        <v>500</v>
      </c>
    </row>
    <row r="1727" spans="1:13" s="89" customFormat="1" ht="12.75">
      <c r="A1727" s="33"/>
      <c r="B1727" s="246">
        <v>4000</v>
      </c>
      <c r="C1727" s="33" t="s">
        <v>482</v>
      </c>
      <c r="D1727" s="33" t="s">
        <v>437</v>
      </c>
      <c r="E1727" s="33" t="s">
        <v>461</v>
      </c>
      <c r="F1727" s="31" t="s">
        <v>754</v>
      </c>
      <c r="G1727" s="31" t="s">
        <v>279</v>
      </c>
      <c r="H1727" s="85">
        <f t="shared" si="108"/>
        <v>-131000</v>
      </c>
      <c r="I1727" s="98">
        <f t="shared" si="107"/>
        <v>8</v>
      </c>
      <c r="K1727" s="89" t="s">
        <v>625</v>
      </c>
      <c r="M1727" s="150">
        <v>500</v>
      </c>
    </row>
    <row r="1728" spans="1:13" s="89" customFormat="1" ht="12.75">
      <c r="A1728" s="33"/>
      <c r="B1728" s="246">
        <v>4000</v>
      </c>
      <c r="C1728" s="33" t="s">
        <v>883</v>
      </c>
      <c r="D1728" s="33" t="s">
        <v>437</v>
      </c>
      <c r="E1728" s="33" t="s">
        <v>461</v>
      </c>
      <c r="F1728" s="31" t="s">
        <v>754</v>
      </c>
      <c r="G1728" s="31" t="s">
        <v>292</v>
      </c>
      <c r="H1728" s="85">
        <f t="shared" si="108"/>
        <v>-135000</v>
      </c>
      <c r="I1728" s="98">
        <f t="shared" si="107"/>
        <v>8</v>
      </c>
      <c r="K1728" s="89" t="s">
        <v>625</v>
      </c>
      <c r="M1728" s="150">
        <v>500</v>
      </c>
    </row>
    <row r="1729" spans="2:13" ht="12.75">
      <c r="B1729" s="246">
        <v>2000</v>
      </c>
      <c r="C1729" s="12" t="s">
        <v>755</v>
      </c>
      <c r="D1729" s="12" t="s">
        <v>437</v>
      </c>
      <c r="E1729" s="12" t="s">
        <v>461</v>
      </c>
      <c r="F1729" s="30" t="s">
        <v>756</v>
      </c>
      <c r="G1729" s="27" t="s">
        <v>58</v>
      </c>
      <c r="H1729" s="85">
        <f t="shared" si="108"/>
        <v>-137000</v>
      </c>
      <c r="I1729" s="98">
        <f t="shared" si="107"/>
        <v>4</v>
      </c>
      <c r="K1729" t="s">
        <v>672</v>
      </c>
      <c r="M1729" s="2">
        <v>500</v>
      </c>
    </row>
    <row r="1730" spans="2:13" ht="12.75">
      <c r="B1730" s="246">
        <v>2000</v>
      </c>
      <c r="C1730" s="12" t="s">
        <v>757</v>
      </c>
      <c r="D1730" s="12" t="s">
        <v>437</v>
      </c>
      <c r="E1730" s="12" t="s">
        <v>461</v>
      </c>
      <c r="F1730" s="30" t="s">
        <v>756</v>
      </c>
      <c r="G1730" s="27" t="s">
        <v>103</v>
      </c>
      <c r="H1730" s="85">
        <f t="shared" si="108"/>
        <v>-139000</v>
      </c>
      <c r="I1730" s="98">
        <f t="shared" si="107"/>
        <v>4</v>
      </c>
      <c r="K1730" t="s">
        <v>672</v>
      </c>
      <c r="M1730" s="2">
        <v>500</v>
      </c>
    </row>
    <row r="1731" spans="2:13" ht="12.75">
      <c r="B1731" s="246">
        <v>10000</v>
      </c>
      <c r="C1731" s="12" t="s">
        <v>679</v>
      </c>
      <c r="D1731" s="12" t="s">
        <v>437</v>
      </c>
      <c r="E1731" s="12" t="s">
        <v>461</v>
      </c>
      <c r="F1731" s="30" t="s">
        <v>758</v>
      </c>
      <c r="G1731" s="30" t="s">
        <v>95</v>
      </c>
      <c r="H1731" s="85">
        <f t="shared" si="108"/>
        <v>-149000</v>
      </c>
      <c r="I1731" s="98">
        <f t="shared" si="107"/>
        <v>20</v>
      </c>
      <c r="K1731" t="s">
        <v>672</v>
      </c>
      <c r="M1731" s="2">
        <v>500</v>
      </c>
    </row>
    <row r="1732" spans="2:13" ht="12.75">
      <c r="B1732" s="246">
        <v>10000</v>
      </c>
      <c r="C1732" s="12" t="s">
        <v>681</v>
      </c>
      <c r="D1732" s="12" t="s">
        <v>437</v>
      </c>
      <c r="E1732" s="12" t="s">
        <v>461</v>
      </c>
      <c r="F1732" s="30" t="s">
        <v>758</v>
      </c>
      <c r="G1732" s="30" t="s">
        <v>99</v>
      </c>
      <c r="H1732" s="85">
        <f t="shared" si="108"/>
        <v>-159000</v>
      </c>
      <c r="I1732" s="98">
        <f t="shared" si="107"/>
        <v>20</v>
      </c>
      <c r="K1732" t="s">
        <v>672</v>
      </c>
      <c r="M1732" s="2">
        <v>500</v>
      </c>
    </row>
    <row r="1733" spans="2:13" ht="12.75">
      <c r="B1733" s="297">
        <v>2000</v>
      </c>
      <c r="C1733" s="1" t="s">
        <v>755</v>
      </c>
      <c r="D1733" s="12" t="s">
        <v>437</v>
      </c>
      <c r="E1733" s="1" t="s">
        <v>461</v>
      </c>
      <c r="F1733" s="30" t="s">
        <v>759</v>
      </c>
      <c r="G1733" s="27" t="s">
        <v>279</v>
      </c>
      <c r="H1733" s="85">
        <f t="shared" si="108"/>
        <v>-161000</v>
      </c>
      <c r="I1733" s="98">
        <f t="shared" si="107"/>
        <v>4</v>
      </c>
      <c r="K1733" t="s">
        <v>672</v>
      </c>
      <c r="M1733" s="2">
        <v>500</v>
      </c>
    </row>
    <row r="1734" spans="2:13" ht="12.75">
      <c r="B1734" s="297">
        <v>2000</v>
      </c>
      <c r="C1734" s="83" t="s">
        <v>757</v>
      </c>
      <c r="D1734" s="33" t="s">
        <v>437</v>
      </c>
      <c r="E1734" s="83" t="s">
        <v>461</v>
      </c>
      <c r="F1734" s="30" t="s">
        <v>759</v>
      </c>
      <c r="G1734" s="70" t="s">
        <v>292</v>
      </c>
      <c r="H1734" s="85">
        <f t="shared" si="108"/>
        <v>-163000</v>
      </c>
      <c r="I1734" s="98">
        <f t="shared" si="107"/>
        <v>4</v>
      </c>
      <c r="K1734" t="s">
        <v>672</v>
      </c>
      <c r="M1734" s="2">
        <v>500</v>
      </c>
    </row>
    <row r="1735" spans="1:13" s="148" customFormat="1" ht="12.75">
      <c r="A1735" s="73"/>
      <c r="B1735" s="399">
        <f>SUM(B1704:B1734)</f>
        <v>163000</v>
      </c>
      <c r="C1735" s="73" t="s">
        <v>871</v>
      </c>
      <c r="D1735" s="73"/>
      <c r="E1735" s="73"/>
      <c r="F1735" s="96"/>
      <c r="G1735" s="96"/>
      <c r="H1735" s="101">
        <v>0</v>
      </c>
      <c r="I1735" s="147">
        <f t="shared" si="107"/>
        <v>326</v>
      </c>
      <c r="M1735" s="149">
        <v>500</v>
      </c>
    </row>
    <row r="1736" spans="1:13" s="15" customFormat="1" ht="12.75">
      <c r="A1736" s="33"/>
      <c r="B1736" s="246"/>
      <c r="C1736" s="33"/>
      <c r="D1736" s="33"/>
      <c r="E1736" s="33"/>
      <c r="F1736" s="31"/>
      <c r="G1736" s="31"/>
      <c r="H1736" s="85">
        <f>H1735-B1736</f>
        <v>0</v>
      </c>
      <c r="I1736" s="98">
        <f t="shared" si="107"/>
        <v>0</v>
      </c>
      <c r="J1736" s="89"/>
      <c r="K1736" s="89"/>
      <c r="L1736" s="89"/>
      <c r="M1736" s="150">
        <v>500</v>
      </c>
    </row>
    <row r="1737" spans="1:13" s="15" customFormat="1" ht="12.75">
      <c r="A1737" s="12"/>
      <c r="B1737" s="246"/>
      <c r="C1737" s="12"/>
      <c r="D1737" s="12"/>
      <c r="E1737" s="12"/>
      <c r="F1737" s="30"/>
      <c r="G1737" s="30"/>
      <c r="H1737" s="85">
        <f aca="true" t="shared" si="109" ref="H1737:H1764">H1736-B1737</f>
        <v>0</v>
      </c>
      <c r="I1737" s="98">
        <f t="shared" si="107"/>
        <v>0</v>
      </c>
      <c r="K1737" s="89"/>
      <c r="M1737" s="39">
        <v>500</v>
      </c>
    </row>
    <row r="1738" spans="1:13" s="84" customFormat="1" ht="12.75">
      <c r="A1738" s="83"/>
      <c r="B1738" s="246">
        <v>1500</v>
      </c>
      <c r="C1738" s="83" t="s">
        <v>18</v>
      </c>
      <c r="D1738" s="33" t="s">
        <v>437</v>
      </c>
      <c r="E1738" s="83" t="s">
        <v>19</v>
      </c>
      <c r="F1738" s="70" t="s">
        <v>740</v>
      </c>
      <c r="G1738" s="31" t="s">
        <v>58</v>
      </c>
      <c r="H1738" s="85">
        <f t="shared" si="109"/>
        <v>-1500</v>
      </c>
      <c r="I1738" s="98">
        <f t="shared" si="107"/>
        <v>3</v>
      </c>
      <c r="K1738" s="84" t="s">
        <v>672</v>
      </c>
      <c r="M1738" s="150">
        <v>500</v>
      </c>
    </row>
    <row r="1739" spans="1:13" s="84" customFormat="1" ht="12.75">
      <c r="A1739" s="83"/>
      <c r="B1739" s="246">
        <v>1500</v>
      </c>
      <c r="C1739" s="33" t="s">
        <v>18</v>
      </c>
      <c r="D1739" s="33" t="s">
        <v>437</v>
      </c>
      <c r="E1739" s="33" t="s">
        <v>19</v>
      </c>
      <c r="F1739" s="70" t="s">
        <v>740</v>
      </c>
      <c r="G1739" s="31" t="s">
        <v>103</v>
      </c>
      <c r="H1739" s="85">
        <f t="shared" si="109"/>
        <v>-3000</v>
      </c>
      <c r="I1739" s="98">
        <f t="shared" si="107"/>
        <v>3</v>
      </c>
      <c r="K1739" s="84" t="s">
        <v>672</v>
      </c>
      <c r="M1739" s="146">
        <v>500</v>
      </c>
    </row>
    <row r="1740" spans="1:13" s="84" customFormat="1" ht="12.75">
      <c r="A1740" s="83"/>
      <c r="B1740" s="246">
        <v>1500</v>
      </c>
      <c r="C1740" s="33" t="s">
        <v>18</v>
      </c>
      <c r="D1740" s="33" t="s">
        <v>437</v>
      </c>
      <c r="E1740" s="33" t="s">
        <v>19</v>
      </c>
      <c r="F1740" s="70" t="s">
        <v>741</v>
      </c>
      <c r="G1740" s="31" t="s">
        <v>294</v>
      </c>
      <c r="H1740" s="85">
        <f t="shared" si="109"/>
        <v>-4500</v>
      </c>
      <c r="I1740" s="98">
        <f t="shared" si="107"/>
        <v>3</v>
      </c>
      <c r="K1740" s="84" t="s">
        <v>656</v>
      </c>
      <c r="M1740" s="146">
        <v>500</v>
      </c>
    </row>
    <row r="1741" spans="1:13" s="84" customFormat="1" ht="12.75">
      <c r="A1741" s="83"/>
      <c r="B1741" s="246">
        <v>1500</v>
      </c>
      <c r="C1741" s="33" t="s">
        <v>18</v>
      </c>
      <c r="D1741" s="33" t="s">
        <v>437</v>
      </c>
      <c r="E1741" s="33" t="s">
        <v>19</v>
      </c>
      <c r="F1741" s="70" t="s">
        <v>741</v>
      </c>
      <c r="G1741" s="31" t="s">
        <v>296</v>
      </c>
      <c r="H1741" s="85">
        <f t="shared" si="109"/>
        <v>-6000</v>
      </c>
      <c r="I1741" s="98">
        <f t="shared" si="107"/>
        <v>3</v>
      </c>
      <c r="K1741" s="84" t="s">
        <v>656</v>
      </c>
      <c r="M1741" s="146">
        <v>500</v>
      </c>
    </row>
    <row r="1742" spans="1:13" s="89" customFormat="1" ht="12.75">
      <c r="A1742" s="33"/>
      <c r="B1742" s="246">
        <v>2000</v>
      </c>
      <c r="C1742" s="33" t="s">
        <v>18</v>
      </c>
      <c r="D1742" s="33" t="s">
        <v>437</v>
      </c>
      <c r="E1742" s="33" t="s">
        <v>19</v>
      </c>
      <c r="F1742" s="31" t="s">
        <v>743</v>
      </c>
      <c r="G1742" s="31" t="s">
        <v>97</v>
      </c>
      <c r="H1742" s="85">
        <f t="shared" si="109"/>
        <v>-8000</v>
      </c>
      <c r="I1742" s="98">
        <f t="shared" si="107"/>
        <v>4</v>
      </c>
      <c r="K1742" s="89" t="s">
        <v>421</v>
      </c>
      <c r="M1742" s="150">
        <v>500</v>
      </c>
    </row>
    <row r="1743" spans="1:13" s="89" customFormat="1" ht="12.75">
      <c r="A1743" s="33"/>
      <c r="B1743" s="246">
        <v>2000</v>
      </c>
      <c r="C1743" s="33" t="s">
        <v>18</v>
      </c>
      <c r="D1743" s="33" t="s">
        <v>437</v>
      </c>
      <c r="E1743" s="33" t="s">
        <v>19</v>
      </c>
      <c r="F1743" s="31" t="s">
        <v>743</v>
      </c>
      <c r="G1743" s="31" t="s">
        <v>99</v>
      </c>
      <c r="H1743" s="85">
        <f t="shared" si="109"/>
        <v>-10000</v>
      </c>
      <c r="I1743" s="98">
        <f t="shared" si="107"/>
        <v>4</v>
      </c>
      <c r="K1743" s="89" t="s">
        <v>421</v>
      </c>
      <c r="M1743" s="150">
        <v>500</v>
      </c>
    </row>
    <row r="1744" spans="1:13" s="89" customFormat="1" ht="12.75">
      <c r="A1744" s="33"/>
      <c r="B1744" s="246">
        <v>2000</v>
      </c>
      <c r="C1744" s="33" t="s">
        <v>18</v>
      </c>
      <c r="D1744" s="33" t="s">
        <v>437</v>
      </c>
      <c r="E1744" s="33" t="s">
        <v>19</v>
      </c>
      <c r="F1744" s="31" t="s">
        <v>743</v>
      </c>
      <c r="G1744" s="31" t="s">
        <v>216</v>
      </c>
      <c r="H1744" s="85">
        <f t="shared" si="109"/>
        <v>-12000</v>
      </c>
      <c r="I1744" s="98">
        <f t="shared" si="107"/>
        <v>4</v>
      </c>
      <c r="K1744" s="89" t="s">
        <v>421</v>
      </c>
      <c r="M1744" s="150">
        <v>500</v>
      </c>
    </row>
    <row r="1745" spans="1:13" s="89" customFormat="1" ht="12.75">
      <c r="A1745" s="33"/>
      <c r="B1745" s="246">
        <v>2000</v>
      </c>
      <c r="C1745" s="33" t="s">
        <v>18</v>
      </c>
      <c r="D1745" s="33" t="s">
        <v>437</v>
      </c>
      <c r="E1745" s="33" t="s">
        <v>19</v>
      </c>
      <c r="F1745" s="31" t="s">
        <v>745</v>
      </c>
      <c r="G1745" s="31" t="s">
        <v>205</v>
      </c>
      <c r="H1745" s="85">
        <f t="shared" si="109"/>
        <v>-14000</v>
      </c>
      <c r="I1745" s="98">
        <f t="shared" si="107"/>
        <v>4</v>
      </c>
      <c r="K1745" s="89" t="s">
        <v>625</v>
      </c>
      <c r="M1745" s="150">
        <v>500</v>
      </c>
    </row>
    <row r="1746" spans="1:13" s="89" customFormat="1" ht="12.75">
      <c r="A1746" s="33"/>
      <c r="B1746" s="246">
        <v>2000</v>
      </c>
      <c r="C1746" s="33" t="s">
        <v>18</v>
      </c>
      <c r="D1746" s="33" t="s">
        <v>437</v>
      </c>
      <c r="E1746" s="33" t="s">
        <v>19</v>
      </c>
      <c r="F1746" s="31" t="s">
        <v>745</v>
      </c>
      <c r="G1746" s="31" t="s">
        <v>91</v>
      </c>
      <c r="H1746" s="85">
        <f t="shared" si="109"/>
        <v>-16000</v>
      </c>
      <c r="I1746" s="98">
        <f t="shared" si="107"/>
        <v>4</v>
      </c>
      <c r="K1746" s="89" t="s">
        <v>625</v>
      </c>
      <c r="M1746" s="150">
        <v>500</v>
      </c>
    </row>
    <row r="1747" spans="1:13" s="15" customFormat="1" ht="12.75">
      <c r="A1747" s="83"/>
      <c r="B1747" s="246">
        <v>1500</v>
      </c>
      <c r="C1747" s="83" t="s">
        <v>18</v>
      </c>
      <c r="D1747" s="33" t="s">
        <v>437</v>
      </c>
      <c r="E1747" s="83" t="s">
        <v>19</v>
      </c>
      <c r="F1747" s="31" t="s">
        <v>746</v>
      </c>
      <c r="G1747" s="31" t="s">
        <v>79</v>
      </c>
      <c r="H1747" s="85">
        <f t="shared" si="109"/>
        <v>-17500</v>
      </c>
      <c r="I1747" s="98">
        <f t="shared" si="107"/>
        <v>3</v>
      </c>
      <c r="J1747" s="84"/>
      <c r="K1747" s="89" t="s">
        <v>625</v>
      </c>
      <c r="L1747" s="84"/>
      <c r="M1747" s="150">
        <v>500</v>
      </c>
    </row>
    <row r="1748" spans="1:13" s="15" customFormat="1" ht="12.75">
      <c r="A1748" s="33"/>
      <c r="B1748" s="246">
        <v>1500</v>
      </c>
      <c r="C1748" s="33" t="s">
        <v>18</v>
      </c>
      <c r="D1748" s="33" t="s">
        <v>437</v>
      </c>
      <c r="E1748" s="33" t="s">
        <v>19</v>
      </c>
      <c r="F1748" s="31" t="s">
        <v>746</v>
      </c>
      <c r="G1748" s="31" t="s">
        <v>33</v>
      </c>
      <c r="H1748" s="85">
        <f t="shared" si="109"/>
        <v>-19000</v>
      </c>
      <c r="I1748" s="98">
        <f t="shared" si="107"/>
        <v>3</v>
      </c>
      <c r="J1748" s="89"/>
      <c r="K1748" s="89" t="s">
        <v>625</v>
      </c>
      <c r="L1748" s="89"/>
      <c r="M1748" s="146">
        <v>500</v>
      </c>
    </row>
    <row r="1749" spans="1:13" s="89" customFormat="1" ht="12.75">
      <c r="A1749" s="33"/>
      <c r="B1749" s="246">
        <v>1500</v>
      </c>
      <c r="C1749" s="151" t="s">
        <v>18</v>
      </c>
      <c r="D1749" s="33" t="s">
        <v>437</v>
      </c>
      <c r="E1749" s="151" t="s">
        <v>19</v>
      </c>
      <c r="F1749" s="31" t="s">
        <v>748</v>
      </c>
      <c r="G1749" s="31" t="s">
        <v>33</v>
      </c>
      <c r="H1749" s="85">
        <f t="shared" si="109"/>
        <v>-20500</v>
      </c>
      <c r="I1749" s="98">
        <f t="shared" si="107"/>
        <v>3</v>
      </c>
      <c r="J1749" s="151"/>
      <c r="K1749" s="89" t="s">
        <v>625</v>
      </c>
      <c r="L1749" s="151"/>
      <c r="M1749" s="150">
        <v>500</v>
      </c>
    </row>
    <row r="1750" spans="1:13" s="89" customFormat="1" ht="12.75">
      <c r="A1750" s="33"/>
      <c r="B1750" s="246">
        <v>1500</v>
      </c>
      <c r="C1750" s="33" t="s">
        <v>18</v>
      </c>
      <c r="D1750" s="33" t="s">
        <v>437</v>
      </c>
      <c r="E1750" s="33" t="s">
        <v>19</v>
      </c>
      <c r="F1750" s="31" t="s">
        <v>748</v>
      </c>
      <c r="G1750" s="31" t="s">
        <v>36</v>
      </c>
      <c r="H1750" s="85">
        <f t="shared" si="109"/>
        <v>-22000</v>
      </c>
      <c r="I1750" s="98">
        <f t="shared" si="107"/>
        <v>3</v>
      </c>
      <c r="K1750" s="89" t="s">
        <v>625</v>
      </c>
      <c r="M1750" s="150">
        <v>500</v>
      </c>
    </row>
    <row r="1751" spans="1:13" s="15" customFormat="1" ht="12.75">
      <c r="A1751" s="33"/>
      <c r="B1751" s="246">
        <v>1500</v>
      </c>
      <c r="C1751" s="33" t="s">
        <v>18</v>
      </c>
      <c r="D1751" s="33" t="s">
        <v>437</v>
      </c>
      <c r="E1751" s="33" t="s">
        <v>19</v>
      </c>
      <c r="F1751" s="31" t="s">
        <v>750</v>
      </c>
      <c r="G1751" s="31" t="s">
        <v>91</v>
      </c>
      <c r="H1751" s="85">
        <f t="shared" si="109"/>
        <v>-23500</v>
      </c>
      <c r="I1751" s="98">
        <f t="shared" si="107"/>
        <v>3</v>
      </c>
      <c r="J1751" s="89"/>
      <c r="K1751" s="84" t="s">
        <v>421</v>
      </c>
      <c r="L1751" s="89"/>
      <c r="M1751" s="150">
        <v>500</v>
      </c>
    </row>
    <row r="1752" spans="1:13" s="15" customFormat="1" ht="12.75">
      <c r="A1752" s="33"/>
      <c r="B1752" s="246">
        <v>1500</v>
      </c>
      <c r="C1752" s="33" t="s">
        <v>18</v>
      </c>
      <c r="D1752" s="33" t="s">
        <v>437</v>
      </c>
      <c r="E1752" s="33" t="s">
        <v>19</v>
      </c>
      <c r="F1752" s="31" t="s">
        <v>750</v>
      </c>
      <c r="G1752" s="31" t="s">
        <v>58</v>
      </c>
      <c r="H1752" s="85">
        <f t="shared" si="109"/>
        <v>-25000</v>
      </c>
      <c r="I1752" s="98">
        <f t="shared" si="107"/>
        <v>3</v>
      </c>
      <c r="J1752" s="89"/>
      <c r="K1752" s="84" t="s">
        <v>421</v>
      </c>
      <c r="L1752" s="89"/>
      <c r="M1752" s="150">
        <v>500</v>
      </c>
    </row>
    <row r="1753" spans="1:13" s="89" customFormat="1" ht="12.75">
      <c r="A1753" s="33"/>
      <c r="B1753" s="246">
        <v>1500</v>
      </c>
      <c r="C1753" s="33" t="s">
        <v>18</v>
      </c>
      <c r="D1753" s="33" t="s">
        <v>437</v>
      </c>
      <c r="E1753" s="33" t="s">
        <v>19</v>
      </c>
      <c r="F1753" s="31" t="s">
        <v>751</v>
      </c>
      <c r="G1753" s="31" t="s">
        <v>93</v>
      </c>
      <c r="H1753" s="85">
        <f t="shared" si="109"/>
        <v>-26500</v>
      </c>
      <c r="I1753" s="98">
        <f t="shared" si="107"/>
        <v>3</v>
      </c>
      <c r="K1753" s="89" t="s">
        <v>625</v>
      </c>
      <c r="M1753" s="150">
        <v>500</v>
      </c>
    </row>
    <row r="1754" spans="1:13" s="89" customFormat="1" ht="12.75">
      <c r="A1754" s="33"/>
      <c r="B1754" s="246">
        <v>1500</v>
      </c>
      <c r="C1754" s="33" t="s">
        <v>18</v>
      </c>
      <c r="D1754" s="33" t="s">
        <v>437</v>
      </c>
      <c r="E1754" s="33" t="s">
        <v>19</v>
      </c>
      <c r="F1754" s="31" t="s">
        <v>751</v>
      </c>
      <c r="G1754" s="31" t="s">
        <v>95</v>
      </c>
      <c r="H1754" s="85">
        <f t="shared" si="109"/>
        <v>-28000</v>
      </c>
      <c r="I1754" s="98">
        <f t="shared" si="107"/>
        <v>3</v>
      </c>
      <c r="K1754" s="89" t="s">
        <v>625</v>
      </c>
      <c r="M1754" s="150">
        <v>500</v>
      </c>
    </row>
    <row r="1755" spans="1:13" s="89" customFormat="1" ht="12.75">
      <c r="A1755" s="33"/>
      <c r="B1755" s="246">
        <v>1500</v>
      </c>
      <c r="C1755" s="33" t="s">
        <v>18</v>
      </c>
      <c r="D1755" s="33" t="s">
        <v>437</v>
      </c>
      <c r="E1755" s="33" t="s">
        <v>19</v>
      </c>
      <c r="F1755" s="31" t="s">
        <v>752</v>
      </c>
      <c r="G1755" s="31" t="s">
        <v>259</v>
      </c>
      <c r="H1755" s="85">
        <f t="shared" si="109"/>
        <v>-29500</v>
      </c>
      <c r="I1755" s="98">
        <f t="shared" si="107"/>
        <v>3</v>
      </c>
      <c r="K1755" s="89" t="s">
        <v>625</v>
      </c>
      <c r="M1755" s="150">
        <v>500</v>
      </c>
    </row>
    <row r="1756" spans="1:13" s="15" customFormat="1" ht="12.75">
      <c r="A1756" s="33"/>
      <c r="B1756" s="246">
        <v>1500</v>
      </c>
      <c r="C1756" s="33" t="s">
        <v>18</v>
      </c>
      <c r="D1756" s="33" t="s">
        <v>437</v>
      </c>
      <c r="E1756" s="33" t="s">
        <v>19</v>
      </c>
      <c r="F1756" s="31" t="s">
        <v>752</v>
      </c>
      <c r="G1756" s="31" t="s">
        <v>279</v>
      </c>
      <c r="H1756" s="85">
        <f t="shared" si="109"/>
        <v>-31000</v>
      </c>
      <c r="I1756" s="98">
        <f t="shared" si="107"/>
        <v>3</v>
      </c>
      <c r="J1756" s="89"/>
      <c r="K1756" s="89" t="s">
        <v>625</v>
      </c>
      <c r="L1756" s="89"/>
      <c r="M1756" s="150">
        <v>500</v>
      </c>
    </row>
    <row r="1757" spans="1:13" s="15" customFormat="1" ht="12.75">
      <c r="A1757" s="33"/>
      <c r="B1757" s="246">
        <v>1500</v>
      </c>
      <c r="C1757" s="33" t="s">
        <v>18</v>
      </c>
      <c r="D1757" s="33" t="s">
        <v>437</v>
      </c>
      <c r="E1757" s="33" t="s">
        <v>19</v>
      </c>
      <c r="F1757" s="31" t="s">
        <v>754</v>
      </c>
      <c r="G1757" s="31" t="s">
        <v>279</v>
      </c>
      <c r="H1757" s="85">
        <f t="shared" si="109"/>
        <v>-32500</v>
      </c>
      <c r="I1757" s="98">
        <f t="shared" si="107"/>
        <v>3</v>
      </c>
      <c r="J1757" s="89"/>
      <c r="K1757" s="89" t="s">
        <v>625</v>
      </c>
      <c r="L1757" s="89"/>
      <c r="M1757" s="150">
        <v>500</v>
      </c>
    </row>
    <row r="1758" spans="1:13" s="15" customFormat="1" ht="12.75">
      <c r="A1758" s="1"/>
      <c r="B1758" s="246">
        <v>1500</v>
      </c>
      <c r="C1758" s="12" t="s">
        <v>18</v>
      </c>
      <c r="D1758" s="12" t="s">
        <v>437</v>
      </c>
      <c r="E1758" s="12" t="s">
        <v>19</v>
      </c>
      <c r="F1758" s="30" t="s">
        <v>756</v>
      </c>
      <c r="G1758" s="27" t="s">
        <v>58</v>
      </c>
      <c r="H1758" s="85">
        <f t="shared" si="109"/>
        <v>-34000</v>
      </c>
      <c r="I1758" s="98">
        <f t="shared" si="107"/>
        <v>3</v>
      </c>
      <c r="J1758"/>
      <c r="K1758" t="s">
        <v>672</v>
      </c>
      <c r="L1758"/>
      <c r="M1758" s="2">
        <v>500</v>
      </c>
    </row>
    <row r="1759" spans="1:13" s="15" customFormat="1" ht="12.75">
      <c r="A1759" s="1"/>
      <c r="B1759" s="297">
        <v>1500</v>
      </c>
      <c r="C1759" s="1" t="s">
        <v>18</v>
      </c>
      <c r="D1759" s="12" t="s">
        <v>437</v>
      </c>
      <c r="E1759" s="1" t="s">
        <v>19</v>
      </c>
      <c r="F1759" s="30" t="s">
        <v>756</v>
      </c>
      <c r="G1759" s="27" t="s">
        <v>103</v>
      </c>
      <c r="H1759" s="85">
        <f t="shared" si="109"/>
        <v>-35500</v>
      </c>
      <c r="I1759" s="98">
        <f t="shared" si="107"/>
        <v>3</v>
      </c>
      <c r="J1759"/>
      <c r="K1759" t="s">
        <v>672</v>
      </c>
      <c r="L1759"/>
      <c r="M1759" s="2">
        <v>500</v>
      </c>
    </row>
    <row r="1760" spans="1:13" s="89" customFormat="1" ht="12.75">
      <c r="A1760" s="1"/>
      <c r="B1760" s="297">
        <v>1500</v>
      </c>
      <c r="C1760" s="1" t="s">
        <v>18</v>
      </c>
      <c r="D1760" s="12" t="s">
        <v>437</v>
      </c>
      <c r="E1760" s="1" t="s">
        <v>19</v>
      </c>
      <c r="F1760" s="30" t="s">
        <v>758</v>
      </c>
      <c r="G1760" s="27" t="s">
        <v>95</v>
      </c>
      <c r="H1760" s="85">
        <f t="shared" si="109"/>
        <v>-37000</v>
      </c>
      <c r="I1760" s="98">
        <f aca="true" t="shared" si="110" ref="I1760:I1823">+B1760/M1760</f>
        <v>3</v>
      </c>
      <c r="J1760"/>
      <c r="K1760" t="s">
        <v>672</v>
      </c>
      <c r="L1760"/>
      <c r="M1760" s="2">
        <v>500</v>
      </c>
    </row>
    <row r="1761" spans="1:13" s="89" customFormat="1" ht="12.75">
      <c r="A1761" s="1"/>
      <c r="B1761" s="297">
        <v>1500</v>
      </c>
      <c r="C1761" s="1" t="s">
        <v>18</v>
      </c>
      <c r="D1761" s="12" t="s">
        <v>437</v>
      </c>
      <c r="E1761" s="1" t="s">
        <v>19</v>
      </c>
      <c r="F1761" s="30" t="s">
        <v>758</v>
      </c>
      <c r="G1761" s="27" t="s">
        <v>97</v>
      </c>
      <c r="H1761" s="85">
        <f t="shared" si="109"/>
        <v>-38500</v>
      </c>
      <c r="I1761" s="98">
        <f t="shared" si="110"/>
        <v>3</v>
      </c>
      <c r="J1761"/>
      <c r="K1761" t="s">
        <v>672</v>
      </c>
      <c r="L1761"/>
      <c r="M1761" s="2">
        <v>500</v>
      </c>
    </row>
    <row r="1762" spans="1:13" s="89" customFormat="1" ht="12.75">
      <c r="A1762" s="1"/>
      <c r="B1762" s="297">
        <v>1500</v>
      </c>
      <c r="C1762" s="12" t="s">
        <v>18</v>
      </c>
      <c r="D1762" s="12" t="s">
        <v>437</v>
      </c>
      <c r="E1762" s="1" t="s">
        <v>19</v>
      </c>
      <c r="F1762" s="30" t="s">
        <v>758</v>
      </c>
      <c r="G1762" s="27" t="s">
        <v>99</v>
      </c>
      <c r="H1762" s="85">
        <f t="shared" si="109"/>
        <v>-40000</v>
      </c>
      <c r="I1762" s="98">
        <f t="shared" si="110"/>
        <v>3</v>
      </c>
      <c r="J1762"/>
      <c r="K1762" t="s">
        <v>672</v>
      </c>
      <c r="L1762"/>
      <c r="M1762" s="2">
        <v>500</v>
      </c>
    </row>
    <row r="1763" spans="1:13" s="15" customFormat="1" ht="12.75">
      <c r="A1763" s="1"/>
      <c r="B1763" s="297">
        <v>1500</v>
      </c>
      <c r="C1763" s="1" t="s">
        <v>18</v>
      </c>
      <c r="D1763" s="12" t="s">
        <v>437</v>
      </c>
      <c r="E1763" s="1" t="s">
        <v>19</v>
      </c>
      <c r="F1763" s="30" t="s">
        <v>759</v>
      </c>
      <c r="G1763" s="27" t="s">
        <v>279</v>
      </c>
      <c r="H1763" s="85">
        <f t="shared" si="109"/>
        <v>-41500</v>
      </c>
      <c r="I1763" s="98">
        <f t="shared" si="110"/>
        <v>3</v>
      </c>
      <c r="J1763"/>
      <c r="K1763" t="s">
        <v>672</v>
      </c>
      <c r="L1763"/>
      <c r="M1763" s="2">
        <v>500</v>
      </c>
    </row>
    <row r="1764" spans="1:13" s="15" customFormat="1" ht="12.75">
      <c r="A1764" s="1"/>
      <c r="B1764" s="297">
        <v>1500</v>
      </c>
      <c r="C1764" s="1" t="s">
        <v>18</v>
      </c>
      <c r="D1764" s="12" t="s">
        <v>437</v>
      </c>
      <c r="E1764" s="1" t="s">
        <v>19</v>
      </c>
      <c r="F1764" s="30" t="s">
        <v>759</v>
      </c>
      <c r="G1764" s="27" t="s">
        <v>292</v>
      </c>
      <c r="H1764" s="85">
        <f t="shared" si="109"/>
        <v>-43000</v>
      </c>
      <c r="I1764" s="98">
        <f t="shared" si="110"/>
        <v>3</v>
      </c>
      <c r="J1764"/>
      <c r="K1764" t="s">
        <v>672</v>
      </c>
      <c r="L1764"/>
      <c r="M1764" s="2">
        <v>500</v>
      </c>
    </row>
    <row r="1765" spans="1:13" s="76" customFormat="1" ht="12.75">
      <c r="A1765" s="71"/>
      <c r="B1765" s="399">
        <f>SUM(B1738:B1764)</f>
        <v>43000</v>
      </c>
      <c r="C1765" s="71" t="s">
        <v>18</v>
      </c>
      <c r="D1765" s="73"/>
      <c r="E1765" s="71"/>
      <c r="F1765" s="74"/>
      <c r="G1765" s="74"/>
      <c r="H1765" s="101">
        <v>0</v>
      </c>
      <c r="I1765" s="147">
        <f t="shared" si="110"/>
        <v>86</v>
      </c>
      <c r="J1765" s="72"/>
      <c r="K1765" s="148"/>
      <c r="M1765" s="2">
        <v>500</v>
      </c>
    </row>
    <row r="1766" spans="1:13" s="15" customFormat="1" ht="12.75">
      <c r="A1766" s="12"/>
      <c r="B1766" s="246"/>
      <c r="C1766" s="12"/>
      <c r="D1766" s="33"/>
      <c r="E1766" s="12"/>
      <c r="F1766" s="30"/>
      <c r="G1766" s="30"/>
      <c r="H1766" s="85">
        <f>H1765-B1766</f>
        <v>0</v>
      </c>
      <c r="I1766" s="98">
        <f t="shared" si="110"/>
        <v>0</v>
      </c>
      <c r="J1766" s="29"/>
      <c r="K1766" s="89"/>
      <c r="M1766" s="2">
        <v>500</v>
      </c>
    </row>
    <row r="1767" spans="1:13" s="15" customFormat="1" ht="12.75">
      <c r="A1767" s="12"/>
      <c r="B1767" s="246"/>
      <c r="C1767" s="12"/>
      <c r="D1767" s="33"/>
      <c r="E1767" s="12"/>
      <c r="F1767" s="30"/>
      <c r="G1767" s="30"/>
      <c r="H1767" s="85">
        <f aca="true" t="shared" si="111" ref="H1767:H1785">H1766-B1767</f>
        <v>0</v>
      </c>
      <c r="I1767" s="98">
        <f t="shared" si="110"/>
        <v>0</v>
      </c>
      <c r="J1767" s="29"/>
      <c r="K1767" s="89"/>
      <c r="M1767" s="2">
        <v>500</v>
      </c>
    </row>
    <row r="1768" spans="1:13" s="84" customFormat="1" ht="12.75">
      <c r="A1768" s="83"/>
      <c r="B1768" s="246">
        <v>10000</v>
      </c>
      <c r="C1768" s="83" t="s">
        <v>54</v>
      </c>
      <c r="D1768" s="33" t="s">
        <v>437</v>
      </c>
      <c r="E1768" s="83" t="s">
        <v>461</v>
      </c>
      <c r="F1768" s="70" t="s">
        <v>740</v>
      </c>
      <c r="G1768" s="31" t="s">
        <v>58</v>
      </c>
      <c r="H1768" s="85">
        <f t="shared" si="111"/>
        <v>-10000</v>
      </c>
      <c r="I1768" s="98">
        <f t="shared" si="110"/>
        <v>20</v>
      </c>
      <c r="K1768" s="84" t="s">
        <v>672</v>
      </c>
      <c r="M1768" s="2">
        <v>500</v>
      </c>
    </row>
    <row r="1769" spans="1:13" s="84" customFormat="1" ht="12.75">
      <c r="A1769" s="83"/>
      <c r="B1769" s="246">
        <v>10000</v>
      </c>
      <c r="C1769" s="33" t="s">
        <v>54</v>
      </c>
      <c r="D1769" s="33" t="s">
        <v>437</v>
      </c>
      <c r="E1769" s="33" t="s">
        <v>461</v>
      </c>
      <c r="F1769" s="70" t="s">
        <v>741</v>
      </c>
      <c r="G1769" s="31" t="s">
        <v>294</v>
      </c>
      <c r="H1769" s="85">
        <f t="shared" si="111"/>
        <v>-20000</v>
      </c>
      <c r="I1769" s="98">
        <f t="shared" si="110"/>
        <v>20</v>
      </c>
      <c r="K1769" s="84" t="s">
        <v>656</v>
      </c>
      <c r="M1769" s="2">
        <v>500</v>
      </c>
    </row>
    <row r="1770" spans="1:13" s="89" customFormat="1" ht="12.75">
      <c r="A1770" s="33"/>
      <c r="B1770" s="246">
        <v>10000</v>
      </c>
      <c r="C1770" s="33" t="s">
        <v>54</v>
      </c>
      <c r="D1770" s="33" t="s">
        <v>437</v>
      </c>
      <c r="E1770" s="33" t="s">
        <v>461</v>
      </c>
      <c r="F1770" s="31" t="s">
        <v>743</v>
      </c>
      <c r="G1770" s="31" t="s">
        <v>97</v>
      </c>
      <c r="H1770" s="85">
        <f t="shared" si="111"/>
        <v>-30000</v>
      </c>
      <c r="I1770" s="98">
        <f t="shared" si="110"/>
        <v>20</v>
      </c>
      <c r="K1770" s="89" t="s">
        <v>421</v>
      </c>
      <c r="M1770" s="2">
        <v>500</v>
      </c>
    </row>
    <row r="1771" spans="1:13" s="89" customFormat="1" ht="12.75">
      <c r="A1771" s="33"/>
      <c r="B1771" s="246">
        <v>10000</v>
      </c>
      <c r="C1771" s="33" t="s">
        <v>54</v>
      </c>
      <c r="D1771" s="33" t="s">
        <v>437</v>
      </c>
      <c r="E1771" s="33" t="s">
        <v>461</v>
      </c>
      <c r="F1771" s="31" t="s">
        <v>743</v>
      </c>
      <c r="G1771" s="31" t="s">
        <v>99</v>
      </c>
      <c r="H1771" s="85">
        <f t="shared" si="111"/>
        <v>-40000</v>
      </c>
      <c r="I1771" s="98">
        <f t="shared" si="110"/>
        <v>20</v>
      </c>
      <c r="K1771" s="89" t="s">
        <v>421</v>
      </c>
      <c r="M1771" s="2">
        <v>500</v>
      </c>
    </row>
    <row r="1772" spans="1:13" s="15" customFormat="1" ht="12.75">
      <c r="A1772" s="12"/>
      <c r="B1772" s="246">
        <v>10000</v>
      </c>
      <c r="C1772" s="12" t="s">
        <v>54</v>
      </c>
      <c r="D1772" s="12" t="s">
        <v>437</v>
      </c>
      <c r="E1772" s="33" t="s">
        <v>461</v>
      </c>
      <c r="F1772" s="31" t="s">
        <v>745</v>
      </c>
      <c r="G1772" s="31" t="s">
        <v>45</v>
      </c>
      <c r="H1772" s="85">
        <f t="shared" si="111"/>
        <v>-50000</v>
      </c>
      <c r="I1772" s="98">
        <f t="shared" si="110"/>
        <v>20</v>
      </c>
      <c r="K1772" s="89" t="s">
        <v>625</v>
      </c>
      <c r="M1772" s="2">
        <v>500</v>
      </c>
    </row>
    <row r="1773" spans="1:13" s="15" customFormat="1" ht="12.75">
      <c r="A1773" s="12"/>
      <c r="B1773" s="246">
        <v>10000</v>
      </c>
      <c r="C1773" s="33" t="s">
        <v>54</v>
      </c>
      <c r="D1773" s="33" t="s">
        <v>437</v>
      </c>
      <c r="E1773" s="33" t="s">
        <v>461</v>
      </c>
      <c r="F1773" s="31" t="s">
        <v>745</v>
      </c>
      <c r="G1773" s="31" t="s">
        <v>205</v>
      </c>
      <c r="H1773" s="85">
        <f t="shared" si="111"/>
        <v>-60000</v>
      </c>
      <c r="I1773" s="98">
        <f t="shared" si="110"/>
        <v>20</v>
      </c>
      <c r="K1773" s="89" t="s">
        <v>625</v>
      </c>
      <c r="M1773" s="2">
        <v>500</v>
      </c>
    </row>
    <row r="1774" spans="1:13" s="89" customFormat="1" ht="12.75">
      <c r="A1774" s="83"/>
      <c r="B1774" s="246">
        <v>10000</v>
      </c>
      <c r="C1774" s="83" t="s">
        <v>54</v>
      </c>
      <c r="D1774" s="33" t="s">
        <v>437</v>
      </c>
      <c r="E1774" s="83" t="s">
        <v>461</v>
      </c>
      <c r="F1774" s="31" t="s">
        <v>746</v>
      </c>
      <c r="G1774" s="31" t="s">
        <v>79</v>
      </c>
      <c r="H1774" s="85">
        <f t="shared" si="111"/>
        <v>-70000</v>
      </c>
      <c r="I1774" s="98">
        <f t="shared" si="110"/>
        <v>20</v>
      </c>
      <c r="J1774" s="84"/>
      <c r="K1774" s="89" t="s">
        <v>625</v>
      </c>
      <c r="L1774" s="84"/>
      <c r="M1774" s="150">
        <v>500</v>
      </c>
    </row>
    <row r="1775" spans="1:13" s="89" customFormat="1" ht="12.75">
      <c r="A1775" s="33"/>
      <c r="B1775" s="246">
        <v>10000</v>
      </c>
      <c r="C1775" s="33" t="s">
        <v>54</v>
      </c>
      <c r="D1775" s="33" t="s">
        <v>437</v>
      </c>
      <c r="E1775" s="33" t="s">
        <v>461</v>
      </c>
      <c r="F1775" s="31" t="s">
        <v>748</v>
      </c>
      <c r="G1775" s="31" t="s">
        <v>33</v>
      </c>
      <c r="H1775" s="85">
        <f t="shared" si="111"/>
        <v>-80000</v>
      </c>
      <c r="I1775" s="98">
        <f t="shared" si="110"/>
        <v>20</v>
      </c>
      <c r="K1775" s="89" t="s">
        <v>625</v>
      </c>
      <c r="M1775" s="150">
        <v>500</v>
      </c>
    </row>
    <row r="1776" spans="1:13" s="89" customFormat="1" ht="12.75">
      <c r="A1776" s="33"/>
      <c r="B1776" s="246">
        <v>10000</v>
      </c>
      <c r="C1776" s="33" t="s">
        <v>54</v>
      </c>
      <c r="D1776" s="33" t="s">
        <v>437</v>
      </c>
      <c r="E1776" s="33" t="s">
        <v>461</v>
      </c>
      <c r="F1776" s="31" t="s">
        <v>750</v>
      </c>
      <c r="G1776" s="31" t="s">
        <v>91</v>
      </c>
      <c r="H1776" s="85">
        <f t="shared" si="111"/>
        <v>-90000</v>
      </c>
      <c r="I1776" s="98">
        <f t="shared" si="110"/>
        <v>20</v>
      </c>
      <c r="K1776" s="84" t="s">
        <v>421</v>
      </c>
      <c r="M1776" s="150">
        <v>500</v>
      </c>
    </row>
    <row r="1777" spans="1:13" s="89" customFormat="1" ht="12.75">
      <c r="A1777" s="33"/>
      <c r="B1777" s="246">
        <v>10000</v>
      </c>
      <c r="C1777" s="33" t="s">
        <v>54</v>
      </c>
      <c r="D1777" s="33" t="s">
        <v>437</v>
      </c>
      <c r="E1777" s="33" t="s">
        <v>461</v>
      </c>
      <c r="F1777" s="31" t="s">
        <v>750</v>
      </c>
      <c r="G1777" s="31" t="s">
        <v>58</v>
      </c>
      <c r="H1777" s="85">
        <f t="shared" si="111"/>
        <v>-100000</v>
      </c>
      <c r="I1777" s="98">
        <f t="shared" si="110"/>
        <v>20</v>
      </c>
      <c r="K1777" s="84" t="s">
        <v>421</v>
      </c>
      <c r="M1777" s="150">
        <v>500</v>
      </c>
    </row>
    <row r="1778" spans="1:13" s="89" customFormat="1" ht="12.75">
      <c r="A1778" s="33"/>
      <c r="B1778" s="246">
        <v>10000</v>
      </c>
      <c r="C1778" s="33" t="s">
        <v>54</v>
      </c>
      <c r="D1778" s="33" t="s">
        <v>437</v>
      </c>
      <c r="E1778" s="33" t="s">
        <v>461</v>
      </c>
      <c r="F1778" s="31" t="s">
        <v>751</v>
      </c>
      <c r="G1778" s="31" t="s">
        <v>93</v>
      </c>
      <c r="H1778" s="85">
        <f t="shared" si="111"/>
        <v>-110000</v>
      </c>
      <c r="I1778" s="98">
        <f t="shared" si="110"/>
        <v>20</v>
      </c>
      <c r="K1778" s="89" t="s">
        <v>625</v>
      </c>
      <c r="M1778" s="150">
        <v>500</v>
      </c>
    </row>
    <row r="1779" spans="1:13" s="89" customFormat="1" ht="12.75">
      <c r="A1779" s="33"/>
      <c r="B1779" s="246">
        <v>10000</v>
      </c>
      <c r="C1779" s="33" t="s">
        <v>54</v>
      </c>
      <c r="D1779" s="33" t="s">
        <v>437</v>
      </c>
      <c r="E1779" s="33" t="s">
        <v>461</v>
      </c>
      <c r="F1779" s="31" t="s">
        <v>751</v>
      </c>
      <c r="G1779" s="31" t="s">
        <v>95</v>
      </c>
      <c r="H1779" s="85">
        <f t="shared" si="111"/>
        <v>-120000</v>
      </c>
      <c r="I1779" s="98">
        <f t="shared" si="110"/>
        <v>20</v>
      </c>
      <c r="K1779" s="89" t="s">
        <v>625</v>
      </c>
      <c r="M1779" s="150">
        <v>500</v>
      </c>
    </row>
    <row r="1780" spans="1:13" s="89" customFormat="1" ht="12.75">
      <c r="A1780" s="33"/>
      <c r="B1780" s="246">
        <v>10000</v>
      </c>
      <c r="C1780" s="33" t="s">
        <v>54</v>
      </c>
      <c r="D1780" s="33" t="s">
        <v>437</v>
      </c>
      <c r="E1780" s="33" t="s">
        <v>461</v>
      </c>
      <c r="F1780" s="31" t="s">
        <v>752</v>
      </c>
      <c r="G1780" s="31" t="s">
        <v>259</v>
      </c>
      <c r="H1780" s="85">
        <f t="shared" si="111"/>
        <v>-130000</v>
      </c>
      <c r="I1780" s="98">
        <f t="shared" si="110"/>
        <v>20</v>
      </c>
      <c r="K1780" s="89" t="s">
        <v>625</v>
      </c>
      <c r="M1780" s="150">
        <v>500</v>
      </c>
    </row>
    <row r="1781" spans="1:13" s="89" customFormat="1" ht="12.75">
      <c r="A1781" s="33"/>
      <c r="B1781" s="246">
        <v>10000</v>
      </c>
      <c r="C1781" s="33" t="s">
        <v>54</v>
      </c>
      <c r="D1781" s="33" t="s">
        <v>437</v>
      </c>
      <c r="E1781" s="33" t="s">
        <v>461</v>
      </c>
      <c r="F1781" s="31" t="s">
        <v>754</v>
      </c>
      <c r="G1781" s="31" t="s">
        <v>279</v>
      </c>
      <c r="H1781" s="85">
        <f t="shared" si="111"/>
        <v>-140000</v>
      </c>
      <c r="I1781" s="98">
        <f t="shared" si="110"/>
        <v>20</v>
      </c>
      <c r="K1781" s="89" t="s">
        <v>625</v>
      </c>
      <c r="M1781" s="150">
        <v>500</v>
      </c>
    </row>
    <row r="1782" spans="1:13" s="89" customFormat="1" ht="12.75">
      <c r="A1782" s="1"/>
      <c r="B1782" s="246">
        <v>10000</v>
      </c>
      <c r="C1782" s="12" t="s">
        <v>54</v>
      </c>
      <c r="D1782" s="12" t="s">
        <v>437</v>
      </c>
      <c r="E1782" s="12" t="s">
        <v>461</v>
      </c>
      <c r="F1782" s="30" t="s">
        <v>756</v>
      </c>
      <c r="G1782" s="27" t="s">
        <v>58</v>
      </c>
      <c r="H1782" s="85">
        <f t="shared" si="111"/>
        <v>-150000</v>
      </c>
      <c r="I1782" s="98">
        <f t="shared" si="110"/>
        <v>20</v>
      </c>
      <c r="J1782"/>
      <c r="K1782" t="s">
        <v>672</v>
      </c>
      <c r="L1782"/>
      <c r="M1782" s="2">
        <v>500</v>
      </c>
    </row>
    <row r="1783" spans="1:13" s="15" customFormat="1" ht="12.75">
      <c r="A1783" s="12"/>
      <c r="B1783" s="246">
        <v>10000</v>
      </c>
      <c r="C1783" s="12" t="s">
        <v>54</v>
      </c>
      <c r="D1783" s="12" t="s">
        <v>437</v>
      </c>
      <c r="E1783" s="12" t="s">
        <v>461</v>
      </c>
      <c r="F1783" s="30" t="s">
        <v>758</v>
      </c>
      <c r="G1783" s="30" t="s">
        <v>95</v>
      </c>
      <c r="H1783" s="85">
        <f t="shared" si="111"/>
        <v>-160000</v>
      </c>
      <c r="I1783" s="98">
        <f t="shared" si="110"/>
        <v>20</v>
      </c>
      <c r="K1783" t="s">
        <v>672</v>
      </c>
      <c r="M1783" s="2">
        <v>500</v>
      </c>
    </row>
    <row r="1784" spans="1:13" s="15" customFormat="1" ht="12.75">
      <c r="A1784" s="1"/>
      <c r="B1784" s="297">
        <v>10000</v>
      </c>
      <c r="C1784" s="1" t="s">
        <v>54</v>
      </c>
      <c r="D1784" s="12" t="s">
        <v>437</v>
      </c>
      <c r="E1784" s="1" t="s">
        <v>461</v>
      </c>
      <c r="F1784" s="30" t="s">
        <v>758</v>
      </c>
      <c r="G1784" s="27" t="s">
        <v>97</v>
      </c>
      <c r="H1784" s="85">
        <f t="shared" si="111"/>
        <v>-170000</v>
      </c>
      <c r="I1784" s="98">
        <f t="shared" si="110"/>
        <v>20</v>
      </c>
      <c r="J1784"/>
      <c r="K1784" t="s">
        <v>672</v>
      </c>
      <c r="L1784"/>
      <c r="M1784" s="2">
        <v>500</v>
      </c>
    </row>
    <row r="1785" spans="1:13" s="15" customFormat="1" ht="12.75">
      <c r="A1785" s="1"/>
      <c r="B1785" s="297">
        <v>10000</v>
      </c>
      <c r="C1785" s="1" t="s">
        <v>54</v>
      </c>
      <c r="D1785" s="12" t="s">
        <v>437</v>
      </c>
      <c r="E1785" s="1" t="s">
        <v>461</v>
      </c>
      <c r="F1785" s="30" t="s">
        <v>759</v>
      </c>
      <c r="G1785" s="27" t="s">
        <v>279</v>
      </c>
      <c r="H1785" s="85">
        <f t="shared" si="111"/>
        <v>-180000</v>
      </c>
      <c r="I1785" s="98">
        <f t="shared" si="110"/>
        <v>20</v>
      </c>
      <c r="J1785"/>
      <c r="K1785" t="s">
        <v>672</v>
      </c>
      <c r="L1785"/>
      <c r="M1785" s="2">
        <v>500</v>
      </c>
    </row>
    <row r="1786" spans="1:13" s="148" customFormat="1" ht="12.75">
      <c r="A1786" s="73"/>
      <c r="B1786" s="399">
        <f>SUM(B1768:B1785)</f>
        <v>180000</v>
      </c>
      <c r="C1786" s="73" t="s">
        <v>54</v>
      </c>
      <c r="D1786" s="73"/>
      <c r="E1786" s="73"/>
      <c r="F1786" s="96"/>
      <c r="G1786" s="96"/>
      <c r="H1786" s="101">
        <v>0</v>
      </c>
      <c r="I1786" s="147">
        <f t="shared" si="110"/>
        <v>360</v>
      </c>
      <c r="M1786" s="149">
        <v>500</v>
      </c>
    </row>
    <row r="1787" spans="1:13" s="89" customFormat="1" ht="12.75">
      <c r="A1787" s="12"/>
      <c r="B1787" s="246"/>
      <c r="C1787" s="12"/>
      <c r="D1787" s="33"/>
      <c r="E1787" s="12"/>
      <c r="F1787" s="30"/>
      <c r="G1787" s="30"/>
      <c r="H1787" s="85">
        <f>H1786-B1787</f>
        <v>0</v>
      </c>
      <c r="I1787" s="98">
        <f t="shared" si="110"/>
        <v>0</v>
      </c>
      <c r="J1787" s="15"/>
      <c r="K1787" s="15"/>
      <c r="L1787" s="15"/>
      <c r="M1787" s="39">
        <v>500</v>
      </c>
    </row>
    <row r="1788" spans="1:13" s="89" customFormat="1" ht="12.75">
      <c r="A1788" s="12"/>
      <c r="B1788" s="246"/>
      <c r="C1788" s="33"/>
      <c r="D1788" s="33"/>
      <c r="E1788" s="12"/>
      <c r="F1788" s="30"/>
      <c r="G1788" s="30"/>
      <c r="H1788" s="85">
        <f>H1787-B1788</f>
        <v>0</v>
      </c>
      <c r="I1788" s="98">
        <f t="shared" si="110"/>
        <v>0</v>
      </c>
      <c r="J1788" s="15"/>
      <c r="K1788" s="15"/>
      <c r="L1788" s="15"/>
      <c r="M1788" s="39">
        <v>500</v>
      </c>
    </row>
    <row r="1789" spans="1:13" s="84" customFormat="1" ht="12.75">
      <c r="A1789" s="83"/>
      <c r="B1789" s="246">
        <v>2000</v>
      </c>
      <c r="C1789" s="83" t="s">
        <v>20</v>
      </c>
      <c r="D1789" s="33" t="s">
        <v>437</v>
      </c>
      <c r="E1789" s="83" t="s">
        <v>461</v>
      </c>
      <c r="F1789" s="70" t="s">
        <v>740</v>
      </c>
      <c r="G1789" s="31" t="s">
        <v>58</v>
      </c>
      <c r="H1789" s="85">
        <f>H1788-B1789</f>
        <v>-2000</v>
      </c>
      <c r="I1789" s="98">
        <f t="shared" si="110"/>
        <v>4</v>
      </c>
      <c r="K1789" s="84" t="s">
        <v>672</v>
      </c>
      <c r="M1789" s="150">
        <v>500</v>
      </c>
    </row>
    <row r="1790" spans="1:13" s="84" customFormat="1" ht="12.75">
      <c r="A1790" s="83"/>
      <c r="B1790" s="246">
        <v>2000</v>
      </c>
      <c r="C1790" s="33" t="s">
        <v>20</v>
      </c>
      <c r="D1790" s="33" t="s">
        <v>437</v>
      </c>
      <c r="E1790" s="33" t="s">
        <v>461</v>
      </c>
      <c r="F1790" s="70" t="s">
        <v>740</v>
      </c>
      <c r="G1790" s="31" t="s">
        <v>103</v>
      </c>
      <c r="H1790" s="85">
        <f>H1789-B1790</f>
        <v>-4000</v>
      </c>
      <c r="I1790" s="98">
        <f t="shared" si="110"/>
        <v>4</v>
      </c>
      <c r="K1790" s="84" t="s">
        <v>672</v>
      </c>
      <c r="M1790" s="146">
        <v>500</v>
      </c>
    </row>
    <row r="1791" spans="1:13" s="84" customFormat="1" ht="12.75">
      <c r="A1791" s="83"/>
      <c r="B1791" s="246">
        <v>2000</v>
      </c>
      <c r="C1791" s="33" t="s">
        <v>20</v>
      </c>
      <c r="D1791" s="33" t="s">
        <v>437</v>
      </c>
      <c r="E1791" s="33" t="s">
        <v>461</v>
      </c>
      <c r="F1791" s="70" t="s">
        <v>741</v>
      </c>
      <c r="G1791" s="31" t="s">
        <v>294</v>
      </c>
      <c r="H1791" s="85">
        <f aca="true" t="shared" si="112" ref="H1791:H1797">H1790-B1791</f>
        <v>-6000</v>
      </c>
      <c r="I1791" s="98">
        <f t="shared" si="110"/>
        <v>4</v>
      </c>
      <c r="K1791" s="84" t="s">
        <v>656</v>
      </c>
      <c r="M1791" s="146">
        <v>500</v>
      </c>
    </row>
    <row r="1792" spans="1:13" s="84" customFormat="1" ht="12.75">
      <c r="A1792" s="83"/>
      <c r="B1792" s="246">
        <v>2000</v>
      </c>
      <c r="C1792" s="33" t="s">
        <v>20</v>
      </c>
      <c r="D1792" s="33" t="s">
        <v>437</v>
      </c>
      <c r="E1792" s="33" t="s">
        <v>461</v>
      </c>
      <c r="F1792" s="70" t="s">
        <v>741</v>
      </c>
      <c r="G1792" s="31" t="s">
        <v>296</v>
      </c>
      <c r="H1792" s="85">
        <f t="shared" si="112"/>
        <v>-8000</v>
      </c>
      <c r="I1792" s="98">
        <f t="shared" si="110"/>
        <v>4</v>
      </c>
      <c r="K1792" s="84" t="s">
        <v>656</v>
      </c>
      <c r="M1792" s="146">
        <v>500</v>
      </c>
    </row>
    <row r="1793" spans="1:13" s="89" customFormat="1" ht="12.75">
      <c r="A1793" s="33"/>
      <c r="B1793" s="246">
        <v>2000</v>
      </c>
      <c r="C1793" s="33" t="s">
        <v>20</v>
      </c>
      <c r="D1793" s="33" t="s">
        <v>437</v>
      </c>
      <c r="E1793" s="33" t="s">
        <v>461</v>
      </c>
      <c r="F1793" s="31" t="s">
        <v>743</v>
      </c>
      <c r="G1793" s="31" t="s">
        <v>97</v>
      </c>
      <c r="H1793" s="85">
        <f t="shared" si="112"/>
        <v>-10000</v>
      </c>
      <c r="I1793" s="98">
        <f t="shared" si="110"/>
        <v>4</v>
      </c>
      <c r="K1793" s="89" t="s">
        <v>421</v>
      </c>
      <c r="M1793" s="150">
        <v>500</v>
      </c>
    </row>
    <row r="1794" spans="1:13" s="89" customFormat="1" ht="12.75">
      <c r="A1794" s="33"/>
      <c r="B1794" s="246">
        <v>2000</v>
      </c>
      <c r="C1794" s="33" t="s">
        <v>20</v>
      </c>
      <c r="D1794" s="33" t="s">
        <v>437</v>
      </c>
      <c r="E1794" s="33" t="s">
        <v>461</v>
      </c>
      <c r="F1794" s="31" t="s">
        <v>743</v>
      </c>
      <c r="G1794" s="31" t="s">
        <v>99</v>
      </c>
      <c r="H1794" s="85">
        <f t="shared" si="112"/>
        <v>-12000</v>
      </c>
      <c r="I1794" s="98">
        <f t="shared" si="110"/>
        <v>4</v>
      </c>
      <c r="K1794" s="89" t="s">
        <v>421</v>
      </c>
      <c r="M1794" s="150">
        <v>500</v>
      </c>
    </row>
    <row r="1795" spans="1:13" s="89" customFormat="1" ht="12.75">
      <c r="A1795" s="33"/>
      <c r="B1795" s="246">
        <v>2000</v>
      </c>
      <c r="C1795" s="33" t="s">
        <v>20</v>
      </c>
      <c r="D1795" s="33" t="s">
        <v>437</v>
      </c>
      <c r="E1795" s="33" t="s">
        <v>461</v>
      </c>
      <c r="F1795" s="31" t="s">
        <v>743</v>
      </c>
      <c r="G1795" s="31" t="s">
        <v>216</v>
      </c>
      <c r="H1795" s="85">
        <f t="shared" si="112"/>
        <v>-14000</v>
      </c>
      <c r="I1795" s="98">
        <f t="shared" si="110"/>
        <v>4</v>
      </c>
      <c r="K1795" s="89" t="s">
        <v>421</v>
      </c>
      <c r="M1795" s="150">
        <v>500</v>
      </c>
    </row>
    <row r="1796" spans="1:14" s="15" customFormat="1" ht="12.75">
      <c r="A1796" s="12"/>
      <c r="B1796" s="246">
        <v>2000</v>
      </c>
      <c r="C1796" s="151" t="s">
        <v>20</v>
      </c>
      <c r="D1796" s="33" t="s">
        <v>437</v>
      </c>
      <c r="E1796" s="151" t="s">
        <v>461</v>
      </c>
      <c r="F1796" s="31" t="s">
        <v>745</v>
      </c>
      <c r="G1796" s="31" t="s">
        <v>45</v>
      </c>
      <c r="H1796" s="85">
        <f t="shared" si="112"/>
        <v>-16000</v>
      </c>
      <c r="I1796" s="98">
        <f t="shared" si="110"/>
        <v>4</v>
      </c>
      <c r="J1796" s="37"/>
      <c r="K1796" s="89" t="s">
        <v>625</v>
      </c>
      <c r="L1796" s="37"/>
      <c r="M1796" s="39">
        <v>500</v>
      </c>
      <c r="N1796" s="152"/>
    </row>
    <row r="1797" spans="1:256" s="89" customFormat="1" ht="12.75">
      <c r="A1797" s="33"/>
      <c r="B1797" s="246">
        <v>2000</v>
      </c>
      <c r="C1797" s="33" t="s">
        <v>20</v>
      </c>
      <c r="D1797" s="33" t="s">
        <v>437</v>
      </c>
      <c r="E1797" s="33" t="s">
        <v>461</v>
      </c>
      <c r="F1797" s="31" t="s">
        <v>745</v>
      </c>
      <c r="G1797" s="31" t="s">
        <v>205</v>
      </c>
      <c r="H1797" s="85">
        <f t="shared" si="112"/>
        <v>-18000</v>
      </c>
      <c r="I1797" s="98">
        <f t="shared" si="110"/>
        <v>4</v>
      </c>
      <c r="K1797" s="89" t="s">
        <v>625</v>
      </c>
      <c r="M1797" s="150">
        <v>500</v>
      </c>
      <c r="IV1797" s="89">
        <v>500</v>
      </c>
    </row>
    <row r="1798" spans="1:13" s="89" customFormat="1" ht="12.75">
      <c r="A1798" s="33"/>
      <c r="B1798" s="246">
        <v>2000</v>
      </c>
      <c r="C1798" s="33" t="s">
        <v>20</v>
      </c>
      <c r="D1798" s="33" t="s">
        <v>437</v>
      </c>
      <c r="E1798" s="33" t="s">
        <v>461</v>
      </c>
      <c r="F1798" s="31" t="s">
        <v>745</v>
      </c>
      <c r="G1798" s="31" t="s">
        <v>91</v>
      </c>
      <c r="H1798" s="85">
        <f>H1797-B1798</f>
        <v>-20000</v>
      </c>
      <c r="I1798" s="98">
        <f t="shared" si="110"/>
        <v>4</v>
      </c>
      <c r="K1798" s="89" t="s">
        <v>625</v>
      </c>
      <c r="M1798" s="150">
        <v>500</v>
      </c>
    </row>
    <row r="1799" spans="1:13" s="15" customFormat="1" ht="12.75">
      <c r="A1799" s="83"/>
      <c r="B1799" s="246">
        <v>2000</v>
      </c>
      <c r="C1799" s="83" t="s">
        <v>20</v>
      </c>
      <c r="D1799" s="33" t="s">
        <v>437</v>
      </c>
      <c r="E1799" s="83" t="s">
        <v>461</v>
      </c>
      <c r="F1799" s="31" t="s">
        <v>746</v>
      </c>
      <c r="G1799" s="31" t="s">
        <v>79</v>
      </c>
      <c r="H1799" s="85">
        <f>H1798-B1799</f>
        <v>-22000</v>
      </c>
      <c r="I1799" s="98">
        <f t="shared" si="110"/>
        <v>4</v>
      </c>
      <c r="J1799" s="84"/>
      <c r="K1799" s="89" t="s">
        <v>625</v>
      </c>
      <c r="L1799" s="84"/>
      <c r="M1799" s="150">
        <v>500</v>
      </c>
    </row>
    <row r="1800" spans="1:13" s="89" customFormat="1" ht="12.75">
      <c r="A1800" s="83"/>
      <c r="B1800" s="246">
        <v>2000</v>
      </c>
      <c r="C1800" s="33" t="s">
        <v>20</v>
      </c>
      <c r="D1800" s="33" t="s">
        <v>437</v>
      </c>
      <c r="E1800" s="33" t="s">
        <v>461</v>
      </c>
      <c r="F1800" s="31" t="s">
        <v>746</v>
      </c>
      <c r="G1800" s="31" t="s">
        <v>33</v>
      </c>
      <c r="H1800" s="85">
        <f aca="true" t="shared" si="113" ref="H1800:H1851">H1799-B1800</f>
        <v>-24000</v>
      </c>
      <c r="I1800" s="98">
        <f t="shared" si="110"/>
        <v>4</v>
      </c>
      <c r="J1800" s="84"/>
      <c r="K1800" s="89" t="s">
        <v>625</v>
      </c>
      <c r="L1800" s="84"/>
      <c r="M1800" s="150">
        <v>500</v>
      </c>
    </row>
    <row r="1801" spans="1:13" s="89" customFormat="1" ht="12.75">
      <c r="A1801" s="33"/>
      <c r="B1801" s="246">
        <v>2000</v>
      </c>
      <c r="C1801" s="33" t="s">
        <v>20</v>
      </c>
      <c r="D1801" s="33" t="s">
        <v>437</v>
      </c>
      <c r="E1801" s="33" t="s">
        <v>461</v>
      </c>
      <c r="F1801" s="31" t="s">
        <v>748</v>
      </c>
      <c r="G1801" s="31" t="s">
        <v>33</v>
      </c>
      <c r="H1801" s="85">
        <f t="shared" si="113"/>
        <v>-26000</v>
      </c>
      <c r="I1801" s="98">
        <f t="shared" si="110"/>
        <v>4</v>
      </c>
      <c r="K1801" s="89" t="s">
        <v>625</v>
      </c>
      <c r="M1801" s="150">
        <v>500</v>
      </c>
    </row>
    <row r="1802" spans="1:13" s="15" customFormat="1" ht="12.75">
      <c r="A1802" s="33"/>
      <c r="B1802" s="246">
        <v>2000</v>
      </c>
      <c r="C1802" s="33" t="s">
        <v>20</v>
      </c>
      <c r="D1802" s="33" t="s">
        <v>437</v>
      </c>
      <c r="E1802" s="33" t="s">
        <v>461</v>
      </c>
      <c r="F1802" s="31" t="s">
        <v>748</v>
      </c>
      <c r="G1802" s="31" t="s">
        <v>36</v>
      </c>
      <c r="H1802" s="85">
        <f t="shared" si="113"/>
        <v>-28000</v>
      </c>
      <c r="I1802" s="98">
        <f t="shared" si="110"/>
        <v>4</v>
      </c>
      <c r="J1802" s="89"/>
      <c r="K1802" s="89" t="s">
        <v>625</v>
      </c>
      <c r="L1802" s="89"/>
      <c r="M1802" s="150">
        <v>500</v>
      </c>
    </row>
    <row r="1803" spans="1:13" s="15" customFormat="1" ht="12.75">
      <c r="A1803" s="33"/>
      <c r="B1803" s="246">
        <v>2000</v>
      </c>
      <c r="C1803" s="33" t="s">
        <v>20</v>
      </c>
      <c r="D1803" s="33" t="s">
        <v>437</v>
      </c>
      <c r="E1803" s="33" t="s">
        <v>461</v>
      </c>
      <c r="F1803" s="31" t="s">
        <v>750</v>
      </c>
      <c r="G1803" s="31" t="s">
        <v>91</v>
      </c>
      <c r="H1803" s="85">
        <f t="shared" si="113"/>
        <v>-30000</v>
      </c>
      <c r="I1803" s="98">
        <f t="shared" si="110"/>
        <v>4</v>
      </c>
      <c r="J1803" s="89"/>
      <c r="K1803" s="84" t="s">
        <v>421</v>
      </c>
      <c r="L1803" s="89"/>
      <c r="M1803" s="150">
        <v>500</v>
      </c>
    </row>
    <row r="1804" spans="1:13" s="89" customFormat="1" ht="12.75">
      <c r="A1804" s="33"/>
      <c r="B1804" s="246">
        <v>2000</v>
      </c>
      <c r="C1804" s="33" t="s">
        <v>20</v>
      </c>
      <c r="D1804" s="33" t="s">
        <v>437</v>
      </c>
      <c r="E1804" s="33" t="s">
        <v>461</v>
      </c>
      <c r="F1804" s="31" t="s">
        <v>750</v>
      </c>
      <c r="G1804" s="31" t="s">
        <v>58</v>
      </c>
      <c r="H1804" s="85">
        <f t="shared" si="113"/>
        <v>-32000</v>
      </c>
      <c r="I1804" s="98">
        <f t="shared" si="110"/>
        <v>4</v>
      </c>
      <c r="K1804" s="84" t="s">
        <v>421</v>
      </c>
      <c r="M1804" s="150">
        <v>500</v>
      </c>
    </row>
    <row r="1805" spans="1:13" s="89" customFormat="1" ht="12.75">
      <c r="A1805" s="33"/>
      <c r="B1805" s="246">
        <v>2000</v>
      </c>
      <c r="C1805" s="33" t="s">
        <v>20</v>
      </c>
      <c r="D1805" s="33" t="s">
        <v>437</v>
      </c>
      <c r="E1805" s="33" t="s">
        <v>461</v>
      </c>
      <c r="F1805" s="31" t="s">
        <v>751</v>
      </c>
      <c r="G1805" s="31" t="s">
        <v>93</v>
      </c>
      <c r="H1805" s="85">
        <f t="shared" si="113"/>
        <v>-34000</v>
      </c>
      <c r="I1805" s="98">
        <f t="shared" si="110"/>
        <v>4</v>
      </c>
      <c r="K1805" s="89" t="s">
        <v>625</v>
      </c>
      <c r="M1805" s="150">
        <v>500</v>
      </c>
    </row>
    <row r="1806" spans="1:13" s="89" customFormat="1" ht="12.75">
      <c r="A1806" s="33"/>
      <c r="B1806" s="246">
        <v>2000</v>
      </c>
      <c r="C1806" s="33" t="s">
        <v>20</v>
      </c>
      <c r="D1806" s="33" t="s">
        <v>437</v>
      </c>
      <c r="E1806" s="33" t="s">
        <v>461</v>
      </c>
      <c r="F1806" s="31" t="s">
        <v>751</v>
      </c>
      <c r="G1806" s="31" t="s">
        <v>95</v>
      </c>
      <c r="H1806" s="85">
        <f t="shared" si="113"/>
        <v>-36000</v>
      </c>
      <c r="I1806" s="98">
        <f t="shared" si="110"/>
        <v>4</v>
      </c>
      <c r="K1806" s="89" t="s">
        <v>625</v>
      </c>
      <c r="M1806" s="150">
        <v>500</v>
      </c>
    </row>
    <row r="1807" spans="1:13" s="89" customFormat="1" ht="12.75">
      <c r="A1807" s="33"/>
      <c r="B1807" s="246">
        <v>2000</v>
      </c>
      <c r="C1807" s="33" t="s">
        <v>20</v>
      </c>
      <c r="D1807" s="33" t="s">
        <v>437</v>
      </c>
      <c r="E1807" s="33" t="s">
        <v>461</v>
      </c>
      <c r="F1807" s="31" t="s">
        <v>752</v>
      </c>
      <c r="G1807" s="31" t="s">
        <v>259</v>
      </c>
      <c r="H1807" s="85">
        <f t="shared" si="113"/>
        <v>-38000</v>
      </c>
      <c r="I1807" s="98">
        <f t="shared" si="110"/>
        <v>4</v>
      </c>
      <c r="K1807" s="89" t="s">
        <v>625</v>
      </c>
      <c r="M1807" s="150">
        <v>500</v>
      </c>
    </row>
    <row r="1808" spans="1:13" s="89" customFormat="1" ht="12.75">
      <c r="A1808" s="33"/>
      <c r="B1808" s="246">
        <v>2000</v>
      </c>
      <c r="C1808" s="33" t="s">
        <v>20</v>
      </c>
      <c r="D1808" s="33" t="s">
        <v>437</v>
      </c>
      <c r="E1808" s="33" t="s">
        <v>461</v>
      </c>
      <c r="F1808" s="31" t="s">
        <v>752</v>
      </c>
      <c r="G1808" s="31" t="s">
        <v>279</v>
      </c>
      <c r="H1808" s="85">
        <f t="shared" si="113"/>
        <v>-40000</v>
      </c>
      <c r="I1808" s="98">
        <f t="shared" si="110"/>
        <v>4</v>
      </c>
      <c r="K1808" s="89" t="s">
        <v>625</v>
      </c>
      <c r="M1808" s="150">
        <v>500</v>
      </c>
    </row>
    <row r="1809" spans="1:13" s="89" customFormat="1" ht="12.75">
      <c r="A1809" s="33"/>
      <c r="B1809" s="246">
        <v>2000</v>
      </c>
      <c r="C1809" s="33" t="s">
        <v>20</v>
      </c>
      <c r="D1809" s="33" t="s">
        <v>437</v>
      </c>
      <c r="E1809" s="33" t="s">
        <v>461</v>
      </c>
      <c r="F1809" s="31" t="s">
        <v>754</v>
      </c>
      <c r="G1809" s="31" t="s">
        <v>279</v>
      </c>
      <c r="H1809" s="85">
        <f t="shared" si="113"/>
        <v>-42000</v>
      </c>
      <c r="I1809" s="98">
        <f t="shared" si="110"/>
        <v>4</v>
      </c>
      <c r="K1809" s="89" t="s">
        <v>625</v>
      </c>
      <c r="M1809" s="150">
        <v>500</v>
      </c>
    </row>
    <row r="1810" spans="1:13" s="89" customFormat="1" ht="12.75">
      <c r="A1810" s="33"/>
      <c r="B1810" s="246">
        <v>2000</v>
      </c>
      <c r="C1810" s="33" t="s">
        <v>20</v>
      </c>
      <c r="D1810" s="33" t="s">
        <v>437</v>
      </c>
      <c r="E1810" s="33" t="s">
        <v>461</v>
      </c>
      <c r="F1810" s="31" t="s">
        <v>754</v>
      </c>
      <c r="G1810" s="31" t="s">
        <v>292</v>
      </c>
      <c r="H1810" s="85">
        <f t="shared" si="113"/>
        <v>-44000</v>
      </c>
      <c r="I1810" s="98">
        <f t="shared" si="110"/>
        <v>4</v>
      </c>
      <c r="K1810" s="89" t="s">
        <v>625</v>
      </c>
      <c r="M1810" s="150">
        <v>500</v>
      </c>
    </row>
    <row r="1811" spans="1:13" s="89" customFormat="1" ht="12.75">
      <c r="A1811" s="33"/>
      <c r="B1811" s="246">
        <v>2000</v>
      </c>
      <c r="C1811" s="33" t="s">
        <v>20</v>
      </c>
      <c r="D1811" s="33" t="s">
        <v>437</v>
      </c>
      <c r="E1811" s="33" t="s">
        <v>461</v>
      </c>
      <c r="F1811" s="31" t="s">
        <v>754</v>
      </c>
      <c r="G1811" s="31" t="s">
        <v>292</v>
      </c>
      <c r="H1811" s="85">
        <f t="shared" si="113"/>
        <v>-46000</v>
      </c>
      <c r="I1811" s="98">
        <f t="shared" si="110"/>
        <v>4</v>
      </c>
      <c r="K1811" s="89" t="s">
        <v>625</v>
      </c>
      <c r="M1811" s="150">
        <v>500</v>
      </c>
    </row>
    <row r="1812" spans="1:13" s="89" customFormat="1" ht="12.75">
      <c r="A1812" s="1"/>
      <c r="B1812" s="246">
        <v>2000</v>
      </c>
      <c r="C1812" s="12" t="s">
        <v>20</v>
      </c>
      <c r="D1812" s="12" t="s">
        <v>437</v>
      </c>
      <c r="E1812" s="12" t="s">
        <v>461</v>
      </c>
      <c r="F1812" s="30" t="s">
        <v>756</v>
      </c>
      <c r="G1812" s="27" t="s">
        <v>58</v>
      </c>
      <c r="H1812" s="85">
        <f t="shared" si="113"/>
        <v>-48000</v>
      </c>
      <c r="I1812" s="98">
        <f t="shared" si="110"/>
        <v>4</v>
      </c>
      <c r="J1812"/>
      <c r="K1812" t="s">
        <v>672</v>
      </c>
      <c r="L1812"/>
      <c r="M1812" s="2">
        <v>500</v>
      </c>
    </row>
    <row r="1813" spans="1:13" s="15" customFormat="1" ht="12.75">
      <c r="A1813" s="1"/>
      <c r="B1813" s="246">
        <v>2000</v>
      </c>
      <c r="C1813" s="83" t="s">
        <v>20</v>
      </c>
      <c r="D1813" s="12" t="s">
        <v>437</v>
      </c>
      <c r="E1813" s="12" t="s">
        <v>461</v>
      </c>
      <c r="F1813" s="30" t="s">
        <v>756</v>
      </c>
      <c r="G1813" s="30" t="s">
        <v>103</v>
      </c>
      <c r="H1813" s="85">
        <f t="shared" si="113"/>
        <v>-50000</v>
      </c>
      <c r="I1813" s="98">
        <f t="shared" si="110"/>
        <v>4</v>
      </c>
      <c r="J1813"/>
      <c r="K1813" t="s">
        <v>672</v>
      </c>
      <c r="L1813"/>
      <c r="M1813" s="2">
        <v>500</v>
      </c>
    </row>
    <row r="1814" spans="1:13" s="15" customFormat="1" ht="12.75">
      <c r="A1814" s="1"/>
      <c r="B1814" s="297">
        <v>2000</v>
      </c>
      <c r="C1814" s="12" t="s">
        <v>20</v>
      </c>
      <c r="D1814" s="12" t="s">
        <v>437</v>
      </c>
      <c r="E1814" s="1" t="s">
        <v>461</v>
      </c>
      <c r="F1814" s="30" t="s">
        <v>758</v>
      </c>
      <c r="G1814" s="27" t="s">
        <v>95</v>
      </c>
      <c r="H1814" s="85">
        <f t="shared" si="113"/>
        <v>-52000</v>
      </c>
      <c r="I1814" s="98">
        <f t="shared" si="110"/>
        <v>4</v>
      </c>
      <c r="J1814"/>
      <c r="K1814" t="s">
        <v>672</v>
      </c>
      <c r="L1814"/>
      <c r="M1814" s="2">
        <v>500</v>
      </c>
    </row>
    <row r="1815" spans="1:13" s="15" customFormat="1" ht="12.75">
      <c r="A1815" s="1"/>
      <c r="B1815" s="297">
        <v>2000</v>
      </c>
      <c r="C1815" s="37" t="s">
        <v>20</v>
      </c>
      <c r="D1815" s="12" t="s">
        <v>437</v>
      </c>
      <c r="E1815" s="37" t="s">
        <v>461</v>
      </c>
      <c r="F1815" s="30" t="s">
        <v>758</v>
      </c>
      <c r="G1815" s="27" t="s">
        <v>97</v>
      </c>
      <c r="H1815" s="85">
        <f t="shared" si="113"/>
        <v>-54000</v>
      </c>
      <c r="I1815" s="98">
        <f t="shared" si="110"/>
        <v>4</v>
      </c>
      <c r="J1815" s="36"/>
      <c r="K1815" t="s">
        <v>672</v>
      </c>
      <c r="L1815" s="36"/>
      <c r="M1815" s="2">
        <v>500</v>
      </c>
    </row>
    <row r="1816" spans="1:13" s="89" customFormat="1" ht="12.75">
      <c r="A1816" s="12"/>
      <c r="B1816" s="297">
        <v>2000</v>
      </c>
      <c r="C1816" s="12" t="s">
        <v>20</v>
      </c>
      <c r="D1816" s="12" t="s">
        <v>437</v>
      </c>
      <c r="E1816" s="12" t="s">
        <v>461</v>
      </c>
      <c r="F1816" s="30" t="s">
        <v>758</v>
      </c>
      <c r="G1816" s="30" t="s">
        <v>99</v>
      </c>
      <c r="H1816" s="85">
        <f t="shared" si="113"/>
        <v>-56000</v>
      </c>
      <c r="I1816" s="98">
        <f t="shared" si="110"/>
        <v>4</v>
      </c>
      <c r="J1816" s="15"/>
      <c r="K1816" t="s">
        <v>672</v>
      </c>
      <c r="L1816" s="15"/>
      <c r="M1816" s="2">
        <v>500</v>
      </c>
    </row>
    <row r="1817" spans="1:13" s="89" customFormat="1" ht="12.75">
      <c r="A1817" s="1"/>
      <c r="B1817" s="297">
        <v>2000</v>
      </c>
      <c r="C1817" s="37" t="s">
        <v>20</v>
      </c>
      <c r="D1817" s="12" t="s">
        <v>437</v>
      </c>
      <c r="E1817" s="37" t="s">
        <v>461</v>
      </c>
      <c r="F1817" s="30" t="s">
        <v>759</v>
      </c>
      <c r="G1817" s="27" t="s">
        <v>279</v>
      </c>
      <c r="H1817" s="85">
        <f t="shared" si="113"/>
        <v>-58000</v>
      </c>
      <c r="I1817" s="98">
        <f t="shared" si="110"/>
        <v>4</v>
      </c>
      <c r="J1817" s="36"/>
      <c r="K1817" t="s">
        <v>672</v>
      </c>
      <c r="L1817" s="36"/>
      <c r="M1817" s="2">
        <v>500</v>
      </c>
    </row>
    <row r="1818" spans="1:13" s="89" customFormat="1" ht="12.75">
      <c r="A1818" s="1"/>
      <c r="B1818" s="297">
        <v>2000</v>
      </c>
      <c r="C1818" s="1" t="s">
        <v>20</v>
      </c>
      <c r="D1818" s="12" t="s">
        <v>437</v>
      </c>
      <c r="E1818" s="1" t="s">
        <v>461</v>
      </c>
      <c r="F1818" s="30" t="s">
        <v>759</v>
      </c>
      <c r="G1818" s="27" t="s">
        <v>292</v>
      </c>
      <c r="H1818" s="85">
        <f t="shared" si="113"/>
        <v>-60000</v>
      </c>
      <c r="I1818" s="98">
        <f t="shared" si="110"/>
        <v>4</v>
      </c>
      <c r="J1818"/>
      <c r="K1818" t="s">
        <v>672</v>
      </c>
      <c r="L1818"/>
      <c r="M1818" s="2">
        <v>500</v>
      </c>
    </row>
    <row r="1819" spans="1:13" s="148" customFormat="1" ht="12.75">
      <c r="A1819" s="71"/>
      <c r="B1819" s="399">
        <f>SUM(B1789:B1818)</f>
        <v>60000</v>
      </c>
      <c r="C1819" s="73" t="s">
        <v>20</v>
      </c>
      <c r="D1819" s="73"/>
      <c r="E1819" s="71"/>
      <c r="F1819" s="74"/>
      <c r="G1819" s="74"/>
      <c r="H1819" s="101">
        <v>0</v>
      </c>
      <c r="I1819" s="147">
        <f t="shared" si="110"/>
        <v>120</v>
      </c>
      <c r="J1819" s="76"/>
      <c r="K1819" s="76"/>
      <c r="L1819" s="76"/>
      <c r="M1819" s="77">
        <v>500</v>
      </c>
    </row>
    <row r="1820" spans="1:13" s="89" customFormat="1" ht="12.75">
      <c r="A1820" s="12"/>
      <c r="B1820" s="246"/>
      <c r="C1820" s="33"/>
      <c r="D1820" s="33"/>
      <c r="E1820" s="12"/>
      <c r="F1820" s="30"/>
      <c r="G1820" s="30"/>
      <c r="H1820" s="85">
        <f t="shared" si="113"/>
        <v>0</v>
      </c>
      <c r="I1820" s="98">
        <f t="shared" si="110"/>
        <v>0</v>
      </c>
      <c r="J1820" s="15"/>
      <c r="K1820" s="15"/>
      <c r="L1820" s="15"/>
      <c r="M1820" s="39">
        <v>500</v>
      </c>
    </row>
    <row r="1821" spans="1:13" s="89" customFormat="1" ht="12.75">
      <c r="A1821" s="12"/>
      <c r="B1821" s="246"/>
      <c r="C1821" s="33"/>
      <c r="D1821" s="33"/>
      <c r="E1821" s="12"/>
      <c r="F1821" s="30"/>
      <c r="G1821" s="30"/>
      <c r="H1821" s="85">
        <f t="shared" si="113"/>
        <v>0</v>
      </c>
      <c r="I1821" s="98">
        <f t="shared" si="110"/>
        <v>0</v>
      </c>
      <c r="J1821" s="15"/>
      <c r="K1821" s="15"/>
      <c r="L1821" s="15"/>
      <c r="M1821" s="39">
        <v>500</v>
      </c>
    </row>
    <row r="1822" spans="1:256" s="89" customFormat="1" ht="12.75">
      <c r="A1822" s="33"/>
      <c r="B1822" s="246">
        <v>125000</v>
      </c>
      <c r="C1822" s="33" t="s">
        <v>760</v>
      </c>
      <c r="D1822" s="33" t="s">
        <v>437</v>
      </c>
      <c r="E1822" s="33" t="s">
        <v>761</v>
      </c>
      <c r="F1822" s="31" t="s">
        <v>762</v>
      </c>
      <c r="G1822" s="31" t="s">
        <v>39</v>
      </c>
      <c r="H1822" s="85">
        <f t="shared" si="113"/>
        <v>-125000</v>
      </c>
      <c r="I1822" s="98">
        <f t="shared" si="110"/>
        <v>250</v>
      </c>
      <c r="K1822" s="84" t="s">
        <v>763</v>
      </c>
      <c r="M1822" s="150">
        <v>500</v>
      </c>
      <c r="IV1822" s="32">
        <f>SUM(B1822:IU1822)</f>
        <v>750</v>
      </c>
    </row>
    <row r="1823" spans="1:256" s="89" customFormat="1" ht="12.75">
      <c r="A1823" s="33"/>
      <c r="B1823" s="246">
        <v>125000</v>
      </c>
      <c r="C1823" s="33" t="s">
        <v>760</v>
      </c>
      <c r="D1823" s="33" t="s">
        <v>437</v>
      </c>
      <c r="E1823" s="33" t="s">
        <v>761</v>
      </c>
      <c r="F1823" s="31" t="s">
        <v>764</v>
      </c>
      <c r="G1823" s="31" t="s">
        <v>216</v>
      </c>
      <c r="H1823" s="85">
        <f t="shared" si="113"/>
        <v>-250000</v>
      </c>
      <c r="I1823" s="98">
        <f t="shared" si="110"/>
        <v>250</v>
      </c>
      <c r="K1823" s="84" t="s">
        <v>763</v>
      </c>
      <c r="M1823" s="150">
        <v>500</v>
      </c>
      <c r="IV1823" s="32">
        <f>SUM(B1823:IU1823)</f>
        <v>-124250</v>
      </c>
    </row>
    <row r="1824" spans="1:256" s="89" customFormat="1" ht="12.75">
      <c r="A1824" s="33"/>
      <c r="B1824" s="246">
        <v>125000</v>
      </c>
      <c r="C1824" s="33" t="s">
        <v>760</v>
      </c>
      <c r="D1824" s="33" t="s">
        <v>437</v>
      </c>
      <c r="E1824" s="33" t="s">
        <v>761</v>
      </c>
      <c r="F1824" s="31" t="s">
        <v>765</v>
      </c>
      <c r="G1824" s="31" t="s">
        <v>216</v>
      </c>
      <c r="H1824" s="85">
        <f t="shared" si="113"/>
        <v>-375000</v>
      </c>
      <c r="I1824" s="98">
        <f aca="true" t="shared" si="114" ref="I1824:I1854">+B1824/M1824</f>
        <v>250</v>
      </c>
      <c r="K1824" s="84" t="s">
        <v>763</v>
      </c>
      <c r="M1824" s="150">
        <v>500</v>
      </c>
      <c r="IV1824" s="32">
        <f>SUM(B1824:IU1824)</f>
        <v>-249250</v>
      </c>
    </row>
    <row r="1825" spans="1:13" s="148" customFormat="1" ht="12.75">
      <c r="A1825" s="71"/>
      <c r="B1825" s="399">
        <f>SUM(B1822:B1824)</f>
        <v>375000</v>
      </c>
      <c r="C1825" s="73" t="s">
        <v>760</v>
      </c>
      <c r="D1825" s="73"/>
      <c r="E1825" s="71"/>
      <c r="F1825" s="74"/>
      <c r="G1825" s="74"/>
      <c r="H1825" s="101">
        <v>0</v>
      </c>
      <c r="I1825" s="147">
        <f t="shared" si="114"/>
        <v>750</v>
      </c>
      <c r="J1825" s="76"/>
      <c r="K1825" s="76"/>
      <c r="L1825" s="76"/>
      <c r="M1825" s="77">
        <v>500</v>
      </c>
    </row>
    <row r="1826" spans="1:13" s="89" customFormat="1" ht="12.75">
      <c r="A1826" s="12"/>
      <c r="B1826" s="246"/>
      <c r="C1826" s="33"/>
      <c r="D1826" s="33"/>
      <c r="E1826" s="12"/>
      <c r="F1826" s="30"/>
      <c r="G1826" s="30"/>
      <c r="H1826" s="85">
        <f t="shared" si="113"/>
        <v>0</v>
      </c>
      <c r="I1826" s="98">
        <f t="shared" si="114"/>
        <v>0</v>
      </c>
      <c r="J1826" s="15"/>
      <c r="K1826" s="15"/>
      <c r="L1826" s="15"/>
      <c r="M1826" s="39">
        <v>500</v>
      </c>
    </row>
    <row r="1827" spans="1:13" s="89" customFormat="1" ht="12.75">
      <c r="A1827" s="12"/>
      <c r="B1827" s="246"/>
      <c r="C1827" s="12"/>
      <c r="D1827" s="33"/>
      <c r="E1827" s="12"/>
      <c r="F1827" s="30"/>
      <c r="G1827" s="30"/>
      <c r="H1827" s="85">
        <f t="shared" si="113"/>
        <v>0</v>
      </c>
      <c r="I1827" s="98">
        <f t="shared" si="114"/>
        <v>0</v>
      </c>
      <c r="J1827" s="15"/>
      <c r="K1827" s="15"/>
      <c r="L1827" s="15"/>
      <c r="M1827" s="39">
        <v>500</v>
      </c>
    </row>
    <row r="1828" spans="2:256" ht="12.75">
      <c r="B1828" s="297">
        <v>50000</v>
      </c>
      <c r="C1828" s="83" t="s">
        <v>771</v>
      </c>
      <c r="D1828" s="12" t="s">
        <v>437</v>
      </c>
      <c r="E1828" s="1" t="s">
        <v>400</v>
      </c>
      <c r="F1828" s="70" t="s">
        <v>766</v>
      </c>
      <c r="G1828" s="27" t="s">
        <v>41</v>
      </c>
      <c r="H1828" s="85">
        <f t="shared" si="113"/>
        <v>-50000</v>
      </c>
      <c r="I1828" s="98">
        <f t="shared" si="114"/>
        <v>100</v>
      </c>
      <c r="K1828" s="89" t="s">
        <v>625</v>
      </c>
      <c r="M1828" s="39">
        <v>500</v>
      </c>
      <c r="IV1828" s="6">
        <f>SUM(B1828:IU1828)</f>
        <v>600</v>
      </c>
    </row>
    <row r="1829" spans="1:256" s="89" customFormat="1" ht="12.75">
      <c r="A1829" s="33"/>
      <c r="B1829" s="246">
        <v>50000</v>
      </c>
      <c r="C1829" s="154" t="s">
        <v>771</v>
      </c>
      <c r="D1829" s="33" t="s">
        <v>437</v>
      </c>
      <c r="E1829" s="33" t="s">
        <v>400</v>
      </c>
      <c r="F1829" s="31" t="s">
        <v>767</v>
      </c>
      <c r="G1829" s="31" t="s">
        <v>39</v>
      </c>
      <c r="H1829" s="85">
        <f t="shared" si="113"/>
        <v>-100000</v>
      </c>
      <c r="I1829" s="98">
        <f t="shared" si="114"/>
        <v>100</v>
      </c>
      <c r="K1829" s="84" t="s">
        <v>763</v>
      </c>
      <c r="M1829" s="39">
        <v>500</v>
      </c>
      <c r="IV1829" s="32">
        <f>SUM(B1829:IU1829)</f>
        <v>-49400</v>
      </c>
    </row>
    <row r="1830" spans="1:256" s="89" customFormat="1" ht="12.75">
      <c r="A1830" s="33"/>
      <c r="B1830" s="246">
        <v>125000</v>
      </c>
      <c r="C1830" s="154" t="s">
        <v>771</v>
      </c>
      <c r="D1830" s="33" t="s">
        <v>437</v>
      </c>
      <c r="E1830" s="33" t="s">
        <v>400</v>
      </c>
      <c r="F1830" s="31" t="s">
        <v>768</v>
      </c>
      <c r="G1830" s="31" t="s">
        <v>216</v>
      </c>
      <c r="H1830" s="85">
        <f t="shared" si="113"/>
        <v>-225000</v>
      </c>
      <c r="I1830" s="98">
        <f t="shared" si="114"/>
        <v>250</v>
      </c>
      <c r="K1830" s="84" t="s">
        <v>763</v>
      </c>
      <c r="M1830" s="39">
        <v>500</v>
      </c>
      <c r="IV1830" s="32">
        <f>SUM(B1830:IU1830)</f>
        <v>-99250</v>
      </c>
    </row>
    <row r="1831" spans="2:256" ht="12.75">
      <c r="B1831" s="246">
        <v>50000</v>
      </c>
      <c r="C1831" s="83" t="s">
        <v>771</v>
      </c>
      <c r="D1831" s="12" t="s">
        <v>437</v>
      </c>
      <c r="E1831" s="12" t="s">
        <v>769</v>
      </c>
      <c r="F1831" s="30" t="s">
        <v>770</v>
      </c>
      <c r="G1831" s="27" t="s">
        <v>41</v>
      </c>
      <c r="H1831" s="85">
        <f t="shared" si="113"/>
        <v>-275000</v>
      </c>
      <c r="I1831" s="98">
        <f t="shared" si="114"/>
        <v>100</v>
      </c>
      <c r="K1831" t="s">
        <v>672</v>
      </c>
      <c r="M1831" s="39">
        <v>500</v>
      </c>
      <c r="IV1831" s="6">
        <f>SUM(B1831:IU1831)</f>
        <v>-224400</v>
      </c>
    </row>
    <row r="1832" spans="1:13" s="62" customFormat="1" ht="12.75">
      <c r="A1832" s="11"/>
      <c r="B1832" s="401">
        <f>SUM(B1828:B1831)</f>
        <v>275000</v>
      </c>
      <c r="C1832" s="11" t="s">
        <v>771</v>
      </c>
      <c r="D1832" s="11"/>
      <c r="E1832" s="11"/>
      <c r="F1832" s="18"/>
      <c r="G1832" s="133"/>
      <c r="H1832" s="59">
        <v>0</v>
      </c>
      <c r="I1832" s="61">
        <f t="shared" si="114"/>
        <v>550</v>
      </c>
      <c r="M1832" s="39">
        <v>500</v>
      </c>
    </row>
    <row r="1833" spans="2:13" ht="12.75">
      <c r="B1833" s="32"/>
      <c r="C1833" s="33"/>
      <c r="D1833" s="12"/>
      <c r="E1833" s="33"/>
      <c r="G1833" s="31"/>
      <c r="H1833" s="6">
        <f t="shared" si="113"/>
        <v>0</v>
      </c>
      <c r="I1833" s="22">
        <f t="shared" si="114"/>
        <v>0</v>
      </c>
      <c r="M1833" s="39">
        <v>500</v>
      </c>
    </row>
    <row r="1834" spans="2:13" ht="12.75">
      <c r="B1834" s="32"/>
      <c r="C1834" s="33"/>
      <c r="D1834" s="12"/>
      <c r="E1834" s="33"/>
      <c r="G1834" s="31"/>
      <c r="H1834" s="6">
        <f aca="true" t="shared" si="115" ref="H1834:H1850">H1833-B1834</f>
        <v>0</v>
      </c>
      <c r="I1834" s="22">
        <f t="shared" si="114"/>
        <v>0</v>
      </c>
      <c r="M1834" s="39">
        <v>500</v>
      </c>
    </row>
    <row r="1835" spans="2:13" ht="12.75">
      <c r="B1835" s="32"/>
      <c r="C1835" s="33"/>
      <c r="D1835" s="12"/>
      <c r="E1835" s="33"/>
      <c r="G1835" s="31"/>
      <c r="H1835" s="6">
        <f t="shared" si="115"/>
        <v>0</v>
      </c>
      <c r="I1835" s="22">
        <f t="shared" si="114"/>
        <v>0</v>
      </c>
      <c r="M1835" s="39">
        <v>500</v>
      </c>
    </row>
    <row r="1836" spans="1:13" s="89" customFormat="1" ht="12.75">
      <c r="A1836" s="33"/>
      <c r="B1836" s="215">
        <v>210000</v>
      </c>
      <c r="C1836" s="33" t="s">
        <v>869</v>
      </c>
      <c r="D1836" s="31" t="s">
        <v>437</v>
      </c>
      <c r="E1836" s="117"/>
      <c r="F1836" s="117" t="s">
        <v>474</v>
      </c>
      <c r="G1836" s="117" t="s">
        <v>41</v>
      </c>
      <c r="H1836" s="32">
        <f t="shared" si="115"/>
        <v>-210000</v>
      </c>
      <c r="I1836" s="170">
        <f t="shared" si="114"/>
        <v>420</v>
      </c>
      <c r="M1836" s="39">
        <v>500</v>
      </c>
    </row>
    <row r="1837" spans="1:13" s="89" customFormat="1" ht="12.75">
      <c r="A1837" s="33"/>
      <c r="B1837" s="215">
        <v>27195</v>
      </c>
      <c r="C1837" s="33" t="s">
        <v>869</v>
      </c>
      <c r="D1837" s="31" t="s">
        <v>437</v>
      </c>
      <c r="E1837" s="117" t="s">
        <v>475</v>
      </c>
      <c r="F1837" s="117"/>
      <c r="G1837" s="117" t="s">
        <v>41</v>
      </c>
      <c r="H1837" s="32">
        <f t="shared" si="115"/>
        <v>-237195</v>
      </c>
      <c r="I1837" s="170">
        <f t="shared" si="114"/>
        <v>54.39</v>
      </c>
      <c r="M1837" s="39">
        <v>500</v>
      </c>
    </row>
    <row r="1838" spans="1:13" s="89" customFormat="1" ht="12.75">
      <c r="A1838" s="33"/>
      <c r="B1838" s="215">
        <v>5250</v>
      </c>
      <c r="C1838" s="33" t="s">
        <v>869</v>
      </c>
      <c r="D1838" s="31" t="s">
        <v>437</v>
      </c>
      <c r="E1838" s="117" t="s">
        <v>476</v>
      </c>
      <c r="F1838" s="117"/>
      <c r="G1838" s="117" t="s">
        <v>41</v>
      </c>
      <c r="H1838" s="32">
        <f t="shared" si="115"/>
        <v>-242445</v>
      </c>
      <c r="I1838" s="170">
        <f t="shared" si="114"/>
        <v>10.5</v>
      </c>
      <c r="M1838" s="39">
        <v>500</v>
      </c>
    </row>
    <row r="1839" spans="1:13" s="89" customFormat="1" ht="12.75">
      <c r="A1839" s="33"/>
      <c r="B1839" s="428">
        <v>235000</v>
      </c>
      <c r="C1839" s="33" t="s">
        <v>516</v>
      </c>
      <c r="D1839" s="31" t="s">
        <v>437</v>
      </c>
      <c r="E1839" s="117"/>
      <c r="F1839" s="117" t="s">
        <v>474</v>
      </c>
      <c r="G1839" s="117" t="s">
        <v>41</v>
      </c>
      <c r="H1839" s="85">
        <f aca="true" t="shared" si="116" ref="H1839:H1845">H1838-B1839</f>
        <v>-477445</v>
      </c>
      <c r="I1839" s="98">
        <f t="shared" si="114"/>
        <v>470</v>
      </c>
      <c r="M1839" s="39">
        <v>500</v>
      </c>
    </row>
    <row r="1840" spans="1:13" s="89" customFormat="1" ht="12.75">
      <c r="A1840" s="33"/>
      <c r="B1840" s="428">
        <v>30533</v>
      </c>
      <c r="C1840" s="33" t="s">
        <v>516</v>
      </c>
      <c r="D1840" s="31" t="s">
        <v>437</v>
      </c>
      <c r="E1840" s="117" t="s">
        <v>475</v>
      </c>
      <c r="F1840" s="117"/>
      <c r="G1840" s="117" t="s">
        <v>41</v>
      </c>
      <c r="H1840" s="85">
        <f t="shared" si="116"/>
        <v>-507978</v>
      </c>
      <c r="I1840" s="98">
        <f t="shared" si="114"/>
        <v>61.066</v>
      </c>
      <c r="M1840" s="39">
        <v>500</v>
      </c>
    </row>
    <row r="1841" spans="1:13" s="89" customFormat="1" ht="12.75">
      <c r="A1841" s="33"/>
      <c r="B1841" s="215">
        <v>5875</v>
      </c>
      <c r="C1841" s="33" t="s">
        <v>516</v>
      </c>
      <c r="D1841" s="31" t="s">
        <v>437</v>
      </c>
      <c r="E1841" s="117" t="s">
        <v>476</v>
      </c>
      <c r="F1841" s="117"/>
      <c r="G1841" s="117" t="s">
        <v>41</v>
      </c>
      <c r="H1841" s="85">
        <f t="shared" si="116"/>
        <v>-513853</v>
      </c>
      <c r="I1841" s="98">
        <f t="shared" si="114"/>
        <v>11.75</v>
      </c>
      <c r="M1841" s="39">
        <v>500</v>
      </c>
    </row>
    <row r="1842" spans="1:13" s="89" customFormat="1" ht="12.75">
      <c r="A1842" s="33"/>
      <c r="B1842" s="215">
        <v>160000</v>
      </c>
      <c r="C1842" s="33" t="s">
        <v>870</v>
      </c>
      <c r="D1842" s="31" t="s">
        <v>437</v>
      </c>
      <c r="E1842" s="117"/>
      <c r="F1842" s="117" t="s">
        <v>474</v>
      </c>
      <c r="G1842" s="117" t="s">
        <v>41</v>
      </c>
      <c r="H1842" s="85">
        <f t="shared" si="116"/>
        <v>-673853</v>
      </c>
      <c r="I1842" s="98">
        <f t="shared" si="114"/>
        <v>320</v>
      </c>
      <c r="M1842" s="39">
        <v>500</v>
      </c>
    </row>
    <row r="1843" spans="1:13" s="89" customFormat="1" ht="12.75">
      <c r="A1843" s="33"/>
      <c r="B1843" s="215">
        <v>65000</v>
      </c>
      <c r="C1843" s="33" t="s">
        <v>870</v>
      </c>
      <c r="D1843" s="31" t="s">
        <v>437</v>
      </c>
      <c r="E1843" s="117" t="s">
        <v>400</v>
      </c>
      <c r="F1843" s="117"/>
      <c r="G1843" s="117" t="s">
        <v>41</v>
      </c>
      <c r="H1843" s="85">
        <f t="shared" si="116"/>
        <v>-738853</v>
      </c>
      <c r="I1843" s="98">
        <f t="shared" si="114"/>
        <v>130</v>
      </c>
      <c r="M1843" s="39">
        <v>500</v>
      </c>
    </row>
    <row r="1844" spans="1:13" s="89" customFormat="1" ht="12.75">
      <c r="A1844" s="33"/>
      <c r="B1844" s="215">
        <v>90000</v>
      </c>
      <c r="C1844" s="33" t="s">
        <v>523</v>
      </c>
      <c r="D1844" s="31" t="s">
        <v>437</v>
      </c>
      <c r="E1844" s="117" t="s">
        <v>400</v>
      </c>
      <c r="F1844" s="117"/>
      <c r="G1844" s="117" t="s">
        <v>41</v>
      </c>
      <c r="H1844" s="85">
        <f t="shared" si="116"/>
        <v>-828853</v>
      </c>
      <c r="I1844" s="98">
        <f t="shared" si="114"/>
        <v>180</v>
      </c>
      <c r="M1844" s="39">
        <v>500</v>
      </c>
    </row>
    <row r="1845" spans="1:13" s="89" customFormat="1" ht="12.75">
      <c r="A1845" s="33"/>
      <c r="B1845" s="215">
        <v>25000</v>
      </c>
      <c r="C1845" s="33" t="s">
        <v>523</v>
      </c>
      <c r="D1845" s="31" t="s">
        <v>437</v>
      </c>
      <c r="E1845" s="117" t="s">
        <v>400</v>
      </c>
      <c r="F1845" s="117"/>
      <c r="G1845" s="117" t="s">
        <v>41</v>
      </c>
      <c r="H1845" s="85">
        <f t="shared" si="116"/>
        <v>-853853</v>
      </c>
      <c r="I1845" s="98">
        <f t="shared" si="114"/>
        <v>50</v>
      </c>
      <c r="M1845" s="39">
        <v>500</v>
      </c>
    </row>
    <row r="1846" spans="1:13" ht="12.75">
      <c r="A1846" s="60"/>
      <c r="B1846" s="429">
        <f>SUM(B1836:B1845)</f>
        <v>853853</v>
      </c>
      <c r="C1846" s="60" t="s">
        <v>477</v>
      </c>
      <c r="D1846" s="133"/>
      <c r="E1846" s="134"/>
      <c r="F1846" s="134"/>
      <c r="G1846" s="134"/>
      <c r="H1846" s="130">
        <v>0</v>
      </c>
      <c r="I1846" s="137">
        <f t="shared" si="114"/>
        <v>1707.706</v>
      </c>
      <c r="J1846" s="136"/>
      <c r="K1846" s="136"/>
      <c r="L1846" s="136"/>
      <c r="M1846" s="39">
        <v>500</v>
      </c>
    </row>
    <row r="1847" spans="2:13" ht="12.75">
      <c r="B1847" s="32"/>
      <c r="C1847" s="33"/>
      <c r="D1847" s="12"/>
      <c r="E1847" s="33"/>
      <c r="G1847" s="31"/>
      <c r="H1847" s="6">
        <f>H1835-B1847</f>
        <v>0</v>
      </c>
      <c r="I1847" s="22">
        <f t="shared" si="114"/>
        <v>0</v>
      </c>
      <c r="M1847" s="39">
        <v>500</v>
      </c>
    </row>
    <row r="1848" spans="2:13" ht="12.75">
      <c r="B1848" s="32"/>
      <c r="C1848" s="33"/>
      <c r="D1848" s="12"/>
      <c r="E1848" s="33"/>
      <c r="G1848" s="31"/>
      <c r="H1848" s="6">
        <f t="shared" si="115"/>
        <v>0</v>
      </c>
      <c r="I1848" s="22">
        <f t="shared" si="114"/>
        <v>0</v>
      </c>
      <c r="M1848" s="39">
        <v>500</v>
      </c>
    </row>
    <row r="1849" spans="2:13" ht="12.75">
      <c r="B1849" s="144"/>
      <c r="C1849" s="33"/>
      <c r="D1849" s="12"/>
      <c r="E1849" s="34"/>
      <c r="G1849" s="35"/>
      <c r="H1849" s="6">
        <f t="shared" si="115"/>
        <v>0</v>
      </c>
      <c r="I1849" s="22">
        <f t="shared" si="114"/>
        <v>0</v>
      </c>
      <c r="M1849" s="39">
        <v>500</v>
      </c>
    </row>
    <row r="1850" spans="2:13" ht="12.75">
      <c r="B1850" s="29"/>
      <c r="C1850" s="33"/>
      <c r="D1850" s="12"/>
      <c r="E1850" s="12"/>
      <c r="G1850" s="30"/>
      <c r="H1850" s="6">
        <f t="shared" si="115"/>
        <v>0</v>
      </c>
      <c r="I1850" s="22">
        <f t="shared" si="114"/>
        <v>0</v>
      </c>
      <c r="M1850" s="39">
        <v>500</v>
      </c>
    </row>
    <row r="1851" spans="1:13" s="15" customFormat="1" ht="12.75">
      <c r="A1851" s="12"/>
      <c r="B1851" s="29"/>
      <c r="C1851" s="33"/>
      <c r="D1851" s="12"/>
      <c r="E1851" s="12"/>
      <c r="F1851" s="27"/>
      <c r="G1851" s="30"/>
      <c r="H1851" s="6">
        <f t="shared" si="113"/>
        <v>0</v>
      </c>
      <c r="I1851" s="22">
        <f t="shared" si="114"/>
        <v>0</v>
      </c>
      <c r="K1851"/>
      <c r="M1851" s="2">
        <v>500</v>
      </c>
    </row>
    <row r="1852" spans="1:13" ht="13.5" thickBot="1">
      <c r="A1852" s="47"/>
      <c r="B1852" s="44">
        <f>+B1900+B1904+B1909+B1914+B1918+B1971+B1976+B2007+B2032+B2041+B2051</f>
        <v>1272435</v>
      </c>
      <c r="C1852" s="47"/>
      <c r="D1852" s="46" t="s">
        <v>438</v>
      </c>
      <c r="E1852" s="140"/>
      <c r="F1852" s="140"/>
      <c r="G1852" s="49"/>
      <c r="H1852" s="141"/>
      <c r="I1852" s="142">
        <f t="shared" si="114"/>
        <v>2544.87</v>
      </c>
      <c r="J1852" s="143"/>
      <c r="K1852" s="143"/>
      <c r="L1852" s="143"/>
      <c r="M1852" s="2">
        <v>500</v>
      </c>
    </row>
    <row r="1853" spans="2:13" ht="12.75">
      <c r="B1853" s="32"/>
      <c r="C1853" s="33"/>
      <c r="D1853" s="12"/>
      <c r="E1853" s="33"/>
      <c r="G1853" s="31"/>
      <c r="H1853" s="6">
        <f>H1852-B1853</f>
        <v>0</v>
      </c>
      <c r="I1853" s="22">
        <f t="shared" si="114"/>
        <v>0</v>
      </c>
      <c r="M1853" s="2">
        <v>500</v>
      </c>
    </row>
    <row r="1854" spans="2:13" ht="12.75">
      <c r="B1854" s="144"/>
      <c r="C1854" s="33"/>
      <c r="D1854" s="12"/>
      <c r="E1854" s="34"/>
      <c r="G1854" s="35"/>
      <c r="H1854" s="6">
        <f>H1853-B1854</f>
        <v>0</v>
      </c>
      <c r="I1854" s="22">
        <f t="shared" si="114"/>
        <v>0</v>
      </c>
      <c r="M1854" s="2">
        <v>500</v>
      </c>
    </row>
    <row r="1855" spans="2:13" ht="12.75">
      <c r="B1855" s="458">
        <v>2500</v>
      </c>
      <c r="C1855" s="1" t="s">
        <v>26</v>
      </c>
      <c r="D1855" s="12" t="s">
        <v>438</v>
      </c>
      <c r="E1855" s="34" t="s">
        <v>772</v>
      </c>
      <c r="F1855" s="27" t="s">
        <v>773</v>
      </c>
      <c r="G1855" s="31" t="s">
        <v>16</v>
      </c>
      <c r="H1855" s="6">
        <f aca="true" t="shared" si="117" ref="H1855:H1899">H1854-B1855</f>
        <v>-2500</v>
      </c>
      <c r="I1855" s="22">
        <v>5</v>
      </c>
      <c r="K1855" t="s">
        <v>26</v>
      </c>
      <c r="M1855" s="2">
        <v>500</v>
      </c>
    </row>
    <row r="1856" spans="1:13" s="15" customFormat="1" ht="12.75">
      <c r="A1856" s="1"/>
      <c r="B1856" s="444">
        <v>5000</v>
      </c>
      <c r="C1856" s="1" t="s">
        <v>26</v>
      </c>
      <c r="D1856" s="12" t="s">
        <v>438</v>
      </c>
      <c r="E1856" s="1" t="s">
        <v>772</v>
      </c>
      <c r="F1856" s="27" t="s">
        <v>774</v>
      </c>
      <c r="G1856" s="27" t="s">
        <v>33</v>
      </c>
      <c r="H1856" s="6">
        <f t="shared" si="117"/>
        <v>-7500</v>
      </c>
      <c r="I1856" s="22">
        <v>10</v>
      </c>
      <c r="J1856"/>
      <c r="K1856" t="s">
        <v>26</v>
      </c>
      <c r="L1856"/>
      <c r="M1856" s="2">
        <v>500</v>
      </c>
    </row>
    <row r="1857" spans="2:13" ht="12.75">
      <c r="B1857" s="444">
        <v>5000</v>
      </c>
      <c r="C1857" s="1" t="s">
        <v>26</v>
      </c>
      <c r="D1857" s="12" t="s">
        <v>438</v>
      </c>
      <c r="E1857" s="1" t="s">
        <v>772</v>
      </c>
      <c r="F1857" s="27" t="s">
        <v>775</v>
      </c>
      <c r="G1857" s="27" t="s">
        <v>36</v>
      </c>
      <c r="H1857" s="6">
        <f t="shared" si="117"/>
        <v>-12500</v>
      </c>
      <c r="I1857" s="22">
        <v>10</v>
      </c>
      <c r="K1857" t="s">
        <v>26</v>
      </c>
      <c r="M1857" s="2">
        <v>500</v>
      </c>
    </row>
    <row r="1858" spans="2:13" ht="12.75">
      <c r="B1858" s="444">
        <v>5000</v>
      </c>
      <c r="C1858" s="1" t="s">
        <v>26</v>
      </c>
      <c r="D1858" s="12" t="s">
        <v>438</v>
      </c>
      <c r="E1858" s="1" t="s">
        <v>772</v>
      </c>
      <c r="F1858" s="88" t="s">
        <v>776</v>
      </c>
      <c r="G1858" s="27" t="s">
        <v>39</v>
      </c>
      <c r="H1858" s="6">
        <f t="shared" si="117"/>
        <v>-17500</v>
      </c>
      <c r="I1858" s="22">
        <v>10</v>
      </c>
      <c r="K1858" t="s">
        <v>26</v>
      </c>
      <c r="M1858" s="2">
        <v>500</v>
      </c>
    </row>
    <row r="1859" spans="2:13" ht="12.75">
      <c r="B1859" s="444">
        <v>5000</v>
      </c>
      <c r="C1859" s="1" t="s">
        <v>26</v>
      </c>
      <c r="D1859" s="12" t="s">
        <v>438</v>
      </c>
      <c r="E1859" s="1" t="s">
        <v>772</v>
      </c>
      <c r="F1859" s="88" t="s">
        <v>777</v>
      </c>
      <c r="G1859" s="27" t="s">
        <v>41</v>
      </c>
      <c r="H1859" s="6">
        <f t="shared" si="117"/>
        <v>-22500</v>
      </c>
      <c r="I1859" s="22">
        <v>10</v>
      </c>
      <c r="K1859" t="s">
        <v>26</v>
      </c>
      <c r="M1859" s="2">
        <v>500</v>
      </c>
    </row>
    <row r="1860" spans="2:14" ht="12.75">
      <c r="B1860" s="444">
        <v>5000</v>
      </c>
      <c r="C1860" s="1" t="s">
        <v>26</v>
      </c>
      <c r="D1860" s="1" t="s">
        <v>438</v>
      </c>
      <c r="E1860" s="1" t="s">
        <v>772</v>
      </c>
      <c r="F1860" s="88" t="s">
        <v>778</v>
      </c>
      <c r="G1860" s="27" t="s">
        <v>43</v>
      </c>
      <c r="H1860" s="6">
        <f t="shared" si="117"/>
        <v>-27500</v>
      </c>
      <c r="I1860" s="22">
        <v>10</v>
      </c>
      <c r="K1860" t="s">
        <v>26</v>
      </c>
      <c r="M1860" s="2">
        <v>500</v>
      </c>
      <c r="N1860" s="38"/>
    </row>
    <row r="1861" spans="2:13" ht="12.75">
      <c r="B1861" s="444">
        <v>2500</v>
      </c>
      <c r="C1861" s="1" t="s">
        <v>26</v>
      </c>
      <c r="D1861" s="1" t="s">
        <v>438</v>
      </c>
      <c r="E1861" s="1" t="s">
        <v>772</v>
      </c>
      <c r="F1861" s="27" t="s">
        <v>779</v>
      </c>
      <c r="G1861" s="27" t="s">
        <v>45</v>
      </c>
      <c r="H1861" s="6">
        <f t="shared" si="117"/>
        <v>-30000</v>
      </c>
      <c r="I1861" s="22">
        <v>5</v>
      </c>
      <c r="K1861" t="s">
        <v>26</v>
      </c>
      <c r="M1861" s="2">
        <v>500</v>
      </c>
    </row>
    <row r="1862" spans="2:13" ht="12.75">
      <c r="B1862" s="444">
        <v>10000</v>
      </c>
      <c r="C1862" s="1" t="s">
        <v>26</v>
      </c>
      <c r="D1862" s="1" t="s">
        <v>438</v>
      </c>
      <c r="E1862" s="1" t="s">
        <v>772</v>
      </c>
      <c r="F1862" s="27" t="s">
        <v>780</v>
      </c>
      <c r="G1862" s="27" t="s">
        <v>91</v>
      </c>
      <c r="H1862" s="6">
        <f t="shared" si="117"/>
        <v>-40000</v>
      </c>
      <c r="I1862" s="22">
        <v>20</v>
      </c>
      <c r="K1862" t="s">
        <v>26</v>
      </c>
      <c r="M1862" s="2">
        <v>500</v>
      </c>
    </row>
    <row r="1863" spans="2:13" ht="12.75">
      <c r="B1863" s="444">
        <v>5000</v>
      </c>
      <c r="C1863" s="1" t="s">
        <v>26</v>
      </c>
      <c r="D1863" s="1" t="s">
        <v>438</v>
      </c>
      <c r="E1863" s="1" t="s">
        <v>772</v>
      </c>
      <c r="F1863" s="27" t="s">
        <v>781</v>
      </c>
      <c r="G1863" s="27" t="s">
        <v>58</v>
      </c>
      <c r="H1863" s="6">
        <f t="shared" si="117"/>
        <v>-45000</v>
      </c>
      <c r="I1863" s="22">
        <v>10</v>
      </c>
      <c r="K1863" t="s">
        <v>26</v>
      </c>
      <c r="M1863" s="2">
        <v>500</v>
      </c>
    </row>
    <row r="1864" spans="2:13" ht="12.75">
      <c r="B1864" s="444">
        <v>5000</v>
      </c>
      <c r="C1864" s="1" t="s">
        <v>26</v>
      </c>
      <c r="D1864" s="1" t="s">
        <v>438</v>
      </c>
      <c r="E1864" s="1" t="s">
        <v>772</v>
      </c>
      <c r="F1864" s="27" t="s">
        <v>782</v>
      </c>
      <c r="G1864" s="27" t="s">
        <v>103</v>
      </c>
      <c r="H1864" s="6">
        <f t="shared" si="117"/>
        <v>-50000</v>
      </c>
      <c r="I1864" s="22">
        <v>10</v>
      </c>
      <c r="K1864" t="s">
        <v>26</v>
      </c>
      <c r="M1864" s="2">
        <v>500</v>
      </c>
    </row>
    <row r="1865" spans="2:13" ht="12.75">
      <c r="B1865" s="444">
        <v>5000</v>
      </c>
      <c r="C1865" s="1" t="s">
        <v>26</v>
      </c>
      <c r="D1865" s="1" t="s">
        <v>438</v>
      </c>
      <c r="E1865" s="1" t="s">
        <v>772</v>
      </c>
      <c r="F1865" s="27" t="s">
        <v>783</v>
      </c>
      <c r="G1865" s="27" t="s">
        <v>104</v>
      </c>
      <c r="H1865" s="6">
        <f t="shared" si="117"/>
        <v>-55000</v>
      </c>
      <c r="I1865" s="22">
        <v>10</v>
      </c>
      <c r="K1865" t="s">
        <v>26</v>
      </c>
      <c r="M1865" s="2">
        <v>500</v>
      </c>
    </row>
    <row r="1866" spans="2:13" ht="12.75">
      <c r="B1866" s="444">
        <v>5000</v>
      </c>
      <c r="C1866" s="1" t="s">
        <v>26</v>
      </c>
      <c r="D1866" s="1" t="s">
        <v>438</v>
      </c>
      <c r="E1866" s="1" t="s">
        <v>772</v>
      </c>
      <c r="F1866" s="27" t="s">
        <v>784</v>
      </c>
      <c r="G1866" s="27" t="s">
        <v>102</v>
      </c>
      <c r="H1866" s="6">
        <f t="shared" si="117"/>
        <v>-60000</v>
      </c>
      <c r="I1866" s="22">
        <v>10</v>
      </c>
      <c r="K1866" t="s">
        <v>26</v>
      </c>
      <c r="M1866" s="2">
        <v>500</v>
      </c>
    </row>
    <row r="1867" spans="2:13" ht="12.75">
      <c r="B1867" s="444">
        <v>5000</v>
      </c>
      <c r="C1867" s="1" t="s">
        <v>26</v>
      </c>
      <c r="D1867" s="1" t="s">
        <v>438</v>
      </c>
      <c r="E1867" s="1" t="s">
        <v>772</v>
      </c>
      <c r="F1867" s="27" t="s">
        <v>785</v>
      </c>
      <c r="G1867" s="27" t="s">
        <v>93</v>
      </c>
      <c r="H1867" s="6">
        <f t="shared" si="117"/>
        <v>-65000</v>
      </c>
      <c r="I1867" s="22">
        <v>10</v>
      </c>
      <c r="K1867" t="s">
        <v>26</v>
      </c>
      <c r="M1867" s="2">
        <v>500</v>
      </c>
    </row>
    <row r="1868" spans="2:13" ht="12.75">
      <c r="B1868" s="444">
        <v>5000</v>
      </c>
      <c r="C1868" s="1" t="s">
        <v>26</v>
      </c>
      <c r="D1868" s="1" t="s">
        <v>438</v>
      </c>
      <c r="E1868" s="1" t="s">
        <v>772</v>
      </c>
      <c r="F1868" s="27" t="s">
        <v>786</v>
      </c>
      <c r="G1868" s="27" t="s">
        <v>95</v>
      </c>
      <c r="H1868" s="6">
        <f t="shared" si="117"/>
        <v>-70000</v>
      </c>
      <c r="I1868" s="22">
        <v>10</v>
      </c>
      <c r="K1868" t="s">
        <v>26</v>
      </c>
      <c r="M1868" s="2">
        <v>500</v>
      </c>
    </row>
    <row r="1869" spans="2:13" ht="12.75">
      <c r="B1869" s="444">
        <v>5000</v>
      </c>
      <c r="C1869" s="1" t="s">
        <v>26</v>
      </c>
      <c r="D1869" s="1" t="s">
        <v>438</v>
      </c>
      <c r="E1869" s="1" t="s">
        <v>772</v>
      </c>
      <c r="F1869" s="27" t="s">
        <v>787</v>
      </c>
      <c r="G1869" s="27" t="s">
        <v>97</v>
      </c>
      <c r="H1869" s="6">
        <f t="shared" si="117"/>
        <v>-75000</v>
      </c>
      <c r="I1869" s="22">
        <v>10</v>
      </c>
      <c r="K1869" t="s">
        <v>26</v>
      </c>
      <c r="M1869" s="2">
        <v>500</v>
      </c>
    </row>
    <row r="1870" spans="2:13" ht="12.75">
      <c r="B1870" s="444">
        <v>5000</v>
      </c>
      <c r="C1870" s="1" t="s">
        <v>26</v>
      </c>
      <c r="D1870" s="1" t="s">
        <v>438</v>
      </c>
      <c r="E1870" s="1" t="s">
        <v>772</v>
      </c>
      <c r="F1870" s="27" t="s">
        <v>788</v>
      </c>
      <c r="G1870" s="27" t="s">
        <v>99</v>
      </c>
      <c r="H1870" s="6">
        <f t="shared" si="117"/>
        <v>-80000</v>
      </c>
      <c r="I1870" s="22">
        <v>10</v>
      </c>
      <c r="K1870" t="s">
        <v>26</v>
      </c>
      <c r="M1870" s="2">
        <v>500</v>
      </c>
    </row>
    <row r="1871" spans="2:13" ht="12.75">
      <c r="B1871" s="444">
        <v>5000</v>
      </c>
      <c r="C1871" s="1" t="s">
        <v>26</v>
      </c>
      <c r="D1871" s="1" t="s">
        <v>438</v>
      </c>
      <c r="E1871" s="1" t="s">
        <v>772</v>
      </c>
      <c r="F1871" s="88" t="s">
        <v>789</v>
      </c>
      <c r="G1871" s="27" t="s">
        <v>216</v>
      </c>
      <c r="H1871" s="6">
        <f t="shared" si="117"/>
        <v>-85000</v>
      </c>
      <c r="I1871" s="22">
        <v>10</v>
      </c>
      <c r="K1871" t="s">
        <v>26</v>
      </c>
      <c r="M1871" s="2">
        <v>500</v>
      </c>
    </row>
    <row r="1872" spans="2:13" ht="12.75">
      <c r="B1872" s="444">
        <v>3000</v>
      </c>
      <c r="C1872" s="1" t="s">
        <v>26</v>
      </c>
      <c r="D1872" s="1" t="s">
        <v>438</v>
      </c>
      <c r="E1872" s="1" t="s">
        <v>772</v>
      </c>
      <c r="F1872" s="88" t="s">
        <v>790</v>
      </c>
      <c r="G1872" s="27" t="s">
        <v>216</v>
      </c>
      <c r="H1872" s="6">
        <f t="shared" si="117"/>
        <v>-88000</v>
      </c>
      <c r="I1872" s="22">
        <v>6</v>
      </c>
      <c r="K1872" t="s">
        <v>26</v>
      </c>
      <c r="M1872" s="2">
        <v>500</v>
      </c>
    </row>
    <row r="1873" spans="2:13" ht="12.75">
      <c r="B1873" s="444">
        <v>2500</v>
      </c>
      <c r="C1873" s="1" t="s">
        <v>26</v>
      </c>
      <c r="D1873" s="1" t="s">
        <v>438</v>
      </c>
      <c r="E1873" s="1" t="s">
        <v>772</v>
      </c>
      <c r="F1873" s="27" t="s">
        <v>791</v>
      </c>
      <c r="G1873" s="27" t="s">
        <v>217</v>
      </c>
      <c r="H1873" s="6">
        <f t="shared" si="117"/>
        <v>-90500</v>
      </c>
      <c r="I1873" s="22">
        <v>5</v>
      </c>
      <c r="K1873" t="s">
        <v>26</v>
      </c>
      <c r="M1873" s="2">
        <v>500</v>
      </c>
    </row>
    <row r="1874" spans="2:13" ht="12.75">
      <c r="B1874" s="444">
        <v>5000</v>
      </c>
      <c r="C1874" s="1" t="s">
        <v>26</v>
      </c>
      <c r="D1874" s="1" t="s">
        <v>438</v>
      </c>
      <c r="E1874" s="1" t="s">
        <v>772</v>
      </c>
      <c r="F1874" s="27" t="s">
        <v>792</v>
      </c>
      <c r="G1874" s="27" t="s">
        <v>259</v>
      </c>
      <c r="H1874" s="6">
        <f t="shared" si="117"/>
        <v>-95500</v>
      </c>
      <c r="I1874" s="22">
        <v>10</v>
      </c>
      <c r="K1874" t="s">
        <v>26</v>
      </c>
      <c r="M1874" s="2">
        <v>500</v>
      </c>
    </row>
    <row r="1875" spans="2:13" ht="12.75">
      <c r="B1875" s="444">
        <v>5000</v>
      </c>
      <c r="C1875" s="1" t="s">
        <v>26</v>
      </c>
      <c r="D1875" s="1" t="s">
        <v>438</v>
      </c>
      <c r="E1875" s="1" t="s">
        <v>772</v>
      </c>
      <c r="F1875" s="27" t="s">
        <v>793</v>
      </c>
      <c r="G1875" s="27" t="s">
        <v>279</v>
      </c>
      <c r="H1875" s="6">
        <f t="shared" si="117"/>
        <v>-100500</v>
      </c>
      <c r="I1875" s="22">
        <v>10</v>
      </c>
      <c r="K1875" t="s">
        <v>26</v>
      </c>
      <c r="M1875" s="2">
        <v>500</v>
      </c>
    </row>
    <row r="1876" spans="2:13" ht="12.75">
      <c r="B1876" s="444">
        <v>5000</v>
      </c>
      <c r="C1876" s="1" t="s">
        <v>26</v>
      </c>
      <c r="D1876" s="1" t="s">
        <v>438</v>
      </c>
      <c r="E1876" s="1" t="s">
        <v>772</v>
      </c>
      <c r="F1876" s="88" t="s">
        <v>794</v>
      </c>
      <c r="G1876" s="27" t="s">
        <v>292</v>
      </c>
      <c r="H1876" s="6">
        <f t="shared" si="117"/>
        <v>-105500</v>
      </c>
      <c r="I1876" s="22">
        <v>10</v>
      </c>
      <c r="K1876" t="s">
        <v>26</v>
      </c>
      <c r="M1876" s="2">
        <v>500</v>
      </c>
    </row>
    <row r="1877" spans="2:13" ht="12.75">
      <c r="B1877" s="444">
        <v>5000</v>
      </c>
      <c r="C1877" s="1" t="s">
        <v>26</v>
      </c>
      <c r="D1877" s="1" t="s">
        <v>438</v>
      </c>
      <c r="E1877" s="1" t="s">
        <v>772</v>
      </c>
      <c r="F1877" s="27" t="s">
        <v>795</v>
      </c>
      <c r="G1877" s="27" t="s">
        <v>294</v>
      </c>
      <c r="H1877" s="6">
        <f t="shared" si="117"/>
        <v>-110500</v>
      </c>
      <c r="I1877" s="22">
        <v>10</v>
      </c>
      <c r="K1877" t="s">
        <v>26</v>
      </c>
      <c r="M1877" s="2">
        <v>500</v>
      </c>
    </row>
    <row r="1878" spans="2:13" ht="12.75">
      <c r="B1878" s="444">
        <v>2500</v>
      </c>
      <c r="C1878" s="1" t="s">
        <v>26</v>
      </c>
      <c r="D1878" s="1" t="s">
        <v>438</v>
      </c>
      <c r="E1878" s="1" t="s">
        <v>772</v>
      </c>
      <c r="F1878" s="27" t="s">
        <v>796</v>
      </c>
      <c r="G1878" s="27" t="s">
        <v>298</v>
      </c>
      <c r="H1878" s="6">
        <f t="shared" si="117"/>
        <v>-113000</v>
      </c>
      <c r="I1878" s="22">
        <v>5</v>
      </c>
      <c r="K1878" t="s">
        <v>26</v>
      </c>
      <c r="M1878" s="2">
        <v>500</v>
      </c>
    </row>
    <row r="1879" spans="2:13" ht="12.75">
      <c r="B1879" s="458">
        <v>2500</v>
      </c>
      <c r="C1879" s="1" t="s">
        <v>26</v>
      </c>
      <c r="D1879" s="12" t="s">
        <v>438</v>
      </c>
      <c r="E1879" s="33" t="s">
        <v>797</v>
      </c>
      <c r="F1879" s="27" t="s">
        <v>798</v>
      </c>
      <c r="G1879" s="31" t="s">
        <v>16</v>
      </c>
      <c r="H1879" s="6">
        <f t="shared" si="117"/>
        <v>-115500</v>
      </c>
      <c r="I1879" s="22">
        <v>5</v>
      </c>
      <c r="K1879" t="s">
        <v>26</v>
      </c>
      <c r="M1879" s="2">
        <v>500</v>
      </c>
    </row>
    <row r="1880" spans="2:13" ht="12.75">
      <c r="B1880" s="444">
        <v>2500</v>
      </c>
      <c r="C1880" s="1" t="s">
        <v>26</v>
      </c>
      <c r="D1880" s="12" t="s">
        <v>438</v>
      </c>
      <c r="E1880" s="1" t="s">
        <v>797</v>
      </c>
      <c r="F1880" s="27" t="s">
        <v>799</v>
      </c>
      <c r="G1880" s="27" t="s">
        <v>33</v>
      </c>
      <c r="H1880" s="6">
        <f t="shared" si="117"/>
        <v>-118000</v>
      </c>
      <c r="I1880" s="22">
        <v>5</v>
      </c>
      <c r="K1880" t="s">
        <v>26</v>
      </c>
      <c r="M1880" s="2">
        <v>500</v>
      </c>
    </row>
    <row r="1881" spans="2:13" ht="12.75">
      <c r="B1881" s="444">
        <v>2500</v>
      </c>
      <c r="C1881" s="1" t="s">
        <v>26</v>
      </c>
      <c r="D1881" s="12" t="s">
        <v>438</v>
      </c>
      <c r="E1881" s="1" t="s">
        <v>797</v>
      </c>
      <c r="F1881" s="27" t="s">
        <v>800</v>
      </c>
      <c r="G1881" s="27" t="s">
        <v>36</v>
      </c>
      <c r="H1881" s="6">
        <f t="shared" si="117"/>
        <v>-120500</v>
      </c>
      <c r="I1881" s="22">
        <v>5</v>
      </c>
      <c r="K1881" t="s">
        <v>26</v>
      </c>
      <c r="M1881" s="2">
        <v>500</v>
      </c>
    </row>
    <row r="1882" spans="2:13" ht="12.75">
      <c r="B1882" s="444">
        <v>2500</v>
      </c>
      <c r="C1882" s="1" t="s">
        <v>26</v>
      </c>
      <c r="D1882" s="1" t="s">
        <v>438</v>
      </c>
      <c r="E1882" s="1" t="s">
        <v>797</v>
      </c>
      <c r="F1882" s="27" t="s">
        <v>801</v>
      </c>
      <c r="G1882" s="27" t="s">
        <v>41</v>
      </c>
      <c r="H1882" s="6">
        <f t="shared" si="117"/>
        <v>-123000</v>
      </c>
      <c r="I1882" s="22">
        <v>5</v>
      </c>
      <c r="K1882" t="s">
        <v>26</v>
      </c>
      <c r="M1882" s="2">
        <v>500</v>
      </c>
    </row>
    <row r="1883" spans="2:13" ht="12.75">
      <c r="B1883" s="444">
        <v>2500</v>
      </c>
      <c r="C1883" s="1" t="s">
        <v>26</v>
      </c>
      <c r="D1883" s="1" t="s">
        <v>438</v>
      </c>
      <c r="E1883" s="1" t="s">
        <v>797</v>
      </c>
      <c r="F1883" s="27" t="s">
        <v>802</v>
      </c>
      <c r="G1883" s="27" t="s">
        <v>43</v>
      </c>
      <c r="H1883" s="6">
        <f t="shared" si="117"/>
        <v>-125500</v>
      </c>
      <c r="I1883" s="22">
        <v>5</v>
      </c>
      <c r="K1883" t="s">
        <v>26</v>
      </c>
      <c r="M1883" s="2">
        <v>500</v>
      </c>
    </row>
    <row r="1884" spans="2:13" ht="12.75">
      <c r="B1884" s="444">
        <v>2500</v>
      </c>
      <c r="C1884" s="1" t="s">
        <v>26</v>
      </c>
      <c r="D1884" s="1" t="s">
        <v>438</v>
      </c>
      <c r="E1884" s="1" t="s">
        <v>797</v>
      </c>
      <c r="F1884" s="27" t="s">
        <v>803</v>
      </c>
      <c r="G1884" s="27" t="s">
        <v>45</v>
      </c>
      <c r="H1884" s="6">
        <f t="shared" si="117"/>
        <v>-128000</v>
      </c>
      <c r="I1884" s="22">
        <v>5</v>
      </c>
      <c r="K1884" t="s">
        <v>26</v>
      </c>
      <c r="M1884" s="2">
        <v>500</v>
      </c>
    </row>
    <row r="1885" spans="2:13" ht="12.75">
      <c r="B1885" s="444">
        <v>2500</v>
      </c>
      <c r="C1885" s="1" t="s">
        <v>26</v>
      </c>
      <c r="D1885" s="1" t="s">
        <v>438</v>
      </c>
      <c r="E1885" s="1" t="s">
        <v>797</v>
      </c>
      <c r="F1885" s="27" t="s">
        <v>804</v>
      </c>
      <c r="G1885" s="27" t="s">
        <v>91</v>
      </c>
      <c r="H1885" s="6">
        <f t="shared" si="117"/>
        <v>-130500</v>
      </c>
      <c r="I1885" s="22">
        <v>5</v>
      </c>
      <c r="K1885" t="s">
        <v>26</v>
      </c>
      <c r="M1885" s="2">
        <v>500</v>
      </c>
    </row>
    <row r="1886" spans="2:13" ht="12.75">
      <c r="B1886" s="444">
        <v>2500</v>
      </c>
      <c r="C1886" s="1" t="s">
        <v>26</v>
      </c>
      <c r="D1886" s="1" t="s">
        <v>438</v>
      </c>
      <c r="E1886" s="1" t="s">
        <v>797</v>
      </c>
      <c r="F1886" s="27" t="s">
        <v>805</v>
      </c>
      <c r="G1886" s="27" t="s">
        <v>58</v>
      </c>
      <c r="H1886" s="6">
        <f t="shared" si="117"/>
        <v>-133000</v>
      </c>
      <c r="I1886" s="22">
        <v>5</v>
      </c>
      <c r="K1886" t="s">
        <v>26</v>
      </c>
      <c r="M1886" s="2">
        <v>500</v>
      </c>
    </row>
    <row r="1887" spans="2:13" ht="12.75">
      <c r="B1887" s="444">
        <v>2500</v>
      </c>
      <c r="C1887" s="1" t="s">
        <v>26</v>
      </c>
      <c r="D1887" s="1" t="s">
        <v>438</v>
      </c>
      <c r="E1887" s="1" t="s">
        <v>797</v>
      </c>
      <c r="F1887" s="27" t="s">
        <v>806</v>
      </c>
      <c r="G1887" s="27" t="s">
        <v>104</v>
      </c>
      <c r="H1887" s="6">
        <f t="shared" si="117"/>
        <v>-135500</v>
      </c>
      <c r="I1887" s="22">
        <v>5</v>
      </c>
      <c r="K1887" t="s">
        <v>26</v>
      </c>
      <c r="M1887" s="2">
        <v>500</v>
      </c>
    </row>
    <row r="1888" spans="2:13" ht="12.75">
      <c r="B1888" s="444">
        <v>2500</v>
      </c>
      <c r="C1888" s="1" t="s">
        <v>26</v>
      </c>
      <c r="D1888" s="1" t="s">
        <v>438</v>
      </c>
      <c r="E1888" s="1" t="s">
        <v>797</v>
      </c>
      <c r="F1888" s="27" t="s">
        <v>807</v>
      </c>
      <c r="G1888" s="27" t="s">
        <v>102</v>
      </c>
      <c r="H1888" s="6">
        <f t="shared" si="117"/>
        <v>-138000</v>
      </c>
      <c r="I1888" s="22">
        <v>5</v>
      </c>
      <c r="K1888" t="s">
        <v>26</v>
      </c>
      <c r="M1888" s="2">
        <v>500</v>
      </c>
    </row>
    <row r="1889" spans="2:13" ht="12.75">
      <c r="B1889" s="444">
        <v>2500</v>
      </c>
      <c r="C1889" s="1" t="s">
        <v>26</v>
      </c>
      <c r="D1889" s="1" t="s">
        <v>438</v>
      </c>
      <c r="E1889" s="1" t="s">
        <v>797</v>
      </c>
      <c r="F1889" s="27" t="s">
        <v>808</v>
      </c>
      <c r="G1889" s="27" t="s">
        <v>93</v>
      </c>
      <c r="H1889" s="6">
        <f t="shared" si="117"/>
        <v>-140500</v>
      </c>
      <c r="I1889" s="22">
        <v>5</v>
      </c>
      <c r="K1889" t="s">
        <v>26</v>
      </c>
      <c r="M1889" s="2">
        <v>500</v>
      </c>
    </row>
    <row r="1890" spans="2:13" ht="12.75">
      <c r="B1890" s="444">
        <v>2500</v>
      </c>
      <c r="C1890" s="1" t="s">
        <v>26</v>
      </c>
      <c r="D1890" s="1" t="s">
        <v>438</v>
      </c>
      <c r="E1890" s="1" t="s">
        <v>797</v>
      </c>
      <c r="F1890" s="27" t="s">
        <v>809</v>
      </c>
      <c r="G1890" s="27" t="s">
        <v>95</v>
      </c>
      <c r="H1890" s="6">
        <f t="shared" si="117"/>
        <v>-143000</v>
      </c>
      <c r="I1890" s="22">
        <v>5</v>
      </c>
      <c r="K1890" t="s">
        <v>26</v>
      </c>
      <c r="M1890" s="2">
        <v>500</v>
      </c>
    </row>
    <row r="1891" spans="2:13" ht="12.75">
      <c r="B1891" s="444">
        <v>2500</v>
      </c>
      <c r="C1891" s="1" t="s">
        <v>26</v>
      </c>
      <c r="D1891" s="1" t="s">
        <v>438</v>
      </c>
      <c r="E1891" s="1" t="s">
        <v>797</v>
      </c>
      <c r="F1891" s="27" t="s">
        <v>810</v>
      </c>
      <c r="G1891" s="27" t="s">
        <v>99</v>
      </c>
      <c r="H1891" s="6">
        <f t="shared" si="117"/>
        <v>-145500</v>
      </c>
      <c r="I1891" s="22">
        <v>5</v>
      </c>
      <c r="K1891" t="s">
        <v>26</v>
      </c>
      <c r="M1891" s="2">
        <v>500</v>
      </c>
    </row>
    <row r="1892" spans="2:13" ht="12.75">
      <c r="B1892" s="444">
        <v>10000</v>
      </c>
      <c r="C1892" s="1" t="s">
        <v>26</v>
      </c>
      <c r="D1892" s="1" t="s">
        <v>438</v>
      </c>
      <c r="E1892" s="1" t="s">
        <v>797</v>
      </c>
      <c r="F1892" s="88" t="s">
        <v>811</v>
      </c>
      <c r="G1892" s="27" t="s">
        <v>99</v>
      </c>
      <c r="H1892" s="6">
        <f t="shared" si="117"/>
        <v>-155500</v>
      </c>
      <c r="I1892" s="22">
        <v>20</v>
      </c>
      <c r="K1892" t="s">
        <v>26</v>
      </c>
      <c r="M1892" s="2">
        <v>500</v>
      </c>
    </row>
    <row r="1893" spans="2:13" ht="12.75">
      <c r="B1893" s="444">
        <v>5000</v>
      </c>
      <c r="C1893" s="1" t="s">
        <v>26</v>
      </c>
      <c r="D1893" s="1" t="s">
        <v>438</v>
      </c>
      <c r="E1893" s="1" t="s">
        <v>797</v>
      </c>
      <c r="F1893" s="88" t="s">
        <v>812</v>
      </c>
      <c r="G1893" s="27" t="s">
        <v>216</v>
      </c>
      <c r="H1893" s="6">
        <f t="shared" si="117"/>
        <v>-160500</v>
      </c>
      <c r="I1893" s="22">
        <v>10</v>
      </c>
      <c r="K1893" t="s">
        <v>26</v>
      </c>
      <c r="M1893" s="2">
        <v>500</v>
      </c>
    </row>
    <row r="1894" spans="2:13" ht="12.75">
      <c r="B1894" s="444">
        <v>2500</v>
      </c>
      <c r="C1894" s="1" t="s">
        <v>26</v>
      </c>
      <c r="D1894" s="1" t="s">
        <v>438</v>
      </c>
      <c r="E1894" s="1" t="s">
        <v>797</v>
      </c>
      <c r="F1894" s="27" t="s">
        <v>813</v>
      </c>
      <c r="G1894" s="27" t="s">
        <v>217</v>
      </c>
      <c r="H1894" s="6">
        <f t="shared" si="117"/>
        <v>-163000</v>
      </c>
      <c r="I1894" s="22">
        <v>5</v>
      </c>
      <c r="K1894" t="s">
        <v>26</v>
      </c>
      <c r="M1894" s="2">
        <v>500</v>
      </c>
    </row>
    <row r="1895" spans="2:13" ht="12.75">
      <c r="B1895" s="444">
        <v>2500</v>
      </c>
      <c r="C1895" s="1" t="s">
        <v>26</v>
      </c>
      <c r="D1895" s="1" t="s">
        <v>438</v>
      </c>
      <c r="E1895" s="1" t="s">
        <v>797</v>
      </c>
      <c r="F1895" s="27" t="s">
        <v>814</v>
      </c>
      <c r="G1895" s="27" t="s">
        <v>259</v>
      </c>
      <c r="H1895" s="6">
        <f t="shared" si="117"/>
        <v>-165500</v>
      </c>
      <c r="I1895" s="22">
        <v>5</v>
      </c>
      <c r="K1895" t="s">
        <v>26</v>
      </c>
      <c r="M1895" s="2">
        <v>500</v>
      </c>
    </row>
    <row r="1896" spans="2:13" ht="12.75">
      <c r="B1896" s="444">
        <v>2500</v>
      </c>
      <c r="C1896" s="1" t="s">
        <v>26</v>
      </c>
      <c r="D1896" s="1" t="s">
        <v>438</v>
      </c>
      <c r="E1896" s="1" t="s">
        <v>797</v>
      </c>
      <c r="F1896" s="27" t="s">
        <v>815</v>
      </c>
      <c r="G1896" s="27" t="s">
        <v>279</v>
      </c>
      <c r="H1896" s="6">
        <f t="shared" si="117"/>
        <v>-168000</v>
      </c>
      <c r="I1896" s="22">
        <v>5</v>
      </c>
      <c r="K1896" t="s">
        <v>26</v>
      </c>
      <c r="M1896" s="2">
        <v>500</v>
      </c>
    </row>
    <row r="1897" spans="2:13" ht="12.75">
      <c r="B1897" s="444">
        <v>2500</v>
      </c>
      <c r="C1897" s="1" t="s">
        <v>26</v>
      </c>
      <c r="D1897" s="1" t="s">
        <v>438</v>
      </c>
      <c r="E1897" s="1" t="s">
        <v>797</v>
      </c>
      <c r="F1897" s="27" t="s">
        <v>816</v>
      </c>
      <c r="G1897" s="27" t="s">
        <v>292</v>
      </c>
      <c r="H1897" s="6">
        <f t="shared" si="117"/>
        <v>-170500</v>
      </c>
      <c r="I1897" s="22">
        <v>5</v>
      </c>
      <c r="K1897" t="s">
        <v>26</v>
      </c>
      <c r="M1897" s="2">
        <v>500</v>
      </c>
    </row>
    <row r="1898" spans="2:13" ht="12.75">
      <c r="B1898" s="444">
        <v>2500</v>
      </c>
      <c r="C1898" s="1" t="s">
        <v>26</v>
      </c>
      <c r="D1898" s="1" t="s">
        <v>438</v>
      </c>
      <c r="E1898" s="1" t="s">
        <v>797</v>
      </c>
      <c r="F1898" s="27" t="s">
        <v>817</v>
      </c>
      <c r="G1898" s="27" t="s">
        <v>294</v>
      </c>
      <c r="H1898" s="6">
        <f t="shared" si="117"/>
        <v>-173000</v>
      </c>
      <c r="I1898" s="22">
        <v>5</v>
      </c>
      <c r="K1898" t="s">
        <v>26</v>
      </c>
      <c r="M1898" s="2">
        <v>500</v>
      </c>
    </row>
    <row r="1899" spans="2:13" ht="12.75">
      <c r="B1899" s="444">
        <v>2500</v>
      </c>
      <c r="C1899" s="1" t="s">
        <v>26</v>
      </c>
      <c r="D1899" s="1" t="s">
        <v>438</v>
      </c>
      <c r="E1899" s="1" t="s">
        <v>797</v>
      </c>
      <c r="F1899" s="27" t="s">
        <v>818</v>
      </c>
      <c r="G1899" s="27" t="s">
        <v>296</v>
      </c>
      <c r="H1899" s="6">
        <f t="shared" si="117"/>
        <v>-175500</v>
      </c>
      <c r="I1899" s="22">
        <v>5</v>
      </c>
      <c r="K1899" t="s">
        <v>26</v>
      </c>
      <c r="M1899" s="2">
        <v>500</v>
      </c>
    </row>
    <row r="1900" spans="1:13" s="62" customFormat="1" ht="12.75">
      <c r="A1900" s="11"/>
      <c r="B1900" s="451">
        <f>SUM(B1855:B1899)</f>
        <v>175500</v>
      </c>
      <c r="C1900" s="11" t="s">
        <v>26</v>
      </c>
      <c r="D1900" s="11"/>
      <c r="E1900" s="11"/>
      <c r="F1900" s="18"/>
      <c r="G1900" s="18"/>
      <c r="H1900" s="59">
        <v>0</v>
      </c>
      <c r="I1900" s="61">
        <f aca="true" t="shared" si="118" ref="I1900:I1931">+B1900/M1900</f>
        <v>351</v>
      </c>
      <c r="M1900" s="63">
        <v>500</v>
      </c>
    </row>
    <row r="1901" spans="2:13" ht="12.75">
      <c r="B1901" s="6"/>
      <c r="D1901" s="12"/>
      <c r="H1901" s="6">
        <f aca="true" t="shared" si="119" ref="H1901:H1961">H1900-B1901</f>
        <v>0</v>
      </c>
      <c r="I1901" s="22">
        <f t="shared" si="118"/>
        <v>0</v>
      </c>
      <c r="M1901" s="2">
        <v>500</v>
      </c>
    </row>
    <row r="1902" spans="2:13" ht="12.75">
      <c r="B1902" s="6"/>
      <c r="D1902" s="12"/>
      <c r="H1902" s="6">
        <f t="shared" si="119"/>
        <v>0</v>
      </c>
      <c r="I1902" s="22">
        <f t="shared" si="118"/>
        <v>0</v>
      </c>
      <c r="M1902" s="2">
        <v>500</v>
      </c>
    </row>
    <row r="1903" spans="1:13" ht="12.75">
      <c r="A1903" s="1" t="s">
        <v>819</v>
      </c>
      <c r="B1903" s="354">
        <v>1500</v>
      </c>
      <c r="C1903" s="1" t="s">
        <v>820</v>
      </c>
      <c r="D1903" s="1" t="s">
        <v>438</v>
      </c>
      <c r="E1903" s="1" t="s">
        <v>821</v>
      </c>
      <c r="F1903" s="27" t="s">
        <v>822</v>
      </c>
      <c r="G1903" s="27" t="s">
        <v>296</v>
      </c>
      <c r="H1903" s="6">
        <f t="shared" si="119"/>
        <v>-1500</v>
      </c>
      <c r="I1903" s="22">
        <f t="shared" si="118"/>
        <v>3</v>
      </c>
      <c r="K1903" t="s">
        <v>797</v>
      </c>
      <c r="M1903" s="2">
        <v>500</v>
      </c>
    </row>
    <row r="1904" spans="1:13" s="76" customFormat="1" ht="12.75">
      <c r="A1904" s="71"/>
      <c r="B1904" s="427">
        <f>SUM(B1903)</f>
        <v>1500</v>
      </c>
      <c r="C1904" s="73" t="s">
        <v>821</v>
      </c>
      <c r="D1904" s="71"/>
      <c r="E1904" s="71"/>
      <c r="F1904" s="74"/>
      <c r="G1904" s="74"/>
      <c r="H1904" s="72">
        <v>0</v>
      </c>
      <c r="I1904" s="75">
        <f t="shared" si="118"/>
        <v>3</v>
      </c>
      <c r="M1904" s="2">
        <v>500</v>
      </c>
    </row>
    <row r="1905" spans="2:13" ht="12.75">
      <c r="B1905" s="354"/>
      <c r="H1905" s="6">
        <f t="shared" si="119"/>
        <v>0</v>
      </c>
      <c r="I1905" s="22">
        <f t="shared" si="118"/>
        <v>0</v>
      </c>
      <c r="M1905" s="2">
        <v>500</v>
      </c>
    </row>
    <row r="1906" spans="1:13" s="15" customFormat="1" ht="12.75">
      <c r="A1906" s="1"/>
      <c r="B1906" s="390"/>
      <c r="C1906" s="12"/>
      <c r="D1906" s="12"/>
      <c r="E1906" s="12"/>
      <c r="F1906" s="27"/>
      <c r="G1906" s="30"/>
      <c r="H1906" s="6">
        <f>H1905-B1906</f>
        <v>0</v>
      </c>
      <c r="I1906" s="22">
        <f t="shared" si="118"/>
        <v>0</v>
      </c>
      <c r="J1906"/>
      <c r="K1906"/>
      <c r="L1906"/>
      <c r="M1906" s="2">
        <v>500</v>
      </c>
    </row>
    <row r="1907" spans="2:13" ht="12.75">
      <c r="B1907" s="354">
        <v>2300</v>
      </c>
      <c r="C1907" s="1" t="s">
        <v>879</v>
      </c>
      <c r="D1907" s="12" t="s">
        <v>438</v>
      </c>
      <c r="E1907" s="1" t="s">
        <v>461</v>
      </c>
      <c r="F1907" s="70" t="s">
        <v>823</v>
      </c>
      <c r="G1907" s="27" t="s">
        <v>296</v>
      </c>
      <c r="H1907" s="6">
        <f>H1906-B1907</f>
        <v>-2300</v>
      </c>
      <c r="I1907" s="22">
        <f t="shared" si="118"/>
        <v>4.6</v>
      </c>
      <c r="K1907" t="s">
        <v>772</v>
      </c>
      <c r="M1907" s="2">
        <v>500</v>
      </c>
    </row>
    <row r="1908" spans="1:13" s="156" customFormat="1" ht="12.75">
      <c r="A1908" s="1"/>
      <c r="B1908" s="354">
        <v>2300</v>
      </c>
      <c r="C1908" s="1" t="s">
        <v>880</v>
      </c>
      <c r="D1908" s="12" t="s">
        <v>438</v>
      </c>
      <c r="E1908" s="1" t="s">
        <v>461</v>
      </c>
      <c r="F1908" s="70" t="s">
        <v>824</v>
      </c>
      <c r="G1908" s="70" t="s">
        <v>298</v>
      </c>
      <c r="H1908" s="6">
        <f t="shared" si="119"/>
        <v>-4600</v>
      </c>
      <c r="I1908" s="22">
        <f t="shared" si="118"/>
        <v>4.6</v>
      </c>
      <c r="J1908"/>
      <c r="K1908" t="s">
        <v>772</v>
      </c>
      <c r="L1908"/>
      <c r="M1908" s="2">
        <v>500</v>
      </c>
    </row>
    <row r="1909" spans="1:13" s="62" customFormat="1" ht="12.75">
      <c r="A1909" s="71"/>
      <c r="B1909" s="427">
        <f>SUM(B1907:B1908)</f>
        <v>4600</v>
      </c>
      <c r="C1909" s="73" t="s">
        <v>515</v>
      </c>
      <c r="D1909" s="71"/>
      <c r="E1909" s="71"/>
      <c r="F1909" s="74"/>
      <c r="G1909" s="74"/>
      <c r="H1909" s="72">
        <v>0</v>
      </c>
      <c r="I1909" s="75">
        <f t="shared" si="118"/>
        <v>9.2</v>
      </c>
      <c r="J1909" s="76"/>
      <c r="K1909" s="76"/>
      <c r="L1909" s="76"/>
      <c r="M1909" s="2">
        <v>500</v>
      </c>
    </row>
    <row r="1910" spans="2:14" ht="12.75">
      <c r="B1910" s="354"/>
      <c r="D1910" s="12"/>
      <c r="H1910" s="6">
        <f t="shared" si="119"/>
        <v>0</v>
      </c>
      <c r="I1910" s="22">
        <f t="shared" si="118"/>
        <v>0</v>
      </c>
      <c r="M1910" s="2">
        <v>500</v>
      </c>
      <c r="N1910" s="38">
        <v>500</v>
      </c>
    </row>
    <row r="1911" spans="2:13" ht="12.75">
      <c r="B1911" s="354"/>
      <c r="D1911" s="12"/>
      <c r="H1911" s="6">
        <f>H1910-B1911</f>
        <v>0</v>
      </c>
      <c r="I1911" s="22">
        <f t="shared" si="118"/>
        <v>0</v>
      </c>
      <c r="M1911" s="2">
        <v>500</v>
      </c>
    </row>
    <row r="1912" spans="2:13" ht="12.75">
      <c r="B1912" s="354">
        <v>2000</v>
      </c>
      <c r="C1912" s="1" t="s">
        <v>20</v>
      </c>
      <c r="D1912" s="12" t="s">
        <v>438</v>
      </c>
      <c r="E1912" s="1" t="s">
        <v>461</v>
      </c>
      <c r="F1912" s="70" t="s">
        <v>825</v>
      </c>
      <c r="G1912" s="27" t="s">
        <v>296</v>
      </c>
      <c r="H1912" s="6">
        <f>H1911-B1912</f>
        <v>-2000</v>
      </c>
      <c r="I1912" s="22">
        <f t="shared" si="118"/>
        <v>4</v>
      </c>
      <c r="K1912" t="s">
        <v>772</v>
      </c>
      <c r="M1912" s="2">
        <v>500</v>
      </c>
    </row>
    <row r="1913" spans="1:13" s="156" customFormat="1" ht="12.75">
      <c r="A1913" s="1"/>
      <c r="B1913" s="354">
        <v>2000</v>
      </c>
      <c r="C1913" s="1" t="s">
        <v>20</v>
      </c>
      <c r="D1913" s="12" t="s">
        <v>438</v>
      </c>
      <c r="E1913" s="1" t="s">
        <v>461</v>
      </c>
      <c r="F1913" s="70" t="s">
        <v>825</v>
      </c>
      <c r="G1913" s="27" t="s">
        <v>298</v>
      </c>
      <c r="H1913" s="6">
        <f t="shared" si="119"/>
        <v>-4000</v>
      </c>
      <c r="I1913" s="22">
        <f t="shared" si="118"/>
        <v>4</v>
      </c>
      <c r="J1913"/>
      <c r="K1913" t="s">
        <v>772</v>
      </c>
      <c r="L1913"/>
      <c r="M1913" s="2">
        <v>500</v>
      </c>
    </row>
    <row r="1914" spans="1:13" s="62" customFormat="1" ht="12.75">
      <c r="A1914" s="71"/>
      <c r="B1914" s="427">
        <f>SUM(B1912:B1913)</f>
        <v>4000</v>
      </c>
      <c r="C1914" s="73" t="s">
        <v>20</v>
      </c>
      <c r="D1914" s="71"/>
      <c r="E1914" s="71"/>
      <c r="F1914" s="74"/>
      <c r="G1914" s="74"/>
      <c r="H1914" s="72">
        <v>0</v>
      </c>
      <c r="I1914" s="75">
        <f t="shared" si="118"/>
        <v>8</v>
      </c>
      <c r="J1914" s="76"/>
      <c r="K1914" s="76"/>
      <c r="L1914" s="76"/>
      <c r="M1914" s="2">
        <v>500</v>
      </c>
    </row>
    <row r="1915" spans="2:13" ht="12.75">
      <c r="B1915" s="354"/>
      <c r="D1915" s="12"/>
      <c r="H1915" s="6">
        <f t="shared" si="119"/>
        <v>0</v>
      </c>
      <c r="I1915" s="22">
        <f t="shared" si="118"/>
        <v>0</v>
      </c>
      <c r="M1915" s="2">
        <v>500</v>
      </c>
    </row>
    <row r="1916" spans="2:13" ht="12.75">
      <c r="B1916" s="354"/>
      <c r="H1916" s="6">
        <f>H1915-B1916</f>
        <v>0</v>
      </c>
      <c r="I1916" s="22">
        <f t="shared" si="118"/>
        <v>0</v>
      </c>
      <c r="M1916" s="2">
        <v>500</v>
      </c>
    </row>
    <row r="1917" spans="1:13" s="156" customFormat="1" ht="12.75">
      <c r="A1917" s="1"/>
      <c r="B1917" s="354">
        <v>5000</v>
      </c>
      <c r="C1917" s="1" t="s">
        <v>54</v>
      </c>
      <c r="D1917" s="12" t="s">
        <v>438</v>
      </c>
      <c r="E1917" s="1" t="s">
        <v>461</v>
      </c>
      <c r="F1917" s="70" t="s">
        <v>826</v>
      </c>
      <c r="G1917" s="27" t="s">
        <v>296</v>
      </c>
      <c r="H1917" s="6">
        <f t="shared" si="119"/>
        <v>-5000</v>
      </c>
      <c r="I1917" s="22">
        <f t="shared" si="118"/>
        <v>10</v>
      </c>
      <c r="J1917"/>
      <c r="K1917" t="s">
        <v>772</v>
      </c>
      <c r="L1917"/>
      <c r="M1917" s="2">
        <v>500</v>
      </c>
    </row>
    <row r="1918" spans="1:13" s="62" customFormat="1" ht="12.75">
      <c r="A1918" s="71"/>
      <c r="B1918" s="427">
        <f>SUM(B1917)</f>
        <v>5000</v>
      </c>
      <c r="C1918" s="73" t="s">
        <v>54</v>
      </c>
      <c r="D1918" s="71"/>
      <c r="E1918" s="71"/>
      <c r="F1918" s="74"/>
      <c r="G1918" s="74"/>
      <c r="H1918" s="72">
        <v>0</v>
      </c>
      <c r="I1918" s="75">
        <f t="shared" si="118"/>
        <v>10</v>
      </c>
      <c r="J1918" s="76"/>
      <c r="K1918" s="76"/>
      <c r="L1918" s="76"/>
      <c r="M1918" s="77">
        <v>500</v>
      </c>
    </row>
    <row r="1919" spans="2:13" ht="12.75">
      <c r="B1919" s="354"/>
      <c r="H1919" s="6">
        <f t="shared" si="119"/>
        <v>0</v>
      </c>
      <c r="I1919" s="22">
        <f t="shared" si="118"/>
        <v>0</v>
      </c>
      <c r="M1919" s="2">
        <v>500</v>
      </c>
    </row>
    <row r="1920" spans="2:13" ht="12.75">
      <c r="B1920" s="354"/>
      <c r="H1920" s="6">
        <f t="shared" si="119"/>
        <v>0</v>
      </c>
      <c r="I1920" s="22">
        <f t="shared" si="118"/>
        <v>0</v>
      </c>
      <c r="M1920" s="2">
        <v>500</v>
      </c>
    </row>
    <row r="1921" spans="2:13" ht="12.75">
      <c r="B1921" s="354"/>
      <c r="H1921" s="6">
        <f t="shared" si="119"/>
        <v>0</v>
      </c>
      <c r="I1921" s="22">
        <f t="shared" si="118"/>
        <v>0</v>
      </c>
      <c r="M1921" s="2">
        <v>500</v>
      </c>
    </row>
    <row r="1922" spans="2:13" ht="12.75">
      <c r="B1922" s="354"/>
      <c r="H1922" s="6">
        <f t="shared" si="119"/>
        <v>0</v>
      </c>
      <c r="I1922" s="22">
        <f t="shared" si="118"/>
        <v>0</v>
      </c>
      <c r="M1922" s="2">
        <v>500</v>
      </c>
    </row>
    <row r="1923" spans="1:13" ht="12.75">
      <c r="A1923" s="12"/>
      <c r="B1923" s="390">
        <v>1500</v>
      </c>
      <c r="C1923" s="12" t="s">
        <v>18</v>
      </c>
      <c r="D1923" s="12" t="s">
        <v>438</v>
      </c>
      <c r="E1923" s="12" t="s">
        <v>19</v>
      </c>
      <c r="F1923" s="27" t="s">
        <v>822</v>
      </c>
      <c r="G1923" s="30" t="s">
        <v>16</v>
      </c>
      <c r="H1923" s="6">
        <f t="shared" si="119"/>
        <v>-1500</v>
      </c>
      <c r="I1923" s="22">
        <f t="shared" si="118"/>
        <v>3</v>
      </c>
      <c r="J1923" s="15"/>
      <c r="K1923" t="s">
        <v>797</v>
      </c>
      <c r="L1923" s="15"/>
      <c r="M1923" s="2">
        <v>500</v>
      </c>
    </row>
    <row r="1924" spans="2:13" ht="12.75">
      <c r="B1924" s="354">
        <v>1200</v>
      </c>
      <c r="C1924" s="12" t="s">
        <v>18</v>
      </c>
      <c r="D1924" s="12" t="s">
        <v>438</v>
      </c>
      <c r="E1924" s="1" t="s">
        <v>19</v>
      </c>
      <c r="F1924" s="27" t="s">
        <v>822</v>
      </c>
      <c r="G1924" s="27" t="s">
        <v>33</v>
      </c>
      <c r="H1924" s="6">
        <f t="shared" si="119"/>
        <v>-2700</v>
      </c>
      <c r="I1924" s="22">
        <f t="shared" si="118"/>
        <v>2.4</v>
      </c>
      <c r="K1924" t="s">
        <v>797</v>
      </c>
      <c r="M1924" s="2">
        <v>500</v>
      </c>
    </row>
    <row r="1925" spans="2:13" ht="12.75">
      <c r="B1925" s="354">
        <v>1500</v>
      </c>
      <c r="C1925" s="1" t="s">
        <v>18</v>
      </c>
      <c r="D1925" s="12" t="s">
        <v>438</v>
      </c>
      <c r="E1925" s="1" t="s">
        <v>19</v>
      </c>
      <c r="F1925" s="27" t="s">
        <v>822</v>
      </c>
      <c r="G1925" s="27" t="s">
        <v>36</v>
      </c>
      <c r="H1925" s="6">
        <f t="shared" si="119"/>
        <v>-4200</v>
      </c>
      <c r="I1925" s="22">
        <f t="shared" si="118"/>
        <v>3</v>
      </c>
      <c r="K1925" t="s">
        <v>797</v>
      </c>
      <c r="M1925" s="2">
        <v>500</v>
      </c>
    </row>
    <row r="1926" spans="2:13" ht="12.75">
      <c r="B1926" s="354">
        <v>1400</v>
      </c>
      <c r="C1926" s="1" t="s">
        <v>18</v>
      </c>
      <c r="D1926" s="12" t="s">
        <v>438</v>
      </c>
      <c r="E1926" s="1" t="s">
        <v>19</v>
      </c>
      <c r="F1926" s="27" t="s">
        <v>822</v>
      </c>
      <c r="G1926" s="27" t="s">
        <v>39</v>
      </c>
      <c r="H1926" s="6">
        <f t="shared" si="119"/>
        <v>-5600</v>
      </c>
      <c r="I1926" s="22">
        <f t="shared" si="118"/>
        <v>2.8</v>
      </c>
      <c r="K1926" t="s">
        <v>797</v>
      </c>
      <c r="M1926" s="2">
        <v>500</v>
      </c>
    </row>
    <row r="1927" spans="2:13" ht="12.75">
      <c r="B1927" s="354">
        <v>1600</v>
      </c>
      <c r="C1927" s="37" t="s">
        <v>18</v>
      </c>
      <c r="D1927" s="12" t="s">
        <v>438</v>
      </c>
      <c r="E1927" s="37" t="s">
        <v>19</v>
      </c>
      <c r="F1927" s="27" t="s">
        <v>822</v>
      </c>
      <c r="G1927" s="27" t="s">
        <v>41</v>
      </c>
      <c r="H1927" s="6">
        <f t="shared" si="119"/>
        <v>-7200</v>
      </c>
      <c r="I1927" s="22">
        <f t="shared" si="118"/>
        <v>3.2</v>
      </c>
      <c r="J1927" s="36"/>
      <c r="K1927" t="s">
        <v>797</v>
      </c>
      <c r="L1927" s="36"/>
      <c r="M1927" s="2">
        <v>500</v>
      </c>
    </row>
    <row r="1928" spans="2:13" ht="12.75">
      <c r="B1928" s="354">
        <v>1500</v>
      </c>
      <c r="C1928" s="1" t="s">
        <v>18</v>
      </c>
      <c r="D1928" s="12" t="s">
        <v>438</v>
      </c>
      <c r="E1928" s="1" t="s">
        <v>19</v>
      </c>
      <c r="F1928" s="27" t="s">
        <v>822</v>
      </c>
      <c r="G1928" s="27" t="s">
        <v>43</v>
      </c>
      <c r="H1928" s="6">
        <f t="shared" si="119"/>
        <v>-8700</v>
      </c>
      <c r="I1928" s="22">
        <f t="shared" si="118"/>
        <v>3</v>
      </c>
      <c r="K1928" t="s">
        <v>797</v>
      </c>
      <c r="M1928" s="2">
        <v>500</v>
      </c>
    </row>
    <row r="1929" spans="2:13" ht="12.75">
      <c r="B1929" s="354">
        <v>1200</v>
      </c>
      <c r="C1929" s="1" t="s">
        <v>18</v>
      </c>
      <c r="D1929" s="12" t="s">
        <v>438</v>
      </c>
      <c r="E1929" s="1" t="s">
        <v>19</v>
      </c>
      <c r="F1929" s="27" t="s">
        <v>822</v>
      </c>
      <c r="G1929" s="27" t="s">
        <v>45</v>
      </c>
      <c r="H1929" s="6">
        <f t="shared" si="119"/>
        <v>-9900</v>
      </c>
      <c r="I1929" s="22">
        <f t="shared" si="118"/>
        <v>2.4</v>
      </c>
      <c r="K1929" t="s">
        <v>797</v>
      </c>
      <c r="M1929" s="2">
        <v>500</v>
      </c>
    </row>
    <row r="1930" spans="2:13" ht="12.75">
      <c r="B1930" s="354">
        <v>1200</v>
      </c>
      <c r="C1930" s="1" t="s">
        <v>18</v>
      </c>
      <c r="D1930" s="12" t="s">
        <v>438</v>
      </c>
      <c r="E1930" s="1" t="s">
        <v>19</v>
      </c>
      <c r="F1930" s="27" t="s">
        <v>822</v>
      </c>
      <c r="G1930" s="27" t="s">
        <v>91</v>
      </c>
      <c r="H1930" s="6">
        <f t="shared" si="119"/>
        <v>-11100</v>
      </c>
      <c r="I1930" s="22">
        <f t="shared" si="118"/>
        <v>2.4</v>
      </c>
      <c r="K1930" t="s">
        <v>797</v>
      </c>
      <c r="M1930" s="2">
        <v>500</v>
      </c>
    </row>
    <row r="1931" spans="2:13" ht="12.75">
      <c r="B1931" s="354">
        <v>1200</v>
      </c>
      <c r="C1931" s="1" t="s">
        <v>18</v>
      </c>
      <c r="D1931" s="12" t="s">
        <v>438</v>
      </c>
      <c r="E1931" s="1" t="s">
        <v>19</v>
      </c>
      <c r="F1931" s="27" t="s">
        <v>822</v>
      </c>
      <c r="G1931" s="27" t="s">
        <v>58</v>
      </c>
      <c r="H1931" s="6">
        <f t="shared" si="119"/>
        <v>-12300</v>
      </c>
      <c r="I1931" s="22">
        <f t="shared" si="118"/>
        <v>2.4</v>
      </c>
      <c r="K1931" t="s">
        <v>797</v>
      </c>
      <c r="M1931" s="2">
        <v>500</v>
      </c>
    </row>
    <row r="1932" spans="2:13" ht="12.75">
      <c r="B1932" s="354">
        <v>1400</v>
      </c>
      <c r="C1932" s="1" t="s">
        <v>18</v>
      </c>
      <c r="D1932" s="12" t="s">
        <v>438</v>
      </c>
      <c r="E1932" s="1" t="s">
        <v>19</v>
      </c>
      <c r="F1932" s="27" t="s">
        <v>822</v>
      </c>
      <c r="G1932" s="27" t="s">
        <v>103</v>
      </c>
      <c r="H1932" s="6">
        <f t="shared" si="119"/>
        <v>-13700</v>
      </c>
      <c r="I1932" s="22">
        <f aca="true" t="shared" si="120" ref="I1932:I1963">+B1932/M1932</f>
        <v>2.8</v>
      </c>
      <c r="K1932" t="s">
        <v>797</v>
      </c>
      <c r="M1932" s="2">
        <v>500</v>
      </c>
    </row>
    <row r="1933" spans="2:13" ht="12.75">
      <c r="B1933" s="354">
        <v>1700</v>
      </c>
      <c r="C1933" s="1" t="s">
        <v>18</v>
      </c>
      <c r="D1933" s="12" t="s">
        <v>438</v>
      </c>
      <c r="E1933" s="1" t="s">
        <v>19</v>
      </c>
      <c r="F1933" s="27" t="s">
        <v>822</v>
      </c>
      <c r="G1933" s="27" t="s">
        <v>104</v>
      </c>
      <c r="H1933" s="6">
        <f t="shared" si="119"/>
        <v>-15400</v>
      </c>
      <c r="I1933" s="22">
        <f t="shared" si="120"/>
        <v>3.4</v>
      </c>
      <c r="K1933" t="s">
        <v>797</v>
      </c>
      <c r="M1933" s="2">
        <v>500</v>
      </c>
    </row>
    <row r="1934" spans="2:13" ht="12.75">
      <c r="B1934" s="354">
        <v>1200</v>
      </c>
      <c r="C1934" s="1" t="s">
        <v>18</v>
      </c>
      <c r="D1934" s="1" t="s">
        <v>438</v>
      </c>
      <c r="E1934" s="1" t="s">
        <v>19</v>
      </c>
      <c r="F1934" s="27" t="s">
        <v>822</v>
      </c>
      <c r="G1934" s="27" t="s">
        <v>102</v>
      </c>
      <c r="H1934" s="6">
        <f t="shared" si="119"/>
        <v>-16600</v>
      </c>
      <c r="I1934" s="22">
        <f t="shared" si="120"/>
        <v>2.4</v>
      </c>
      <c r="K1934" t="s">
        <v>797</v>
      </c>
      <c r="M1934" s="2">
        <v>500</v>
      </c>
    </row>
    <row r="1935" spans="2:13" ht="12.75">
      <c r="B1935" s="354">
        <v>1600</v>
      </c>
      <c r="C1935" s="1" t="s">
        <v>18</v>
      </c>
      <c r="D1935" s="1" t="s">
        <v>438</v>
      </c>
      <c r="E1935" s="1" t="s">
        <v>19</v>
      </c>
      <c r="F1935" s="27" t="s">
        <v>822</v>
      </c>
      <c r="G1935" s="27" t="s">
        <v>93</v>
      </c>
      <c r="H1935" s="6">
        <f t="shared" si="119"/>
        <v>-18200</v>
      </c>
      <c r="I1935" s="22">
        <f t="shared" si="120"/>
        <v>3.2</v>
      </c>
      <c r="K1935" t="s">
        <v>797</v>
      </c>
      <c r="M1935" s="2">
        <v>500</v>
      </c>
    </row>
    <row r="1936" spans="2:13" ht="12.75">
      <c r="B1936" s="354">
        <v>1200</v>
      </c>
      <c r="C1936" s="1" t="s">
        <v>18</v>
      </c>
      <c r="D1936" s="1" t="s">
        <v>438</v>
      </c>
      <c r="E1936" s="1" t="s">
        <v>19</v>
      </c>
      <c r="F1936" s="27" t="s">
        <v>822</v>
      </c>
      <c r="G1936" s="27" t="s">
        <v>95</v>
      </c>
      <c r="H1936" s="6">
        <f t="shared" si="119"/>
        <v>-19400</v>
      </c>
      <c r="I1936" s="22">
        <f t="shared" si="120"/>
        <v>2.4</v>
      </c>
      <c r="K1936" t="s">
        <v>797</v>
      </c>
      <c r="M1936" s="2">
        <v>500</v>
      </c>
    </row>
    <row r="1937" spans="2:13" ht="12.75">
      <c r="B1937" s="354">
        <v>1200</v>
      </c>
      <c r="C1937" s="1" t="s">
        <v>18</v>
      </c>
      <c r="D1937" s="1" t="s">
        <v>438</v>
      </c>
      <c r="E1937" s="1" t="s">
        <v>19</v>
      </c>
      <c r="F1937" s="27" t="s">
        <v>822</v>
      </c>
      <c r="G1937" s="27" t="s">
        <v>97</v>
      </c>
      <c r="H1937" s="6">
        <f t="shared" si="119"/>
        <v>-20600</v>
      </c>
      <c r="I1937" s="22">
        <f t="shared" si="120"/>
        <v>2.4</v>
      </c>
      <c r="K1937" t="s">
        <v>797</v>
      </c>
      <c r="M1937" s="2">
        <v>500</v>
      </c>
    </row>
    <row r="1938" spans="2:13" ht="12.75">
      <c r="B1938" s="354">
        <v>1400</v>
      </c>
      <c r="C1938" s="1" t="s">
        <v>18</v>
      </c>
      <c r="D1938" s="1" t="s">
        <v>438</v>
      </c>
      <c r="E1938" s="1" t="s">
        <v>19</v>
      </c>
      <c r="F1938" s="27" t="s">
        <v>822</v>
      </c>
      <c r="G1938" s="27" t="s">
        <v>99</v>
      </c>
      <c r="H1938" s="6">
        <f t="shared" si="119"/>
        <v>-22000</v>
      </c>
      <c r="I1938" s="22">
        <f t="shared" si="120"/>
        <v>2.8</v>
      </c>
      <c r="K1938" t="s">
        <v>797</v>
      </c>
      <c r="M1938" s="2">
        <v>500</v>
      </c>
    </row>
    <row r="1939" spans="2:13" ht="12.75">
      <c r="B1939" s="354">
        <v>1700</v>
      </c>
      <c r="C1939" s="1" t="s">
        <v>18</v>
      </c>
      <c r="D1939" s="1" t="s">
        <v>438</v>
      </c>
      <c r="E1939" s="1" t="s">
        <v>19</v>
      </c>
      <c r="F1939" s="27" t="s">
        <v>822</v>
      </c>
      <c r="G1939" s="27" t="s">
        <v>216</v>
      </c>
      <c r="H1939" s="6">
        <f t="shared" si="119"/>
        <v>-23700</v>
      </c>
      <c r="I1939" s="22">
        <f t="shared" si="120"/>
        <v>3.4</v>
      </c>
      <c r="K1939" t="s">
        <v>797</v>
      </c>
      <c r="M1939" s="2">
        <v>500</v>
      </c>
    </row>
    <row r="1940" spans="2:13" ht="12.75">
      <c r="B1940" s="354">
        <v>1000</v>
      </c>
      <c r="C1940" s="1" t="s">
        <v>18</v>
      </c>
      <c r="D1940" s="1" t="s">
        <v>438</v>
      </c>
      <c r="E1940" s="1" t="s">
        <v>19</v>
      </c>
      <c r="F1940" s="27" t="s">
        <v>822</v>
      </c>
      <c r="G1940" s="27" t="s">
        <v>217</v>
      </c>
      <c r="H1940" s="6">
        <f t="shared" si="119"/>
        <v>-24700</v>
      </c>
      <c r="I1940" s="22">
        <f t="shared" si="120"/>
        <v>2</v>
      </c>
      <c r="K1940" t="s">
        <v>797</v>
      </c>
      <c r="M1940" s="2">
        <v>500</v>
      </c>
    </row>
    <row r="1941" spans="2:13" ht="12.75">
      <c r="B1941" s="354">
        <v>1500</v>
      </c>
      <c r="C1941" s="1" t="s">
        <v>18</v>
      </c>
      <c r="D1941" s="1" t="s">
        <v>438</v>
      </c>
      <c r="E1941" s="1" t="s">
        <v>19</v>
      </c>
      <c r="F1941" s="27" t="s">
        <v>822</v>
      </c>
      <c r="G1941" s="27" t="s">
        <v>259</v>
      </c>
      <c r="H1941" s="6">
        <f t="shared" si="119"/>
        <v>-26200</v>
      </c>
      <c r="I1941" s="22">
        <f t="shared" si="120"/>
        <v>3</v>
      </c>
      <c r="K1941" t="s">
        <v>797</v>
      </c>
      <c r="M1941" s="2">
        <v>500</v>
      </c>
    </row>
    <row r="1942" spans="2:13" ht="12.75">
      <c r="B1942" s="354">
        <v>1300</v>
      </c>
      <c r="C1942" s="1" t="s">
        <v>18</v>
      </c>
      <c r="D1942" s="1" t="s">
        <v>438</v>
      </c>
      <c r="E1942" s="1" t="s">
        <v>19</v>
      </c>
      <c r="F1942" s="27" t="s">
        <v>822</v>
      </c>
      <c r="G1942" s="27" t="s">
        <v>279</v>
      </c>
      <c r="H1942" s="6">
        <f t="shared" si="119"/>
        <v>-27500</v>
      </c>
      <c r="I1942" s="22">
        <f t="shared" si="120"/>
        <v>2.6</v>
      </c>
      <c r="K1942" t="s">
        <v>797</v>
      </c>
      <c r="M1942" s="2">
        <v>500</v>
      </c>
    </row>
    <row r="1943" spans="2:13" ht="12.75">
      <c r="B1943" s="354">
        <v>1200</v>
      </c>
      <c r="C1943" s="1" t="s">
        <v>18</v>
      </c>
      <c r="D1943" s="1" t="s">
        <v>438</v>
      </c>
      <c r="E1943" s="1" t="s">
        <v>19</v>
      </c>
      <c r="F1943" s="27" t="s">
        <v>822</v>
      </c>
      <c r="G1943" s="27" t="s">
        <v>292</v>
      </c>
      <c r="H1943" s="6">
        <f t="shared" si="119"/>
        <v>-28700</v>
      </c>
      <c r="I1943" s="22">
        <f t="shared" si="120"/>
        <v>2.4</v>
      </c>
      <c r="K1943" t="s">
        <v>797</v>
      </c>
      <c r="M1943" s="2">
        <v>500</v>
      </c>
    </row>
    <row r="1944" spans="2:13" ht="12.75">
      <c r="B1944" s="354">
        <v>1700</v>
      </c>
      <c r="C1944" s="1" t="s">
        <v>18</v>
      </c>
      <c r="D1944" s="1" t="s">
        <v>438</v>
      </c>
      <c r="E1944" s="1" t="s">
        <v>19</v>
      </c>
      <c r="F1944" s="27" t="s">
        <v>822</v>
      </c>
      <c r="G1944" s="27" t="s">
        <v>294</v>
      </c>
      <c r="H1944" s="6">
        <f t="shared" si="119"/>
        <v>-30400</v>
      </c>
      <c r="I1944" s="22">
        <f t="shared" si="120"/>
        <v>3.4</v>
      </c>
      <c r="K1944" t="s">
        <v>797</v>
      </c>
      <c r="M1944" s="2">
        <v>500</v>
      </c>
    </row>
    <row r="1945" spans="2:13" ht="12.75">
      <c r="B1945" s="354">
        <v>1400</v>
      </c>
      <c r="C1945" s="1" t="s">
        <v>18</v>
      </c>
      <c r="D1945" s="1" t="s">
        <v>438</v>
      </c>
      <c r="E1945" s="1" t="s">
        <v>19</v>
      </c>
      <c r="F1945" s="27" t="s">
        <v>822</v>
      </c>
      <c r="G1945" s="27" t="s">
        <v>296</v>
      </c>
      <c r="H1945" s="6">
        <f t="shared" si="119"/>
        <v>-31800</v>
      </c>
      <c r="I1945" s="22">
        <f t="shared" si="120"/>
        <v>2.8</v>
      </c>
      <c r="K1945" t="s">
        <v>797</v>
      </c>
      <c r="M1945" s="2">
        <v>500</v>
      </c>
    </row>
    <row r="1946" spans="2:13" ht="12.75">
      <c r="B1946" s="354">
        <v>1300</v>
      </c>
      <c r="C1946" s="1" t="s">
        <v>18</v>
      </c>
      <c r="D1946" s="1" t="s">
        <v>438</v>
      </c>
      <c r="E1946" s="1" t="s">
        <v>19</v>
      </c>
      <c r="F1946" s="27" t="s">
        <v>822</v>
      </c>
      <c r="G1946" s="27" t="s">
        <v>298</v>
      </c>
      <c r="H1946" s="6">
        <f t="shared" si="119"/>
        <v>-33100</v>
      </c>
      <c r="I1946" s="22">
        <f t="shared" si="120"/>
        <v>2.6</v>
      </c>
      <c r="K1946" t="s">
        <v>797</v>
      </c>
      <c r="M1946" s="2">
        <v>500</v>
      </c>
    </row>
    <row r="1947" spans="2:13" ht="12.75">
      <c r="B1947" s="390">
        <v>1400</v>
      </c>
      <c r="C1947" s="12" t="s">
        <v>18</v>
      </c>
      <c r="D1947" s="12" t="s">
        <v>438</v>
      </c>
      <c r="E1947" s="12" t="s">
        <v>19</v>
      </c>
      <c r="F1947" s="27" t="s">
        <v>825</v>
      </c>
      <c r="G1947" s="30" t="s">
        <v>16</v>
      </c>
      <c r="H1947" s="6">
        <f t="shared" si="119"/>
        <v>-34500</v>
      </c>
      <c r="I1947" s="22">
        <f t="shared" si="120"/>
        <v>2.8</v>
      </c>
      <c r="K1947" t="s">
        <v>772</v>
      </c>
      <c r="M1947" s="2">
        <v>500</v>
      </c>
    </row>
    <row r="1948" spans="2:13" ht="12.75">
      <c r="B1948" s="390">
        <v>1400</v>
      </c>
      <c r="C1948" s="12" t="s">
        <v>18</v>
      </c>
      <c r="D1948" s="12" t="s">
        <v>438</v>
      </c>
      <c r="E1948" s="12" t="s">
        <v>19</v>
      </c>
      <c r="F1948" s="27" t="s">
        <v>825</v>
      </c>
      <c r="G1948" s="30" t="s">
        <v>33</v>
      </c>
      <c r="H1948" s="6">
        <f t="shared" si="119"/>
        <v>-35900</v>
      </c>
      <c r="I1948" s="22">
        <f t="shared" si="120"/>
        <v>2.8</v>
      </c>
      <c r="K1948" t="s">
        <v>772</v>
      </c>
      <c r="M1948" s="2">
        <v>500</v>
      </c>
    </row>
    <row r="1949" spans="2:13" ht="12.75">
      <c r="B1949" s="390">
        <v>1550</v>
      </c>
      <c r="C1949" s="12" t="s">
        <v>18</v>
      </c>
      <c r="D1949" s="12" t="s">
        <v>438</v>
      </c>
      <c r="E1949" s="12" t="s">
        <v>19</v>
      </c>
      <c r="F1949" s="27" t="s">
        <v>825</v>
      </c>
      <c r="G1949" s="30" t="s">
        <v>36</v>
      </c>
      <c r="H1949" s="6">
        <f t="shared" si="119"/>
        <v>-37450</v>
      </c>
      <c r="I1949" s="22">
        <f t="shared" si="120"/>
        <v>3.1</v>
      </c>
      <c r="K1949" t="s">
        <v>772</v>
      </c>
      <c r="M1949" s="2">
        <v>500</v>
      </c>
    </row>
    <row r="1950" spans="1:13" ht="12.75">
      <c r="A1950" s="12"/>
      <c r="B1950" s="390">
        <v>1700</v>
      </c>
      <c r="C1950" s="12" t="s">
        <v>18</v>
      </c>
      <c r="D1950" s="12" t="s">
        <v>438</v>
      </c>
      <c r="E1950" s="12" t="s">
        <v>19</v>
      </c>
      <c r="F1950" s="27" t="s">
        <v>825</v>
      </c>
      <c r="G1950" s="30" t="s">
        <v>39</v>
      </c>
      <c r="H1950" s="6">
        <f t="shared" si="119"/>
        <v>-39150</v>
      </c>
      <c r="I1950" s="22">
        <f t="shared" si="120"/>
        <v>3.4</v>
      </c>
      <c r="J1950" s="15"/>
      <c r="K1950" t="s">
        <v>772</v>
      </c>
      <c r="L1950" s="15"/>
      <c r="M1950" s="2">
        <v>500</v>
      </c>
    </row>
    <row r="1951" spans="2:13" ht="12.75">
      <c r="B1951" s="354">
        <v>1600</v>
      </c>
      <c r="C1951" s="12" t="s">
        <v>18</v>
      </c>
      <c r="D1951" s="12" t="s">
        <v>438</v>
      </c>
      <c r="E1951" s="1" t="s">
        <v>19</v>
      </c>
      <c r="F1951" s="27" t="s">
        <v>825</v>
      </c>
      <c r="G1951" s="27" t="s">
        <v>41</v>
      </c>
      <c r="H1951" s="6">
        <f t="shared" si="119"/>
        <v>-40750</v>
      </c>
      <c r="I1951" s="22">
        <f t="shared" si="120"/>
        <v>3.2</v>
      </c>
      <c r="K1951" t="s">
        <v>772</v>
      </c>
      <c r="M1951" s="2">
        <v>500</v>
      </c>
    </row>
    <row r="1952" spans="2:13" ht="12.75">
      <c r="B1952" s="354">
        <v>1700</v>
      </c>
      <c r="C1952" s="1" t="s">
        <v>18</v>
      </c>
      <c r="D1952" s="12" t="s">
        <v>438</v>
      </c>
      <c r="E1952" s="1" t="s">
        <v>19</v>
      </c>
      <c r="F1952" s="27" t="s">
        <v>825</v>
      </c>
      <c r="G1952" s="27" t="s">
        <v>43</v>
      </c>
      <c r="H1952" s="6">
        <f t="shared" si="119"/>
        <v>-42450</v>
      </c>
      <c r="I1952" s="22">
        <f t="shared" si="120"/>
        <v>3.4</v>
      </c>
      <c r="K1952" t="s">
        <v>772</v>
      </c>
      <c r="M1952" s="2">
        <v>500</v>
      </c>
    </row>
    <row r="1953" spans="2:13" ht="12.75">
      <c r="B1953" s="354">
        <v>1650</v>
      </c>
      <c r="C1953" s="1" t="s">
        <v>18</v>
      </c>
      <c r="D1953" s="12" t="s">
        <v>438</v>
      </c>
      <c r="E1953" s="1" t="s">
        <v>19</v>
      </c>
      <c r="F1953" s="27" t="s">
        <v>825</v>
      </c>
      <c r="G1953" s="27" t="s">
        <v>45</v>
      </c>
      <c r="H1953" s="6">
        <f t="shared" si="119"/>
        <v>-44100</v>
      </c>
      <c r="I1953" s="22">
        <f t="shared" si="120"/>
        <v>3.3</v>
      </c>
      <c r="K1953" t="s">
        <v>772</v>
      </c>
      <c r="M1953" s="2">
        <v>500</v>
      </c>
    </row>
    <row r="1954" spans="2:13" ht="12.75">
      <c r="B1954" s="354">
        <v>1550</v>
      </c>
      <c r="C1954" s="83" t="s">
        <v>18</v>
      </c>
      <c r="D1954" s="12" t="s">
        <v>438</v>
      </c>
      <c r="E1954" s="1" t="s">
        <v>19</v>
      </c>
      <c r="F1954" s="27" t="s">
        <v>825</v>
      </c>
      <c r="G1954" s="27" t="s">
        <v>91</v>
      </c>
      <c r="H1954" s="6">
        <f t="shared" si="119"/>
        <v>-45650</v>
      </c>
      <c r="I1954" s="22">
        <f t="shared" si="120"/>
        <v>3.1</v>
      </c>
      <c r="K1954" t="s">
        <v>772</v>
      </c>
      <c r="M1954" s="2">
        <v>500</v>
      </c>
    </row>
    <row r="1955" spans="2:13" ht="12.75">
      <c r="B1955" s="354">
        <v>1600</v>
      </c>
      <c r="C1955" s="1" t="s">
        <v>18</v>
      </c>
      <c r="D1955" s="12" t="s">
        <v>438</v>
      </c>
      <c r="E1955" s="1" t="s">
        <v>19</v>
      </c>
      <c r="F1955" s="27" t="s">
        <v>825</v>
      </c>
      <c r="G1955" s="27" t="s">
        <v>58</v>
      </c>
      <c r="H1955" s="6">
        <f t="shared" si="119"/>
        <v>-47250</v>
      </c>
      <c r="I1955" s="22">
        <f t="shared" si="120"/>
        <v>3.2</v>
      </c>
      <c r="K1955" t="s">
        <v>772</v>
      </c>
      <c r="M1955" s="2">
        <v>500</v>
      </c>
    </row>
    <row r="1956" spans="2:13" ht="12.75">
      <c r="B1956" s="354">
        <v>1500</v>
      </c>
      <c r="C1956" s="1" t="s">
        <v>18</v>
      </c>
      <c r="D1956" s="12" t="s">
        <v>438</v>
      </c>
      <c r="E1956" s="1" t="s">
        <v>19</v>
      </c>
      <c r="F1956" s="27" t="s">
        <v>825</v>
      </c>
      <c r="G1956" s="27" t="s">
        <v>103</v>
      </c>
      <c r="H1956" s="6">
        <f t="shared" si="119"/>
        <v>-48750</v>
      </c>
      <c r="I1956" s="22">
        <f t="shared" si="120"/>
        <v>3</v>
      </c>
      <c r="K1956" t="s">
        <v>772</v>
      </c>
      <c r="M1956" s="2">
        <v>500</v>
      </c>
    </row>
    <row r="1957" spans="2:13" ht="12.75">
      <c r="B1957" s="354">
        <v>1600</v>
      </c>
      <c r="C1957" s="1" t="s">
        <v>18</v>
      </c>
      <c r="D1957" s="12" t="s">
        <v>438</v>
      </c>
      <c r="E1957" s="1" t="s">
        <v>19</v>
      </c>
      <c r="F1957" s="27" t="s">
        <v>825</v>
      </c>
      <c r="G1957" s="27" t="s">
        <v>104</v>
      </c>
      <c r="H1957" s="6">
        <f t="shared" si="119"/>
        <v>-50350</v>
      </c>
      <c r="I1957" s="22">
        <f t="shared" si="120"/>
        <v>3.2</v>
      </c>
      <c r="K1957" t="s">
        <v>772</v>
      </c>
      <c r="M1957" s="2">
        <v>500</v>
      </c>
    </row>
    <row r="1958" spans="2:13" ht="12.75">
      <c r="B1958" s="354">
        <v>1500</v>
      </c>
      <c r="C1958" s="1" t="s">
        <v>18</v>
      </c>
      <c r="D1958" s="12" t="s">
        <v>438</v>
      </c>
      <c r="E1958" s="1" t="s">
        <v>19</v>
      </c>
      <c r="F1958" s="27" t="s">
        <v>825</v>
      </c>
      <c r="G1958" s="27" t="s">
        <v>102</v>
      </c>
      <c r="H1958" s="6">
        <f t="shared" si="119"/>
        <v>-51850</v>
      </c>
      <c r="I1958" s="22">
        <f t="shared" si="120"/>
        <v>3</v>
      </c>
      <c r="K1958" t="s">
        <v>772</v>
      </c>
      <c r="M1958" s="2">
        <v>500</v>
      </c>
    </row>
    <row r="1959" spans="2:13" ht="12.75">
      <c r="B1959" s="354">
        <v>1400</v>
      </c>
      <c r="C1959" s="1" t="s">
        <v>18</v>
      </c>
      <c r="D1959" s="12" t="s">
        <v>438</v>
      </c>
      <c r="E1959" s="1" t="s">
        <v>19</v>
      </c>
      <c r="F1959" s="27" t="s">
        <v>825</v>
      </c>
      <c r="G1959" s="27" t="s">
        <v>93</v>
      </c>
      <c r="H1959" s="6">
        <f t="shared" si="119"/>
        <v>-53250</v>
      </c>
      <c r="I1959" s="22">
        <f t="shared" si="120"/>
        <v>2.8</v>
      </c>
      <c r="K1959" t="s">
        <v>772</v>
      </c>
      <c r="M1959" s="2">
        <v>500</v>
      </c>
    </row>
    <row r="1960" spans="2:13" ht="12.75">
      <c r="B1960" s="354">
        <v>1700</v>
      </c>
      <c r="C1960" s="1" t="s">
        <v>18</v>
      </c>
      <c r="D1960" s="12" t="s">
        <v>438</v>
      </c>
      <c r="E1960" s="1" t="s">
        <v>19</v>
      </c>
      <c r="F1960" s="27" t="s">
        <v>825</v>
      </c>
      <c r="G1960" s="27" t="s">
        <v>95</v>
      </c>
      <c r="H1960" s="6">
        <f t="shared" si="119"/>
        <v>-54950</v>
      </c>
      <c r="I1960" s="22">
        <f t="shared" si="120"/>
        <v>3.4</v>
      </c>
      <c r="K1960" t="s">
        <v>772</v>
      </c>
      <c r="M1960" s="2">
        <v>500</v>
      </c>
    </row>
    <row r="1961" spans="2:13" ht="12.75">
      <c r="B1961" s="354">
        <v>1600</v>
      </c>
      <c r="C1961" s="1" t="s">
        <v>18</v>
      </c>
      <c r="D1961" s="12" t="s">
        <v>438</v>
      </c>
      <c r="E1961" s="1" t="s">
        <v>19</v>
      </c>
      <c r="F1961" s="27" t="s">
        <v>825</v>
      </c>
      <c r="G1961" s="27" t="s">
        <v>97</v>
      </c>
      <c r="H1961" s="6">
        <f t="shared" si="119"/>
        <v>-56550</v>
      </c>
      <c r="I1961" s="22">
        <f t="shared" si="120"/>
        <v>3.2</v>
      </c>
      <c r="K1961" t="s">
        <v>772</v>
      </c>
      <c r="M1961" s="2">
        <v>500</v>
      </c>
    </row>
    <row r="1962" spans="2:13" ht="12.75">
      <c r="B1962" s="354">
        <v>1600</v>
      </c>
      <c r="C1962" s="1" t="s">
        <v>18</v>
      </c>
      <c r="D1962" s="12" t="s">
        <v>438</v>
      </c>
      <c r="E1962" s="1" t="s">
        <v>19</v>
      </c>
      <c r="F1962" s="27" t="s">
        <v>825</v>
      </c>
      <c r="G1962" s="27" t="s">
        <v>99</v>
      </c>
      <c r="H1962" s="6">
        <f aca="true" t="shared" si="121" ref="H1962:H1970">H1961-B1962</f>
        <v>-58150</v>
      </c>
      <c r="I1962" s="22">
        <f t="shared" si="120"/>
        <v>3.2</v>
      </c>
      <c r="K1962" t="s">
        <v>772</v>
      </c>
      <c r="M1962" s="2">
        <v>500</v>
      </c>
    </row>
    <row r="1963" spans="2:13" ht="12.75">
      <c r="B1963" s="354">
        <v>1700</v>
      </c>
      <c r="C1963" s="1" t="s">
        <v>18</v>
      </c>
      <c r="D1963" s="12" t="s">
        <v>438</v>
      </c>
      <c r="E1963" s="1" t="s">
        <v>19</v>
      </c>
      <c r="F1963" s="27" t="s">
        <v>825</v>
      </c>
      <c r="G1963" s="27" t="s">
        <v>216</v>
      </c>
      <c r="H1963" s="6">
        <f t="shared" si="121"/>
        <v>-59850</v>
      </c>
      <c r="I1963" s="22">
        <f t="shared" si="120"/>
        <v>3.4</v>
      </c>
      <c r="K1963" t="s">
        <v>772</v>
      </c>
      <c r="M1963" s="2">
        <v>500</v>
      </c>
    </row>
    <row r="1964" spans="2:13" ht="12.75">
      <c r="B1964" s="354">
        <v>1500</v>
      </c>
      <c r="C1964" s="1" t="s">
        <v>18</v>
      </c>
      <c r="D1964" s="12" t="s">
        <v>438</v>
      </c>
      <c r="E1964" s="1" t="s">
        <v>19</v>
      </c>
      <c r="F1964" s="27" t="s">
        <v>825</v>
      </c>
      <c r="G1964" s="27" t="s">
        <v>217</v>
      </c>
      <c r="H1964" s="6">
        <f t="shared" si="121"/>
        <v>-61350</v>
      </c>
      <c r="I1964" s="22">
        <f aca="true" t="shared" si="122" ref="I1964:I1976">+B1964/M1964</f>
        <v>3</v>
      </c>
      <c r="K1964" t="s">
        <v>772</v>
      </c>
      <c r="M1964" s="2">
        <v>500</v>
      </c>
    </row>
    <row r="1965" spans="2:13" ht="12.75">
      <c r="B1965" s="354">
        <v>1300</v>
      </c>
      <c r="C1965" s="1" t="s">
        <v>18</v>
      </c>
      <c r="D1965" s="12" t="s">
        <v>438</v>
      </c>
      <c r="E1965" s="1" t="s">
        <v>19</v>
      </c>
      <c r="F1965" s="27" t="s">
        <v>825</v>
      </c>
      <c r="G1965" s="27" t="s">
        <v>259</v>
      </c>
      <c r="H1965" s="6">
        <f t="shared" si="121"/>
        <v>-62650</v>
      </c>
      <c r="I1965" s="22">
        <f t="shared" si="122"/>
        <v>2.6</v>
      </c>
      <c r="K1965" t="s">
        <v>772</v>
      </c>
      <c r="M1965" s="2">
        <v>500</v>
      </c>
    </row>
    <row r="1966" spans="2:13" ht="12.75">
      <c r="B1966" s="354">
        <v>1600</v>
      </c>
      <c r="C1966" s="1" t="s">
        <v>18</v>
      </c>
      <c r="D1966" s="12" t="s">
        <v>438</v>
      </c>
      <c r="E1966" s="1" t="s">
        <v>19</v>
      </c>
      <c r="F1966" s="27" t="s">
        <v>825</v>
      </c>
      <c r="G1966" s="27" t="s">
        <v>279</v>
      </c>
      <c r="H1966" s="6">
        <f t="shared" si="121"/>
        <v>-64250</v>
      </c>
      <c r="I1966" s="22">
        <f t="shared" si="122"/>
        <v>3.2</v>
      </c>
      <c r="K1966" t="s">
        <v>772</v>
      </c>
      <c r="M1966" s="2">
        <v>500</v>
      </c>
    </row>
    <row r="1967" spans="2:13" ht="12.75">
      <c r="B1967" s="354">
        <v>1700</v>
      </c>
      <c r="C1967" s="1" t="s">
        <v>18</v>
      </c>
      <c r="D1967" s="12" t="s">
        <v>438</v>
      </c>
      <c r="E1967" s="1" t="s">
        <v>19</v>
      </c>
      <c r="F1967" s="27" t="s">
        <v>825</v>
      </c>
      <c r="G1967" s="27" t="s">
        <v>292</v>
      </c>
      <c r="H1967" s="6">
        <f t="shared" si="121"/>
        <v>-65950</v>
      </c>
      <c r="I1967" s="22">
        <f t="shared" si="122"/>
        <v>3.4</v>
      </c>
      <c r="K1967" t="s">
        <v>772</v>
      </c>
      <c r="M1967" s="2">
        <v>500</v>
      </c>
    </row>
    <row r="1968" spans="2:13" ht="12.75">
      <c r="B1968" s="354">
        <v>1400</v>
      </c>
      <c r="C1968" s="1" t="s">
        <v>18</v>
      </c>
      <c r="D1968" s="12" t="s">
        <v>438</v>
      </c>
      <c r="E1968" s="1" t="s">
        <v>19</v>
      </c>
      <c r="F1968" s="27" t="s">
        <v>825</v>
      </c>
      <c r="G1968" s="27" t="s">
        <v>294</v>
      </c>
      <c r="H1968" s="6">
        <f t="shared" si="121"/>
        <v>-67350</v>
      </c>
      <c r="I1968" s="22">
        <f t="shared" si="122"/>
        <v>2.8</v>
      </c>
      <c r="K1968" t="s">
        <v>772</v>
      </c>
      <c r="M1968" s="2">
        <v>500</v>
      </c>
    </row>
    <row r="1969" spans="2:13" ht="12.75">
      <c r="B1969" s="354">
        <v>1600</v>
      </c>
      <c r="C1969" s="1" t="s">
        <v>18</v>
      </c>
      <c r="D1969" s="12" t="s">
        <v>438</v>
      </c>
      <c r="E1969" s="1" t="s">
        <v>19</v>
      </c>
      <c r="F1969" s="27" t="s">
        <v>825</v>
      </c>
      <c r="G1969" s="27" t="s">
        <v>296</v>
      </c>
      <c r="H1969" s="6">
        <f t="shared" si="121"/>
        <v>-68950</v>
      </c>
      <c r="I1969" s="22">
        <f t="shared" si="122"/>
        <v>3.2</v>
      </c>
      <c r="K1969" t="s">
        <v>772</v>
      </c>
      <c r="M1969" s="2">
        <v>500</v>
      </c>
    </row>
    <row r="1970" spans="2:13" ht="12.75">
      <c r="B1970" s="354">
        <v>1500</v>
      </c>
      <c r="C1970" s="1" t="s">
        <v>18</v>
      </c>
      <c r="D1970" s="12" t="s">
        <v>438</v>
      </c>
      <c r="E1970" s="1" t="s">
        <v>19</v>
      </c>
      <c r="F1970" s="27" t="s">
        <v>825</v>
      </c>
      <c r="G1970" s="27" t="s">
        <v>298</v>
      </c>
      <c r="H1970" s="6">
        <f t="shared" si="121"/>
        <v>-70450</v>
      </c>
      <c r="I1970" s="22">
        <f t="shared" si="122"/>
        <v>3</v>
      </c>
      <c r="K1970" t="s">
        <v>772</v>
      </c>
      <c r="M1970" s="2">
        <v>500</v>
      </c>
    </row>
    <row r="1971" spans="1:13" s="76" customFormat="1" ht="12.75">
      <c r="A1971" s="71"/>
      <c r="B1971" s="427">
        <f>SUM(B1923:B1970)</f>
        <v>70450</v>
      </c>
      <c r="C1971" s="71"/>
      <c r="D1971" s="71"/>
      <c r="E1971" s="71" t="s">
        <v>19</v>
      </c>
      <c r="F1971" s="74"/>
      <c r="G1971" s="74"/>
      <c r="H1971" s="72">
        <v>0</v>
      </c>
      <c r="I1971" s="75">
        <f t="shared" si="122"/>
        <v>140.9</v>
      </c>
      <c r="M1971" s="2">
        <v>500</v>
      </c>
    </row>
    <row r="1972" spans="2:13" ht="12.75">
      <c r="B1972" s="6"/>
      <c r="H1972" s="6">
        <f aca="true" t="shared" si="123" ref="H1972:H2031">H1971-B1972</f>
        <v>0</v>
      </c>
      <c r="I1972" s="22">
        <f t="shared" si="122"/>
        <v>0</v>
      </c>
      <c r="M1972" s="2">
        <v>500</v>
      </c>
    </row>
    <row r="1973" spans="2:13" ht="12.75">
      <c r="B1973" s="6"/>
      <c r="H1973" s="6">
        <f t="shared" si="123"/>
        <v>0</v>
      </c>
      <c r="I1973" s="22">
        <f t="shared" si="122"/>
        <v>0</v>
      </c>
      <c r="M1973" s="2">
        <v>500</v>
      </c>
    </row>
    <row r="1974" spans="2:13" ht="12.75">
      <c r="B1974" s="6"/>
      <c r="H1974" s="6">
        <f t="shared" si="123"/>
        <v>0</v>
      </c>
      <c r="I1974" s="22">
        <f t="shared" si="122"/>
        <v>0</v>
      </c>
      <c r="M1974" s="2">
        <v>500</v>
      </c>
    </row>
    <row r="1975" spans="2:13" ht="12.75">
      <c r="B1975" s="6"/>
      <c r="H1975" s="6">
        <f t="shared" si="123"/>
        <v>0</v>
      </c>
      <c r="I1975" s="22">
        <f t="shared" si="122"/>
        <v>0</v>
      </c>
      <c r="M1975" s="2">
        <v>500</v>
      </c>
    </row>
    <row r="1976" spans="1:13" s="76" customFormat="1" ht="12.75">
      <c r="A1976" s="71"/>
      <c r="B1976" s="397">
        <f>B1985+B1998+B2002</f>
        <v>250000</v>
      </c>
      <c r="C1976" s="54" t="s">
        <v>827</v>
      </c>
      <c r="D1976" s="71"/>
      <c r="E1976" s="71"/>
      <c r="F1976" s="74"/>
      <c r="G1976" s="74"/>
      <c r="H1976" s="72"/>
      <c r="I1976" s="75">
        <f t="shared" si="122"/>
        <v>500</v>
      </c>
      <c r="M1976" s="2">
        <v>500</v>
      </c>
    </row>
    <row r="1977" spans="1:13" s="84" customFormat="1" ht="12.75">
      <c r="A1977" s="161"/>
      <c r="B1977" s="398" t="s">
        <v>865</v>
      </c>
      <c r="C1977" s="161"/>
      <c r="D1977" s="161"/>
      <c r="E1977" s="161"/>
      <c r="F1977" s="162"/>
      <c r="G1977" s="163"/>
      <c r="H1977" s="131"/>
      <c r="I1977" s="164"/>
      <c r="J1977" s="165"/>
      <c r="K1977" s="165"/>
      <c r="L1977" s="165"/>
      <c r="M1977" s="2">
        <v>500</v>
      </c>
    </row>
    <row r="1978" spans="2:13" ht="12.75">
      <c r="B1978" s="297"/>
      <c r="H1978" s="6">
        <v>0</v>
      </c>
      <c r="I1978" s="22">
        <f aca="true" t="shared" si="124" ref="I1978:I2015">+B1978/M1978</f>
        <v>0</v>
      </c>
      <c r="M1978" s="2">
        <v>500</v>
      </c>
    </row>
    <row r="1979" spans="2:13" ht="12.75">
      <c r="B1979" s="297"/>
      <c r="H1979" s="6">
        <f t="shared" si="123"/>
        <v>0</v>
      </c>
      <c r="I1979" s="22">
        <f t="shared" si="124"/>
        <v>0</v>
      </c>
      <c r="M1979" s="2">
        <v>500</v>
      </c>
    </row>
    <row r="1980" spans="2:13" ht="12.75">
      <c r="B1980" s="297">
        <v>30000</v>
      </c>
      <c r="C1980" s="157" t="s">
        <v>828</v>
      </c>
      <c r="D1980" s="12" t="s">
        <v>438</v>
      </c>
      <c r="E1980" s="158" t="s">
        <v>829</v>
      </c>
      <c r="F1980" s="158" t="s">
        <v>825</v>
      </c>
      <c r="G1980" s="159" t="s">
        <v>16</v>
      </c>
      <c r="H1980" s="6">
        <f t="shared" si="123"/>
        <v>-30000</v>
      </c>
      <c r="I1980" s="22">
        <f t="shared" si="124"/>
        <v>60</v>
      </c>
      <c r="K1980" s="84" t="s">
        <v>772</v>
      </c>
      <c r="M1980" s="2">
        <v>500</v>
      </c>
    </row>
    <row r="1981" spans="2:13" ht="12.75">
      <c r="B1981" s="297">
        <v>10000</v>
      </c>
      <c r="C1981" s="157" t="s">
        <v>830</v>
      </c>
      <c r="D1981" s="12" t="s">
        <v>438</v>
      </c>
      <c r="E1981" s="158" t="s">
        <v>829</v>
      </c>
      <c r="F1981" s="158" t="s">
        <v>825</v>
      </c>
      <c r="G1981" s="159" t="s">
        <v>45</v>
      </c>
      <c r="H1981" s="6">
        <f t="shared" si="123"/>
        <v>-40000</v>
      </c>
      <c r="I1981" s="22">
        <f t="shared" si="124"/>
        <v>20</v>
      </c>
      <c r="K1981" s="84" t="s">
        <v>772</v>
      </c>
      <c r="M1981" s="2">
        <v>500</v>
      </c>
    </row>
    <row r="1982" spans="2:13" ht="12.75">
      <c r="B1982" s="297">
        <v>30000</v>
      </c>
      <c r="C1982" s="157" t="s">
        <v>828</v>
      </c>
      <c r="D1982" s="12" t="s">
        <v>438</v>
      </c>
      <c r="E1982" s="158" t="s">
        <v>829</v>
      </c>
      <c r="F1982" s="158" t="s">
        <v>825</v>
      </c>
      <c r="G1982" s="159" t="s">
        <v>45</v>
      </c>
      <c r="H1982" s="6">
        <f t="shared" si="123"/>
        <v>-70000</v>
      </c>
      <c r="I1982" s="22">
        <f t="shared" si="124"/>
        <v>60</v>
      </c>
      <c r="K1982" s="84" t="s">
        <v>772</v>
      </c>
      <c r="M1982" s="2">
        <v>500</v>
      </c>
    </row>
    <row r="1983" spans="2:13" ht="12.75">
      <c r="B1983" s="297">
        <v>10000</v>
      </c>
      <c r="C1983" s="157" t="s">
        <v>831</v>
      </c>
      <c r="D1983" s="12" t="s">
        <v>438</v>
      </c>
      <c r="E1983" s="158" t="s">
        <v>829</v>
      </c>
      <c r="F1983" s="158" t="s">
        <v>825</v>
      </c>
      <c r="G1983" s="159" t="s">
        <v>103</v>
      </c>
      <c r="H1983" s="6">
        <f t="shared" si="123"/>
        <v>-80000</v>
      </c>
      <c r="I1983" s="22">
        <f t="shared" si="124"/>
        <v>20</v>
      </c>
      <c r="K1983" s="84" t="s">
        <v>772</v>
      </c>
      <c r="M1983" s="2">
        <v>500</v>
      </c>
    </row>
    <row r="1984" spans="2:13" ht="12.75">
      <c r="B1984" s="297">
        <v>10000</v>
      </c>
      <c r="C1984" s="157" t="s">
        <v>868</v>
      </c>
      <c r="D1984" s="12" t="s">
        <v>438</v>
      </c>
      <c r="E1984" s="158" t="s">
        <v>829</v>
      </c>
      <c r="F1984" s="158" t="s">
        <v>825</v>
      </c>
      <c r="G1984" s="159" t="s">
        <v>91</v>
      </c>
      <c r="H1984" s="6">
        <f t="shared" si="123"/>
        <v>-90000</v>
      </c>
      <c r="I1984" s="22">
        <f t="shared" si="124"/>
        <v>20</v>
      </c>
      <c r="K1984" s="84" t="s">
        <v>772</v>
      </c>
      <c r="M1984" s="2">
        <v>500</v>
      </c>
    </row>
    <row r="1985" spans="1:13" s="76" customFormat="1" ht="12.75">
      <c r="A1985" s="71"/>
      <c r="B1985" s="399">
        <f>SUM(B1980:B1984)</f>
        <v>90000</v>
      </c>
      <c r="C1985" s="71"/>
      <c r="D1985" s="71"/>
      <c r="E1985" s="160" t="s">
        <v>829</v>
      </c>
      <c r="F1985" s="74"/>
      <c r="G1985" s="74"/>
      <c r="H1985" s="72"/>
      <c r="I1985" s="75">
        <f t="shared" si="124"/>
        <v>180</v>
      </c>
      <c r="M1985" s="77">
        <v>500</v>
      </c>
    </row>
    <row r="1986" spans="2:13" ht="12.75">
      <c r="B1986" s="297"/>
      <c r="H1986" s="6">
        <f t="shared" si="123"/>
        <v>0</v>
      </c>
      <c r="I1986" s="22">
        <f t="shared" si="124"/>
        <v>0</v>
      </c>
      <c r="M1986" s="2">
        <v>500</v>
      </c>
    </row>
    <row r="1987" spans="2:13" ht="12.75">
      <c r="B1987" s="297"/>
      <c r="H1987" s="6">
        <f t="shared" si="123"/>
        <v>0</v>
      </c>
      <c r="I1987" s="22">
        <f t="shared" si="124"/>
        <v>0</v>
      </c>
      <c r="M1987" s="2">
        <v>500</v>
      </c>
    </row>
    <row r="1988" spans="2:13" ht="12.75">
      <c r="B1988" s="297">
        <v>5000</v>
      </c>
      <c r="C1988" s="157" t="s">
        <v>832</v>
      </c>
      <c r="D1988" s="12" t="s">
        <v>438</v>
      </c>
      <c r="E1988" s="158" t="s">
        <v>833</v>
      </c>
      <c r="F1988" s="158" t="s">
        <v>825</v>
      </c>
      <c r="G1988" s="159" t="s">
        <v>216</v>
      </c>
      <c r="H1988" s="6">
        <f t="shared" si="123"/>
        <v>-5000</v>
      </c>
      <c r="I1988" s="22">
        <f t="shared" si="124"/>
        <v>10</v>
      </c>
      <c r="K1988" s="84" t="s">
        <v>772</v>
      </c>
      <c r="M1988" s="2">
        <v>500</v>
      </c>
    </row>
    <row r="1989" spans="2:13" ht="12.75">
      <c r="B1989" s="297">
        <v>30000</v>
      </c>
      <c r="C1989" s="157" t="s">
        <v>828</v>
      </c>
      <c r="D1989" s="12" t="s">
        <v>438</v>
      </c>
      <c r="E1989" s="158" t="s">
        <v>833</v>
      </c>
      <c r="F1989" s="158" t="s">
        <v>825</v>
      </c>
      <c r="G1989" s="159" t="s">
        <v>217</v>
      </c>
      <c r="H1989" s="6">
        <f t="shared" si="123"/>
        <v>-35000</v>
      </c>
      <c r="I1989" s="22">
        <f t="shared" si="124"/>
        <v>60</v>
      </c>
      <c r="K1989" s="84" t="s">
        <v>772</v>
      </c>
      <c r="M1989" s="2">
        <v>500</v>
      </c>
    </row>
    <row r="1990" spans="2:13" ht="12.75">
      <c r="B1990" s="297">
        <v>10000</v>
      </c>
      <c r="C1990" s="157" t="s">
        <v>834</v>
      </c>
      <c r="D1990" s="12" t="s">
        <v>438</v>
      </c>
      <c r="E1990" s="158" t="s">
        <v>833</v>
      </c>
      <c r="F1990" s="158" t="s">
        <v>825</v>
      </c>
      <c r="G1990" s="159" t="s">
        <v>292</v>
      </c>
      <c r="H1990" s="6">
        <f t="shared" si="123"/>
        <v>-45000</v>
      </c>
      <c r="I1990" s="22">
        <f t="shared" si="124"/>
        <v>20</v>
      </c>
      <c r="K1990" s="84" t="s">
        <v>772</v>
      </c>
      <c r="M1990" s="2">
        <v>500</v>
      </c>
    </row>
    <row r="1991" spans="2:13" ht="12.75">
      <c r="B1991" s="297">
        <v>10000</v>
      </c>
      <c r="C1991" s="157" t="s">
        <v>835</v>
      </c>
      <c r="D1991" s="12" t="s">
        <v>438</v>
      </c>
      <c r="E1991" s="158" t="s">
        <v>833</v>
      </c>
      <c r="F1991" s="158" t="s">
        <v>825</v>
      </c>
      <c r="G1991" s="159" t="s">
        <v>292</v>
      </c>
      <c r="H1991" s="6">
        <f t="shared" si="123"/>
        <v>-55000</v>
      </c>
      <c r="I1991" s="22">
        <f t="shared" si="124"/>
        <v>20</v>
      </c>
      <c r="K1991" s="84" t="s">
        <v>772</v>
      </c>
      <c r="M1991" s="2">
        <v>500</v>
      </c>
    </row>
    <row r="1992" spans="2:13" ht="12.75">
      <c r="B1992" s="297">
        <v>10000</v>
      </c>
      <c r="C1992" s="157" t="s">
        <v>836</v>
      </c>
      <c r="D1992" s="12" t="s">
        <v>438</v>
      </c>
      <c r="E1992" s="158" t="s">
        <v>833</v>
      </c>
      <c r="F1992" s="158" t="s">
        <v>825</v>
      </c>
      <c r="G1992" s="159" t="s">
        <v>294</v>
      </c>
      <c r="H1992" s="6">
        <f t="shared" si="123"/>
        <v>-65000</v>
      </c>
      <c r="I1992" s="22">
        <f t="shared" si="124"/>
        <v>20</v>
      </c>
      <c r="K1992" s="84" t="s">
        <v>772</v>
      </c>
      <c r="M1992" s="2">
        <v>500</v>
      </c>
    </row>
    <row r="1993" spans="2:13" ht="12.75">
      <c r="B1993" s="297">
        <v>10000</v>
      </c>
      <c r="C1993" s="157" t="s">
        <v>837</v>
      </c>
      <c r="D1993" s="12" t="s">
        <v>438</v>
      </c>
      <c r="E1993" s="158" t="s">
        <v>833</v>
      </c>
      <c r="F1993" s="158" t="s">
        <v>825</v>
      </c>
      <c r="G1993" s="159" t="s">
        <v>294</v>
      </c>
      <c r="H1993" s="6">
        <f t="shared" si="123"/>
        <v>-75000</v>
      </c>
      <c r="I1993" s="22">
        <f t="shared" si="124"/>
        <v>20</v>
      </c>
      <c r="K1993" s="84" t="s">
        <v>772</v>
      </c>
      <c r="M1993" s="2">
        <v>500</v>
      </c>
    </row>
    <row r="1994" spans="2:13" ht="12.75">
      <c r="B1994" s="297">
        <v>10000</v>
      </c>
      <c r="C1994" s="157" t="s">
        <v>884</v>
      </c>
      <c r="D1994" s="12" t="s">
        <v>438</v>
      </c>
      <c r="E1994" s="158" t="s">
        <v>833</v>
      </c>
      <c r="F1994" s="158" t="s">
        <v>825</v>
      </c>
      <c r="G1994" s="159" t="s">
        <v>296</v>
      </c>
      <c r="H1994" s="6">
        <f t="shared" si="123"/>
        <v>-85000</v>
      </c>
      <c r="I1994" s="22">
        <f t="shared" si="124"/>
        <v>20</v>
      </c>
      <c r="K1994" s="84" t="s">
        <v>772</v>
      </c>
      <c r="M1994" s="2">
        <v>500</v>
      </c>
    </row>
    <row r="1995" spans="2:13" ht="12.75">
      <c r="B1995" s="297">
        <v>5000</v>
      </c>
      <c r="C1995" s="157" t="s">
        <v>838</v>
      </c>
      <c r="D1995" s="12" t="s">
        <v>438</v>
      </c>
      <c r="E1995" s="158" t="s">
        <v>833</v>
      </c>
      <c r="F1995" s="158" t="s">
        <v>825</v>
      </c>
      <c r="G1995" s="159" t="s">
        <v>298</v>
      </c>
      <c r="H1995" s="6">
        <f t="shared" si="123"/>
        <v>-90000</v>
      </c>
      <c r="I1995" s="22">
        <f t="shared" si="124"/>
        <v>10</v>
      </c>
      <c r="K1995" s="84" t="s">
        <v>772</v>
      </c>
      <c r="M1995" s="2">
        <v>500</v>
      </c>
    </row>
    <row r="1996" spans="2:13" ht="12.75">
      <c r="B1996" s="297">
        <v>30000</v>
      </c>
      <c r="C1996" s="157" t="s">
        <v>828</v>
      </c>
      <c r="D1996" s="12" t="s">
        <v>438</v>
      </c>
      <c r="E1996" s="158" t="s">
        <v>833</v>
      </c>
      <c r="F1996" s="158" t="s">
        <v>825</v>
      </c>
      <c r="G1996" s="159" t="s">
        <v>298</v>
      </c>
      <c r="H1996" s="6">
        <f t="shared" si="123"/>
        <v>-120000</v>
      </c>
      <c r="I1996" s="22">
        <f t="shared" si="124"/>
        <v>60</v>
      </c>
      <c r="K1996" s="84" t="s">
        <v>772</v>
      </c>
      <c r="M1996" s="2">
        <v>500</v>
      </c>
    </row>
    <row r="1997" spans="2:13" ht="12.75">
      <c r="B1997" s="297">
        <v>10000</v>
      </c>
      <c r="C1997" s="157" t="s">
        <v>830</v>
      </c>
      <c r="D1997" s="12" t="s">
        <v>438</v>
      </c>
      <c r="E1997" s="158" t="s">
        <v>833</v>
      </c>
      <c r="F1997" s="158" t="s">
        <v>825</v>
      </c>
      <c r="G1997" s="159" t="s">
        <v>298</v>
      </c>
      <c r="H1997" s="6">
        <f t="shared" si="123"/>
        <v>-130000</v>
      </c>
      <c r="I1997" s="22">
        <f t="shared" si="124"/>
        <v>20</v>
      </c>
      <c r="K1997" s="84" t="s">
        <v>772</v>
      </c>
      <c r="M1997" s="2">
        <v>500</v>
      </c>
    </row>
    <row r="1998" spans="1:13" s="181" customFormat="1" ht="12.75">
      <c r="A1998" s="176"/>
      <c r="B1998" s="400">
        <f>SUM(B1988:B1997)</f>
        <v>130000</v>
      </c>
      <c r="C1998" s="176"/>
      <c r="D1998" s="176"/>
      <c r="E1998" s="177" t="s">
        <v>1114</v>
      </c>
      <c r="F1998" s="178"/>
      <c r="G1998" s="178"/>
      <c r="H1998" s="179"/>
      <c r="I1998" s="180">
        <f t="shared" si="124"/>
        <v>260</v>
      </c>
      <c r="M1998" s="2">
        <v>500</v>
      </c>
    </row>
    <row r="1999" spans="2:13" ht="12.75">
      <c r="B1999" s="297"/>
      <c r="C1999" s="12"/>
      <c r="H1999" s="6">
        <f t="shared" si="123"/>
        <v>0</v>
      </c>
      <c r="I1999" s="22">
        <f t="shared" si="124"/>
        <v>0</v>
      </c>
      <c r="M1999" s="2">
        <v>500</v>
      </c>
    </row>
    <row r="2000" spans="2:13" ht="12.75">
      <c r="B2000" s="297"/>
      <c r="C2000" s="12"/>
      <c r="H2000" s="6">
        <f t="shared" si="123"/>
        <v>0</v>
      </c>
      <c r="I2000" s="22">
        <f t="shared" si="124"/>
        <v>0</v>
      </c>
      <c r="M2000" s="2">
        <v>500</v>
      </c>
    </row>
    <row r="2001" spans="2:13" ht="12.75">
      <c r="B2001" s="297">
        <v>30000</v>
      </c>
      <c r="C2001" s="157" t="s">
        <v>828</v>
      </c>
      <c r="D2001" s="12" t="s">
        <v>438</v>
      </c>
      <c r="E2001" s="158" t="s">
        <v>839</v>
      </c>
      <c r="F2001" s="158" t="s">
        <v>825</v>
      </c>
      <c r="G2001" s="159" t="s">
        <v>105</v>
      </c>
      <c r="H2001" s="6">
        <f t="shared" si="123"/>
        <v>-30000</v>
      </c>
      <c r="I2001" s="22">
        <f t="shared" si="124"/>
        <v>60</v>
      </c>
      <c r="K2001" s="84" t="s">
        <v>772</v>
      </c>
      <c r="M2001" s="2">
        <v>500</v>
      </c>
    </row>
    <row r="2002" spans="1:13" s="76" customFormat="1" ht="12.75">
      <c r="A2002" s="71"/>
      <c r="B2002" s="399">
        <f>SUM(B2001)</f>
        <v>30000</v>
      </c>
      <c r="C2002" s="71"/>
      <c r="D2002" s="71"/>
      <c r="E2002" s="160" t="s">
        <v>839</v>
      </c>
      <c r="F2002" s="74"/>
      <c r="G2002" s="74"/>
      <c r="H2002" s="72"/>
      <c r="I2002" s="75">
        <f t="shared" si="124"/>
        <v>60</v>
      </c>
      <c r="M2002" s="77">
        <v>500</v>
      </c>
    </row>
    <row r="2003" spans="2:13" ht="12.75">
      <c r="B2003" s="6"/>
      <c r="H2003" s="6">
        <f t="shared" si="123"/>
        <v>0</v>
      </c>
      <c r="I2003" s="22">
        <f t="shared" si="124"/>
        <v>0</v>
      </c>
      <c r="M2003" s="2">
        <v>500</v>
      </c>
    </row>
    <row r="2004" spans="2:13" ht="12.75">
      <c r="B2004" s="6"/>
      <c r="H2004" s="6">
        <f t="shared" si="123"/>
        <v>0</v>
      </c>
      <c r="I2004" s="22">
        <f t="shared" si="124"/>
        <v>0</v>
      </c>
      <c r="M2004" s="2">
        <v>500</v>
      </c>
    </row>
    <row r="2005" spans="2:13" ht="12.75">
      <c r="B2005" s="6"/>
      <c r="H2005" s="6">
        <f t="shared" si="123"/>
        <v>0</v>
      </c>
      <c r="I2005" s="22">
        <f t="shared" si="124"/>
        <v>0</v>
      </c>
      <c r="M2005" s="2">
        <v>500</v>
      </c>
    </row>
    <row r="2006" spans="2:13" ht="12.75">
      <c r="B2006" s="6"/>
      <c r="H2006" s="6">
        <f t="shared" si="123"/>
        <v>0</v>
      </c>
      <c r="I2006" s="22">
        <f t="shared" si="124"/>
        <v>0</v>
      </c>
      <c r="M2006" s="2">
        <v>500</v>
      </c>
    </row>
    <row r="2007" spans="1:13" s="76" customFormat="1" ht="12.75">
      <c r="A2007" s="71"/>
      <c r="B2007" s="55">
        <f>B2011</f>
        <v>5000</v>
      </c>
      <c r="C2007" s="54" t="s">
        <v>1099</v>
      </c>
      <c r="D2007" s="71"/>
      <c r="E2007" s="71"/>
      <c r="F2007" s="74"/>
      <c r="G2007" s="74"/>
      <c r="H2007" s="72">
        <v>0</v>
      </c>
      <c r="I2007" s="75">
        <f t="shared" si="124"/>
        <v>10</v>
      </c>
      <c r="M2007" s="77">
        <v>500</v>
      </c>
    </row>
    <row r="2008" spans="2:13" ht="12.75">
      <c r="B2008" s="6"/>
      <c r="H2008" s="6">
        <f t="shared" si="123"/>
        <v>0</v>
      </c>
      <c r="I2008" s="22">
        <f t="shared" si="124"/>
        <v>0</v>
      </c>
      <c r="M2008" s="2">
        <v>500</v>
      </c>
    </row>
    <row r="2009" spans="2:13" ht="12.75">
      <c r="B2009" s="6"/>
      <c r="H2009" s="6">
        <f t="shared" si="123"/>
        <v>0</v>
      </c>
      <c r="I2009" s="22">
        <f t="shared" si="124"/>
        <v>0</v>
      </c>
      <c r="M2009" s="2">
        <v>500</v>
      </c>
    </row>
    <row r="2010" spans="2:13" ht="12.75">
      <c r="B2010" s="354">
        <v>5000</v>
      </c>
      <c r="C2010" s="83" t="s">
        <v>840</v>
      </c>
      <c r="D2010" s="33" t="s">
        <v>438</v>
      </c>
      <c r="E2010" s="83" t="s">
        <v>841</v>
      </c>
      <c r="F2010" s="70" t="s">
        <v>881</v>
      </c>
      <c r="G2010" s="70" t="s">
        <v>319</v>
      </c>
      <c r="H2010" s="6">
        <f t="shared" si="123"/>
        <v>-5000</v>
      </c>
      <c r="I2010" s="22">
        <f t="shared" si="124"/>
        <v>10</v>
      </c>
      <c r="K2010" s="84" t="s">
        <v>772</v>
      </c>
      <c r="M2010" s="39">
        <v>500</v>
      </c>
    </row>
    <row r="2011" spans="1:13" s="76" customFormat="1" ht="12.75">
      <c r="A2011" s="71"/>
      <c r="B2011" s="427">
        <f>SUM(B2010)</f>
        <v>5000</v>
      </c>
      <c r="C2011" s="71"/>
      <c r="D2011" s="71"/>
      <c r="E2011" s="73" t="s">
        <v>841</v>
      </c>
      <c r="F2011" s="74"/>
      <c r="G2011" s="74"/>
      <c r="H2011" s="72">
        <v>0</v>
      </c>
      <c r="I2011" s="75">
        <f t="shared" si="124"/>
        <v>10</v>
      </c>
      <c r="M2011" s="77">
        <v>500</v>
      </c>
    </row>
    <row r="2012" spans="2:13" ht="12.75">
      <c r="B2012" s="354"/>
      <c r="H2012" s="6">
        <f t="shared" si="123"/>
        <v>0</v>
      </c>
      <c r="I2012" s="22">
        <f t="shared" si="124"/>
        <v>0</v>
      </c>
      <c r="M2012" s="2">
        <v>500</v>
      </c>
    </row>
    <row r="2013" spans="2:13" ht="12.75">
      <c r="B2013" s="354"/>
      <c r="H2013" s="6">
        <f t="shared" si="123"/>
        <v>0</v>
      </c>
      <c r="I2013" s="22">
        <f t="shared" si="124"/>
        <v>0</v>
      </c>
      <c r="M2013" s="2">
        <v>500</v>
      </c>
    </row>
    <row r="2014" spans="2:13" ht="12.75">
      <c r="B2014" s="354"/>
      <c r="H2014" s="6">
        <f t="shared" si="123"/>
        <v>0</v>
      </c>
      <c r="I2014" s="22">
        <f t="shared" si="124"/>
        <v>0</v>
      </c>
      <c r="M2014" s="2">
        <v>500</v>
      </c>
    </row>
    <row r="2015" spans="2:13" ht="12.75">
      <c r="B2015" s="354"/>
      <c r="H2015" s="6">
        <f t="shared" si="123"/>
        <v>0</v>
      </c>
      <c r="I2015" s="22">
        <f t="shared" si="124"/>
        <v>0</v>
      </c>
      <c r="M2015" s="2">
        <v>500</v>
      </c>
    </row>
    <row r="2016" spans="2:13" ht="12.75">
      <c r="B2016" s="354">
        <v>125</v>
      </c>
      <c r="C2016" s="1" t="s">
        <v>56</v>
      </c>
      <c r="D2016" s="12" t="s">
        <v>438</v>
      </c>
      <c r="E2016" s="1" t="s">
        <v>57</v>
      </c>
      <c r="F2016" s="70" t="s">
        <v>842</v>
      </c>
      <c r="G2016" s="27" t="s">
        <v>36</v>
      </c>
      <c r="H2016" s="6">
        <f t="shared" si="123"/>
        <v>-125</v>
      </c>
      <c r="I2016" s="22">
        <v>0.25</v>
      </c>
      <c r="K2016" t="s">
        <v>797</v>
      </c>
      <c r="M2016" s="2">
        <v>500</v>
      </c>
    </row>
    <row r="2017" spans="2:13" ht="12.75">
      <c r="B2017" s="354">
        <v>200</v>
      </c>
      <c r="C2017" s="1" t="s">
        <v>885</v>
      </c>
      <c r="D2017" s="12" t="s">
        <v>438</v>
      </c>
      <c r="E2017" s="1" t="s">
        <v>57</v>
      </c>
      <c r="F2017" s="70" t="s">
        <v>842</v>
      </c>
      <c r="G2017" s="27" t="s">
        <v>36</v>
      </c>
      <c r="H2017" s="6">
        <f t="shared" si="123"/>
        <v>-325</v>
      </c>
      <c r="I2017" s="22">
        <v>0.4</v>
      </c>
      <c r="K2017" t="s">
        <v>797</v>
      </c>
      <c r="M2017" s="2">
        <v>500</v>
      </c>
    </row>
    <row r="2018" spans="2:13" ht="12.75">
      <c r="B2018" s="354">
        <v>100</v>
      </c>
      <c r="C2018" s="1" t="s">
        <v>843</v>
      </c>
      <c r="D2018" s="12" t="s">
        <v>438</v>
      </c>
      <c r="E2018" s="1" t="s">
        <v>57</v>
      </c>
      <c r="F2018" s="70" t="s">
        <v>842</v>
      </c>
      <c r="G2018" s="27" t="s">
        <v>36</v>
      </c>
      <c r="H2018" s="6">
        <f t="shared" si="123"/>
        <v>-425</v>
      </c>
      <c r="I2018" s="22">
        <v>0.2</v>
      </c>
      <c r="K2018" t="s">
        <v>797</v>
      </c>
      <c r="M2018" s="2">
        <v>500</v>
      </c>
    </row>
    <row r="2019" spans="2:13" ht="12.75">
      <c r="B2019" s="354">
        <v>1500</v>
      </c>
      <c r="C2019" s="1" t="s">
        <v>1115</v>
      </c>
      <c r="D2019" s="12" t="s">
        <v>438</v>
      </c>
      <c r="E2019" s="1" t="s">
        <v>57</v>
      </c>
      <c r="F2019" s="70" t="s">
        <v>844</v>
      </c>
      <c r="G2019" s="27" t="s">
        <v>43</v>
      </c>
      <c r="H2019" s="6">
        <f t="shared" si="123"/>
        <v>-1925</v>
      </c>
      <c r="I2019" s="22">
        <v>3</v>
      </c>
      <c r="K2019" t="s">
        <v>797</v>
      </c>
      <c r="M2019" s="2">
        <v>500</v>
      </c>
    </row>
    <row r="2020" spans="2:13" ht="12.75">
      <c r="B2020" s="354">
        <v>5000</v>
      </c>
      <c r="C2020" s="1" t="s">
        <v>1116</v>
      </c>
      <c r="D2020" s="12" t="s">
        <v>438</v>
      </c>
      <c r="E2020" s="1" t="s">
        <v>57</v>
      </c>
      <c r="F2020" s="182" t="s">
        <v>845</v>
      </c>
      <c r="G2020" s="27" t="s">
        <v>43</v>
      </c>
      <c r="H2020" s="6">
        <f t="shared" si="123"/>
        <v>-6925</v>
      </c>
      <c r="I2020" s="22">
        <v>10</v>
      </c>
      <c r="K2020" t="s">
        <v>797</v>
      </c>
      <c r="M2020" s="2">
        <v>500</v>
      </c>
    </row>
    <row r="2021" spans="2:13" ht="12.75">
      <c r="B2021" s="354">
        <v>600</v>
      </c>
      <c r="C2021" s="1" t="s">
        <v>1115</v>
      </c>
      <c r="D2021" s="12" t="s">
        <v>438</v>
      </c>
      <c r="E2021" s="1" t="s">
        <v>57</v>
      </c>
      <c r="F2021" s="70" t="s">
        <v>846</v>
      </c>
      <c r="G2021" s="27" t="s">
        <v>91</v>
      </c>
      <c r="H2021" s="6">
        <f t="shared" si="123"/>
        <v>-7525</v>
      </c>
      <c r="I2021" s="22">
        <v>1.2</v>
      </c>
      <c r="K2021" t="s">
        <v>797</v>
      </c>
      <c r="M2021" s="2">
        <v>500</v>
      </c>
    </row>
    <row r="2022" spans="2:13" ht="12.75">
      <c r="B2022" s="354">
        <v>975</v>
      </c>
      <c r="C2022" s="1" t="s">
        <v>56</v>
      </c>
      <c r="D2022" s="1" t="s">
        <v>438</v>
      </c>
      <c r="E2022" s="1" t="s">
        <v>57</v>
      </c>
      <c r="F2022" s="70" t="s">
        <v>847</v>
      </c>
      <c r="G2022" s="27" t="s">
        <v>279</v>
      </c>
      <c r="H2022" s="6">
        <f t="shared" si="123"/>
        <v>-8500</v>
      </c>
      <c r="I2022" s="22">
        <v>1.95</v>
      </c>
      <c r="K2022" t="s">
        <v>797</v>
      </c>
      <c r="M2022" s="2">
        <v>500</v>
      </c>
    </row>
    <row r="2023" spans="2:13" ht="12.75">
      <c r="B2023" s="354">
        <v>350</v>
      </c>
      <c r="C2023" s="1" t="s">
        <v>56</v>
      </c>
      <c r="D2023" s="1" t="s">
        <v>438</v>
      </c>
      <c r="E2023" s="1" t="s">
        <v>57</v>
      </c>
      <c r="F2023" s="70" t="s">
        <v>848</v>
      </c>
      <c r="G2023" s="27" t="s">
        <v>294</v>
      </c>
      <c r="H2023" s="6">
        <f t="shared" si="123"/>
        <v>-8850</v>
      </c>
      <c r="I2023" s="22">
        <v>0.7</v>
      </c>
      <c r="K2023" t="s">
        <v>797</v>
      </c>
      <c r="M2023" s="2">
        <v>500</v>
      </c>
    </row>
    <row r="2024" spans="2:13" ht="12.75">
      <c r="B2024" s="354">
        <v>4500</v>
      </c>
      <c r="C2024" s="12" t="s">
        <v>1124</v>
      </c>
      <c r="D2024" s="12" t="s">
        <v>438</v>
      </c>
      <c r="E2024" s="1" t="s">
        <v>57</v>
      </c>
      <c r="F2024" s="70" t="s">
        <v>849</v>
      </c>
      <c r="G2024" s="70" t="s">
        <v>36</v>
      </c>
      <c r="H2024" s="6">
        <f t="shared" si="123"/>
        <v>-13350</v>
      </c>
      <c r="I2024" s="22">
        <v>9</v>
      </c>
      <c r="K2024" t="s">
        <v>772</v>
      </c>
      <c r="M2024" s="2">
        <v>500</v>
      </c>
    </row>
    <row r="2025" spans="2:13" ht="12.75">
      <c r="B2025" s="354">
        <v>12000</v>
      </c>
      <c r="C2025" s="83" t="s">
        <v>1117</v>
      </c>
      <c r="D2025" s="12" t="s">
        <v>438</v>
      </c>
      <c r="E2025" s="1" t="s">
        <v>57</v>
      </c>
      <c r="F2025" s="27" t="s">
        <v>850</v>
      </c>
      <c r="G2025" s="27" t="s">
        <v>45</v>
      </c>
      <c r="H2025" s="6">
        <f t="shared" si="123"/>
        <v>-25350</v>
      </c>
      <c r="I2025" s="22">
        <v>24</v>
      </c>
      <c r="K2025" t="s">
        <v>772</v>
      </c>
      <c r="M2025" s="2">
        <v>500</v>
      </c>
    </row>
    <row r="2026" spans="2:13" ht="12.75">
      <c r="B2026" s="354">
        <v>5750</v>
      </c>
      <c r="C2026" s="1" t="s">
        <v>851</v>
      </c>
      <c r="D2026" s="12" t="s">
        <v>438</v>
      </c>
      <c r="E2026" s="1" t="s">
        <v>57</v>
      </c>
      <c r="F2026" s="27" t="s">
        <v>852</v>
      </c>
      <c r="G2026" s="27" t="s">
        <v>58</v>
      </c>
      <c r="H2026" s="6">
        <f t="shared" si="123"/>
        <v>-31100</v>
      </c>
      <c r="I2026" s="22">
        <v>11.5</v>
      </c>
      <c r="K2026" t="s">
        <v>772</v>
      </c>
      <c r="M2026" s="2">
        <v>500</v>
      </c>
    </row>
    <row r="2027" spans="2:13" ht="12.75">
      <c r="B2027" s="354">
        <v>1500</v>
      </c>
      <c r="C2027" s="1" t="s">
        <v>853</v>
      </c>
      <c r="D2027" s="12" t="s">
        <v>438</v>
      </c>
      <c r="E2027" s="1" t="s">
        <v>57</v>
      </c>
      <c r="F2027" s="27" t="s">
        <v>852</v>
      </c>
      <c r="G2027" s="27" t="s">
        <v>58</v>
      </c>
      <c r="H2027" s="6">
        <f t="shared" si="123"/>
        <v>-32600</v>
      </c>
      <c r="I2027" s="22">
        <v>3</v>
      </c>
      <c r="K2027" t="s">
        <v>772</v>
      </c>
      <c r="M2027" s="2">
        <v>500</v>
      </c>
    </row>
    <row r="2028" spans="2:13" ht="12.75">
      <c r="B2028" s="354">
        <v>2500</v>
      </c>
      <c r="C2028" s="1" t="s">
        <v>854</v>
      </c>
      <c r="D2028" s="12" t="s">
        <v>438</v>
      </c>
      <c r="E2028" s="1" t="s">
        <v>57</v>
      </c>
      <c r="F2028" s="27" t="s">
        <v>852</v>
      </c>
      <c r="G2028" s="27" t="s">
        <v>58</v>
      </c>
      <c r="H2028" s="6">
        <f t="shared" si="123"/>
        <v>-35100</v>
      </c>
      <c r="I2028" s="22">
        <v>5</v>
      </c>
      <c r="K2028" t="s">
        <v>772</v>
      </c>
      <c r="M2028" s="2">
        <v>500</v>
      </c>
    </row>
    <row r="2029" spans="2:13" ht="12.75">
      <c r="B2029" s="354">
        <v>6225</v>
      </c>
      <c r="C2029" s="1" t="s">
        <v>855</v>
      </c>
      <c r="D2029" s="12" t="s">
        <v>438</v>
      </c>
      <c r="E2029" s="1" t="s">
        <v>57</v>
      </c>
      <c r="F2029" s="70" t="s">
        <v>856</v>
      </c>
      <c r="G2029" s="70" t="s">
        <v>319</v>
      </c>
      <c r="H2029" s="6">
        <f t="shared" si="123"/>
        <v>-41325</v>
      </c>
      <c r="I2029" s="22">
        <v>12.45</v>
      </c>
      <c r="K2029" t="s">
        <v>772</v>
      </c>
      <c r="M2029" s="2">
        <v>500</v>
      </c>
    </row>
    <row r="2030" spans="2:13" ht="12.75">
      <c r="B2030" s="354">
        <v>3000</v>
      </c>
      <c r="C2030" s="1" t="s">
        <v>857</v>
      </c>
      <c r="D2030" s="12" t="s">
        <v>438</v>
      </c>
      <c r="E2030" s="1" t="s">
        <v>57</v>
      </c>
      <c r="F2030" s="70" t="s">
        <v>856</v>
      </c>
      <c r="G2030" s="70" t="s">
        <v>319</v>
      </c>
      <c r="H2030" s="6">
        <f t="shared" si="123"/>
        <v>-44325</v>
      </c>
      <c r="I2030" s="22">
        <v>6</v>
      </c>
      <c r="K2030" t="s">
        <v>772</v>
      </c>
      <c r="M2030" s="2">
        <v>500</v>
      </c>
    </row>
    <row r="2031" spans="2:13" ht="12.75">
      <c r="B2031" s="354">
        <v>5000</v>
      </c>
      <c r="C2031" s="1" t="s">
        <v>858</v>
      </c>
      <c r="D2031" s="12" t="s">
        <v>438</v>
      </c>
      <c r="E2031" s="1" t="s">
        <v>57</v>
      </c>
      <c r="F2031" s="70" t="s">
        <v>856</v>
      </c>
      <c r="G2031" s="70" t="s">
        <v>319</v>
      </c>
      <c r="H2031" s="6">
        <f t="shared" si="123"/>
        <v>-49325</v>
      </c>
      <c r="I2031" s="22">
        <v>10</v>
      </c>
      <c r="K2031" t="s">
        <v>772</v>
      </c>
      <c r="M2031" s="2">
        <v>500</v>
      </c>
    </row>
    <row r="2032" spans="1:13" s="76" customFormat="1" ht="12.75">
      <c r="A2032" s="71"/>
      <c r="B2032" s="427">
        <f>SUM(B2016:B2031)</f>
        <v>49325</v>
      </c>
      <c r="C2032" s="71"/>
      <c r="D2032" s="71"/>
      <c r="E2032" s="71" t="s">
        <v>57</v>
      </c>
      <c r="F2032" s="74"/>
      <c r="G2032" s="74"/>
      <c r="H2032" s="72">
        <v>0</v>
      </c>
      <c r="I2032" s="75">
        <f>+B2032/M2032</f>
        <v>98.65</v>
      </c>
      <c r="M2032" s="77">
        <v>500</v>
      </c>
    </row>
    <row r="2033" spans="2:13" ht="12.75">
      <c r="B2033" s="354"/>
      <c r="H2033" s="6">
        <f aca="true" t="shared" si="125" ref="H2033:H2040">H2032-B2033</f>
        <v>0</v>
      </c>
      <c r="I2033" s="22">
        <f>+B2033/M2033</f>
        <v>0</v>
      </c>
      <c r="M2033" s="2">
        <v>500</v>
      </c>
    </row>
    <row r="2034" spans="2:13" ht="12.75">
      <c r="B2034" s="354"/>
      <c r="H2034" s="6">
        <f t="shared" si="125"/>
        <v>0</v>
      </c>
      <c r="I2034" s="22">
        <f>+B2034/M2034</f>
        <v>0</v>
      </c>
      <c r="M2034" s="2">
        <v>500</v>
      </c>
    </row>
    <row r="2035" spans="2:13" ht="12.75">
      <c r="B2035" s="354"/>
      <c r="H2035" s="6">
        <f t="shared" si="125"/>
        <v>0</v>
      </c>
      <c r="I2035" s="22">
        <f>+B2035/M2035</f>
        <v>0</v>
      </c>
      <c r="M2035" s="2">
        <v>500</v>
      </c>
    </row>
    <row r="2036" spans="2:13" ht="12.75">
      <c r="B2036" s="354"/>
      <c r="H2036" s="6">
        <f t="shared" si="125"/>
        <v>0</v>
      </c>
      <c r="I2036" s="22">
        <f>+B2036/M2036</f>
        <v>0</v>
      </c>
      <c r="M2036" s="2">
        <v>500</v>
      </c>
    </row>
    <row r="2037" spans="2:13" ht="12.75">
      <c r="B2037" s="354">
        <v>6800</v>
      </c>
      <c r="C2037" s="1" t="s">
        <v>859</v>
      </c>
      <c r="D2037" s="12" t="s">
        <v>438</v>
      </c>
      <c r="E2037" s="1" t="s">
        <v>860</v>
      </c>
      <c r="F2037" s="70" t="s">
        <v>861</v>
      </c>
      <c r="G2037" s="27" t="s">
        <v>43</v>
      </c>
      <c r="H2037" s="6">
        <f t="shared" si="125"/>
        <v>-6800</v>
      </c>
      <c r="I2037" s="22">
        <v>13.6</v>
      </c>
      <c r="K2037" t="s">
        <v>797</v>
      </c>
      <c r="M2037" s="2">
        <v>500</v>
      </c>
    </row>
    <row r="2038" spans="2:13" ht="12.75">
      <c r="B2038" s="354">
        <v>6800</v>
      </c>
      <c r="C2038" s="1" t="s">
        <v>859</v>
      </c>
      <c r="D2038" s="1" t="s">
        <v>438</v>
      </c>
      <c r="E2038" s="1" t="s">
        <v>860</v>
      </c>
      <c r="F2038" s="70" t="s">
        <v>862</v>
      </c>
      <c r="G2038" s="27" t="s">
        <v>102</v>
      </c>
      <c r="H2038" s="6">
        <f t="shared" si="125"/>
        <v>-13600</v>
      </c>
      <c r="I2038" s="22">
        <v>13.6</v>
      </c>
      <c r="K2038" t="s">
        <v>797</v>
      </c>
      <c r="M2038" s="2">
        <v>500</v>
      </c>
    </row>
    <row r="2039" spans="2:13" ht="12.75">
      <c r="B2039" s="354">
        <v>6800</v>
      </c>
      <c r="C2039" s="1" t="s">
        <v>859</v>
      </c>
      <c r="D2039" s="1" t="s">
        <v>438</v>
      </c>
      <c r="E2039" s="1" t="s">
        <v>860</v>
      </c>
      <c r="F2039" s="70" t="s">
        <v>863</v>
      </c>
      <c r="G2039" s="27" t="s">
        <v>216</v>
      </c>
      <c r="H2039" s="6">
        <f t="shared" si="125"/>
        <v>-20400</v>
      </c>
      <c r="I2039" s="22">
        <v>13.6</v>
      </c>
      <c r="K2039" t="s">
        <v>797</v>
      </c>
      <c r="M2039" s="2">
        <v>500</v>
      </c>
    </row>
    <row r="2040" spans="2:13" ht="12.75">
      <c r="B2040" s="354">
        <v>6800</v>
      </c>
      <c r="C2040" s="1" t="s">
        <v>859</v>
      </c>
      <c r="D2040" s="1" t="s">
        <v>438</v>
      </c>
      <c r="E2040" s="1" t="s">
        <v>860</v>
      </c>
      <c r="F2040" s="70" t="s">
        <v>864</v>
      </c>
      <c r="G2040" s="27" t="s">
        <v>296</v>
      </c>
      <c r="H2040" s="6">
        <f t="shared" si="125"/>
        <v>-27200</v>
      </c>
      <c r="I2040" s="22">
        <v>13.6</v>
      </c>
      <c r="K2040" t="s">
        <v>797</v>
      </c>
      <c r="M2040" s="2">
        <v>500</v>
      </c>
    </row>
    <row r="2041" spans="1:13" s="76" customFormat="1" ht="12.75">
      <c r="A2041" s="71"/>
      <c r="B2041" s="427">
        <f>SUM(B2037:B2040)</f>
        <v>27200</v>
      </c>
      <c r="C2041" s="71"/>
      <c r="D2041" s="71"/>
      <c r="E2041" s="71" t="s">
        <v>860</v>
      </c>
      <c r="F2041" s="74"/>
      <c r="G2041" s="74"/>
      <c r="H2041" s="72">
        <v>0</v>
      </c>
      <c r="I2041" s="75">
        <f aca="true" t="shared" si="126" ref="I2041:I2072">+B2041/M2041</f>
        <v>54.4</v>
      </c>
      <c r="M2041" s="2">
        <v>500</v>
      </c>
    </row>
    <row r="2042" spans="2:13" ht="12.75">
      <c r="B2042" s="430"/>
      <c r="H2042" s="6">
        <f>H2041-B2042</f>
        <v>0</v>
      </c>
      <c r="I2042" s="22">
        <f t="shared" si="126"/>
        <v>0</v>
      </c>
      <c r="M2042" s="2">
        <v>500</v>
      </c>
    </row>
    <row r="2043" spans="2:13" ht="12.75">
      <c r="B2043" s="430"/>
      <c r="H2043" s="6">
        <f>H2042-B2043</f>
        <v>0</v>
      </c>
      <c r="I2043" s="22">
        <f t="shared" si="126"/>
        <v>0</v>
      </c>
      <c r="M2043" s="2">
        <v>500</v>
      </c>
    </row>
    <row r="2044" spans="2:13" ht="12.75">
      <c r="B2044" s="430"/>
      <c r="H2044" s="6">
        <f>H2043-B2044</f>
        <v>0</v>
      </c>
      <c r="I2044" s="22">
        <f t="shared" si="126"/>
        <v>0</v>
      </c>
      <c r="M2044" s="2">
        <v>500</v>
      </c>
    </row>
    <row r="2045" spans="1:13" s="84" customFormat="1" ht="12.75">
      <c r="A2045" s="166"/>
      <c r="B2045" s="431">
        <v>300000</v>
      </c>
      <c r="C2045" s="33" t="s">
        <v>797</v>
      </c>
      <c r="D2045" s="31" t="s">
        <v>438</v>
      </c>
      <c r="E2045" s="33"/>
      <c r="F2045" s="117" t="s">
        <v>474</v>
      </c>
      <c r="G2045" s="167" t="s">
        <v>866</v>
      </c>
      <c r="H2045" s="6">
        <f aca="true" t="shared" si="127" ref="H2045:H2050">H2044-B2045</f>
        <v>-300000</v>
      </c>
      <c r="I2045" s="22">
        <f t="shared" si="126"/>
        <v>600</v>
      </c>
      <c r="J2045" s="89"/>
      <c r="K2045" s="89"/>
      <c r="L2045" s="89"/>
      <c r="M2045" s="2">
        <v>500</v>
      </c>
    </row>
    <row r="2046" spans="1:13" s="84" customFormat="1" ht="12.75">
      <c r="A2046" s="33"/>
      <c r="B2046" s="390">
        <v>38850</v>
      </c>
      <c r="C2046" s="83" t="s">
        <v>797</v>
      </c>
      <c r="D2046" s="70" t="s">
        <v>438</v>
      </c>
      <c r="E2046" s="83" t="s">
        <v>475</v>
      </c>
      <c r="F2046" s="168"/>
      <c r="G2046" s="167" t="s">
        <v>866</v>
      </c>
      <c r="H2046" s="6">
        <f t="shared" si="127"/>
        <v>-338850</v>
      </c>
      <c r="I2046" s="22">
        <f t="shared" si="126"/>
        <v>77.7</v>
      </c>
      <c r="M2046" s="2">
        <v>500</v>
      </c>
    </row>
    <row r="2047" spans="1:13" s="84" customFormat="1" ht="12.75">
      <c r="A2047" s="166"/>
      <c r="B2047" s="431">
        <v>7500</v>
      </c>
      <c r="C2047" s="33" t="s">
        <v>797</v>
      </c>
      <c r="D2047" s="31" t="s">
        <v>438</v>
      </c>
      <c r="E2047" s="33" t="s">
        <v>476</v>
      </c>
      <c r="F2047" s="117"/>
      <c r="G2047" s="167" t="s">
        <v>866</v>
      </c>
      <c r="H2047" s="6">
        <f t="shared" si="127"/>
        <v>-346350</v>
      </c>
      <c r="I2047" s="22">
        <f t="shared" si="126"/>
        <v>15</v>
      </c>
      <c r="J2047" s="89"/>
      <c r="K2047" s="89"/>
      <c r="L2047" s="89"/>
      <c r="M2047" s="2">
        <v>500</v>
      </c>
    </row>
    <row r="2048" spans="1:13" s="84" customFormat="1" ht="12.75">
      <c r="A2048" s="166"/>
      <c r="B2048" s="431">
        <v>290000</v>
      </c>
      <c r="C2048" s="83" t="s">
        <v>772</v>
      </c>
      <c r="D2048" s="70" t="s">
        <v>438</v>
      </c>
      <c r="E2048" s="83"/>
      <c r="F2048" s="168" t="s">
        <v>474</v>
      </c>
      <c r="G2048" s="167" t="s">
        <v>866</v>
      </c>
      <c r="H2048" s="6">
        <f t="shared" si="127"/>
        <v>-636350</v>
      </c>
      <c r="I2048" s="22">
        <f t="shared" si="126"/>
        <v>580</v>
      </c>
      <c r="M2048" s="2">
        <v>500</v>
      </c>
    </row>
    <row r="2049" spans="1:13" s="84" customFormat="1" ht="12.75">
      <c r="A2049" s="166"/>
      <c r="B2049" s="432">
        <v>36260</v>
      </c>
      <c r="C2049" s="83" t="s">
        <v>772</v>
      </c>
      <c r="D2049" s="70" t="s">
        <v>438</v>
      </c>
      <c r="E2049" s="83" t="s">
        <v>475</v>
      </c>
      <c r="F2049" s="168"/>
      <c r="G2049" s="167" t="s">
        <v>866</v>
      </c>
      <c r="H2049" s="6">
        <f t="shared" si="127"/>
        <v>-672610</v>
      </c>
      <c r="I2049" s="22">
        <f t="shared" si="126"/>
        <v>72.52</v>
      </c>
      <c r="M2049" s="2">
        <v>500</v>
      </c>
    </row>
    <row r="2050" spans="1:13" s="84" customFormat="1" ht="12.75">
      <c r="A2050" s="166"/>
      <c r="B2050" s="431">
        <v>7250</v>
      </c>
      <c r="C2050" s="33" t="s">
        <v>772</v>
      </c>
      <c r="D2050" s="31" t="s">
        <v>438</v>
      </c>
      <c r="E2050" s="33" t="s">
        <v>476</v>
      </c>
      <c r="F2050" s="117"/>
      <c r="G2050" s="167" t="s">
        <v>866</v>
      </c>
      <c r="H2050" s="6">
        <f t="shared" si="127"/>
        <v>-679860</v>
      </c>
      <c r="I2050" s="22">
        <f t="shared" si="126"/>
        <v>14.5</v>
      </c>
      <c r="J2050" s="89"/>
      <c r="K2050" s="89"/>
      <c r="L2050" s="89"/>
      <c r="M2050" s="2">
        <v>500</v>
      </c>
    </row>
    <row r="2051" spans="1:13" s="62" customFormat="1" ht="12.75">
      <c r="A2051" s="11"/>
      <c r="B2051" s="359">
        <f>SUM(B2045:B2050)</f>
        <v>679860</v>
      </c>
      <c r="C2051" s="11" t="s">
        <v>867</v>
      </c>
      <c r="D2051" s="11"/>
      <c r="E2051" s="11"/>
      <c r="F2051" s="18"/>
      <c r="G2051" s="18"/>
      <c r="H2051" s="59">
        <v>0</v>
      </c>
      <c r="I2051" s="61">
        <f t="shared" si="126"/>
        <v>1359.72</v>
      </c>
      <c r="M2051" s="2">
        <v>500</v>
      </c>
    </row>
    <row r="2052" spans="8:13" ht="12.75">
      <c r="H2052" s="6">
        <f>H2051-B2052</f>
        <v>0</v>
      </c>
      <c r="I2052" s="22">
        <f t="shared" si="126"/>
        <v>0</v>
      </c>
      <c r="M2052" s="2">
        <v>500</v>
      </c>
    </row>
    <row r="2053" spans="8:13" ht="12.75">
      <c r="H2053" s="6">
        <f>H2052-B2053</f>
        <v>0</v>
      </c>
      <c r="I2053" s="22">
        <f t="shared" si="126"/>
        <v>0</v>
      </c>
      <c r="M2053" s="2">
        <v>500</v>
      </c>
    </row>
    <row r="2054" spans="8:13" ht="12.75">
      <c r="H2054" s="6">
        <f>H2053-B2054</f>
        <v>0</v>
      </c>
      <c r="I2054" s="22">
        <f t="shared" si="126"/>
        <v>0</v>
      </c>
      <c r="M2054" s="2">
        <v>500</v>
      </c>
    </row>
    <row r="2055" spans="8:13" ht="12.75">
      <c r="H2055" s="6">
        <f>H2054-B2055</f>
        <v>0</v>
      </c>
      <c r="I2055" s="22">
        <f t="shared" si="126"/>
        <v>0</v>
      </c>
      <c r="M2055" s="2">
        <v>500</v>
      </c>
    </row>
    <row r="2056" spans="1:13" ht="13.5" thickBot="1">
      <c r="A2056" s="47"/>
      <c r="B2056" s="434">
        <f>+B2059+B2072+B2108+B2150</f>
        <v>1584811.2</v>
      </c>
      <c r="C2056" s="47"/>
      <c r="D2056" s="139" t="s">
        <v>894</v>
      </c>
      <c r="E2056" s="140"/>
      <c r="F2056" s="140"/>
      <c r="G2056" s="172"/>
      <c r="H2056" s="141"/>
      <c r="I2056" s="142">
        <f t="shared" si="126"/>
        <v>3169.6223999999997</v>
      </c>
      <c r="J2056" s="143"/>
      <c r="K2056" s="143"/>
      <c r="L2056" s="143"/>
      <c r="M2056" s="2">
        <v>500</v>
      </c>
    </row>
    <row r="2057" spans="2:13" ht="12.75">
      <c r="B2057" s="435"/>
      <c r="H2057" s="6">
        <f>H2056-B2057</f>
        <v>0</v>
      </c>
      <c r="I2057" s="22">
        <f t="shared" si="126"/>
        <v>0</v>
      </c>
      <c r="M2057" s="2">
        <v>500</v>
      </c>
    </row>
    <row r="2058" spans="2:13" ht="12.75">
      <c r="B2058" s="435"/>
      <c r="H2058" s="6">
        <f>H2057-B2058</f>
        <v>0</v>
      </c>
      <c r="I2058" s="22">
        <f t="shared" si="126"/>
        <v>0</v>
      </c>
      <c r="M2058" s="2">
        <v>500</v>
      </c>
    </row>
    <row r="2059" spans="1:13" s="69" customFormat="1" ht="12.75">
      <c r="A2059" s="64"/>
      <c r="B2059" s="436">
        <f>+B2067</f>
        <v>21500</v>
      </c>
      <c r="C2059" s="64" t="s">
        <v>895</v>
      </c>
      <c r="D2059" s="64"/>
      <c r="E2059" s="64" t="s">
        <v>902</v>
      </c>
      <c r="F2059" s="132"/>
      <c r="G2059" s="66" t="s">
        <v>896</v>
      </c>
      <c r="H2059" s="59"/>
      <c r="I2059" s="61">
        <f t="shared" si="126"/>
        <v>43</v>
      </c>
      <c r="M2059" s="2">
        <v>500</v>
      </c>
    </row>
    <row r="2060" spans="2:13" ht="12.75">
      <c r="B2060" s="435"/>
      <c r="H2060" s="6">
        <f>H2059-B2060</f>
        <v>0</v>
      </c>
      <c r="I2060" s="22">
        <f t="shared" si="126"/>
        <v>0</v>
      </c>
      <c r="M2060" s="2">
        <v>500</v>
      </c>
    </row>
    <row r="2061" spans="2:13" ht="12.75">
      <c r="B2061" s="435">
        <v>3000</v>
      </c>
      <c r="C2061" s="1" t="s">
        <v>897</v>
      </c>
      <c r="D2061" s="12" t="s">
        <v>898</v>
      </c>
      <c r="E2061" s="1" t="s">
        <v>899</v>
      </c>
      <c r="F2061" s="27" t="s">
        <v>900</v>
      </c>
      <c r="G2061" s="27" t="s">
        <v>39</v>
      </c>
      <c r="H2061" s="6">
        <f aca="true" t="shared" si="128" ref="H2061:H2066">H2060-B2061</f>
        <v>-3000</v>
      </c>
      <c r="I2061" s="22">
        <f t="shared" si="126"/>
        <v>6</v>
      </c>
      <c r="K2061" t="s">
        <v>26</v>
      </c>
      <c r="M2061" s="2">
        <v>500</v>
      </c>
    </row>
    <row r="2062" spans="2:13" ht="12.75">
      <c r="B2062" s="435">
        <v>3000</v>
      </c>
      <c r="C2062" s="1" t="s">
        <v>897</v>
      </c>
      <c r="D2062" s="1" t="s">
        <v>898</v>
      </c>
      <c r="E2062" s="1" t="s">
        <v>899</v>
      </c>
      <c r="F2062" s="27" t="s">
        <v>901</v>
      </c>
      <c r="G2062" s="27" t="s">
        <v>292</v>
      </c>
      <c r="H2062" s="6">
        <f t="shared" si="128"/>
        <v>-6000</v>
      </c>
      <c r="I2062" s="22">
        <f t="shared" si="126"/>
        <v>6</v>
      </c>
      <c r="K2062" t="s">
        <v>26</v>
      </c>
      <c r="M2062" s="2">
        <v>500</v>
      </c>
    </row>
    <row r="2063" spans="2:13" ht="12.75">
      <c r="B2063" s="435">
        <v>2500</v>
      </c>
      <c r="C2063" s="1" t="s">
        <v>897</v>
      </c>
      <c r="D2063" s="1" t="s">
        <v>898</v>
      </c>
      <c r="E2063" s="1" t="s">
        <v>903</v>
      </c>
      <c r="F2063" s="27" t="s">
        <v>904</v>
      </c>
      <c r="G2063" s="27" t="s">
        <v>292</v>
      </c>
      <c r="H2063" s="6">
        <f t="shared" si="128"/>
        <v>-8500</v>
      </c>
      <c r="I2063" s="22">
        <f t="shared" si="126"/>
        <v>5</v>
      </c>
      <c r="K2063" t="s">
        <v>26</v>
      </c>
      <c r="M2063" s="2">
        <v>500</v>
      </c>
    </row>
    <row r="2064" spans="2:13" ht="12.75">
      <c r="B2064" s="435">
        <v>5000</v>
      </c>
      <c r="C2064" s="1" t="s">
        <v>897</v>
      </c>
      <c r="D2064" s="1" t="s">
        <v>898</v>
      </c>
      <c r="E2064" s="1" t="s">
        <v>905</v>
      </c>
      <c r="F2064" s="27" t="s">
        <v>906</v>
      </c>
      <c r="G2064" s="27" t="s">
        <v>296</v>
      </c>
      <c r="H2064" s="6">
        <f t="shared" si="128"/>
        <v>-13500</v>
      </c>
      <c r="I2064" s="22">
        <f t="shared" si="126"/>
        <v>10</v>
      </c>
      <c r="K2064" t="s">
        <v>26</v>
      </c>
      <c r="M2064" s="2">
        <v>500</v>
      </c>
    </row>
    <row r="2065" spans="2:13" ht="12.75">
      <c r="B2065" s="435">
        <v>5000</v>
      </c>
      <c r="C2065" s="1" t="s">
        <v>897</v>
      </c>
      <c r="D2065" s="1" t="s">
        <v>898</v>
      </c>
      <c r="E2065" s="1" t="s">
        <v>905</v>
      </c>
      <c r="F2065" s="27" t="s">
        <v>907</v>
      </c>
      <c r="G2065" s="27" t="s">
        <v>298</v>
      </c>
      <c r="H2065" s="6">
        <f t="shared" si="128"/>
        <v>-18500</v>
      </c>
      <c r="I2065" s="22">
        <f t="shared" si="126"/>
        <v>10</v>
      </c>
      <c r="K2065" t="s">
        <v>26</v>
      </c>
      <c r="M2065" s="2">
        <v>500</v>
      </c>
    </row>
    <row r="2066" spans="2:13" ht="12.75">
      <c r="B2066" s="435">
        <v>3000</v>
      </c>
      <c r="C2066" s="1" t="s">
        <v>897</v>
      </c>
      <c r="D2066" s="1" t="s">
        <v>898</v>
      </c>
      <c r="E2066" s="1" t="s">
        <v>908</v>
      </c>
      <c r="F2066" s="27" t="s">
        <v>909</v>
      </c>
      <c r="G2066" s="27" t="s">
        <v>41</v>
      </c>
      <c r="H2066" s="6">
        <f t="shared" si="128"/>
        <v>-21500</v>
      </c>
      <c r="I2066" s="22">
        <f t="shared" si="126"/>
        <v>6</v>
      </c>
      <c r="K2066" t="s">
        <v>26</v>
      </c>
      <c r="M2066" s="2">
        <v>500</v>
      </c>
    </row>
    <row r="2067" spans="1:13" s="62" customFormat="1" ht="12.75">
      <c r="A2067" s="11"/>
      <c r="B2067" s="437">
        <f>SUM(B2061:B2066)</f>
        <v>21500</v>
      </c>
      <c r="C2067" s="11" t="s">
        <v>897</v>
      </c>
      <c r="D2067" s="11"/>
      <c r="E2067" s="11"/>
      <c r="F2067" s="18"/>
      <c r="G2067" s="18"/>
      <c r="H2067" s="59">
        <v>0</v>
      </c>
      <c r="I2067" s="61">
        <f t="shared" si="126"/>
        <v>43</v>
      </c>
      <c r="M2067" s="2">
        <v>500</v>
      </c>
    </row>
    <row r="2068" spans="2:13" ht="12.75">
      <c r="B2068" s="438"/>
      <c r="H2068" s="6">
        <f>H2067-B2068</f>
        <v>0</v>
      </c>
      <c r="I2068" s="22">
        <f t="shared" si="126"/>
        <v>0</v>
      </c>
      <c r="M2068" s="2">
        <v>500</v>
      </c>
    </row>
    <row r="2069" spans="2:13" ht="12.75">
      <c r="B2069" s="438"/>
      <c r="H2069" s="6">
        <f>H2068-B2069</f>
        <v>0</v>
      </c>
      <c r="I2069" s="22">
        <f t="shared" si="126"/>
        <v>0</v>
      </c>
      <c r="M2069" s="2">
        <v>500</v>
      </c>
    </row>
    <row r="2070" spans="2:13" ht="12.75">
      <c r="B2070" s="435"/>
      <c r="H2070" s="6">
        <f>H2069-B2070</f>
        <v>0</v>
      </c>
      <c r="I2070" s="22">
        <f t="shared" si="126"/>
        <v>0</v>
      </c>
      <c r="M2070" s="2">
        <v>500</v>
      </c>
    </row>
    <row r="2071" spans="2:13" ht="12.75">
      <c r="B2071" s="435"/>
      <c r="H2071" s="6">
        <f>H2070-B2071</f>
        <v>0</v>
      </c>
      <c r="I2071" s="22">
        <f t="shared" si="126"/>
        <v>0</v>
      </c>
      <c r="M2071" s="2">
        <v>500</v>
      </c>
    </row>
    <row r="2072" spans="1:13" s="69" customFormat="1" ht="12.75">
      <c r="A2072" s="64"/>
      <c r="B2072" s="436">
        <f>+B2091+B2096+B2103</f>
        <v>662100</v>
      </c>
      <c r="C2072" s="64" t="s">
        <v>895</v>
      </c>
      <c r="D2072" s="64"/>
      <c r="E2072" s="64" t="s">
        <v>910</v>
      </c>
      <c r="G2072" s="69" t="s">
        <v>1118</v>
      </c>
      <c r="H2072" s="65"/>
      <c r="I2072" s="61">
        <f t="shared" si="126"/>
        <v>1324.2</v>
      </c>
      <c r="M2072" s="2">
        <v>500</v>
      </c>
    </row>
    <row r="2073" spans="2:13" ht="12.75">
      <c r="B2073" s="435"/>
      <c r="H2073" s="6">
        <f>H2072-B2073</f>
        <v>0</v>
      </c>
      <c r="I2073" s="22">
        <f aca="true" t="shared" si="129" ref="I2073:I2107">+B2073/M2073</f>
        <v>0</v>
      </c>
      <c r="M2073" s="2">
        <v>500</v>
      </c>
    </row>
    <row r="2074" spans="2:13" ht="12.75">
      <c r="B2074" s="435"/>
      <c r="H2074" s="6">
        <f>H2073-B2074</f>
        <v>0</v>
      </c>
      <c r="I2074" s="22">
        <f t="shared" si="129"/>
        <v>0</v>
      </c>
      <c r="M2074" s="2">
        <v>500</v>
      </c>
    </row>
    <row r="2075" spans="2:13" ht="12.75">
      <c r="B2075" s="435">
        <v>5000</v>
      </c>
      <c r="C2075" s="1" t="s">
        <v>897</v>
      </c>
      <c r="D2075" s="12" t="s">
        <v>898</v>
      </c>
      <c r="E2075" s="1" t="s">
        <v>910</v>
      </c>
      <c r="F2075" s="27" t="s">
        <v>911</v>
      </c>
      <c r="G2075" s="27" t="s">
        <v>39</v>
      </c>
      <c r="H2075" s="6">
        <f aca="true" t="shared" si="130" ref="H2075:H2090">H2074-B2075</f>
        <v>-5000</v>
      </c>
      <c r="I2075" s="22">
        <f t="shared" si="129"/>
        <v>10</v>
      </c>
      <c r="K2075" t="s">
        <v>26</v>
      </c>
      <c r="M2075" s="2">
        <v>500</v>
      </c>
    </row>
    <row r="2076" spans="2:13" ht="12.75">
      <c r="B2076" s="435">
        <v>3000</v>
      </c>
      <c r="C2076" s="1" t="s">
        <v>897</v>
      </c>
      <c r="D2076" s="1" t="s">
        <v>898</v>
      </c>
      <c r="E2076" s="1" t="s">
        <v>910</v>
      </c>
      <c r="F2076" s="27" t="s">
        <v>912</v>
      </c>
      <c r="G2076" s="27" t="s">
        <v>41</v>
      </c>
      <c r="H2076" s="6">
        <f t="shared" si="130"/>
        <v>-8000</v>
      </c>
      <c r="I2076" s="22">
        <f t="shared" si="129"/>
        <v>6</v>
      </c>
      <c r="K2076" t="s">
        <v>26</v>
      </c>
      <c r="M2076" s="2">
        <v>500</v>
      </c>
    </row>
    <row r="2077" spans="2:13" ht="12.75">
      <c r="B2077" s="435">
        <v>2000</v>
      </c>
      <c r="C2077" s="1" t="s">
        <v>897</v>
      </c>
      <c r="D2077" s="1" t="s">
        <v>898</v>
      </c>
      <c r="E2077" s="1" t="s">
        <v>910</v>
      </c>
      <c r="F2077" s="27" t="s">
        <v>913</v>
      </c>
      <c r="G2077" s="27" t="s">
        <v>104</v>
      </c>
      <c r="H2077" s="6">
        <f t="shared" si="130"/>
        <v>-10000</v>
      </c>
      <c r="I2077" s="22">
        <f t="shared" si="129"/>
        <v>4</v>
      </c>
      <c r="K2077" t="s">
        <v>26</v>
      </c>
      <c r="M2077" s="2">
        <v>500</v>
      </c>
    </row>
    <row r="2078" spans="2:13" ht="12.75">
      <c r="B2078" s="435">
        <v>2000</v>
      </c>
      <c r="C2078" s="1" t="s">
        <v>897</v>
      </c>
      <c r="D2078" s="1" t="s">
        <v>898</v>
      </c>
      <c r="E2078" s="1" t="s">
        <v>910</v>
      </c>
      <c r="F2078" s="27" t="s">
        <v>914</v>
      </c>
      <c r="G2078" s="27" t="s">
        <v>102</v>
      </c>
      <c r="H2078" s="6">
        <f t="shared" si="130"/>
        <v>-12000</v>
      </c>
      <c r="I2078" s="22">
        <f t="shared" si="129"/>
        <v>4</v>
      </c>
      <c r="K2078" t="s">
        <v>26</v>
      </c>
      <c r="M2078" s="2">
        <v>500</v>
      </c>
    </row>
    <row r="2079" spans="2:13" ht="12.75">
      <c r="B2079" s="438">
        <v>2000</v>
      </c>
      <c r="C2079" s="1" t="s">
        <v>897</v>
      </c>
      <c r="D2079" s="1" t="s">
        <v>898</v>
      </c>
      <c r="E2079" s="1" t="s">
        <v>910</v>
      </c>
      <c r="F2079" s="27" t="s">
        <v>915</v>
      </c>
      <c r="G2079" s="27" t="s">
        <v>93</v>
      </c>
      <c r="H2079" s="6">
        <f t="shared" si="130"/>
        <v>-14000</v>
      </c>
      <c r="I2079" s="22">
        <f t="shared" si="129"/>
        <v>4</v>
      </c>
      <c r="K2079" t="s">
        <v>26</v>
      </c>
      <c r="M2079" s="2">
        <v>500</v>
      </c>
    </row>
    <row r="2080" spans="2:13" ht="12.75">
      <c r="B2080" s="435">
        <v>2000</v>
      </c>
      <c r="C2080" s="1" t="s">
        <v>897</v>
      </c>
      <c r="D2080" s="1" t="s">
        <v>898</v>
      </c>
      <c r="E2080" s="1" t="s">
        <v>910</v>
      </c>
      <c r="F2080" s="27" t="s">
        <v>916</v>
      </c>
      <c r="G2080" s="27" t="s">
        <v>95</v>
      </c>
      <c r="H2080" s="6">
        <f t="shared" si="130"/>
        <v>-16000</v>
      </c>
      <c r="I2080" s="22">
        <f t="shared" si="129"/>
        <v>4</v>
      </c>
      <c r="K2080" t="s">
        <v>26</v>
      </c>
      <c r="M2080" s="2">
        <v>500</v>
      </c>
    </row>
    <row r="2081" spans="2:13" ht="12.75">
      <c r="B2081" s="435">
        <v>2000</v>
      </c>
      <c r="C2081" s="1" t="s">
        <v>897</v>
      </c>
      <c r="D2081" s="1" t="s">
        <v>898</v>
      </c>
      <c r="E2081" s="1" t="s">
        <v>910</v>
      </c>
      <c r="F2081" s="27" t="s">
        <v>917</v>
      </c>
      <c r="G2081" s="27" t="s">
        <v>97</v>
      </c>
      <c r="H2081" s="6">
        <f t="shared" si="130"/>
        <v>-18000</v>
      </c>
      <c r="I2081" s="22">
        <f t="shared" si="129"/>
        <v>4</v>
      </c>
      <c r="K2081" t="s">
        <v>26</v>
      </c>
      <c r="M2081" s="2">
        <v>500</v>
      </c>
    </row>
    <row r="2082" spans="2:13" ht="12.75">
      <c r="B2082" s="435">
        <v>2000</v>
      </c>
      <c r="C2082" s="1" t="s">
        <v>897</v>
      </c>
      <c r="D2082" s="1" t="s">
        <v>898</v>
      </c>
      <c r="E2082" s="1" t="s">
        <v>910</v>
      </c>
      <c r="F2082" s="88" t="s">
        <v>918</v>
      </c>
      <c r="G2082" s="27" t="s">
        <v>99</v>
      </c>
      <c r="H2082" s="6">
        <f t="shared" si="130"/>
        <v>-20000</v>
      </c>
      <c r="I2082" s="22">
        <f t="shared" si="129"/>
        <v>4</v>
      </c>
      <c r="K2082" t="s">
        <v>26</v>
      </c>
      <c r="M2082" s="2">
        <v>500</v>
      </c>
    </row>
    <row r="2083" spans="2:13" ht="12.75">
      <c r="B2083" s="435">
        <v>2000</v>
      </c>
      <c r="C2083" s="1" t="s">
        <v>897</v>
      </c>
      <c r="D2083" s="1" t="s">
        <v>898</v>
      </c>
      <c r="E2083" s="1" t="s">
        <v>910</v>
      </c>
      <c r="F2083" s="88" t="s">
        <v>919</v>
      </c>
      <c r="G2083" s="27" t="s">
        <v>217</v>
      </c>
      <c r="H2083" s="6">
        <f t="shared" si="130"/>
        <v>-22000</v>
      </c>
      <c r="I2083" s="22">
        <f t="shared" si="129"/>
        <v>4</v>
      </c>
      <c r="K2083" t="s">
        <v>26</v>
      </c>
      <c r="M2083" s="2">
        <v>500</v>
      </c>
    </row>
    <row r="2084" spans="2:13" ht="12.75">
      <c r="B2084" s="435">
        <v>2000</v>
      </c>
      <c r="C2084" s="1" t="s">
        <v>897</v>
      </c>
      <c r="D2084" s="1" t="s">
        <v>898</v>
      </c>
      <c r="E2084" s="1" t="s">
        <v>910</v>
      </c>
      <c r="F2084" s="27" t="s">
        <v>920</v>
      </c>
      <c r="G2084" s="27" t="s">
        <v>255</v>
      </c>
      <c r="H2084" s="6">
        <f t="shared" si="130"/>
        <v>-24000</v>
      </c>
      <c r="I2084" s="22">
        <f t="shared" si="129"/>
        <v>4</v>
      </c>
      <c r="K2084" t="s">
        <v>26</v>
      </c>
      <c r="M2084" s="2">
        <v>500</v>
      </c>
    </row>
    <row r="2085" spans="2:13" ht="12.75">
      <c r="B2085" s="435">
        <v>2000</v>
      </c>
      <c r="C2085" s="1" t="s">
        <v>897</v>
      </c>
      <c r="D2085" s="1" t="s">
        <v>898</v>
      </c>
      <c r="E2085" s="1" t="s">
        <v>910</v>
      </c>
      <c r="F2085" s="27" t="s">
        <v>921</v>
      </c>
      <c r="G2085" s="27" t="s">
        <v>259</v>
      </c>
      <c r="H2085" s="6">
        <f t="shared" si="130"/>
        <v>-26000</v>
      </c>
      <c r="I2085" s="22">
        <f t="shared" si="129"/>
        <v>4</v>
      </c>
      <c r="K2085" t="s">
        <v>26</v>
      </c>
      <c r="M2085" s="2">
        <v>500</v>
      </c>
    </row>
    <row r="2086" spans="2:13" ht="12.75">
      <c r="B2086" s="435">
        <v>2000</v>
      </c>
      <c r="C2086" s="1" t="s">
        <v>897</v>
      </c>
      <c r="D2086" s="1" t="s">
        <v>898</v>
      </c>
      <c r="E2086" s="1" t="s">
        <v>910</v>
      </c>
      <c r="F2086" s="27" t="s">
        <v>922</v>
      </c>
      <c r="G2086" s="27" t="s">
        <v>279</v>
      </c>
      <c r="H2086" s="6">
        <f t="shared" si="130"/>
        <v>-28000</v>
      </c>
      <c r="I2086" s="22">
        <f t="shared" si="129"/>
        <v>4</v>
      </c>
      <c r="K2086" t="s">
        <v>26</v>
      </c>
      <c r="M2086" s="2">
        <v>500</v>
      </c>
    </row>
    <row r="2087" spans="2:13" ht="12.75">
      <c r="B2087" s="435">
        <v>2000</v>
      </c>
      <c r="C2087" s="1" t="s">
        <v>897</v>
      </c>
      <c r="D2087" s="1" t="s">
        <v>898</v>
      </c>
      <c r="E2087" s="1" t="s">
        <v>910</v>
      </c>
      <c r="F2087" s="27" t="s">
        <v>923</v>
      </c>
      <c r="G2087" s="27" t="s">
        <v>292</v>
      </c>
      <c r="H2087" s="6">
        <f t="shared" si="130"/>
        <v>-30000</v>
      </c>
      <c r="I2087" s="22">
        <f t="shared" si="129"/>
        <v>4</v>
      </c>
      <c r="K2087" t="s">
        <v>26</v>
      </c>
      <c r="M2087" s="2">
        <v>500</v>
      </c>
    </row>
    <row r="2088" spans="2:13" ht="12.75">
      <c r="B2088" s="435">
        <v>2000</v>
      </c>
      <c r="C2088" s="1" t="s">
        <v>897</v>
      </c>
      <c r="D2088" s="1" t="s">
        <v>898</v>
      </c>
      <c r="E2088" s="1" t="s">
        <v>910</v>
      </c>
      <c r="F2088" s="27" t="s">
        <v>924</v>
      </c>
      <c r="G2088" s="27" t="s">
        <v>294</v>
      </c>
      <c r="H2088" s="6">
        <f t="shared" si="130"/>
        <v>-32000</v>
      </c>
      <c r="I2088" s="22">
        <f t="shared" si="129"/>
        <v>4</v>
      </c>
      <c r="K2088" t="s">
        <v>26</v>
      </c>
      <c r="M2088" s="2">
        <v>500</v>
      </c>
    </row>
    <row r="2089" spans="2:13" ht="12.75">
      <c r="B2089" s="435">
        <v>2000</v>
      </c>
      <c r="C2089" s="1" t="s">
        <v>897</v>
      </c>
      <c r="D2089" s="1" t="s">
        <v>898</v>
      </c>
      <c r="E2089" s="1" t="s">
        <v>910</v>
      </c>
      <c r="F2089" s="27" t="s">
        <v>918</v>
      </c>
      <c r="G2089" s="27" t="s">
        <v>296</v>
      </c>
      <c r="H2089" s="6">
        <f t="shared" si="130"/>
        <v>-34000</v>
      </c>
      <c r="I2089" s="22">
        <f t="shared" si="129"/>
        <v>4</v>
      </c>
      <c r="K2089" t="s">
        <v>26</v>
      </c>
      <c r="M2089" s="2">
        <v>500</v>
      </c>
    </row>
    <row r="2090" spans="2:13" ht="12.75">
      <c r="B2090" s="435">
        <v>2000</v>
      </c>
      <c r="C2090" s="1" t="s">
        <v>897</v>
      </c>
      <c r="D2090" s="1" t="s">
        <v>898</v>
      </c>
      <c r="E2090" s="1" t="s">
        <v>910</v>
      </c>
      <c r="F2090" s="27" t="s">
        <v>925</v>
      </c>
      <c r="G2090" s="27" t="s">
        <v>298</v>
      </c>
      <c r="H2090" s="6">
        <f t="shared" si="130"/>
        <v>-36000</v>
      </c>
      <c r="I2090" s="22">
        <f t="shared" si="129"/>
        <v>4</v>
      </c>
      <c r="K2090" t="s">
        <v>26</v>
      </c>
      <c r="M2090" s="2">
        <v>500</v>
      </c>
    </row>
    <row r="2091" spans="1:13" s="62" customFormat="1" ht="12.75">
      <c r="A2091" s="11"/>
      <c r="B2091" s="439">
        <f>SUM(B2075:B2090)</f>
        <v>36000</v>
      </c>
      <c r="C2091" s="11" t="s">
        <v>897</v>
      </c>
      <c r="D2091" s="11"/>
      <c r="E2091" s="11" t="s">
        <v>910</v>
      </c>
      <c r="F2091" s="18"/>
      <c r="G2091" s="18"/>
      <c r="H2091" s="59">
        <v>0</v>
      </c>
      <c r="I2091" s="61">
        <f t="shared" si="129"/>
        <v>72</v>
      </c>
      <c r="M2091" s="63">
        <v>500</v>
      </c>
    </row>
    <row r="2092" spans="2:13" ht="12.75">
      <c r="B2092" s="435"/>
      <c r="H2092" s="6">
        <f>H2091-B2092</f>
        <v>0</v>
      </c>
      <c r="I2092" s="22">
        <f t="shared" si="129"/>
        <v>0</v>
      </c>
      <c r="M2092" s="2">
        <v>500</v>
      </c>
    </row>
    <row r="2093" spans="2:13" ht="12.75">
      <c r="B2093" s="435"/>
      <c r="H2093" s="6">
        <f>H2092-B2093</f>
        <v>0</v>
      </c>
      <c r="I2093" s="22">
        <f t="shared" si="129"/>
        <v>0</v>
      </c>
      <c r="M2093" s="2">
        <v>500</v>
      </c>
    </row>
    <row r="2094" spans="2:13" ht="12.75">
      <c r="B2094" s="440">
        <v>581300</v>
      </c>
      <c r="C2094" s="12" t="s">
        <v>926</v>
      </c>
      <c r="D2094" s="12" t="s">
        <v>898</v>
      </c>
      <c r="E2094" s="12" t="s">
        <v>910</v>
      </c>
      <c r="F2094" s="27" t="s">
        <v>927</v>
      </c>
      <c r="G2094" s="30" t="s">
        <v>36</v>
      </c>
      <c r="H2094" s="6">
        <f>H2093-B2094</f>
        <v>-581300</v>
      </c>
      <c r="I2094" s="22">
        <f t="shared" si="129"/>
        <v>1162.6</v>
      </c>
      <c r="K2094" t="s">
        <v>928</v>
      </c>
      <c r="M2094" s="2">
        <v>500</v>
      </c>
    </row>
    <row r="2095" spans="2:13" ht="12.75">
      <c r="B2095" s="435">
        <v>40000</v>
      </c>
      <c r="C2095" s="1" t="s">
        <v>932</v>
      </c>
      <c r="D2095" s="12" t="s">
        <v>898</v>
      </c>
      <c r="E2095" s="1" t="s">
        <v>910</v>
      </c>
      <c r="F2095" s="27" t="s">
        <v>933</v>
      </c>
      <c r="G2095" s="27" t="s">
        <v>296</v>
      </c>
      <c r="H2095" s="6">
        <f>H2094-B2095</f>
        <v>-621300</v>
      </c>
      <c r="I2095" s="22">
        <f t="shared" si="129"/>
        <v>80</v>
      </c>
      <c r="K2095" t="s">
        <v>928</v>
      </c>
      <c r="M2095" s="2">
        <v>500</v>
      </c>
    </row>
    <row r="2096" spans="1:13" s="62" customFormat="1" ht="12.75">
      <c r="A2096" s="11"/>
      <c r="B2096" s="439">
        <f>SUM(B2094:B2095)</f>
        <v>621300</v>
      </c>
      <c r="C2096" s="11" t="s">
        <v>938</v>
      </c>
      <c r="D2096" s="11"/>
      <c r="E2096" s="11"/>
      <c r="F2096" s="18"/>
      <c r="G2096" s="18"/>
      <c r="H2096" s="59">
        <v>0</v>
      </c>
      <c r="I2096" s="61">
        <f t="shared" si="129"/>
        <v>1242.6</v>
      </c>
      <c r="M2096" s="63">
        <v>500</v>
      </c>
    </row>
    <row r="2097" spans="2:13" ht="12.75">
      <c r="B2097" s="435"/>
      <c r="H2097" s="6">
        <f aca="true" t="shared" si="131" ref="H2097:H2102">H2096-B2097</f>
        <v>0</v>
      </c>
      <c r="I2097" s="22">
        <f t="shared" si="129"/>
        <v>0</v>
      </c>
      <c r="M2097" s="2">
        <v>500</v>
      </c>
    </row>
    <row r="2098" spans="2:13" ht="12.75">
      <c r="B2098" s="435"/>
      <c r="H2098" s="6">
        <f t="shared" si="131"/>
        <v>0</v>
      </c>
      <c r="I2098" s="22">
        <f t="shared" si="129"/>
        <v>0</v>
      </c>
      <c r="M2098" s="2">
        <v>500</v>
      </c>
    </row>
    <row r="2099" spans="2:13" ht="12.75">
      <c r="B2099" s="435">
        <v>1200</v>
      </c>
      <c r="C2099" s="1" t="s">
        <v>1097</v>
      </c>
      <c r="D2099" s="12" t="s">
        <v>898</v>
      </c>
      <c r="E2099" s="1" t="s">
        <v>910</v>
      </c>
      <c r="F2099" s="27" t="s">
        <v>934</v>
      </c>
      <c r="G2099" s="27" t="s">
        <v>935</v>
      </c>
      <c r="H2099" s="6">
        <f t="shared" si="131"/>
        <v>-1200</v>
      </c>
      <c r="I2099" s="22">
        <f t="shared" si="129"/>
        <v>2.4</v>
      </c>
      <c r="K2099" t="s">
        <v>928</v>
      </c>
      <c r="M2099" s="2">
        <v>500</v>
      </c>
    </row>
    <row r="2100" spans="2:13" ht="12.75">
      <c r="B2100" s="435">
        <v>1200</v>
      </c>
      <c r="C2100" s="1" t="s">
        <v>1097</v>
      </c>
      <c r="D2100" s="12" t="s">
        <v>898</v>
      </c>
      <c r="E2100" s="1" t="s">
        <v>910</v>
      </c>
      <c r="F2100" s="27" t="s">
        <v>936</v>
      </c>
      <c r="G2100" s="27" t="s">
        <v>935</v>
      </c>
      <c r="H2100" s="6">
        <f t="shared" si="131"/>
        <v>-2400</v>
      </c>
      <c r="I2100" s="22">
        <f t="shared" si="129"/>
        <v>2.4</v>
      </c>
      <c r="K2100" t="s">
        <v>928</v>
      </c>
      <c r="M2100" s="2">
        <v>500</v>
      </c>
    </row>
    <row r="2101" spans="2:13" ht="12.75">
      <c r="B2101" s="435">
        <v>1200</v>
      </c>
      <c r="C2101" s="1" t="s">
        <v>1097</v>
      </c>
      <c r="D2101" s="12" t="s">
        <v>898</v>
      </c>
      <c r="E2101" s="1" t="s">
        <v>910</v>
      </c>
      <c r="F2101" s="27" t="s">
        <v>937</v>
      </c>
      <c r="G2101" s="27" t="s">
        <v>935</v>
      </c>
      <c r="H2101" s="6">
        <f t="shared" si="131"/>
        <v>-3600</v>
      </c>
      <c r="I2101" s="22">
        <f t="shared" si="129"/>
        <v>2.4</v>
      </c>
      <c r="K2101" t="s">
        <v>928</v>
      </c>
      <c r="M2101" s="2">
        <v>500</v>
      </c>
    </row>
    <row r="2102" spans="2:13" ht="12.75">
      <c r="B2102" s="435">
        <v>1200</v>
      </c>
      <c r="C2102" s="1" t="s">
        <v>1097</v>
      </c>
      <c r="D2102" s="12" t="s">
        <v>898</v>
      </c>
      <c r="E2102" s="1" t="s">
        <v>910</v>
      </c>
      <c r="F2102" s="27" t="s">
        <v>933</v>
      </c>
      <c r="G2102" s="27" t="s">
        <v>935</v>
      </c>
      <c r="H2102" s="6">
        <f t="shared" si="131"/>
        <v>-4800</v>
      </c>
      <c r="I2102" s="22">
        <f t="shared" si="129"/>
        <v>2.4</v>
      </c>
      <c r="K2102" t="s">
        <v>928</v>
      </c>
      <c r="M2102" s="2">
        <v>500</v>
      </c>
    </row>
    <row r="2103" spans="1:13" s="62" customFormat="1" ht="12.75">
      <c r="A2103" s="11"/>
      <c r="B2103" s="439">
        <f>SUM(B2099:B2102)</f>
        <v>4800</v>
      </c>
      <c r="C2103" s="11" t="s">
        <v>953</v>
      </c>
      <c r="D2103" s="11"/>
      <c r="E2103" s="11"/>
      <c r="F2103" s="18"/>
      <c r="G2103" s="18"/>
      <c r="H2103" s="59">
        <v>0</v>
      </c>
      <c r="I2103" s="61">
        <f t="shared" si="129"/>
        <v>9.6</v>
      </c>
      <c r="M2103" s="2">
        <v>500</v>
      </c>
    </row>
    <row r="2104" spans="2:13" ht="12.75">
      <c r="B2104" s="435"/>
      <c r="C2104" s="33"/>
      <c r="D2104" s="12"/>
      <c r="H2104" s="6">
        <f>H2103-B2104</f>
        <v>0</v>
      </c>
      <c r="I2104" s="22">
        <f t="shared" si="129"/>
        <v>0</v>
      </c>
      <c r="M2104" s="2">
        <v>500</v>
      </c>
    </row>
    <row r="2105" spans="2:13" ht="12.75">
      <c r="B2105" s="435"/>
      <c r="C2105" s="33"/>
      <c r="D2105" s="12"/>
      <c r="H2105" s="6">
        <f>H2104-B2105</f>
        <v>0</v>
      </c>
      <c r="I2105" s="22">
        <f t="shared" si="129"/>
        <v>0</v>
      </c>
      <c r="M2105" s="2">
        <v>500</v>
      </c>
    </row>
    <row r="2106" spans="2:14" ht="12.75">
      <c r="B2106" s="441"/>
      <c r="C2106" s="33"/>
      <c r="D2106" s="12"/>
      <c r="E2106" s="37"/>
      <c r="H2106" s="6">
        <f>H2105-B2106</f>
        <v>0</v>
      </c>
      <c r="I2106" s="22">
        <f t="shared" si="129"/>
        <v>0</v>
      </c>
      <c r="J2106" s="36"/>
      <c r="L2106" s="36"/>
      <c r="M2106" s="2">
        <v>500</v>
      </c>
      <c r="N2106" s="38"/>
    </row>
    <row r="2107" spans="2:13" ht="12.75">
      <c r="B2107" s="435"/>
      <c r="C2107" s="33"/>
      <c r="D2107" s="12"/>
      <c r="H2107" s="6">
        <f>H2106-B2107</f>
        <v>0</v>
      </c>
      <c r="I2107" s="22">
        <f t="shared" si="129"/>
        <v>0</v>
      </c>
      <c r="M2107" s="2">
        <v>500</v>
      </c>
    </row>
    <row r="2108" spans="1:13" s="69" customFormat="1" ht="12.75">
      <c r="A2108" s="64"/>
      <c r="B2108" s="436">
        <f>+B2116+B2122+B2130+B2136+B2141+B2145</f>
        <v>802283.2</v>
      </c>
      <c r="C2108" s="64" t="s">
        <v>1098</v>
      </c>
      <c r="D2108" s="64"/>
      <c r="E2108" s="64" t="s">
        <v>930</v>
      </c>
      <c r="F2108" s="132"/>
      <c r="G2108" s="67" t="s">
        <v>1119</v>
      </c>
      <c r="H2108" s="65"/>
      <c r="I2108" s="68"/>
      <c r="M2108" s="2">
        <v>500</v>
      </c>
    </row>
    <row r="2109" spans="2:13" ht="12.75">
      <c r="B2109" s="435"/>
      <c r="C2109" s="33"/>
      <c r="D2109" s="12"/>
      <c r="H2109" s="6">
        <f>H2108-B2109</f>
        <v>0</v>
      </c>
      <c r="I2109" s="22">
        <f aca="true" t="shared" si="132" ref="I2109:I2172">+B2109/M2109</f>
        <v>0</v>
      </c>
      <c r="M2109" s="2">
        <v>500</v>
      </c>
    </row>
    <row r="2110" spans="2:13" ht="12.75">
      <c r="B2110" s="435"/>
      <c r="C2110" s="33"/>
      <c r="D2110" s="12"/>
      <c r="H2110" s="6">
        <f aca="true" t="shared" si="133" ref="H2110:H2115">H2109-B2110</f>
        <v>0</v>
      </c>
      <c r="I2110" s="22">
        <f t="shared" si="132"/>
        <v>0</v>
      </c>
      <c r="M2110" s="2">
        <v>500</v>
      </c>
    </row>
    <row r="2111" spans="2:13" ht="12.75">
      <c r="B2111" s="435">
        <v>5000</v>
      </c>
      <c r="C2111" s="1" t="s">
        <v>897</v>
      </c>
      <c r="D2111" s="1" t="s">
        <v>898</v>
      </c>
      <c r="E2111" s="1" t="s">
        <v>930</v>
      </c>
      <c r="F2111" s="27" t="s">
        <v>939</v>
      </c>
      <c r="G2111" s="27" t="s">
        <v>205</v>
      </c>
      <c r="H2111" s="6">
        <f t="shared" si="133"/>
        <v>-5000</v>
      </c>
      <c r="I2111" s="22">
        <f t="shared" si="132"/>
        <v>10</v>
      </c>
      <c r="K2111" t="s">
        <v>26</v>
      </c>
      <c r="M2111" s="2">
        <v>500</v>
      </c>
    </row>
    <row r="2112" spans="2:13" ht="12.75">
      <c r="B2112" s="435">
        <v>5000</v>
      </c>
      <c r="C2112" s="1" t="s">
        <v>897</v>
      </c>
      <c r="D2112" s="12" t="s">
        <v>898</v>
      </c>
      <c r="E2112" s="1" t="s">
        <v>930</v>
      </c>
      <c r="F2112" s="27" t="s">
        <v>940</v>
      </c>
      <c r="G2112" s="27" t="s">
        <v>205</v>
      </c>
      <c r="H2112" s="6">
        <f t="shared" si="133"/>
        <v>-10000</v>
      </c>
      <c r="I2112" s="22">
        <f t="shared" si="132"/>
        <v>10</v>
      </c>
      <c r="K2112" t="s">
        <v>383</v>
      </c>
      <c r="M2112" s="2">
        <v>500</v>
      </c>
    </row>
    <row r="2113" spans="2:13" ht="12.75">
      <c r="B2113" s="435">
        <v>3196</v>
      </c>
      <c r="C2113" s="1" t="s">
        <v>897</v>
      </c>
      <c r="D2113" s="12" t="s">
        <v>898</v>
      </c>
      <c r="E2113" s="1" t="s">
        <v>930</v>
      </c>
      <c r="F2113" s="27" t="s">
        <v>941</v>
      </c>
      <c r="G2113" s="27" t="s">
        <v>91</v>
      </c>
      <c r="H2113" s="6">
        <f t="shared" si="133"/>
        <v>-13196</v>
      </c>
      <c r="I2113" s="22">
        <f t="shared" si="132"/>
        <v>6.392</v>
      </c>
      <c r="K2113" t="s">
        <v>383</v>
      </c>
      <c r="M2113" s="2">
        <v>500</v>
      </c>
    </row>
    <row r="2114" spans="2:13" ht="12.75">
      <c r="B2114" s="435">
        <v>3837</v>
      </c>
      <c r="C2114" s="1" t="s">
        <v>897</v>
      </c>
      <c r="D2114" s="12" t="s">
        <v>898</v>
      </c>
      <c r="E2114" s="1" t="s">
        <v>930</v>
      </c>
      <c r="F2114" s="27" t="s">
        <v>942</v>
      </c>
      <c r="G2114" s="27" t="s">
        <v>91</v>
      </c>
      <c r="H2114" s="6">
        <f t="shared" si="133"/>
        <v>-17033</v>
      </c>
      <c r="I2114" s="22">
        <f t="shared" si="132"/>
        <v>7.674</v>
      </c>
      <c r="K2114" t="s">
        <v>383</v>
      </c>
      <c r="M2114" s="2">
        <v>500</v>
      </c>
    </row>
    <row r="2115" spans="2:13" ht="12.75">
      <c r="B2115" s="435">
        <v>3196.2</v>
      </c>
      <c r="C2115" s="1" t="s">
        <v>897</v>
      </c>
      <c r="D2115" s="12" t="s">
        <v>898</v>
      </c>
      <c r="E2115" s="1" t="s">
        <v>930</v>
      </c>
      <c r="F2115" s="27" t="s">
        <v>943</v>
      </c>
      <c r="G2115" s="27" t="s">
        <v>58</v>
      </c>
      <c r="H2115" s="6">
        <f t="shared" si="133"/>
        <v>-20229.2</v>
      </c>
      <c r="I2115" s="22">
        <f t="shared" si="132"/>
        <v>6.392399999999999</v>
      </c>
      <c r="K2115" t="s">
        <v>383</v>
      </c>
      <c r="M2115" s="2">
        <v>500</v>
      </c>
    </row>
    <row r="2116" spans="1:13" s="62" customFormat="1" ht="12.75">
      <c r="A2116" s="11"/>
      <c r="B2116" s="439">
        <f>SUM(B2111:B2115)</f>
        <v>20229.2</v>
      </c>
      <c r="C2116" s="11" t="s">
        <v>897</v>
      </c>
      <c r="D2116" s="11"/>
      <c r="E2116" s="11" t="s">
        <v>930</v>
      </c>
      <c r="F2116" s="18"/>
      <c r="G2116" s="18"/>
      <c r="H2116" s="59">
        <v>0</v>
      </c>
      <c r="I2116" s="61">
        <f t="shared" si="132"/>
        <v>40.458400000000005</v>
      </c>
      <c r="M2116" s="2">
        <v>500</v>
      </c>
    </row>
    <row r="2117" spans="2:13" ht="12.75">
      <c r="B2117" s="435"/>
      <c r="D2117" s="12"/>
      <c r="H2117" s="6">
        <f>H2116-B2117</f>
        <v>0</v>
      </c>
      <c r="I2117" s="22">
        <f t="shared" si="132"/>
        <v>0</v>
      </c>
      <c r="M2117" s="2">
        <v>500</v>
      </c>
    </row>
    <row r="2118" spans="2:13" ht="12.75">
      <c r="B2118" s="435"/>
      <c r="D2118" s="12"/>
      <c r="H2118" s="6">
        <f>H2117-B2118</f>
        <v>0</v>
      </c>
      <c r="I2118" s="22">
        <f t="shared" si="132"/>
        <v>0</v>
      </c>
      <c r="M2118" s="2">
        <v>500</v>
      </c>
    </row>
    <row r="2119" spans="2:13" ht="12.75">
      <c r="B2119" s="435">
        <v>596600</v>
      </c>
      <c r="C2119" s="12" t="s">
        <v>929</v>
      </c>
      <c r="D2119" s="12" t="s">
        <v>898</v>
      </c>
      <c r="E2119" s="1" t="s">
        <v>930</v>
      </c>
      <c r="F2119" s="27" t="s">
        <v>931</v>
      </c>
      <c r="G2119" s="27" t="s">
        <v>39</v>
      </c>
      <c r="H2119" s="6">
        <f>H2118-B2119</f>
        <v>-596600</v>
      </c>
      <c r="I2119" s="22">
        <f t="shared" si="132"/>
        <v>1193.2</v>
      </c>
      <c r="K2119" t="s">
        <v>928</v>
      </c>
      <c r="M2119" s="2">
        <v>500</v>
      </c>
    </row>
    <row r="2120" spans="1:13" s="62" customFormat="1" ht="12.75">
      <c r="A2120" s="1"/>
      <c r="B2120" s="435">
        <v>10000</v>
      </c>
      <c r="C2120" s="1" t="s">
        <v>944</v>
      </c>
      <c r="D2120" s="12" t="s">
        <v>898</v>
      </c>
      <c r="E2120" s="1" t="s">
        <v>930</v>
      </c>
      <c r="F2120" s="27" t="s">
        <v>945</v>
      </c>
      <c r="G2120" s="27" t="s">
        <v>205</v>
      </c>
      <c r="H2120" s="6">
        <f>H2119-B2120</f>
        <v>-606600</v>
      </c>
      <c r="I2120" s="22">
        <f t="shared" si="132"/>
        <v>20</v>
      </c>
      <c r="J2120"/>
      <c r="K2120" t="s">
        <v>383</v>
      </c>
      <c r="L2120"/>
      <c r="M2120" s="2">
        <v>500</v>
      </c>
    </row>
    <row r="2121" spans="2:13" ht="12.75">
      <c r="B2121" s="435">
        <v>50100</v>
      </c>
      <c r="C2121" s="1" t="s">
        <v>1100</v>
      </c>
      <c r="D2121" s="12" t="s">
        <v>898</v>
      </c>
      <c r="E2121" s="1" t="s">
        <v>930</v>
      </c>
      <c r="F2121" s="27" t="s">
        <v>946</v>
      </c>
      <c r="G2121" s="27" t="s">
        <v>91</v>
      </c>
      <c r="H2121" s="6">
        <f>H2120-B2121</f>
        <v>-656700</v>
      </c>
      <c r="I2121" s="22">
        <f t="shared" si="132"/>
        <v>100.2</v>
      </c>
      <c r="K2121" t="s">
        <v>383</v>
      </c>
      <c r="M2121" s="2">
        <v>500</v>
      </c>
    </row>
    <row r="2122" spans="1:13" ht="12.75">
      <c r="A2122" s="11"/>
      <c r="B2122" s="439">
        <f>SUM(B2119:B2121)</f>
        <v>656700</v>
      </c>
      <c r="C2122" s="11" t="s">
        <v>938</v>
      </c>
      <c r="D2122" s="11"/>
      <c r="E2122" s="11" t="s">
        <v>930</v>
      </c>
      <c r="F2122" s="18"/>
      <c r="G2122" s="18"/>
      <c r="H2122" s="59">
        <v>0</v>
      </c>
      <c r="I2122" s="61">
        <f t="shared" si="132"/>
        <v>1313.4</v>
      </c>
      <c r="J2122" s="62"/>
      <c r="K2122" s="62"/>
      <c r="L2122" s="62"/>
      <c r="M2122" s="2">
        <v>500</v>
      </c>
    </row>
    <row r="2123" spans="2:13" ht="12.75">
      <c r="B2123" s="435"/>
      <c r="D2123" s="12"/>
      <c r="H2123" s="6">
        <f>H2122-B2123</f>
        <v>0</v>
      </c>
      <c r="I2123" s="22">
        <f t="shared" si="132"/>
        <v>0</v>
      </c>
      <c r="M2123" s="2">
        <v>500</v>
      </c>
    </row>
    <row r="2124" spans="2:13" ht="12.75">
      <c r="B2124" s="435"/>
      <c r="D2124" s="12"/>
      <c r="H2124" s="6">
        <f aca="true" t="shared" si="134" ref="H2124:H2129">H2123-B2124</f>
        <v>0</v>
      </c>
      <c r="I2124" s="22">
        <f t="shared" si="132"/>
        <v>0</v>
      </c>
      <c r="M2124" s="2">
        <v>500</v>
      </c>
    </row>
    <row r="2125" spans="2:13" ht="12.75">
      <c r="B2125" s="435">
        <v>7000</v>
      </c>
      <c r="C2125" s="1" t="s">
        <v>18</v>
      </c>
      <c r="D2125" s="12" t="s">
        <v>898</v>
      </c>
      <c r="E2125" s="1" t="s">
        <v>930</v>
      </c>
      <c r="F2125" s="27" t="s">
        <v>940</v>
      </c>
      <c r="G2125" s="27" t="s">
        <v>205</v>
      </c>
      <c r="H2125" s="6">
        <f t="shared" si="134"/>
        <v>-7000</v>
      </c>
      <c r="I2125" s="22">
        <f t="shared" si="132"/>
        <v>14</v>
      </c>
      <c r="K2125" t="s">
        <v>383</v>
      </c>
      <c r="M2125" s="2">
        <v>500</v>
      </c>
    </row>
    <row r="2126" spans="2:13" ht="12.75">
      <c r="B2126" s="435">
        <v>13986</v>
      </c>
      <c r="C2126" s="1" t="s">
        <v>18</v>
      </c>
      <c r="D2126" s="12" t="s">
        <v>898</v>
      </c>
      <c r="E2126" s="1" t="s">
        <v>930</v>
      </c>
      <c r="F2126" s="27" t="s">
        <v>940</v>
      </c>
      <c r="G2126" s="27" t="s">
        <v>205</v>
      </c>
      <c r="H2126" s="6">
        <f t="shared" si="134"/>
        <v>-20986</v>
      </c>
      <c r="I2126" s="22">
        <f t="shared" si="132"/>
        <v>27.972</v>
      </c>
      <c r="K2126" t="s">
        <v>383</v>
      </c>
      <c r="M2126" s="2">
        <v>500</v>
      </c>
    </row>
    <row r="2127" spans="2:13" ht="12.75">
      <c r="B2127" s="435">
        <v>5000</v>
      </c>
      <c r="C2127" s="1" t="s">
        <v>18</v>
      </c>
      <c r="D2127" s="12" t="s">
        <v>898</v>
      </c>
      <c r="E2127" s="1" t="s">
        <v>930</v>
      </c>
      <c r="F2127" s="27" t="s">
        <v>940</v>
      </c>
      <c r="G2127" s="27" t="s">
        <v>205</v>
      </c>
      <c r="H2127" s="6">
        <f t="shared" si="134"/>
        <v>-25986</v>
      </c>
      <c r="I2127" s="22">
        <f t="shared" si="132"/>
        <v>10</v>
      </c>
      <c r="K2127" t="s">
        <v>383</v>
      </c>
      <c r="M2127" s="2">
        <v>500</v>
      </c>
    </row>
    <row r="2128" spans="2:13" ht="12.75">
      <c r="B2128" s="435">
        <v>5000</v>
      </c>
      <c r="C2128" s="1" t="s">
        <v>18</v>
      </c>
      <c r="D2128" s="12" t="s">
        <v>898</v>
      </c>
      <c r="E2128" s="1" t="s">
        <v>930</v>
      </c>
      <c r="F2128" s="27" t="s">
        <v>940</v>
      </c>
      <c r="G2128" s="27" t="s">
        <v>91</v>
      </c>
      <c r="H2128" s="6">
        <f t="shared" si="134"/>
        <v>-30986</v>
      </c>
      <c r="I2128" s="22">
        <f t="shared" si="132"/>
        <v>10</v>
      </c>
      <c r="K2128" t="s">
        <v>383</v>
      </c>
      <c r="M2128" s="2">
        <v>500</v>
      </c>
    </row>
    <row r="2129" spans="2:13" ht="12.75">
      <c r="B2129" s="435">
        <v>5000</v>
      </c>
      <c r="C2129" s="1" t="s">
        <v>18</v>
      </c>
      <c r="D2129" s="12" t="s">
        <v>898</v>
      </c>
      <c r="E2129" s="1" t="s">
        <v>930</v>
      </c>
      <c r="F2129" s="27" t="s">
        <v>940</v>
      </c>
      <c r="G2129" s="27" t="s">
        <v>58</v>
      </c>
      <c r="H2129" s="6">
        <f t="shared" si="134"/>
        <v>-35986</v>
      </c>
      <c r="I2129" s="22">
        <f t="shared" si="132"/>
        <v>10</v>
      </c>
      <c r="K2129" t="s">
        <v>383</v>
      </c>
      <c r="M2129" s="2">
        <v>500</v>
      </c>
    </row>
    <row r="2130" spans="1:13" s="62" customFormat="1" ht="12.75">
      <c r="A2130" s="11"/>
      <c r="B2130" s="439">
        <f>SUM(B2125:B2129)</f>
        <v>35986</v>
      </c>
      <c r="C2130" s="11" t="s">
        <v>18</v>
      </c>
      <c r="D2130" s="11"/>
      <c r="E2130" s="11" t="s">
        <v>930</v>
      </c>
      <c r="F2130" s="18"/>
      <c r="G2130" s="18"/>
      <c r="H2130" s="59">
        <v>0</v>
      </c>
      <c r="I2130" s="61">
        <f t="shared" si="132"/>
        <v>71.972</v>
      </c>
      <c r="M2130" s="63">
        <v>500</v>
      </c>
    </row>
    <row r="2131" spans="2:13" ht="12.75">
      <c r="B2131" s="435"/>
      <c r="D2131" s="12"/>
      <c r="H2131" s="6">
        <f>H2130-B2131</f>
        <v>0</v>
      </c>
      <c r="I2131" s="22">
        <f t="shared" si="132"/>
        <v>0</v>
      </c>
      <c r="M2131" s="2">
        <v>500</v>
      </c>
    </row>
    <row r="2132" spans="2:13" ht="12.75">
      <c r="B2132" s="435"/>
      <c r="D2132" s="12"/>
      <c r="H2132" s="6">
        <f>H2131-B2132</f>
        <v>0</v>
      </c>
      <c r="I2132" s="22">
        <f t="shared" si="132"/>
        <v>0</v>
      </c>
      <c r="M2132" s="2">
        <v>500</v>
      </c>
    </row>
    <row r="2133" spans="2:13" ht="12.75">
      <c r="B2133" s="435">
        <v>5000</v>
      </c>
      <c r="C2133" s="1" t="s">
        <v>20</v>
      </c>
      <c r="D2133" s="12" t="s">
        <v>898</v>
      </c>
      <c r="E2133" s="1" t="s">
        <v>930</v>
      </c>
      <c r="F2133" s="27" t="s">
        <v>940</v>
      </c>
      <c r="G2133" s="27" t="s">
        <v>205</v>
      </c>
      <c r="H2133" s="6">
        <f>H2132-B2133</f>
        <v>-5000</v>
      </c>
      <c r="I2133" s="22">
        <f t="shared" si="132"/>
        <v>10</v>
      </c>
      <c r="K2133" t="s">
        <v>383</v>
      </c>
      <c r="M2133" s="2">
        <v>500</v>
      </c>
    </row>
    <row r="2134" spans="2:13" ht="12.75">
      <c r="B2134" s="435">
        <v>5000</v>
      </c>
      <c r="C2134" s="1" t="s">
        <v>20</v>
      </c>
      <c r="D2134" s="12" t="s">
        <v>898</v>
      </c>
      <c r="E2134" s="1" t="s">
        <v>930</v>
      </c>
      <c r="F2134" s="27" t="s">
        <v>940</v>
      </c>
      <c r="G2134" s="27" t="s">
        <v>91</v>
      </c>
      <c r="H2134" s="6">
        <f>H2133-B2134</f>
        <v>-10000</v>
      </c>
      <c r="I2134" s="22">
        <f t="shared" si="132"/>
        <v>10</v>
      </c>
      <c r="K2134" t="s">
        <v>383</v>
      </c>
      <c r="M2134" s="2">
        <v>500</v>
      </c>
    </row>
    <row r="2135" spans="2:13" ht="12.75">
      <c r="B2135" s="435">
        <v>5000</v>
      </c>
      <c r="C2135" s="1" t="s">
        <v>20</v>
      </c>
      <c r="D2135" s="12" t="s">
        <v>898</v>
      </c>
      <c r="E2135" s="1" t="s">
        <v>930</v>
      </c>
      <c r="F2135" s="27" t="s">
        <v>940</v>
      </c>
      <c r="G2135" s="27" t="s">
        <v>58</v>
      </c>
      <c r="H2135" s="6">
        <f>H2134-B2135</f>
        <v>-15000</v>
      </c>
      <c r="I2135" s="22">
        <f t="shared" si="132"/>
        <v>10</v>
      </c>
      <c r="K2135" t="s">
        <v>383</v>
      </c>
      <c r="M2135" s="2">
        <v>500</v>
      </c>
    </row>
    <row r="2136" spans="1:13" s="62" customFormat="1" ht="12.75">
      <c r="A2136" s="11"/>
      <c r="B2136" s="439">
        <f>SUM(B2133:B2135)</f>
        <v>15000</v>
      </c>
      <c r="C2136" s="11" t="s">
        <v>20</v>
      </c>
      <c r="D2136" s="11"/>
      <c r="E2136" s="11"/>
      <c r="F2136" s="18"/>
      <c r="G2136" s="18"/>
      <c r="H2136" s="59">
        <v>0</v>
      </c>
      <c r="I2136" s="61">
        <f t="shared" si="132"/>
        <v>30</v>
      </c>
      <c r="M2136" s="63">
        <v>500</v>
      </c>
    </row>
    <row r="2137" spans="2:13" ht="12.75">
      <c r="B2137" s="435"/>
      <c r="D2137" s="12"/>
      <c r="H2137" s="6">
        <f>H2136-B2137</f>
        <v>0</v>
      </c>
      <c r="I2137" s="22">
        <f t="shared" si="132"/>
        <v>0</v>
      </c>
      <c r="M2137" s="2">
        <v>500</v>
      </c>
    </row>
    <row r="2138" spans="2:13" ht="12.75">
      <c r="B2138" s="435"/>
      <c r="D2138" s="12"/>
      <c r="H2138" s="6">
        <f>H2137-B2138</f>
        <v>0</v>
      </c>
      <c r="I2138" s="22">
        <f t="shared" si="132"/>
        <v>0</v>
      </c>
      <c r="M2138" s="2">
        <v>500</v>
      </c>
    </row>
    <row r="2139" spans="2:13" ht="12.75">
      <c r="B2139" s="435">
        <v>36890</v>
      </c>
      <c r="C2139" s="1" t="s">
        <v>54</v>
      </c>
      <c r="D2139" s="12" t="s">
        <v>898</v>
      </c>
      <c r="E2139" s="1" t="s">
        <v>930</v>
      </c>
      <c r="F2139" s="27" t="s">
        <v>943</v>
      </c>
      <c r="G2139" s="27" t="s">
        <v>91</v>
      </c>
      <c r="H2139" s="6">
        <f>H2138-B2139</f>
        <v>-36890</v>
      </c>
      <c r="I2139" s="22">
        <f t="shared" si="132"/>
        <v>73.78</v>
      </c>
      <c r="K2139" t="s">
        <v>383</v>
      </c>
      <c r="M2139" s="2">
        <v>500</v>
      </c>
    </row>
    <row r="2140" spans="2:13" ht="12.75">
      <c r="B2140" s="435">
        <v>36890</v>
      </c>
      <c r="C2140" s="1" t="s">
        <v>54</v>
      </c>
      <c r="D2140" s="12" t="s">
        <v>898</v>
      </c>
      <c r="E2140" s="1" t="s">
        <v>930</v>
      </c>
      <c r="F2140" s="27" t="s">
        <v>943</v>
      </c>
      <c r="G2140" s="27" t="s">
        <v>58</v>
      </c>
      <c r="H2140" s="6">
        <f>H2139-B2140</f>
        <v>-73780</v>
      </c>
      <c r="I2140" s="22">
        <f t="shared" si="132"/>
        <v>73.78</v>
      </c>
      <c r="K2140" t="s">
        <v>383</v>
      </c>
      <c r="M2140" s="2">
        <v>500</v>
      </c>
    </row>
    <row r="2141" spans="1:13" s="62" customFormat="1" ht="12.75">
      <c r="A2141" s="11"/>
      <c r="B2141" s="439">
        <f>SUM(B2139:B2140)</f>
        <v>73780</v>
      </c>
      <c r="C2141" s="11" t="s">
        <v>54</v>
      </c>
      <c r="D2141" s="11"/>
      <c r="E2141" s="11" t="s">
        <v>930</v>
      </c>
      <c r="F2141" s="18"/>
      <c r="G2141" s="18"/>
      <c r="H2141" s="59">
        <v>0</v>
      </c>
      <c r="I2141" s="61">
        <f t="shared" si="132"/>
        <v>147.56</v>
      </c>
      <c r="M2141" s="63">
        <v>500</v>
      </c>
    </row>
    <row r="2142" spans="2:13" ht="12.75">
      <c r="B2142" s="435"/>
      <c r="D2142" s="12"/>
      <c r="H2142" s="6">
        <f>H2141-B2142</f>
        <v>0</v>
      </c>
      <c r="I2142" s="22">
        <f t="shared" si="132"/>
        <v>0</v>
      </c>
      <c r="M2142" s="2">
        <v>500</v>
      </c>
    </row>
    <row r="2143" spans="2:13" ht="12.75">
      <c r="B2143" s="435"/>
      <c r="D2143" s="12"/>
      <c r="H2143" s="6">
        <f>H2142-B2143</f>
        <v>0</v>
      </c>
      <c r="I2143" s="22">
        <f t="shared" si="132"/>
        <v>0</v>
      </c>
      <c r="M2143" s="2">
        <v>500</v>
      </c>
    </row>
    <row r="2144" spans="2:13" ht="12.75">
      <c r="B2144" s="435">
        <v>588</v>
      </c>
      <c r="C2144" s="1" t="s">
        <v>947</v>
      </c>
      <c r="D2144" s="12" t="s">
        <v>898</v>
      </c>
      <c r="E2144" s="1" t="s">
        <v>930</v>
      </c>
      <c r="F2144" s="27" t="s">
        <v>948</v>
      </c>
      <c r="G2144" s="27" t="s">
        <v>103</v>
      </c>
      <c r="H2144" s="6">
        <f>H2143-B2144</f>
        <v>-588</v>
      </c>
      <c r="I2144" s="22">
        <f t="shared" si="132"/>
        <v>1.176</v>
      </c>
      <c r="K2144" t="s">
        <v>383</v>
      </c>
      <c r="M2144" s="2">
        <v>500</v>
      </c>
    </row>
    <row r="2145" spans="1:13" s="62" customFormat="1" ht="12.75">
      <c r="A2145" s="11"/>
      <c r="B2145" s="439">
        <f>SUM(B2144)</f>
        <v>588</v>
      </c>
      <c r="C2145" s="11" t="s">
        <v>947</v>
      </c>
      <c r="D2145" s="11"/>
      <c r="E2145" s="11"/>
      <c r="F2145" s="18"/>
      <c r="G2145" s="18"/>
      <c r="H2145" s="59">
        <v>0</v>
      </c>
      <c r="I2145" s="61">
        <f t="shared" si="132"/>
        <v>1.176</v>
      </c>
      <c r="M2145" s="2">
        <v>500</v>
      </c>
    </row>
    <row r="2146" spans="2:13" ht="12.75">
      <c r="B2146" s="435"/>
      <c r="D2146" s="12"/>
      <c r="H2146" s="6">
        <f>H2145-B2146</f>
        <v>0</v>
      </c>
      <c r="I2146" s="22">
        <f t="shared" si="132"/>
        <v>0</v>
      </c>
      <c r="M2146" s="2">
        <v>500</v>
      </c>
    </row>
    <row r="2147" spans="2:13" ht="12.75">
      <c r="B2147" s="435"/>
      <c r="D2147" s="12"/>
      <c r="H2147" s="6">
        <f>H2146-B2147</f>
        <v>0</v>
      </c>
      <c r="I2147" s="22">
        <f t="shared" si="132"/>
        <v>0</v>
      </c>
      <c r="M2147" s="2">
        <v>500</v>
      </c>
    </row>
    <row r="2148" spans="2:13" ht="12.75">
      <c r="B2148" s="435"/>
      <c r="D2148" s="12"/>
      <c r="H2148" s="6">
        <f>H2147-B2148</f>
        <v>0</v>
      </c>
      <c r="I2148" s="22">
        <f t="shared" si="132"/>
        <v>0</v>
      </c>
      <c r="M2148" s="2">
        <v>500</v>
      </c>
    </row>
    <row r="2149" spans="2:13" ht="12.75">
      <c r="B2149" s="435"/>
      <c r="D2149" s="12"/>
      <c r="H2149" s="6">
        <f>H2148-B2149</f>
        <v>0</v>
      </c>
      <c r="I2149" s="22">
        <f t="shared" si="132"/>
        <v>0</v>
      </c>
      <c r="M2149" s="2">
        <v>500</v>
      </c>
    </row>
    <row r="2150" spans="1:13" s="69" customFormat="1" ht="12.75">
      <c r="A2150" s="64"/>
      <c r="B2150" s="436">
        <f>+B2156+B2164+B2170+B2175+B2179</f>
        <v>98928</v>
      </c>
      <c r="C2150" s="64" t="s">
        <v>950</v>
      </c>
      <c r="D2150" s="64"/>
      <c r="E2150" s="64" t="s">
        <v>949</v>
      </c>
      <c r="F2150" s="132"/>
      <c r="G2150" s="67"/>
      <c r="H2150" s="65"/>
      <c r="I2150" s="61">
        <f t="shared" si="132"/>
        <v>197.856</v>
      </c>
      <c r="M2150" s="2">
        <v>500</v>
      </c>
    </row>
    <row r="2151" spans="2:13" ht="12.75">
      <c r="B2151" s="435"/>
      <c r="D2151" s="12"/>
      <c r="H2151" s="6">
        <f>H2150-B2151</f>
        <v>0</v>
      </c>
      <c r="I2151" s="22">
        <f t="shared" si="132"/>
        <v>0</v>
      </c>
      <c r="M2151" s="2">
        <v>500</v>
      </c>
    </row>
    <row r="2152" spans="1:13" ht="12.75">
      <c r="A2152" s="40"/>
      <c r="B2152" s="442"/>
      <c r="C2152" s="42"/>
      <c r="D2152" s="34"/>
      <c r="E2152" s="40"/>
      <c r="F2152" s="35"/>
      <c r="G2152" s="35"/>
      <c r="H2152" s="6">
        <f>H2151-B2152</f>
        <v>0</v>
      </c>
      <c r="I2152" s="22">
        <f t="shared" si="132"/>
        <v>0</v>
      </c>
      <c r="J2152" s="41"/>
      <c r="K2152" s="41"/>
      <c r="L2152" s="41"/>
      <c r="M2152" s="2">
        <v>500</v>
      </c>
    </row>
    <row r="2153" spans="2:13" ht="12.75">
      <c r="B2153" s="435">
        <v>5000</v>
      </c>
      <c r="C2153" s="1" t="s">
        <v>897</v>
      </c>
      <c r="D2153" s="12" t="s">
        <v>898</v>
      </c>
      <c r="E2153" s="1" t="s">
        <v>949</v>
      </c>
      <c r="F2153" s="27" t="s">
        <v>940</v>
      </c>
      <c r="G2153" s="27" t="s">
        <v>103</v>
      </c>
      <c r="H2153" s="6">
        <f>H2152-B2153</f>
        <v>-5000</v>
      </c>
      <c r="I2153" s="22">
        <f t="shared" si="132"/>
        <v>10</v>
      </c>
      <c r="K2153" t="s">
        <v>383</v>
      </c>
      <c r="M2153" s="2">
        <v>500</v>
      </c>
    </row>
    <row r="2154" spans="2:13" ht="12.75">
      <c r="B2154" s="435">
        <v>5000</v>
      </c>
      <c r="C2154" s="1" t="s">
        <v>897</v>
      </c>
      <c r="D2154" s="12" t="s">
        <v>898</v>
      </c>
      <c r="E2154" s="1" t="s">
        <v>949</v>
      </c>
      <c r="F2154" s="27" t="s">
        <v>940</v>
      </c>
      <c r="G2154" s="27" t="s">
        <v>104</v>
      </c>
      <c r="H2154" s="6">
        <f>H2153-B2154</f>
        <v>-10000</v>
      </c>
      <c r="I2154" s="22">
        <f t="shared" si="132"/>
        <v>10</v>
      </c>
      <c r="K2154" t="s">
        <v>383</v>
      </c>
      <c r="M2154" s="2">
        <v>500</v>
      </c>
    </row>
    <row r="2155" spans="2:13" ht="12.75">
      <c r="B2155" s="435">
        <v>5000</v>
      </c>
      <c r="C2155" s="1" t="s">
        <v>897</v>
      </c>
      <c r="D2155" s="12" t="s">
        <v>898</v>
      </c>
      <c r="E2155" s="1" t="s">
        <v>949</v>
      </c>
      <c r="F2155" s="27" t="s">
        <v>940</v>
      </c>
      <c r="G2155" s="27" t="s">
        <v>102</v>
      </c>
      <c r="H2155" s="6">
        <f>H2154-B2155</f>
        <v>-15000</v>
      </c>
      <c r="I2155" s="22">
        <f t="shared" si="132"/>
        <v>10</v>
      </c>
      <c r="K2155" t="s">
        <v>383</v>
      </c>
      <c r="M2155" s="2">
        <v>500</v>
      </c>
    </row>
    <row r="2156" spans="1:13" s="62" customFormat="1" ht="12.75">
      <c r="A2156" s="11"/>
      <c r="B2156" s="439">
        <f>SUM(B2153:B2155)</f>
        <v>15000</v>
      </c>
      <c r="C2156" s="11" t="s">
        <v>897</v>
      </c>
      <c r="D2156" s="11"/>
      <c r="E2156" s="11" t="s">
        <v>949</v>
      </c>
      <c r="F2156" s="18"/>
      <c r="G2156" s="18"/>
      <c r="H2156" s="59">
        <v>0</v>
      </c>
      <c r="I2156" s="61">
        <f t="shared" si="132"/>
        <v>30</v>
      </c>
      <c r="M2156" s="2">
        <v>500</v>
      </c>
    </row>
    <row r="2157" spans="2:13" ht="12.75">
      <c r="B2157" s="435"/>
      <c r="D2157" s="12"/>
      <c r="H2157" s="6">
        <f>H2156-B2157</f>
        <v>0</v>
      </c>
      <c r="I2157" s="22">
        <f t="shared" si="132"/>
        <v>0</v>
      </c>
      <c r="M2157" s="2">
        <v>500</v>
      </c>
    </row>
    <row r="2158" spans="2:13" ht="12.75">
      <c r="B2158" s="435"/>
      <c r="D2158" s="12"/>
      <c r="H2158" s="6">
        <f aca="true" t="shared" si="135" ref="H2158:H2163">H2157-B2158</f>
        <v>0</v>
      </c>
      <c r="I2158" s="22">
        <f t="shared" si="132"/>
        <v>0</v>
      </c>
      <c r="M2158" s="2">
        <v>500</v>
      </c>
    </row>
    <row r="2159" spans="2:13" ht="12.75">
      <c r="B2159" s="435">
        <v>9593</v>
      </c>
      <c r="C2159" s="1" t="s">
        <v>18</v>
      </c>
      <c r="D2159" s="12" t="s">
        <v>898</v>
      </c>
      <c r="E2159" s="1" t="s">
        <v>949</v>
      </c>
      <c r="F2159" s="27" t="s">
        <v>940</v>
      </c>
      <c r="G2159" s="27" t="s">
        <v>103</v>
      </c>
      <c r="H2159" s="6">
        <f t="shared" si="135"/>
        <v>-9593</v>
      </c>
      <c r="I2159" s="22">
        <f t="shared" si="132"/>
        <v>19.186</v>
      </c>
      <c r="K2159" t="s">
        <v>383</v>
      </c>
      <c r="M2159" s="2">
        <v>500</v>
      </c>
    </row>
    <row r="2160" spans="2:13" ht="12.75">
      <c r="B2160" s="435">
        <v>9593</v>
      </c>
      <c r="C2160" s="1" t="s">
        <v>18</v>
      </c>
      <c r="D2160" s="12" t="s">
        <v>898</v>
      </c>
      <c r="E2160" s="1" t="s">
        <v>949</v>
      </c>
      <c r="F2160" s="27" t="s">
        <v>940</v>
      </c>
      <c r="G2160" s="27" t="s">
        <v>103</v>
      </c>
      <c r="H2160" s="6">
        <f t="shared" si="135"/>
        <v>-19186</v>
      </c>
      <c r="I2160" s="22">
        <f t="shared" si="132"/>
        <v>19.186</v>
      </c>
      <c r="K2160" t="s">
        <v>383</v>
      </c>
      <c r="M2160" s="2">
        <v>500</v>
      </c>
    </row>
    <row r="2161" spans="2:13" ht="12.75">
      <c r="B2161" s="435">
        <v>5000</v>
      </c>
      <c r="C2161" s="1" t="s">
        <v>18</v>
      </c>
      <c r="D2161" s="12" t="s">
        <v>898</v>
      </c>
      <c r="E2161" s="1" t="s">
        <v>949</v>
      </c>
      <c r="F2161" s="27" t="s">
        <v>940</v>
      </c>
      <c r="G2161" s="27" t="s">
        <v>104</v>
      </c>
      <c r="H2161" s="6">
        <f t="shared" si="135"/>
        <v>-24186</v>
      </c>
      <c r="I2161" s="22">
        <f t="shared" si="132"/>
        <v>10</v>
      </c>
      <c r="K2161" t="s">
        <v>383</v>
      </c>
      <c r="M2161" s="2">
        <v>500</v>
      </c>
    </row>
    <row r="2162" spans="2:13" ht="12.75">
      <c r="B2162" s="435">
        <v>5000</v>
      </c>
      <c r="C2162" s="1" t="s">
        <v>18</v>
      </c>
      <c r="D2162" s="12" t="s">
        <v>898</v>
      </c>
      <c r="E2162" s="1" t="s">
        <v>949</v>
      </c>
      <c r="F2162" s="27" t="s">
        <v>940</v>
      </c>
      <c r="G2162" s="27" t="s">
        <v>102</v>
      </c>
      <c r="H2162" s="6">
        <f t="shared" si="135"/>
        <v>-29186</v>
      </c>
      <c r="I2162" s="22">
        <f t="shared" si="132"/>
        <v>10</v>
      </c>
      <c r="K2162" t="s">
        <v>383</v>
      </c>
      <c r="M2162" s="2">
        <v>500</v>
      </c>
    </row>
    <row r="2163" spans="2:13" ht="12.75">
      <c r="B2163" s="435">
        <v>7000</v>
      </c>
      <c r="C2163" s="1" t="s">
        <v>18</v>
      </c>
      <c r="D2163" s="12" t="s">
        <v>898</v>
      </c>
      <c r="E2163" s="1" t="s">
        <v>949</v>
      </c>
      <c r="F2163" s="27" t="s">
        <v>940</v>
      </c>
      <c r="G2163" s="27" t="s">
        <v>102</v>
      </c>
      <c r="H2163" s="6">
        <f t="shared" si="135"/>
        <v>-36186</v>
      </c>
      <c r="I2163" s="22">
        <f t="shared" si="132"/>
        <v>14</v>
      </c>
      <c r="K2163" t="s">
        <v>383</v>
      </c>
      <c r="M2163" s="2">
        <v>500</v>
      </c>
    </row>
    <row r="2164" spans="1:13" s="62" customFormat="1" ht="12.75">
      <c r="A2164" s="11"/>
      <c r="B2164" s="439">
        <f>SUM(B2159:B2163)</f>
        <v>36186</v>
      </c>
      <c r="C2164" s="11" t="s">
        <v>18</v>
      </c>
      <c r="D2164" s="11"/>
      <c r="E2164" s="11" t="s">
        <v>949</v>
      </c>
      <c r="F2164" s="18"/>
      <c r="G2164" s="18"/>
      <c r="H2164" s="59">
        <v>0</v>
      </c>
      <c r="I2164" s="61">
        <f t="shared" si="132"/>
        <v>72.372</v>
      </c>
      <c r="M2164" s="2">
        <v>500</v>
      </c>
    </row>
    <row r="2165" spans="2:13" ht="12.75">
      <c r="B2165" s="435"/>
      <c r="H2165" s="6">
        <f>H2164-B2165</f>
        <v>0</v>
      </c>
      <c r="I2165" s="22">
        <f t="shared" si="132"/>
        <v>0</v>
      </c>
      <c r="M2165" s="2">
        <v>500</v>
      </c>
    </row>
    <row r="2166" spans="2:13" ht="12.75">
      <c r="B2166" s="435"/>
      <c r="H2166" s="6">
        <f>H2165-B2166</f>
        <v>0</v>
      </c>
      <c r="I2166" s="22">
        <f t="shared" si="132"/>
        <v>0</v>
      </c>
      <c r="M2166" s="2">
        <v>500</v>
      </c>
    </row>
    <row r="2167" spans="2:13" ht="12.75">
      <c r="B2167" s="435">
        <v>5000</v>
      </c>
      <c r="C2167" s="1" t="s">
        <v>20</v>
      </c>
      <c r="D2167" s="12" t="s">
        <v>898</v>
      </c>
      <c r="E2167" s="1" t="s">
        <v>949</v>
      </c>
      <c r="F2167" s="27" t="s">
        <v>940</v>
      </c>
      <c r="G2167" s="27" t="s">
        <v>103</v>
      </c>
      <c r="H2167" s="6">
        <f>H2166-B2167</f>
        <v>-5000</v>
      </c>
      <c r="I2167" s="22">
        <f t="shared" si="132"/>
        <v>10</v>
      </c>
      <c r="K2167" t="s">
        <v>383</v>
      </c>
      <c r="M2167" s="2">
        <v>500</v>
      </c>
    </row>
    <row r="2168" spans="2:13" ht="12.75">
      <c r="B2168" s="435">
        <v>5000</v>
      </c>
      <c r="C2168" s="1" t="s">
        <v>20</v>
      </c>
      <c r="D2168" s="12" t="s">
        <v>898</v>
      </c>
      <c r="E2168" s="1" t="s">
        <v>949</v>
      </c>
      <c r="F2168" s="27" t="s">
        <v>940</v>
      </c>
      <c r="G2168" s="27" t="s">
        <v>104</v>
      </c>
      <c r="H2168" s="6">
        <f>H2167-B2168</f>
        <v>-10000</v>
      </c>
      <c r="I2168" s="22">
        <f t="shared" si="132"/>
        <v>10</v>
      </c>
      <c r="K2168" t="s">
        <v>383</v>
      </c>
      <c r="M2168" s="2">
        <v>500</v>
      </c>
    </row>
    <row r="2169" spans="2:13" ht="12.75">
      <c r="B2169" s="435">
        <v>5000</v>
      </c>
      <c r="C2169" s="1" t="s">
        <v>20</v>
      </c>
      <c r="D2169" s="12" t="s">
        <v>898</v>
      </c>
      <c r="E2169" s="1" t="s">
        <v>949</v>
      </c>
      <c r="F2169" s="27" t="s">
        <v>940</v>
      </c>
      <c r="G2169" s="27" t="s">
        <v>102</v>
      </c>
      <c r="H2169" s="6">
        <f>H2168-B2169</f>
        <v>-15000</v>
      </c>
      <c r="I2169" s="22">
        <f t="shared" si="132"/>
        <v>10</v>
      </c>
      <c r="K2169" t="s">
        <v>383</v>
      </c>
      <c r="M2169" s="2">
        <v>500</v>
      </c>
    </row>
    <row r="2170" spans="1:13" s="62" customFormat="1" ht="12.75">
      <c r="A2170" s="11"/>
      <c r="B2170" s="439">
        <f>SUM(B2167:B2169)</f>
        <v>15000</v>
      </c>
      <c r="C2170" s="11" t="s">
        <v>20</v>
      </c>
      <c r="D2170" s="11"/>
      <c r="E2170" s="11" t="s">
        <v>949</v>
      </c>
      <c r="F2170" s="18"/>
      <c r="G2170" s="18"/>
      <c r="H2170" s="59">
        <v>0</v>
      </c>
      <c r="I2170" s="61">
        <f t="shared" si="132"/>
        <v>30</v>
      </c>
      <c r="M2170" s="63">
        <v>500</v>
      </c>
    </row>
    <row r="2171" spans="2:13" ht="12.75">
      <c r="B2171" s="435"/>
      <c r="H2171" s="6">
        <f>H2170-B2171</f>
        <v>0</v>
      </c>
      <c r="I2171" s="22">
        <f t="shared" si="132"/>
        <v>0</v>
      </c>
      <c r="M2171" s="2">
        <v>500</v>
      </c>
    </row>
    <row r="2172" spans="2:13" ht="12.75">
      <c r="B2172" s="435"/>
      <c r="H2172" s="6">
        <f>H2171-B2172</f>
        <v>0</v>
      </c>
      <c r="I2172" s="22">
        <f t="shared" si="132"/>
        <v>0</v>
      </c>
      <c r="M2172" s="2">
        <v>500</v>
      </c>
    </row>
    <row r="2173" spans="2:13" ht="12.75">
      <c r="B2173" s="435">
        <v>11191</v>
      </c>
      <c r="C2173" s="1" t="s">
        <v>54</v>
      </c>
      <c r="D2173" s="12" t="s">
        <v>898</v>
      </c>
      <c r="E2173" s="1" t="s">
        <v>949</v>
      </c>
      <c r="F2173" s="27" t="s">
        <v>951</v>
      </c>
      <c r="G2173" s="27" t="s">
        <v>103</v>
      </c>
      <c r="H2173" s="6">
        <f>H2172-B2173</f>
        <v>-11191</v>
      </c>
      <c r="I2173" s="22">
        <f aca="true" t="shared" si="136" ref="I2173:I2236">+B2173/M2173</f>
        <v>22.382</v>
      </c>
      <c r="K2173" t="s">
        <v>383</v>
      </c>
      <c r="M2173" s="2">
        <v>500</v>
      </c>
    </row>
    <row r="2174" spans="2:13" ht="12.75">
      <c r="B2174" s="435">
        <v>11191</v>
      </c>
      <c r="C2174" s="1" t="s">
        <v>54</v>
      </c>
      <c r="D2174" s="12" t="s">
        <v>898</v>
      </c>
      <c r="E2174" s="1" t="s">
        <v>949</v>
      </c>
      <c r="F2174" s="27" t="s">
        <v>951</v>
      </c>
      <c r="G2174" s="27" t="s">
        <v>104</v>
      </c>
      <c r="H2174" s="6">
        <f>H2173-B2174</f>
        <v>-22382</v>
      </c>
      <c r="I2174" s="22">
        <f t="shared" si="136"/>
        <v>22.382</v>
      </c>
      <c r="K2174" t="s">
        <v>383</v>
      </c>
      <c r="M2174" s="2">
        <v>500</v>
      </c>
    </row>
    <row r="2175" spans="1:13" s="62" customFormat="1" ht="12.75">
      <c r="A2175" s="11"/>
      <c r="B2175" s="439">
        <f>SUM(B2173:B2174)</f>
        <v>22382</v>
      </c>
      <c r="C2175" s="11" t="s">
        <v>54</v>
      </c>
      <c r="D2175" s="11"/>
      <c r="E2175" s="11" t="s">
        <v>949</v>
      </c>
      <c r="F2175" s="18"/>
      <c r="G2175" s="18"/>
      <c r="H2175" s="59">
        <v>0</v>
      </c>
      <c r="I2175" s="61">
        <f t="shared" si="136"/>
        <v>44.764</v>
      </c>
      <c r="M2175" s="63">
        <v>500</v>
      </c>
    </row>
    <row r="2176" spans="2:13" ht="12.75">
      <c r="B2176" s="435"/>
      <c r="H2176" s="6">
        <f>H2175-B2176</f>
        <v>0</v>
      </c>
      <c r="I2176" s="22">
        <f t="shared" si="136"/>
        <v>0</v>
      </c>
      <c r="M2176" s="2">
        <v>500</v>
      </c>
    </row>
    <row r="2177" spans="2:13" ht="12.75">
      <c r="B2177" s="435"/>
      <c r="H2177" s="6">
        <f>H2176-B2177</f>
        <v>0</v>
      </c>
      <c r="I2177" s="22">
        <f t="shared" si="136"/>
        <v>0</v>
      </c>
      <c r="M2177" s="2">
        <v>500</v>
      </c>
    </row>
    <row r="2178" spans="2:13" ht="12.75">
      <c r="B2178" s="435">
        <v>10360</v>
      </c>
      <c r="C2178" s="1" t="s">
        <v>1120</v>
      </c>
      <c r="D2178" s="12" t="s">
        <v>898</v>
      </c>
      <c r="E2178" s="1" t="s">
        <v>949</v>
      </c>
      <c r="F2178" s="27" t="s">
        <v>952</v>
      </c>
      <c r="G2178" s="27" t="s">
        <v>103</v>
      </c>
      <c r="H2178" s="6">
        <f>H2177-B2178</f>
        <v>-10360</v>
      </c>
      <c r="I2178" s="22">
        <f t="shared" si="136"/>
        <v>20.72</v>
      </c>
      <c r="K2178" t="s">
        <v>383</v>
      </c>
      <c r="M2178" s="2">
        <v>500</v>
      </c>
    </row>
    <row r="2179" spans="1:13" s="62" customFormat="1" ht="12.75">
      <c r="A2179" s="11"/>
      <c r="B2179" s="439">
        <f>SUM(B2178)</f>
        <v>10360</v>
      </c>
      <c r="C2179" s="11" t="s">
        <v>953</v>
      </c>
      <c r="D2179" s="11"/>
      <c r="E2179" s="11" t="s">
        <v>949</v>
      </c>
      <c r="F2179" s="18"/>
      <c r="G2179" s="18"/>
      <c r="H2179" s="59">
        <v>0</v>
      </c>
      <c r="I2179" s="61">
        <f t="shared" si="136"/>
        <v>20.72</v>
      </c>
      <c r="M2179" s="63">
        <v>500</v>
      </c>
    </row>
    <row r="2180" spans="8:13" ht="12.75">
      <c r="H2180" s="6">
        <f>H2179-B2180</f>
        <v>0</v>
      </c>
      <c r="I2180" s="22">
        <f t="shared" si="136"/>
        <v>0</v>
      </c>
      <c r="M2180" s="2">
        <v>500</v>
      </c>
    </row>
    <row r="2181" spans="8:13" ht="12.75">
      <c r="H2181" s="6">
        <f>H2180-B2181</f>
        <v>0</v>
      </c>
      <c r="I2181" s="22">
        <f t="shared" si="136"/>
        <v>0</v>
      </c>
      <c r="M2181" s="2">
        <v>500</v>
      </c>
    </row>
    <row r="2182" spans="8:13" ht="12.75">
      <c r="H2182" s="6">
        <f>H2181-B2182</f>
        <v>0</v>
      </c>
      <c r="I2182" s="22">
        <f t="shared" si="136"/>
        <v>0</v>
      </c>
      <c r="M2182" s="2">
        <v>500</v>
      </c>
    </row>
    <row r="2183" spans="8:13" ht="12.75">
      <c r="H2183" s="6">
        <f>H2182-B2183</f>
        <v>0</v>
      </c>
      <c r="I2183" s="22">
        <f t="shared" si="136"/>
        <v>0</v>
      </c>
      <c r="M2183" s="2">
        <v>500</v>
      </c>
    </row>
    <row r="2184" spans="1:13" ht="13.5" thickBot="1">
      <c r="A2184" s="47"/>
      <c r="B2184" s="396">
        <f>+B2212+B2236+B2241</f>
        <v>975450</v>
      </c>
      <c r="C2184" s="47"/>
      <c r="D2184" s="46" t="s">
        <v>440</v>
      </c>
      <c r="E2184" s="140"/>
      <c r="F2184" s="140"/>
      <c r="G2184" s="49"/>
      <c r="H2184" s="141"/>
      <c r="I2184" s="142">
        <f t="shared" si="136"/>
        <v>1935.4166666666667</v>
      </c>
      <c r="J2184" s="143"/>
      <c r="K2184" s="143"/>
      <c r="L2184" s="143"/>
      <c r="M2184" s="2">
        <v>504</v>
      </c>
    </row>
    <row r="2185" spans="2:13" ht="12.75">
      <c r="B2185" s="268"/>
      <c r="H2185" s="6">
        <f>H2184-B2185</f>
        <v>0</v>
      </c>
      <c r="I2185" s="22">
        <f t="shared" si="136"/>
        <v>0</v>
      </c>
      <c r="M2185" s="2">
        <v>500</v>
      </c>
    </row>
    <row r="2186" spans="2:13" ht="12.75">
      <c r="B2186" s="473">
        <v>5000</v>
      </c>
      <c r="C2186" s="1" t="s">
        <v>26</v>
      </c>
      <c r="D2186" s="12" t="s">
        <v>440</v>
      </c>
      <c r="E2186" s="1" t="s">
        <v>383</v>
      </c>
      <c r="F2186" s="27" t="s">
        <v>954</v>
      </c>
      <c r="G2186" s="31" t="s">
        <v>16</v>
      </c>
      <c r="H2186" s="6">
        <f aca="true" t="shared" si="137" ref="H2186:H2211">H2185-B2186</f>
        <v>-5000</v>
      </c>
      <c r="I2186" s="22">
        <f t="shared" si="136"/>
        <v>10</v>
      </c>
      <c r="K2186" t="s">
        <v>26</v>
      </c>
      <c r="M2186" s="2">
        <v>500</v>
      </c>
    </row>
    <row r="2187" spans="2:13" ht="12.75">
      <c r="B2187" s="473">
        <v>5000</v>
      </c>
      <c r="C2187" s="1" t="s">
        <v>26</v>
      </c>
      <c r="D2187" s="12" t="s">
        <v>440</v>
      </c>
      <c r="E2187" s="33" t="s">
        <v>383</v>
      </c>
      <c r="F2187" s="27" t="s">
        <v>955</v>
      </c>
      <c r="G2187" s="31" t="s">
        <v>79</v>
      </c>
      <c r="H2187" s="6">
        <f t="shared" si="137"/>
        <v>-10000</v>
      </c>
      <c r="I2187" s="22">
        <f t="shared" si="136"/>
        <v>10</v>
      </c>
      <c r="K2187" t="s">
        <v>26</v>
      </c>
      <c r="M2187" s="2">
        <v>500</v>
      </c>
    </row>
    <row r="2188" spans="2:13" ht="12.75">
      <c r="B2188" s="474">
        <v>5000</v>
      </c>
      <c r="C2188" s="1" t="s">
        <v>26</v>
      </c>
      <c r="D2188" s="12" t="s">
        <v>440</v>
      </c>
      <c r="E2188" s="1" t="s">
        <v>383</v>
      </c>
      <c r="F2188" s="27" t="s">
        <v>956</v>
      </c>
      <c r="G2188" s="27" t="s">
        <v>33</v>
      </c>
      <c r="H2188" s="6">
        <f t="shared" si="137"/>
        <v>-15000</v>
      </c>
      <c r="I2188" s="22">
        <f t="shared" si="136"/>
        <v>10</v>
      </c>
      <c r="K2188" t="s">
        <v>26</v>
      </c>
      <c r="M2188" s="2">
        <v>500</v>
      </c>
    </row>
    <row r="2189" spans="2:13" ht="12.75">
      <c r="B2189" s="474">
        <v>5000</v>
      </c>
      <c r="C2189" s="1" t="s">
        <v>26</v>
      </c>
      <c r="D2189" s="12" t="s">
        <v>440</v>
      </c>
      <c r="E2189" s="1" t="s">
        <v>383</v>
      </c>
      <c r="F2189" s="27" t="s">
        <v>957</v>
      </c>
      <c r="G2189" s="27" t="s">
        <v>36</v>
      </c>
      <c r="H2189" s="6">
        <f t="shared" si="137"/>
        <v>-20000</v>
      </c>
      <c r="I2189" s="22">
        <f t="shared" si="136"/>
        <v>10</v>
      </c>
      <c r="K2189" t="s">
        <v>26</v>
      </c>
      <c r="M2189" s="2">
        <v>500</v>
      </c>
    </row>
    <row r="2190" spans="1:13" ht="12.75">
      <c r="A2190" s="40"/>
      <c r="B2190" s="474">
        <v>5000</v>
      </c>
      <c r="C2190" s="1" t="s">
        <v>26</v>
      </c>
      <c r="D2190" s="34" t="s">
        <v>440</v>
      </c>
      <c r="E2190" s="34" t="s">
        <v>383</v>
      </c>
      <c r="F2190" s="27" t="s">
        <v>958</v>
      </c>
      <c r="G2190" s="27" t="s">
        <v>39</v>
      </c>
      <c r="H2190" s="6">
        <f t="shared" si="137"/>
        <v>-25000</v>
      </c>
      <c r="I2190" s="22">
        <f t="shared" si="136"/>
        <v>10</v>
      </c>
      <c r="J2190" s="41"/>
      <c r="K2190" t="s">
        <v>26</v>
      </c>
      <c r="L2190" s="41"/>
      <c r="M2190" s="2">
        <v>500</v>
      </c>
    </row>
    <row r="2191" spans="2:13" ht="12.75">
      <c r="B2191" s="474">
        <v>5000</v>
      </c>
      <c r="C2191" s="1" t="s">
        <v>26</v>
      </c>
      <c r="D2191" s="12" t="s">
        <v>440</v>
      </c>
      <c r="E2191" s="1" t="s">
        <v>383</v>
      </c>
      <c r="F2191" s="27" t="s">
        <v>959</v>
      </c>
      <c r="G2191" s="27" t="s">
        <v>41</v>
      </c>
      <c r="H2191" s="6">
        <f t="shared" si="137"/>
        <v>-30000</v>
      </c>
      <c r="I2191" s="22">
        <f t="shared" si="136"/>
        <v>10</v>
      </c>
      <c r="K2191" t="s">
        <v>26</v>
      </c>
      <c r="M2191" s="2">
        <v>500</v>
      </c>
    </row>
    <row r="2192" spans="2:13" ht="12.75">
      <c r="B2192" s="474">
        <v>5000</v>
      </c>
      <c r="C2192" s="1" t="s">
        <v>26</v>
      </c>
      <c r="D2192" s="1" t="s">
        <v>440</v>
      </c>
      <c r="E2192" s="1" t="s">
        <v>383</v>
      </c>
      <c r="F2192" s="27" t="s">
        <v>960</v>
      </c>
      <c r="G2192" s="27" t="s">
        <v>43</v>
      </c>
      <c r="H2192" s="6">
        <f t="shared" si="137"/>
        <v>-35000</v>
      </c>
      <c r="I2192" s="22">
        <f t="shared" si="136"/>
        <v>10</v>
      </c>
      <c r="K2192" t="s">
        <v>26</v>
      </c>
      <c r="M2192" s="2">
        <v>500</v>
      </c>
    </row>
    <row r="2193" spans="2:13" ht="12.75">
      <c r="B2193" s="474">
        <v>5000</v>
      </c>
      <c r="C2193" s="1" t="s">
        <v>26</v>
      </c>
      <c r="D2193" s="1" t="s">
        <v>440</v>
      </c>
      <c r="E2193" s="1" t="s">
        <v>383</v>
      </c>
      <c r="F2193" s="27" t="s">
        <v>961</v>
      </c>
      <c r="G2193" s="27" t="s">
        <v>45</v>
      </c>
      <c r="H2193" s="6">
        <f t="shared" si="137"/>
        <v>-40000</v>
      </c>
      <c r="I2193" s="22">
        <f t="shared" si="136"/>
        <v>10</v>
      </c>
      <c r="K2193" t="s">
        <v>26</v>
      </c>
      <c r="M2193" s="2">
        <v>500</v>
      </c>
    </row>
    <row r="2194" spans="2:13" ht="12.75">
      <c r="B2194" s="474">
        <v>5000</v>
      </c>
      <c r="C2194" s="1" t="s">
        <v>26</v>
      </c>
      <c r="D2194" s="1" t="s">
        <v>440</v>
      </c>
      <c r="E2194" s="1" t="s">
        <v>383</v>
      </c>
      <c r="F2194" s="27" t="s">
        <v>962</v>
      </c>
      <c r="G2194" s="27" t="s">
        <v>205</v>
      </c>
      <c r="H2194" s="6">
        <f t="shared" si="137"/>
        <v>-45000</v>
      </c>
      <c r="I2194" s="22">
        <f t="shared" si="136"/>
        <v>10</v>
      </c>
      <c r="K2194" t="s">
        <v>26</v>
      </c>
      <c r="M2194" s="2">
        <v>500</v>
      </c>
    </row>
    <row r="2195" spans="2:13" ht="12.75">
      <c r="B2195" s="474">
        <v>5000</v>
      </c>
      <c r="C2195" s="1" t="s">
        <v>26</v>
      </c>
      <c r="D2195" s="1" t="s">
        <v>440</v>
      </c>
      <c r="E2195" s="1" t="s">
        <v>383</v>
      </c>
      <c r="F2195" s="27" t="s">
        <v>963</v>
      </c>
      <c r="G2195" s="27" t="s">
        <v>102</v>
      </c>
      <c r="H2195" s="6">
        <f t="shared" si="137"/>
        <v>-50000</v>
      </c>
      <c r="I2195" s="22">
        <f t="shared" si="136"/>
        <v>10</v>
      </c>
      <c r="K2195" t="s">
        <v>26</v>
      </c>
      <c r="M2195" s="2">
        <v>500</v>
      </c>
    </row>
    <row r="2196" spans="2:13" ht="12.75">
      <c r="B2196" s="474">
        <v>5000</v>
      </c>
      <c r="C2196" s="1" t="s">
        <v>26</v>
      </c>
      <c r="D2196" s="1" t="s">
        <v>440</v>
      </c>
      <c r="E2196" s="1" t="s">
        <v>383</v>
      </c>
      <c r="F2196" s="27" t="s">
        <v>964</v>
      </c>
      <c r="G2196" s="27" t="s">
        <v>106</v>
      </c>
      <c r="H2196" s="6">
        <f t="shared" si="137"/>
        <v>-55000</v>
      </c>
      <c r="I2196" s="22">
        <f t="shared" si="136"/>
        <v>10</v>
      </c>
      <c r="K2196" t="s">
        <v>26</v>
      </c>
      <c r="M2196" s="2">
        <v>500</v>
      </c>
    </row>
    <row r="2197" spans="2:13" ht="12.75">
      <c r="B2197" s="474">
        <v>5000</v>
      </c>
      <c r="C2197" s="1" t="s">
        <v>26</v>
      </c>
      <c r="D2197" s="1" t="s">
        <v>440</v>
      </c>
      <c r="E2197" s="1" t="s">
        <v>383</v>
      </c>
      <c r="F2197" s="27" t="s">
        <v>965</v>
      </c>
      <c r="G2197" s="27" t="s">
        <v>93</v>
      </c>
      <c r="H2197" s="6">
        <f t="shared" si="137"/>
        <v>-60000</v>
      </c>
      <c r="I2197" s="22">
        <f t="shared" si="136"/>
        <v>10</v>
      </c>
      <c r="K2197" t="s">
        <v>26</v>
      </c>
      <c r="M2197" s="2">
        <v>500</v>
      </c>
    </row>
    <row r="2198" spans="2:13" ht="12.75">
      <c r="B2198" s="474">
        <v>5000</v>
      </c>
      <c r="C2198" s="1" t="s">
        <v>26</v>
      </c>
      <c r="D2198" s="1" t="s">
        <v>440</v>
      </c>
      <c r="E2198" s="1" t="s">
        <v>383</v>
      </c>
      <c r="F2198" s="27" t="s">
        <v>916</v>
      </c>
      <c r="G2198" s="27" t="s">
        <v>95</v>
      </c>
      <c r="H2198" s="6">
        <f t="shared" si="137"/>
        <v>-65000</v>
      </c>
      <c r="I2198" s="22">
        <f t="shared" si="136"/>
        <v>10</v>
      </c>
      <c r="K2198" t="s">
        <v>26</v>
      </c>
      <c r="M2198" s="2">
        <v>500</v>
      </c>
    </row>
    <row r="2199" spans="2:13" ht="12.75">
      <c r="B2199" s="474">
        <v>5000</v>
      </c>
      <c r="C2199" s="1" t="s">
        <v>26</v>
      </c>
      <c r="D2199" s="1" t="s">
        <v>440</v>
      </c>
      <c r="E2199" s="1" t="s">
        <v>383</v>
      </c>
      <c r="F2199" s="27" t="s">
        <v>917</v>
      </c>
      <c r="G2199" s="27" t="s">
        <v>97</v>
      </c>
      <c r="H2199" s="6">
        <f t="shared" si="137"/>
        <v>-70000</v>
      </c>
      <c r="I2199" s="22">
        <f t="shared" si="136"/>
        <v>10</v>
      </c>
      <c r="K2199" t="s">
        <v>26</v>
      </c>
      <c r="M2199" s="2">
        <v>500</v>
      </c>
    </row>
    <row r="2200" spans="2:13" ht="12.75">
      <c r="B2200" s="474">
        <v>5000</v>
      </c>
      <c r="C2200" s="1" t="s">
        <v>26</v>
      </c>
      <c r="D2200" s="1" t="s">
        <v>440</v>
      </c>
      <c r="E2200" s="1" t="s">
        <v>383</v>
      </c>
      <c r="F2200" s="88" t="s">
        <v>918</v>
      </c>
      <c r="G2200" s="27" t="s">
        <v>99</v>
      </c>
      <c r="H2200" s="6">
        <f t="shared" si="137"/>
        <v>-75000</v>
      </c>
      <c r="I2200" s="22">
        <f t="shared" si="136"/>
        <v>10</v>
      </c>
      <c r="K2200" t="s">
        <v>26</v>
      </c>
      <c r="M2200" s="2">
        <v>500</v>
      </c>
    </row>
    <row r="2201" spans="2:13" ht="12.75">
      <c r="B2201" s="474">
        <v>15000</v>
      </c>
      <c r="C2201" s="1" t="s">
        <v>26</v>
      </c>
      <c r="D2201" s="1" t="s">
        <v>440</v>
      </c>
      <c r="E2201" s="1" t="s">
        <v>383</v>
      </c>
      <c r="F2201" s="88" t="s">
        <v>966</v>
      </c>
      <c r="G2201" s="27" t="s">
        <v>216</v>
      </c>
      <c r="H2201" s="6">
        <f t="shared" si="137"/>
        <v>-90000</v>
      </c>
      <c r="I2201" s="22">
        <f t="shared" si="136"/>
        <v>30</v>
      </c>
      <c r="K2201" t="s">
        <v>26</v>
      </c>
      <c r="M2201" s="2">
        <v>500</v>
      </c>
    </row>
    <row r="2202" spans="2:13" ht="12.75">
      <c r="B2202" s="474">
        <v>5000</v>
      </c>
      <c r="C2202" s="1" t="s">
        <v>26</v>
      </c>
      <c r="D2202" s="1" t="s">
        <v>440</v>
      </c>
      <c r="E2202" s="1" t="s">
        <v>383</v>
      </c>
      <c r="F2202" s="27" t="s">
        <v>967</v>
      </c>
      <c r="G2202" s="27" t="s">
        <v>217</v>
      </c>
      <c r="H2202" s="6">
        <f t="shared" si="137"/>
        <v>-95000</v>
      </c>
      <c r="I2202" s="22">
        <f t="shared" si="136"/>
        <v>10</v>
      </c>
      <c r="K2202" t="s">
        <v>26</v>
      </c>
      <c r="M2202" s="2">
        <v>500</v>
      </c>
    </row>
    <row r="2203" spans="2:13" ht="12.75">
      <c r="B2203" s="474">
        <v>5000</v>
      </c>
      <c r="C2203" s="1" t="s">
        <v>26</v>
      </c>
      <c r="D2203" s="1" t="s">
        <v>440</v>
      </c>
      <c r="E2203" s="1" t="s">
        <v>383</v>
      </c>
      <c r="F2203" s="27" t="s">
        <v>920</v>
      </c>
      <c r="G2203" s="27" t="s">
        <v>255</v>
      </c>
      <c r="H2203" s="6">
        <f t="shared" si="137"/>
        <v>-100000</v>
      </c>
      <c r="I2203" s="22">
        <f t="shared" si="136"/>
        <v>10</v>
      </c>
      <c r="K2203" t="s">
        <v>26</v>
      </c>
      <c r="M2203" s="2">
        <v>500</v>
      </c>
    </row>
    <row r="2204" spans="2:13" ht="12.75">
      <c r="B2204" s="474">
        <v>5000</v>
      </c>
      <c r="C2204" s="1" t="s">
        <v>26</v>
      </c>
      <c r="D2204" s="1" t="s">
        <v>440</v>
      </c>
      <c r="E2204" s="1" t="s">
        <v>383</v>
      </c>
      <c r="F2204" s="27" t="s">
        <v>968</v>
      </c>
      <c r="G2204" s="27" t="s">
        <v>259</v>
      </c>
      <c r="H2204" s="6">
        <f t="shared" si="137"/>
        <v>-105000</v>
      </c>
      <c r="I2204" s="22">
        <f t="shared" si="136"/>
        <v>10</v>
      </c>
      <c r="K2204" t="s">
        <v>26</v>
      </c>
      <c r="M2204" s="2">
        <v>500</v>
      </c>
    </row>
    <row r="2205" spans="2:13" ht="12.75">
      <c r="B2205" s="474">
        <v>5000</v>
      </c>
      <c r="C2205" s="1" t="s">
        <v>26</v>
      </c>
      <c r="D2205" s="1" t="s">
        <v>440</v>
      </c>
      <c r="E2205" s="1" t="s">
        <v>383</v>
      </c>
      <c r="F2205" s="27" t="s">
        <v>922</v>
      </c>
      <c r="G2205" s="27" t="s">
        <v>279</v>
      </c>
      <c r="H2205" s="6">
        <f t="shared" si="137"/>
        <v>-110000</v>
      </c>
      <c r="I2205" s="22">
        <f t="shared" si="136"/>
        <v>10</v>
      </c>
      <c r="K2205" t="s">
        <v>26</v>
      </c>
      <c r="M2205" s="2">
        <v>500</v>
      </c>
    </row>
    <row r="2206" spans="2:13" ht="12.75">
      <c r="B2206" s="474">
        <v>5000</v>
      </c>
      <c r="C2206" s="1" t="s">
        <v>26</v>
      </c>
      <c r="D2206" s="1" t="s">
        <v>440</v>
      </c>
      <c r="E2206" s="1" t="s">
        <v>383</v>
      </c>
      <c r="F2206" s="27" t="s">
        <v>923</v>
      </c>
      <c r="G2206" s="27" t="s">
        <v>292</v>
      </c>
      <c r="H2206" s="6">
        <f t="shared" si="137"/>
        <v>-115000</v>
      </c>
      <c r="I2206" s="22">
        <f t="shared" si="136"/>
        <v>10</v>
      </c>
      <c r="K2206" t="s">
        <v>26</v>
      </c>
      <c r="M2206" s="2">
        <v>500</v>
      </c>
    </row>
    <row r="2207" spans="2:13" ht="12.75">
      <c r="B2207" s="474">
        <v>2000</v>
      </c>
      <c r="C2207" s="1" t="s">
        <v>26</v>
      </c>
      <c r="D2207" s="1" t="s">
        <v>440</v>
      </c>
      <c r="E2207" s="1" t="s">
        <v>383</v>
      </c>
      <c r="F2207" s="27" t="s">
        <v>969</v>
      </c>
      <c r="G2207" s="27" t="s">
        <v>294</v>
      </c>
      <c r="H2207" s="6">
        <f t="shared" si="137"/>
        <v>-117000</v>
      </c>
      <c r="I2207" s="22">
        <f t="shared" si="136"/>
        <v>4</v>
      </c>
      <c r="K2207" t="s">
        <v>26</v>
      </c>
      <c r="M2207" s="2">
        <v>500</v>
      </c>
    </row>
    <row r="2208" spans="2:13" ht="12.75">
      <c r="B2208" s="474">
        <v>10000</v>
      </c>
      <c r="C2208" s="1" t="s">
        <v>26</v>
      </c>
      <c r="D2208" s="1" t="s">
        <v>440</v>
      </c>
      <c r="E2208" s="1" t="s">
        <v>383</v>
      </c>
      <c r="F2208" s="27" t="s">
        <v>970</v>
      </c>
      <c r="G2208" s="27" t="s">
        <v>294</v>
      </c>
      <c r="H2208" s="6">
        <f t="shared" si="137"/>
        <v>-127000</v>
      </c>
      <c r="I2208" s="22">
        <f t="shared" si="136"/>
        <v>20</v>
      </c>
      <c r="K2208" t="s">
        <v>26</v>
      </c>
      <c r="M2208" s="2">
        <v>500</v>
      </c>
    </row>
    <row r="2209" spans="2:13" ht="12.75">
      <c r="B2209" s="474">
        <v>10000</v>
      </c>
      <c r="C2209" s="1" t="s">
        <v>26</v>
      </c>
      <c r="D2209" s="1" t="s">
        <v>440</v>
      </c>
      <c r="E2209" s="1" t="s">
        <v>383</v>
      </c>
      <c r="F2209" s="27" t="s">
        <v>971</v>
      </c>
      <c r="G2209" s="27" t="s">
        <v>296</v>
      </c>
      <c r="H2209" s="6">
        <f t="shared" si="137"/>
        <v>-137000</v>
      </c>
      <c r="I2209" s="22">
        <f t="shared" si="136"/>
        <v>20</v>
      </c>
      <c r="K2209" t="s">
        <v>26</v>
      </c>
      <c r="M2209" s="2">
        <v>500</v>
      </c>
    </row>
    <row r="2210" spans="2:13" ht="12.75">
      <c r="B2210" s="474">
        <v>5000</v>
      </c>
      <c r="C2210" s="1" t="s">
        <v>26</v>
      </c>
      <c r="D2210" s="1" t="s">
        <v>440</v>
      </c>
      <c r="E2210" s="1" t="s">
        <v>383</v>
      </c>
      <c r="F2210" s="27" t="s">
        <v>972</v>
      </c>
      <c r="G2210" s="27" t="s">
        <v>298</v>
      </c>
      <c r="H2210" s="6">
        <f t="shared" si="137"/>
        <v>-142000</v>
      </c>
      <c r="I2210" s="22">
        <f t="shared" si="136"/>
        <v>10</v>
      </c>
      <c r="K2210" t="s">
        <v>26</v>
      </c>
      <c r="M2210" s="2">
        <v>500</v>
      </c>
    </row>
    <row r="2211" spans="2:13" ht="12.75">
      <c r="B2211" s="474">
        <v>5000</v>
      </c>
      <c r="C2211" s="1" t="s">
        <v>26</v>
      </c>
      <c r="D2211" s="1" t="s">
        <v>440</v>
      </c>
      <c r="E2211" s="1" t="s">
        <v>383</v>
      </c>
      <c r="F2211" s="27" t="s">
        <v>925</v>
      </c>
      <c r="G2211" s="27" t="s">
        <v>319</v>
      </c>
      <c r="H2211" s="6">
        <f t="shared" si="137"/>
        <v>-147000</v>
      </c>
      <c r="I2211" s="22">
        <f t="shared" si="136"/>
        <v>10</v>
      </c>
      <c r="K2211" t="s">
        <v>26</v>
      </c>
      <c r="M2211" s="2">
        <v>500</v>
      </c>
    </row>
    <row r="2212" spans="1:13" s="62" customFormat="1" ht="12.75">
      <c r="A2212" s="11"/>
      <c r="B2212" s="475">
        <f>SUM(B2186:B2211)</f>
        <v>147000</v>
      </c>
      <c r="C2212" s="11" t="s">
        <v>26</v>
      </c>
      <c r="D2212" s="11"/>
      <c r="E2212" s="11"/>
      <c r="F2212" s="18"/>
      <c r="G2212" s="18"/>
      <c r="H2212" s="59">
        <v>0</v>
      </c>
      <c r="I2212" s="61">
        <f t="shared" si="136"/>
        <v>294</v>
      </c>
      <c r="M2212" s="2">
        <v>500</v>
      </c>
    </row>
    <row r="2213" spans="2:13" ht="12.75">
      <c r="B2213" s="268"/>
      <c r="H2213" s="6">
        <f>H2212-B2213</f>
        <v>0</v>
      </c>
      <c r="I2213" s="22">
        <f t="shared" si="136"/>
        <v>0</v>
      </c>
      <c r="M2213" s="2">
        <v>500</v>
      </c>
    </row>
    <row r="2214" spans="2:13" ht="12.75">
      <c r="B2214" s="268"/>
      <c r="H2214" s="6">
        <f>H2213-B2214</f>
        <v>0</v>
      </c>
      <c r="I2214" s="22">
        <f t="shared" si="136"/>
        <v>0</v>
      </c>
      <c r="M2214" s="2">
        <v>500</v>
      </c>
    </row>
    <row r="2215" spans="2:13" ht="12.75">
      <c r="B2215" s="473">
        <v>1400</v>
      </c>
      <c r="C2215" s="33" t="s">
        <v>18</v>
      </c>
      <c r="D2215" s="12" t="s">
        <v>440</v>
      </c>
      <c r="E2215" s="33" t="s">
        <v>19</v>
      </c>
      <c r="F2215" s="27" t="s">
        <v>940</v>
      </c>
      <c r="G2215" s="31" t="s">
        <v>16</v>
      </c>
      <c r="H2215" s="6">
        <f aca="true" t="shared" si="138" ref="H2215:H2235">H2214-B2215</f>
        <v>-1400</v>
      </c>
      <c r="I2215" s="22">
        <f t="shared" si="136"/>
        <v>2.8</v>
      </c>
      <c r="K2215" t="s">
        <v>383</v>
      </c>
      <c r="M2215" s="2">
        <v>500</v>
      </c>
    </row>
    <row r="2216" spans="2:13" ht="12.75">
      <c r="B2216" s="473">
        <v>1500</v>
      </c>
      <c r="C2216" s="12" t="s">
        <v>18</v>
      </c>
      <c r="D2216" s="12" t="s">
        <v>440</v>
      </c>
      <c r="E2216" s="34" t="s">
        <v>19</v>
      </c>
      <c r="F2216" s="27" t="s">
        <v>940</v>
      </c>
      <c r="G2216" s="35" t="s">
        <v>33</v>
      </c>
      <c r="H2216" s="6">
        <f t="shared" si="138"/>
        <v>-2900</v>
      </c>
      <c r="I2216" s="22">
        <f t="shared" si="136"/>
        <v>3</v>
      </c>
      <c r="K2216" t="s">
        <v>383</v>
      </c>
      <c r="M2216" s="2">
        <v>500</v>
      </c>
    </row>
    <row r="2217" spans="2:13" ht="12.75">
      <c r="B2217" s="473">
        <v>950</v>
      </c>
      <c r="C2217" s="12" t="s">
        <v>18</v>
      </c>
      <c r="D2217" s="12" t="s">
        <v>440</v>
      </c>
      <c r="E2217" s="12" t="s">
        <v>19</v>
      </c>
      <c r="F2217" s="27" t="s">
        <v>940</v>
      </c>
      <c r="G2217" s="30" t="s">
        <v>36</v>
      </c>
      <c r="H2217" s="6">
        <f t="shared" si="138"/>
        <v>-3850</v>
      </c>
      <c r="I2217" s="22">
        <f t="shared" si="136"/>
        <v>1.9</v>
      </c>
      <c r="K2217" t="s">
        <v>383</v>
      </c>
      <c r="M2217" s="2">
        <v>500</v>
      </c>
    </row>
    <row r="2218" spans="1:13" ht="12.75">
      <c r="A2218" s="12"/>
      <c r="B2218" s="473">
        <v>1600</v>
      </c>
      <c r="C2218" s="12" t="s">
        <v>18</v>
      </c>
      <c r="D2218" s="12" t="s">
        <v>440</v>
      </c>
      <c r="E2218" s="12" t="s">
        <v>19</v>
      </c>
      <c r="F2218" s="27" t="s">
        <v>940</v>
      </c>
      <c r="G2218" s="30" t="s">
        <v>39</v>
      </c>
      <c r="H2218" s="6">
        <f t="shared" si="138"/>
        <v>-5450</v>
      </c>
      <c r="I2218" s="22">
        <f t="shared" si="136"/>
        <v>3.2</v>
      </c>
      <c r="J2218" s="15"/>
      <c r="K2218" t="s">
        <v>383</v>
      </c>
      <c r="L2218" s="15"/>
      <c r="M2218" s="2">
        <v>500</v>
      </c>
    </row>
    <row r="2219" spans="2:13" ht="12.75">
      <c r="B2219" s="268">
        <v>1300</v>
      </c>
      <c r="C2219" s="12" t="s">
        <v>18</v>
      </c>
      <c r="D2219" s="12" t="s">
        <v>440</v>
      </c>
      <c r="E2219" s="1" t="s">
        <v>19</v>
      </c>
      <c r="F2219" s="27" t="s">
        <v>940</v>
      </c>
      <c r="G2219" s="27" t="s">
        <v>41</v>
      </c>
      <c r="H2219" s="6">
        <f t="shared" si="138"/>
        <v>-6750</v>
      </c>
      <c r="I2219" s="22">
        <f t="shared" si="136"/>
        <v>2.6</v>
      </c>
      <c r="K2219" t="s">
        <v>383</v>
      </c>
      <c r="M2219" s="2">
        <v>500</v>
      </c>
    </row>
    <row r="2220" spans="2:13" ht="12.75">
      <c r="B2220" s="268">
        <v>1700</v>
      </c>
      <c r="C2220" s="1" t="s">
        <v>18</v>
      </c>
      <c r="D2220" s="12" t="s">
        <v>440</v>
      </c>
      <c r="E2220" s="1" t="s">
        <v>19</v>
      </c>
      <c r="F2220" s="27" t="s">
        <v>940</v>
      </c>
      <c r="G2220" s="27" t="s">
        <v>43</v>
      </c>
      <c r="H2220" s="6">
        <f t="shared" si="138"/>
        <v>-8450</v>
      </c>
      <c r="I2220" s="22">
        <f t="shared" si="136"/>
        <v>3.4</v>
      </c>
      <c r="K2220" t="s">
        <v>383</v>
      </c>
      <c r="M2220" s="2">
        <v>500</v>
      </c>
    </row>
    <row r="2221" spans="2:13" ht="12.75">
      <c r="B2221" s="268">
        <v>1200</v>
      </c>
      <c r="C2221" s="1" t="s">
        <v>18</v>
      </c>
      <c r="D2221" s="12" t="s">
        <v>440</v>
      </c>
      <c r="E2221" s="1" t="s">
        <v>19</v>
      </c>
      <c r="F2221" s="27" t="s">
        <v>940</v>
      </c>
      <c r="G2221" s="27" t="s">
        <v>45</v>
      </c>
      <c r="H2221" s="6">
        <f t="shared" si="138"/>
        <v>-9650</v>
      </c>
      <c r="I2221" s="22">
        <f t="shared" si="136"/>
        <v>2.4</v>
      </c>
      <c r="K2221" t="s">
        <v>383</v>
      </c>
      <c r="M2221" s="2">
        <v>500</v>
      </c>
    </row>
    <row r="2222" spans="2:13" ht="12.75">
      <c r="B2222" s="268">
        <v>1000</v>
      </c>
      <c r="C2222" s="37" t="s">
        <v>18</v>
      </c>
      <c r="D2222" s="12" t="s">
        <v>440</v>
      </c>
      <c r="E2222" s="37" t="s">
        <v>19</v>
      </c>
      <c r="F2222" s="27" t="s">
        <v>940</v>
      </c>
      <c r="G2222" s="27" t="s">
        <v>205</v>
      </c>
      <c r="H2222" s="6">
        <f t="shared" si="138"/>
        <v>-10650</v>
      </c>
      <c r="I2222" s="22">
        <f t="shared" si="136"/>
        <v>2</v>
      </c>
      <c r="J2222" s="36"/>
      <c r="K2222" t="s">
        <v>383</v>
      </c>
      <c r="L2222" s="36"/>
      <c r="M2222" s="2">
        <v>500</v>
      </c>
    </row>
    <row r="2223" spans="2:13" ht="12.75">
      <c r="B2223" s="268">
        <v>1200</v>
      </c>
      <c r="C2223" s="1" t="s">
        <v>18</v>
      </c>
      <c r="D2223" s="12" t="s">
        <v>440</v>
      </c>
      <c r="E2223" s="1" t="s">
        <v>19</v>
      </c>
      <c r="F2223" s="27" t="s">
        <v>940</v>
      </c>
      <c r="G2223" s="27" t="s">
        <v>93</v>
      </c>
      <c r="H2223" s="6">
        <f t="shared" si="138"/>
        <v>-11850</v>
      </c>
      <c r="I2223" s="22">
        <f t="shared" si="136"/>
        <v>2.4</v>
      </c>
      <c r="K2223" t="s">
        <v>383</v>
      </c>
      <c r="M2223" s="2">
        <v>500</v>
      </c>
    </row>
    <row r="2224" spans="2:13" ht="12.75">
      <c r="B2224" s="268">
        <v>1400</v>
      </c>
      <c r="C2224" s="1" t="s">
        <v>18</v>
      </c>
      <c r="D2224" s="12" t="s">
        <v>440</v>
      </c>
      <c r="E2224" s="1" t="s">
        <v>19</v>
      </c>
      <c r="F2224" s="27" t="s">
        <v>940</v>
      </c>
      <c r="G2224" s="27" t="s">
        <v>95</v>
      </c>
      <c r="H2224" s="6">
        <f t="shared" si="138"/>
        <v>-13250</v>
      </c>
      <c r="I2224" s="22">
        <f t="shared" si="136"/>
        <v>2.8</v>
      </c>
      <c r="K2224" t="s">
        <v>383</v>
      </c>
      <c r="M2224" s="2">
        <v>500</v>
      </c>
    </row>
    <row r="2225" spans="2:13" ht="12.75">
      <c r="B2225" s="268">
        <v>1500</v>
      </c>
      <c r="C2225" s="1" t="s">
        <v>18</v>
      </c>
      <c r="D2225" s="12" t="s">
        <v>440</v>
      </c>
      <c r="E2225" s="1" t="s">
        <v>19</v>
      </c>
      <c r="F2225" s="27" t="s">
        <v>940</v>
      </c>
      <c r="G2225" s="27" t="s">
        <v>97</v>
      </c>
      <c r="H2225" s="6">
        <f t="shared" si="138"/>
        <v>-14750</v>
      </c>
      <c r="I2225" s="22">
        <f t="shared" si="136"/>
        <v>3</v>
      </c>
      <c r="K2225" t="s">
        <v>383</v>
      </c>
      <c r="M2225" s="2">
        <v>500</v>
      </c>
    </row>
    <row r="2226" spans="2:13" ht="12.75">
      <c r="B2226" s="268">
        <v>1000</v>
      </c>
      <c r="C2226" s="1" t="s">
        <v>18</v>
      </c>
      <c r="D2226" s="12" t="s">
        <v>440</v>
      </c>
      <c r="E2226" s="1" t="s">
        <v>19</v>
      </c>
      <c r="F2226" s="27" t="s">
        <v>940</v>
      </c>
      <c r="G2226" s="27" t="s">
        <v>99</v>
      </c>
      <c r="H2226" s="6">
        <f t="shared" si="138"/>
        <v>-15750</v>
      </c>
      <c r="I2226" s="22">
        <f t="shared" si="136"/>
        <v>2</v>
      </c>
      <c r="K2226" t="s">
        <v>383</v>
      </c>
      <c r="M2226" s="2">
        <v>500</v>
      </c>
    </row>
    <row r="2227" spans="2:13" ht="12.75">
      <c r="B2227" s="268">
        <v>1400</v>
      </c>
      <c r="C2227" s="1" t="s">
        <v>18</v>
      </c>
      <c r="D2227" s="12" t="s">
        <v>440</v>
      </c>
      <c r="E2227" s="1" t="s">
        <v>19</v>
      </c>
      <c r="F2227" s="27" t="s">
        <v>940</v>
      </c>
      <c r="G2227" s="27" t="s">
        <v>216</v>
      </c>
      <c r="H2227" s="6">
        <f t="shared" si="138"/>
        <v>-17150</v>
      </c>
      <c r="I2227" s="22">
        <f t="shared" si="136"/>
        <v>2.8</v>
      </c>
      <c r="K2227" t="s">
        <v>383</v>
      </c>
      <c r="M2227" s="2">
        <v>500</v>
      </c>
    </row>
    <row r="2228" spans="2:13" ht="12.75">
      <c r="B2228" s="268">
        <v>1300</v>
      </c>
      <c r="C2228" s="1" t="s">
        <v>18</v>
      </c>
      <c r="D2228" s="12" t="s">
        <v>440</v>
      </c>
      <c r="E2228" s="1" t="s">
        <v>19</v>
      </c>
      <c r="F2228" s="27" t="s">
        <v>940</v>
      </c>
      <c r="G2228" s="27" t="s">
        <v>217</v>
      </c>
      <c r="H2228" s="6">
        <f t="shared" si="138"/>
        <v>-18450</v>
      </c>
      <c r="I2228" s="22">
        <f t="shared" si="136"/>
        <v>2.6</v>
      </c>
      <c r="K2228" t="s">
        <v>383</v>
      </c>
      <c r="M2228" s="2">
        <v>500</v>
      </c>
    </row>
    <row r="2229" spans="2:13" ht="12.75">
      <c r="B2229" s="268">
        <v>1500</v>
      </c>
      <c r="C2229" s="1" t="s">
        <v>18</v>
      </c>
      <c r="D2229" s="12" t="s">
        <v>440</v>
      </c>
      <c r="E2229" s="1" t="s">
        <v>19</v>
      </c>
      <c r="F2229" s="27" t="s">
        <v>940</v>
      </c>
      <c r="G2229" s="27" t="s">
        <v>259</v>
      </c>
      <c r="H2229" s="6">
        <f t="shared" si="138"/>
        <v>-19950</v>
      </c>
      <c r="I2229" s="22">
        <f t="shared" si="136"/>
        <v>3</v>
      </c>
      <c r="K2229" t="s">
        <v>383</v>
      </c>
      <c r="M2229" s="2">
        <v>500</v>
      </c>
    </row>
    <row r="2230" spans="2:13" ht="12.75">
      <c r="B2230" s="268">
        <v>1400</v>
      </c>
      <c r="C2230" s="1" t="s">
        <v>18</v>
      </c>
      <c r="D2230" s="12" t="s">
        <v>440</v>
      </c>
      <c r="E2230" s="1" t="s">
        <v>19</v>
      </c>
      <c r="F2230" s="27" t="s">
        <v>940</v>
      </c>
      <c r="G2230" s="27" t="s">
        <v>279</v>
      </c>
      <c r="H2230" s="6">
        <f t="shared" si="138"/>
        <v>-21350</v>
      </c>
      <c r="I2230" s="22">
        <f t="shared" si="136"/>
        <v>2.8</v>
      </c>
      <c r="K2230" t="s">
        <v>383</v>
      </c>
      <c r="M2230" s="2">
        <v>500</v>
      </c>
    </row>
    <row r="2231" spans="2:13" ht="12.75">
      <c r="B2231" s="268">
        <v>1350</v>
      </c>
      <c r="C2231" s="1" t="s">
        <v>18</v>
      </c>
      <c r="D2231" s="12" t="s">
        <v>440</v>
      </c>
      <c r="E2231" s="1" t="s">
        <v>19</v>
      </c>
      <c r="F2231" s="27" t="s">
        <v>940</v>
      </c>
      <c r="G2231" s="27" t="s">
        <v>292</v>
      </c>
      <c r="H2231" s="6">
        <f t="shared" si="138"/>
        <v>-22700</v>
      </c>
      <c r="I2231" s="22">
        <f t="shared" si="136"/>
        <v>2.7</v>
      </c>
      <c r="K2231" t="s">
        <v>383</v>
      </c>
      <c r="M2231" s="2">
        <v>500</v>
      </c>
    </row>
    <row r="2232" spans="2:13" ht="12.75">
      <c r="B2232" s="268">
        <v>1500</v>
      </c>
      <c r="C2232" s="1" t="s">
        <v>18</v>
      </c>
      <c r="D2232" s="12" t="s">
        <v>440</v>
      </c>
      <c r="E2232" s="1" t="s">
        <v>19</v>
      </c>
      <c r="F2232" s="27" t="s">
        <v>940</v>
      </c>
      <c r="G2232" s="27" t="s">
        <v>294</v>
      </c>
      <c r="H2232" s="6">
        <f t="shared" si="138"/>
        <v>-24200</v>
      </c>
      <c r="I2232" s="22">
        <f t="shared" si="136"/>
        <v>3</v>
      </c>
      <c r="K2232" t="s">
        <v>383</v>
      </c>
      <c r="M2232" s="2">
        <v>500</v>
      </c>
    </row>
    <row r="2233" spans="2:13" ht="12.75">
      <c r="B2233" s="268">
        <v>1250</v>
      </c>
      <c r="C2233" s="1" t="s">
        <v>18</v>
      </c>
      <c r="D2233" s="12" t="s">
        <v>440</v>
      </c>
      <c r="E2233" s="1" t="s">
        <v>19</v>
      </c>
      <c r="F2233" s="27" t="s">
        <v>940</v>
      </c>
      <c r="G2233" s="27" t="s">
        <v>296</v>
      </c>
      <c r="H2233" s="6">
        <f t="shared" si="138"/>
        <v>-25450</v>
      </c>
      <c r="I2233" s="22">
        <f t="shared" si="136"/>
        <v>2.5</v>
      </c>
      <c r="K2233" t="s">
        <v>383</v>
      </c>
      <c r="M2233" s="2">
        <v>500</v>
      </c>
    </row>
    <row r="2234" spans="2:13" ht="12.75">
      <c r="B2234" s="268">
        <v>1600</v>
      </c>
      <c r="C2234" s="1" t="s">
        <v>18</v>
      </c>
      <c r="D2234" s="12" t="s">
        <v>440</v>
      </c>
      <c r="E2234" s="1" t="s">
        <v>19</v>
      </c>
      <c r="F2234" s="27" t="s">
        <v>940</v>
      </c>
      <c r="G2234" s="27" t="s">
        <v>298</v>
      </c>
      <c r="H2234" s="6">
        <f t="shared" si="138"/>
        <v>-27050</v>
      </c>
      <c r="I2234" s="22">
        <f t="shared" si="136"/>
        <v>3.2</v>
      </c>
      <c r="K2234" t="s">
        <v>383</v>
      </c>
      <c r="M2234" s="2">
        <v>500</v>
      </c>
    </row>
    <row r="2235" spans="2:13" ht="12.75">
      <c r="B2235" s="268">
        <v>1400</v>
      </c>
      <c r="C2235" s="1" t="s">
        <v>18</v>
      </c>
      <c r="D2235" s="12" t="s">
        <v>440</v>
      </c>
      <c r="E2235" s="1" t="s">
        <v>19</v>
      </c>
      <c r="F2235" s="27" t="s">
        <v>940</v>
      </c>
      <c r="G2235" s="27" t="s">
        <v>319</v>
      </c>
      <c r="H2235" s="6">
        <f t="shared" si="138"/>
        <v>-28450</v>
      </c>
      <c r="I2235" s="22">
        <f t="shared" si="136"/>
        <v>2.8</v>
      </c>
      <c r="K2235" t="s">
        <v>383</v>
      </c>
      <c r="M2235" s="2">
        <v>500</v>
      </c>
    </row>
    <row r="2236" spans="1:13" s="62" customFormat="1" ht="12.75">
      <c r="A2236" s="11"/>
      <c r="B2236" s="395">
        <f>SUM(B2215:B2235)</f>
        <v>28450</v>
      </c>
      <c r="C2236" s="11"/>
      <c r="D2236" s="11"/>
      <c r="E2236" s="11" t="s">
        <v>19</v>
      </c>
      <c r="F2236" s="18"/>
      <c r="G2236" s="18"/>
      <c r="H2236" s="59">
        <v>0</v>
      </c>
      <c r="I2236" s="61">
        <f t="shared" si="136"/>
        <v>56.9</v>
      </c>
      <c r="M2236" s="2">
        <v>500</v>
      </c>
    </row>
    <row r="2237" spans="2:13" ht="12.75">
      <c r="B2237" s="268"/>
      <c r="H2237" s="6">
        <f>H2236-B2237</f>
        <v>0</v>
      </c>
      <c r="I2237" s="22">
        <f aca="true" t="shared" si="139" ref="I2237:I2300">+B2237/M2237</f>
        <v>0</v>
      </c>
      <c r="M2237" s="2">
        <v>500</v>
      </c>
    </row>
    <row r="2238" spans="2:13" ht="12.75">
      <c r="B2238" s="268"/>
      <c r="H2238" s="6">
        <f>H2237-B2238</f>
        <v>0</v>
      </c>
      <c r="I2238" s="22">
        <f t="shared" si="139"/>
        <v>0</v>
      </c>
      <c r="M2238" s="2">
        <v>500</v>
      </c>
    </row>
    <row r="2239" spans="2:13" ht="12.75">
      <c r="B2239" s="268"/>
      <c r="H2239" s="6">
        <f>H2238-B2239</f>
        <v>0</v>
      </c>
      <c r="I2239" s="22">
        <f t="shared" si="139"/>
        <v>0</v>
      </c>
      <c r="M2239" s="2">
        <v>500</v>
      </c>
    </row>
    <row r="2240" spans="1:13" s="62" customFormat="1" ht="12.75">
      <c r="A2240" s="33"/>
      <c r="B2240" s="473">
        <v>800000</v>
      </c>
      <c r="C2240" s="173" t="s">
        <v>383</v>
      </c>
      <c r="D2240" s="70" t="s">
        <v>440</v>
      </c>
      <c r="E2240" s="117" t="s">
        <v>973</v>
      </c>
      <c r="F2240" s="117"/>
      <c r="G2240" s="117" t="s">
        <v>41</v>
      </c>
      <c r="H2240" s="6">
        <f>H2239-B2240</f>
        <v>-800000</v>
      </c>
      <c r="I2240" s="22">
        <f t="shared" si="139"/>
        <v>1600</v>
      </c>
      <c r="J2240" s="89"/>
      <c r="K2240" s="84"/>
      <c r="L2240" s="84"/>
      <c r="M2240" s="2">
        <v>500</v>
      </c>
    </row>
    <row r="2241" spans="1:13" ht="12.75">
      <c r="A2241" s="60"/>
      <c r="B2241" s="475">
        <f>SUM(B2240)</f>
        <v>800000</v>
      </c>
      <c r="C2241" s="60" t="s">
        <v>867</v>
      </c>
      <c r="D2241" s="133"/>
      <c r="E2241" s="134"/>
      <c r="F2241" s="134"/>
      <c r="G2241" s="134"/>
      <c r="H2241" s="59">
        <v>0</v>
      </c>
      <c r="I2241" s="61">
        <f t="shared" si="139"/>
        <v>1600</v>
      </c>
      <c r="J2241" s="136"/>
      <c r="K2241" s="136"/>
      <c r="L2241" s="136"/>
      <c r="M2241" s="2">
        <v>500</v>
      </c>
    </row>
    <row r="2242" spans="8:13" ht="12.75">
      <c r="H2242" s="6">
        <f>H2241-B2242</f>
        <v>0</v>
      </c>
      <c r="I2242" s="22">
        <f t="shared" si="139"/>
        <v>0</v>
      </c>
      <c r="M2242" s="2">
        <v>500</v>
      </c>
    </row>
    <row r="2243" spans="8:13" ht="12.75">
      <c r="H2243" s="6">
        <f>H2242-B2243</f>
        <v>0</v>
      </c>
      <c r="I2243" s="22">
        <f t="shared" si="139"/>
        <v>0</v>
      </c>
      <c r="M2243" s="2">
        <v>500</v>
      </c>
    </row>
    <row r="2244" spans="8:13" ht="12.75">
      <c r="H2244" s="6">
        <f>H2243-B2244</f>
        <v>0</v>
      </c>
      <c r="I2244" s="22">
        <f t="shared" si="139"/>
        <v>0</v>
      </c>
      <c r="M2244" s="2">
        <v>500</v>
      </c>
    </row>
    <row r="2245" spans="8:13" ht="12.75">
      <c r="H2245" s="6">
        <f>H2244-B2245</f>
        <v>0</v>
      </c>
      <c r="I2245" s="22">
        <f t="shared" si="139"/>
        <v>0</v>
      </c>
      <c r="M2245" s="2">
        <v>500</v>
      </c>
    </row>
    <row r="2246" spans="1:13" ht="13.5" thickBot="1">
      <c r="A2246" s="47"/>
      <c r="B2246" s="44">
        <f>+B2304+B2362+B2387+B2424+B2429+B2434+B2446</f>
        <v>1478782</v>
      </c>
      <c r="C2246" s="47"/>
      <c r="D2246" s="46" t="s">
        <v>57</v>
      </c>
      <c r="E2246" s="140"/>
      <c r="F2246" s="140"/>
      <c r="G2246" s="49"/>
      <c r="H2246" s="141"/>
      <c r="I2246" s="142">
        <f t="shared" si="139"/>
        <v>2957.564</v>
      </c>
      <c r="J2246" s="143"/>
      <c r="K2246" s="143"/>
      <c r="L2246" s="143"/>
      <c r="M2246" s="2">
        <v>500</v>
      </c>
    </row>
    <row r="2247" spans="8:13" ht="12.75">
      <c r="H2247" s="6">
        <f>H2246-B2247</f>
        <v>0</v>
      </c>
      <c r="I2247" s="22">
        <f t="shared" si="139"/>
        <v>0</v>
      </c>
      <c r="M2247" s="2">
        <v>500</v>
      </c>
    </row>
    <row r="2248" spans="8:13" ht="12.75">
      <c r="H2248" s="6">
        <f>H2247-B2248</f>
        <v>0</v>
      </c>
      <c r="I2248" s="22">
        <f t="shared" si="139"/>
        <v>0</v>
      </c>
      <c r="M2248" s="2">
        <v>500</v>
      </c>
    </row>
    <row r="2249" spans="2:13" ht="12.75">
      <c r="B2249" s="458">
        <v>5000</v>
      </c>
      <c r="C2249" s="1" t="s">
        <v>26</v>
      </c>
      <c r="D2249" s="12" t="s">
        <v>57</v>
      </c>
      <c r="E2249" s="12" t="s">
        <v>928</v>
      </c>
      <c r="F2249" s="27" t="s">
        <v>974</v>
      </c>
      <c r="G2249" s="31" t="s">
        <v>16</v>
      </c>
      <c r="H2249" s="6">
        <f aca="true" t="shared" si="140" ref="H2249:H2303">H2248-B2249</f>
        <v>-5000</v>
      </c>
      <c r="I2249" s="22">
        <f t="shared" si="139"/>
        <v>10</v>
      </c>
      <c r="K2249" t="s">
        <v>26</v>
      </c>
      <c r="M2249" s="2">
        <v>500</v>
      </c>
    </row>
    <row r="2250" spans="2:13" ht="12.75">
      <c r="B2250" s="444">
        <v>3000</v>
      </c>
      <c r="C2250" s="1" t="s">
        <v>26</v>
      </c>
      <c r="D2250" s="12" t="s">
        <v>57</v>
      </c>
      <c r="E2250" s="1" t="s">
        <v>928</v>
      </c>
      <c r="F2250" s="27" t="s">
        <v>975</v>
      </c>
      <c r="G2250" s="27" t="s">
        <v>33</v>
      </c>
      <c r="H2250" s="6">
        <f t="shared" si="140"/>
        <v>-8000</v>
      </c>
      <c r="I2250" s="22">
        <f t="shared" si="139"/>
        <v>6</v>
      </c>
      <c r="K2250" t="s">
        <v>26</v>
      </c>
      <c r="M2250" s="2">
        <v>500</v>
      </c>
    </row>
    <row r="2251" spans="2:13" ht="12.75">
      <c r="B2251" s="444">
        <v>5000</v>
      </c>
      <c r="C2251" s="1" t="s">
        <v>26</v>
      </c>
      <c r="D2251" s="12" t="s">
        <v>57</v>
      </c>
      <c r="E2251" s="1" t="s">
        <v>928</v>
      </c>
      <c r="F2251" s="27" t="s">
        <v>956</v>
      </c>
      <c r="G2251" s="27" t="s">
        <v>33</v>
      </c>
      <c r="H2251" s="6">
        <f t="shared" si="140"/>
        <v>-13000</v>
      </c>
      <c r="I2251" s="22">
        <f t="shared" si="139"/>
        <v>10</v>
      </c>
      <c r="K2251" t="s">
        <v>26</v>
      </c>
      <c r="M2251" s="2">
        <v>500</v>
      </c>
    </row>
    <row r="2252" spans="2:13" ht="12.75">
      <c r="B2252" s="444">
        <v>5000</v>
      </c>
      <c r="C2252" s="1" t="s">
        <v>26</v>
      </c>
      <c r="D2252" s="12" t="s">
        <v>57</v>
      </c>
      <c r="E2252" s="1" t="s">
        <v>928</v>
      </c>
      <c r="F2252" s="27" t="s">
        <v>976</v>
      </c>
      <c r="G2252" s="27" t="s">
        <v>36</v>
      </c>
      <c r="H2252" s="6">
        <f t="shared" si="140"/>
        <v>-18000</v>
      </c>
      <c r="I2252" s="22">
        <f t="shared" si="139"/>
        <v>10</v>
      </c>
      <c r="K2252" t="s">
        <v>26</v>
      </c>
      <c r="M2252" s="2">
        <v>500</v>
      </c>
    </row>
    <row r="2253" spans="2:13" ht="12.75">
      <c r="B2253" s="444">
        <v>5000</v>
      </c>
      <c r="C2253" s="1" t="s">
        <v>26</v>
      </c>
      <c r="D2253" s="12" t="s">
        <v>57</v>
      </c>
      <c r="E2253" s="1" t="s">
        <v>928</v>
      </c>
      <c r="F2253" s="27" t="s">
        <v>977</v>
      </c>
      <c r="G2253" s="27" t="s">
        <v>39</v>
      </c>
      <c r="H2253" s="6">
        <f t="shared" si="140"/>
        <v>-23000</v>
      </c>
      <c r="I2253" s="22">
        <f t="shared" si="139"/>
        <v>10</v>
      </c>
      <c r="K2253" t="s">
        <v>26</v>
      </c>
      <c r="M2253" s="2">
        <v>500</v>
      </c>
    </row>
    <row r="2254" spans="2:13" ht="12.75">
      <c r="B2254" s="444">
        <v>5000</v>
      </c>
      <c r="C2254" s="1" t="s">
        <v>26</v>
      </c>
      <c r="D2254" s="12" t="s">
        <v>57</v>
      </c>
      <c r="E2254" s="1" t="s">
        <v>928</v>
      </c>
      <c r="F2254" s="27" t="s">
        <v>978</v>
      </c>
      <c r="G2254" s="27" t="s">
        <v>41</v>
      </c>
      <c r="H2254" s="6">
        <f t="shared" si="140"/>
        <v>-28000</v>
      </c>
      <c r="I2254" s="22">
        <f t="shared" si="139"/>
        <v>10</v>
      </c>
      <c r="K2254" t="s">
        <v>26</v>
      </c>
      <c r="M2254" s="2">
        <v>500</v>
      </c>
    </row>
    <row r="2255" spans="2:13" ht="12.75">
      <c r="B2255" s="444">
        <v>5000</v>
      </c>
      <c r="C2255" s="1" t="s">
        <v>26</v>
      </c>
      <c r="D2255" s="1" t="s">
        <v>57</v>
      </c>
      <c r="E2255" s="1" t="s">
        <v>928</v>
      </c>
      <c r="F2255" s="27" t="s">
        <v>979</v>
      </c>
      <c r="G2255" s="27" t="s">
        <v>43</v>
      </c>
      <c r="H2255" s="6">
        <f t="shared" si="140"/>
        <v>-33000</v>
      </c>
      <c r="I2255" s="22">
        <f t="shared" si="139"/>
        <v>10</v>
      </c>
      <c r="K2255" t="s">
        <v>26</v>
      </c>
      <c r="M2255" s="2">
        <v>500</v>
      </c>
    </row>
    <row r="2256" spans="2:13" ht="12.75">
      <c r="B2256" s="444">
        <v>5000</v>
      </c>
      <c r="C2256" s="1" t="s">
        <v>26</v>
      </c>
      <c r="D2256" s="1" t="s">
        <v>57</v>
      </c>
      <c r="E2256" s="1" t="s">
        <v>928</v>
      </c>
      <c r="F2256" s="27" t="s">
        <v>961</v>
      </c>
      <c r="G2256" s="27" t="s">
        <v>45</v>
      </c>
      <c r="H2256" s="6">
        <f t="shared" si="140"/>
        <v>-38000</v>
      </c>
      <c r="I2256" s="22">
        <f t="shared" si="139"/>
        <v>10</v>
      </c>
      <c r="K2256" t="s">
        <v>26</v>
      </c>
      <c r="M2256" s="2">
        <v>500</v>
      </c>
    </row>
    <row r="2257" spans="2:13" ht="12.75">
      <c r="B2257" s="444">
        <v>2500</v>
      </c>
      <c r="C2257" s="1" t="s">
        <v>26</v>
      </c>
      <c r="D2257" s="1" t="s">
        <v>57</v>
      </c>
      <c r="E2257" s="1" t="s">
        <v>928</v>
      </c>
      <c r="F2257" s="27" t="s">
        <v>980</v>
      </c>
      <c r="G2257" s="27" t="s">
        <v>205</v>
      </c>
      <c r="H2257" s="6">
        <f t="shared" si="140"/>
        <v>-40500</v>
      </c>
      <c r="I2257" s="22">
        <f t="shared" si="139"/>
        <v>5</v>
      </c>
      <c r="K2257" t="s">
        <v>26</v>
      </c>
      <c r="M2257" s="2">
        <v>500</v>
      </c>
    </row>
    <row r="2258" spans="2:13" ht="12.75">
      <c r="B2258" s="444">
        <v>5000</v>
      </c>
      <c r="C2258" s="1" t="s">
        <v>26</v>
      </c>
      <c r="D2258" s="1" t="s">
        <v>57</v>
      </c>
      <c r="E2258" s="1" t="s">
        <v>928</v>
      </c>
      <c r="F2258" s="27" t="s">
        <v>981</v>
      </c>
      <c r="G2258" s="27" t="s">
        <v>91</v>
      </c>
      <c r="H2258" s="6">
        <f t="shared" si="140"/>
        <v>-45500</v>
      </c>
      <c r="I2258" s="22">
        <f t="shared" si="139"/>
        <v>10</v>
      </c>
      <c r="K2258" t="s">
        <v>26</v>
      </c>
      <c r="M2258" s="2">
        <v>500</v>
      </c>
    </row>
    <row r="2259" spans="2:13" ht="12.75">
      <c r="B2259" s="444">
        <v>5000</v>
      </c>
      <c r="C2259" s="1" t="s">
        <v>26</v>
      </c>
      <c r="D2259" s="1" t="s">
        <v>57</v>
      </c>
      <c r="E2259" s="1" t="s">
        <v>928</v>
      </c>
      <c r="F2259" s="27" t="s">
        <v>781</v>
      </c>
      <c r="G2259" s="27" t="s">
        <v>58</v>
      </c>
      <c r="H2259" s="6">
        <f t="shared" si="140"/>
        <v>-50500</v>
      </c>
      <c r="I2259" s="22">
        <f t="shared" si="139"/>
        <v>10</v>
      </c>
      <c r="K2259" t="s">
        <v>26</v>
      </c>
      <c r="M2259" s="2">
        <v>500</v>
      </c>
    </row>
    <row r="2260" spans="2:13" ht="12.75">
      <c r="B2260" s="444">
        <v>5000</v>
      </c>
      <c r="C2260" s="1" t="s">
        <v>26</v>
      </c>
      <c r="D2260" s="1" t="s">
        <v>57</v>
      </c>
      <c r="E2260" s="1" t="s">
        <v>928</v>
      </c>
      <c r="F2260" s="27" t="s">
        <v>782</v>
      </c>
      <c r="G2260" s="27" t="s">
        <v>103</v>
      </c>
      <c r="H2260" s="6">
        <f t="shared" si="140"/>
        <v>-55500</v>
      </c>
      <c r="I2260" s="22">
        <f t="shared" si="139"/>
        <v>10</v>
      </c>
      <c r="K2260" t="s">
        <v>26</v>
      </c>
      <c r="M2260" s="2">
        <v>500</v>
      </c>
    </row>
    <row r="2261" spans="2:13" ht="12.75">
      <c r="B2261" s="444">
        <v>5000</v>
      </c>
      <c r="C2261" s="1" t="s">
        <v>26</v>
      </c>
      <c r="D2261" s="1" t="s">
        <v>57</v>
      </c>
      <c r="E2261" s="1" t="s">
        <v>928</v>
      </c>
      <c r="F2261" s="27" t="s">
        <v>783</v>
      </c>
      <c r="G2261" s="27" t="s">
        <v>104</v>
      </c>
      <c r="H2261" s="6">
        <f t="shared" si="140"/>
        <v>-60500</v>
      </c>
      <c r="I2261" s="22">
        <f t="shared" si="139"/>
        <v>10</v>
      </c>
      <c r="K2261" t="s">
        <v>26</v>
      </c>
      <c r="M2261" s="2">
        <v>500</v>
      </c>
    </row>
    <row r="2262" spans="2:13" ht="12.75">
      <c r="B2262" s="444">
        <v>5000</v>
      </c>
      <c r="C2262" s="1" t="s">
        <v>26</v>
      </c>
      <c r="D2262" s="1" t="s">
        <v>57</v>
      </c>
      <c r="E2262" s="1" t="s">
        <v>928</v>
      </c>
      <c r="F2262" s="27" t="s">
        <v>982</v>
      </c>
      <c r="G2262" s="27" t="s">
        <v>102</v>
      </c>
      <c r="H2262" s="6">
        <f t="shared" si="140"/>
        <v>-65500</v>
      </c>
      <c r="I2262" s="22">
        <f t="shared" si="139"/>
        <v>10</v>
      </c>
      <c r="K2262" t="s">
        <v>26</v>
      </c>
      <c r="M2262" s="2">
        <v>500</v>
      </c>
    </row>
    <row r="2263" spans="2:13" ht="12.75">
      <c r="B2263" s="444">
        <v>5000</v>
      </c>
      <c r="C2263" s="1" t="s">
        <v>26</v>
      </c>
      <c r="D2263" s="1" t="s">
        <v>57</v>
      </c>
      <c r="E2263" s="1" t="s">
        <v>928</v>
      </c>
      <c r="F2263" s="27" t="s">
        <v>983</v>
      </c>
      <c r="G2263" s="27" t="s">
        <v>105</v>
      </c>
      <c r="H2263" s="6">
        <f t="shared" si="140"/>
        <v>-70500</v>
      </c>
      <c r="I2263" s="22">
        <f t="shared" si="139"/>
        <v>10</v>
      </c>
      <c r="K2263" t="s">
        <v>26</v>
      </c>
      <c r="M2263" s="2">
        <v>500</v>
      </c>
    </row>
    <row r="2264" spans="2:13" ht="12.75">
      <c r="B2264" s="444">
        <v>2500</v>
      </c>
      <c r="C2264" s="1" t="s">
        <v>26</v>
      </c>
      <c r="D2264" s="1" t="s">
        <v>57</v>
      </c>
      <c r="E2264" s="1" t="s">
        <v>928</v>
      </c>
      <c r="F2264" s="27" t="s">
        <v>984</v>
      </c>
      <c r="G2264" s="27" t="s">
        <v>106</v>
      </c>
      <c r="H2264" s="6">
        <f t="shared" si="140"/>
        <v>-73000</v>
      </c>
      <c r="I2264" s="22">
        <f t="shared" si="139"/>
        <v>5</v>
      </c>
      <c r="K2264" t="s">
        <v>26</v>
      </c>
      <c r="M2264" s="2">
        <v>500</v>
      </c>
    </row>
    <row r="2265" spans="2:13" ht="12.75">
      <c r="B2265" s="444">
        <v>5000</v>
      </c>
      <c r="C2265" s="1" t="s">
        <v>26</v>
      </c>
      <c r="D2265" s="1" t="s">
        <v>57</v>
      </c>
      <c r="E2265" s="1" t="s">
        <v>928</v>
      </c>
      <c r="F2265" s="27" t="s">
        <v>965</v>
      </c>
      <c r="G2265" s="27" t="s">
        <v>93</v>
      </c>
      <c r="H2265" s="6">
        <f t="shared" si="140"/>
        <v>-78000</v>
      </c>
      <c r="I2265" s="22">
        <f t="shared" si="139"/>
        <v>10</v>
      </c>
      <c r="K2265" t="s">
        <v>26</v>
      </c>
      <c r="M2265" s="2">
        <v>500</v>
      </c>
    </row>
    <row r="2266" spans="2:13" ht="12.75">
      <c r="B2266" s="444">
        <v>5000</v>
      </c>
      <c r="C2266" s="1" t="s">
        <v>26</v>
      </c>
      <c r="D2266" s="1" t="s">
        <v>57</v>
      </c>
      <c r="E2266" s="1" t="s">
        <v>928</v>
      </c>
      <c r="F2266" s="27" t="s">
        <v>985</v>
      </c>
      <c r="G2266" s="27" t="s">
        <v>95</v>
      </c>
      <c r="H2266" s="6">
        <f t="shared" si="140"/>
        <v>-83000</v>
      </c>
      <c r="I2266" s="22">
        <f t="shared" si="139"/>
        <v>10</v>
      </c>
      <c r="K2266" t="s">
        <v>26</v>
      </c>
      <c r="M2266" s="2">
        <v>500</v>
      </c>
    </row>
    <row r="2267" spans="2:13" ht="12.75">
      <c r="B2267" s="444">
        <v>5000</v>
      </c>
      <c r="C2267" s="1" t="s">
        <v>26</v>
      </c>
      <c r="D2267" s="1" t="s">
        <v>57</v>
      </c>
      <c r="E2267" s="1" t="s">
        <v>928</v>
      </c>
      <c r="F2267" s="27" t="s">
        <v>787</v>
      </c>
      <c r="G2267" s="27" t="s">
        <v>97</v>
      </c>
      <c r="H2267" s="6">
        <f t="shared" si="140"/>
        <v>-88000</v>
      </c>
      <c r="I2267" s="22">
        <f t="shared" si="139"/>
        <v>10</v>
      </c>
      <c r="K2267" t="s">
        <v>26</v>
      </c>
      <c r="M2267" s="2">
        <v>500</v>
      </c>
    </row>
    <row r="2268" spans="2:13" ht="12.75">
      <c r="B2268" s="444">
        <v>5000</v>
      </c>
      <c r="C2268" s="1" t="s">
        <v>26</v>
      </c>
      <c r="D2268" s="1" t="s">
        <v>57</v>
      </c>
      <c r="E2268" s="1" t="s">
        <v>928</v>
      </c>
      <c r="F2268" s="27" t="s">
        <v>788</v>
      </c>
      <c r="G2268" s="27" t="s">
        <v>99</v>
      </c>
      <c r="H2268" s="6">
        <f t="shared" si="140"/>
        <v>-93000</v>
      </c>
      <c r="I2268" s="22">
        <f t="shared" si="139"/>
        <v>10</v>
      </c>
      <c r="K2268" t="s">
        <v>26</v>
      </c>
      <c r="M2268" s="2">
        <v>500</v>
      </c>
    </row>
    <row r="2269" spans="2:13" ht="12.75">
      <c r="B2269" s="444">
        <v>5000</v>
      </c>
      <c r="C2269" s="1" t="s">
        <v>26</v>
      </c>
      <c r="D2269" s="1" t="s">
        <v>57</v>
      </c>
      <c r="E2269" s="1" t="s">
        <v>928</v>
      </c>
      <c r="F2269" s="88" t="s">
        <v>789</v>
      </c>
      <c r="G2269" s="27" t="s">
        <v>216</v>
      </c>
      <c r="H2269" s="6">
        <f t="shared" si="140"/>
        <v>-98000</v>
      </c>
      <c r="I2269" s="22">
        <f t="shared" si="139"/>
        <v>10</v>
      </c>
      <c r="K2269" t="s">
        <v>26</v>
      </c>
      <c r="M2269" s="2">
        <v>500</v>
      </c>
    </row>
    <row r="2270" spans="1:13" s="15" customFormat="1" ht="12.75">
      <c r="A2270" s="1"/>
      <c r="B2270" s="444">
        <v>5000</v>
      </c>
      <c r="C2270" s="1" t="s">
        <v>26</v>
      </c>
      <c r="D2270" s="1" t="s">
        <v>57</v>
      </c>
      <c r="E2270" s="1" t="s">
        <v>928</v>
      </c>
      <c r="F2270" s="88" t="s">
        <v>986</v>
      </c>
      <c r="G2270" s="27" t="s">
        <v>217</v>
      </c>
      <c r="H2270" s="6">
        <f t="shared" si="140"/>
        <v>-103000</v>
      </c>
      <c r="I2270" s="22">
        <f t="shared" si="139"/>
        <v>10</v>
      </c>
      <c r="J2270"/>
      <c r="K2270" t="s">
        <v>26</v>
      </c>
      <c r="L2270"/>
      <c r="M2270" s="2">
        <v>500</v>
      </c>
    </row>
    <row r="2271" spans="2:13" ht="12.75">
      <c r="B2271" s="444">
        <v>10000</v>
      </c>
      <c r="C2271" s="1" t="s">
        <v>26</v>
      </c>
      <c r="D2271" s="1" t="s">
        <v>57</v>
      </c>
      <c r="E2271" s="1" t="s">
        <v>928</v>
      </c>
      <c r="F2271" s="88" t="s">
        <v>987</v>
      </c>
      <c r="G2271" s="27" t="s">
        <v>217</v>
      </c>
      <c r="H2271" s="6">
        <f t="shared" si="140"/>
        <v>-113000</v>
      </c>
      <c r="I2271" s="22">
        <f t="shared" si="139"/>
        <v>20</v>
      </c>
      <c r="K2271" t="s">
        <v>26</v>
      </c>
      <c r="M2271" s="2">
        <v>500</v>
      </c>
    </row>
    <row r="2272" spans="2:13" ht="12.75">
      <c r="B2272" s="444">
        <v>2000</v>
      </c>
      <c r="C2272" s="1" t="s">
        <v>26</v>
      </c>
      <c r="D2272" s="1" t="s">
        <v>57</v>
      </c>
      <c r="E2272" s="1" t="s">
        <v>928</v>
      </c>
      <c r="F2272" s="27" t="s">
        <v>988</v>
      </c>
      <c r="G2272" s="27" t="s">
        <v>255</v>
      </c>
      <c r="H2272" s="6">
        <f t="shared" si="140"/>
        <v>-115000</v>
      </c>
      <c r="I2272" s="22">
        <f t="shared" si="139"/>
        <v>4</v>
      </c>
      <c r="K2272" t="s">
        <v>26</v>
      </c>
      <c r="M2272" s="2">
        <v>500</v>
      </c>
    </row>
    <row r="2273" spans="2:13" ht="12.75">
      <c r="B2273" s="444">
        <v>5000</v>
      </c>
      <c r="C2273" s="1" t="s">
        <v>26</v>
      </c>
      <c r="D2273" s="1" t="s">
        <v>57</v>
      </c>
      <c r="E2273" s="1" t="s">
        <v>928</v>
      </c>
      <c r="F2273" s="27" t="s">
        <v>968</v>
      </c>
      <c r="G2273" s="27" t="s">
        <v>259</v>
      </c>
      <c r="H2273" s="6">
        <f t="shared" si="140"/>
        <v>-120000</v>
      </c>
      <c r="I2273" s="22">
        <f t="shared" si="139"/>
        <v>10</v>
      </c>
      <c r="K2273" t="s">
        <v>26</v>
      </c>
      <c r="M2273" s="2">
        <v>500</v>
      </c>
    </row>
    <row r="2274" spans="2:14" ht="12.75">
      <c r="B2274" s="444">
        <v>5000</v>
      </c>
      <c r="C2274" s="1" t="s">
        <v>26</v>
      </c>
      <c r="D2274" s="1" t="s">
        <v>57</v>
      </c>
      <c r="E2274" s="1" t="s">
        <v>928</v>
      </c>
      <c r="F2274" s="27" t="s">
        <v>793</v>
      </c>
      <c r="G2274" s="27" t="s">
        <v>279</v>
      </c>
      <c r="H2274" s="6">
        <f t="shared" si="140"/>
        <v>-125000</v>
      </c>
      <c r="I2274" s="22">
        <f t="shared" si="139"/>
        <v>10</v>
      </c>
      <c r="K2274" t="s">
        <v>26</v>
      </c>
      <c r="M2274" s="2">
        <v>500</v>
      </c>
      <c r="N2274" s="38"/>
    </row>
    <row r="2275" spans="2:13" ht="12.75">
      <c r="B2275" s="444">
        <v>5000</v>
      </c>
      <c r="C2275" s="1" t="s">
        <v>26</v>
      </c>
      <c r="D2275" s="1" t="s">
        <v>57</v>
      </c>
      <c r="E2275" s="1" t="s">
        <v>928</v>
      </c>
      <c r="F2275" s="27" t="s">
        <v>989</v>
      </c>
      <c r="G2275" s="27" t="s">
        <v>292</v>
      </c>
      <c r="H2275" s="6">
        <f t="shared" si="140"/>
        <v>-130000</v>
      </c>
      <c r="I2275" s="22">
        <f t="shared" si="139"/>
        <v>10</v>
      </c>
      <c r="K2275" t="s">
        <v>26</v>
      </c>
      <c r="M2275" s="2">
        <v>500</v>
      </c>
    </row>
    <row r="2276" spans="2:13" ht="12.75">
      <c r="B2276" s="444">
        <v>5000</v>
      </c>
      <c r="C2276" s="1" t="s">
        <v>26</v>
      </c>
      <c r="D2276" s="1" t="s">
        <v>57</v>
      </c>
      <c r="E2276" s="1" t="s">
        <v>928</v>
      </c>
      <c r="F2276" s="27" t="s">
        <v>795</v>
      </c>
      <c r="G2276" s="27" t="s">
        <v>294</v>
      </c>
      <c r="H2276" s="6">
        <f t="shared" si="140"/>
        <v>-135000</v>
      </c>
      <c r="I2276" s="22">
        <f t="shared" si="139"/>
        <v>10</v>
      </c>
      <c r="K2276" t="s">
        <v>26</v>
      </c>
      <c r="M2276" s="2">
        <v>500</v>
      </c>
    </row>
    <row r="2277" spans="2:13" ht="12.75">
      <c r="B2277" s="444">
        <v>5000</v>
      </c>
      <c r="C2277" s="1" t="s">
        <v>26</v>
      </c>
      <c r="D2277" s="1" t="s">
        <v>57</v>
      </c>
      <c r="E2277" s="1" t="s">
        <v>928</v>
      </c>
      <c r="F2277" s="27" t="s">
        <v>990</v>
      </c>
      <c r="G2277" s="27" t="s">
        <v>296</v>
      </c>
      <c r="H2277" s="6">
        <f t="shared" si="140"/>
        <v>-140000</v>
      </c>
      <c r="I2277" s="22">
        <f t="shared" si="139"/>
        <v>10</v>
      </c>
      <c r="K2277" t="s">
        <v>26</v>
      </c>
      <c r="M2277" s="2">
        <v>500</v>
      </c>
    </row>
    <row r="2278" spans="2:13" ht="12.75">
      <c r="B2278" s="444">
        <v>5000</v>
      </c>
      <c r="C2278" s="1" t="s">
        <v>26</v>
      </c>
      <c r="D2278" s="1" t="s">
        <v>57</v>
      </c>
      <c r="E2278" s="1" t="s">
        <v>928</v>
      </c>
      <c r="F2278" s="27" t="s">
        <v>991</v>
      </c>
      <c r="G2278" s="27" t="s">
        <v>298</v>
      </c>
      <c r="H2278" s="6">
        <f t="shared" si="140"/>
        <v>-145000</v>
      </c>
      <c r="I2278" s="22">
        <f t="shared" si="139"/>
        <v>10</v>
      </c>
      <c r="K2278" t="s">
        <v>26</v>
      </c>
      <c r="M2278" s="2">
        <v>500</v>
      </c>
    </row>
    <row r="2279" spans="2:13" ht="12.75">
      <c r="B2279" s="458">
        <v>2500</v>
      </c>
      <c r="C2279" s="1" t="s">
        <v>26</v>
      </c>
      <c r="D2279" s="12" t="s">
        <v>57</v>
      </c>
      <c r="E2279" s="33" t="s">
        <v>992</v>
      </c>
      <c r="F2279" s="27" t="s">
        <v>993</v>
      </c>
      <c r="G2279" s="31" t="s">
        <v>16</v>
      </c>
      <c r="H2279" s="6">
        <f t="shared" si="140"/>
        <v>-147500</v>
      </c>
      <c r="I2279" s="22">
        <f t="shared" si="139"/>
        <v>5</v>
      </c>
      <c r="K2279" t="s">
        <v>26</v>
      </c>
      <c r="M2279" s="2">
        <v>500</v>
      </c>
    </row>
    <row r="2280" spans="2:13" ht="12.75">
      <c r="B2280" s="444">
        <v>2500</v>
      </c>
      <c r="C2280" s="1" t="s">
        <v>26</v>
      </c>
      <c r="D2280" s="12" t="s">
        <v>57</v>
      </c>
      <c r="E2280" s="1" t="s">
        <v>992</v>
      </c>
      <c r="F2280" s="27" t="s">
        <v>994</v>
      </c>
      <c r="G2280" s="27" t="s">
        <v>33</v>
      </c>
      <c r="H2280" s="6">
        <f t="shared" si="140"/>
        <v>-150000</v>
      </c>
      <c r="I2280" s="22">
        <f t="shared" si="139"/>
        <v>5</v>
      </c>
      <c r="K2280" t="s">
        <v>26</v>
      </c>
      <c r="M2280" s="2">
        <v>500</v>
      </c>
    </row>
    <row r="2281" spans="2:13" ht="12.75">
      <c r="B2281" s="444">
        <v>2500</v>
      </c>
      <c r="C2281" s="1" t="s">
        <v>26</v>
      </c>
      <c r="D2281" s="12" t="s">
        <v>57</v>
      </c>
      <c r="E2281" s="1" t="s">
        <v>992</v>
      </c>
      <c r="F2281" s="27" t="s">
        <v>995</v>
      </c>
      <c r="G2281" s="27" t="s">
        <v>36</v>
      </c>
      <c r="H2281" s="6">
        <f t="shared" si="140"/>
        <v>-152500</v>
      </c>
      <c r="I2281" s="22">
        <f t="shared" si="139"/>
        <v>5</v>
      </c>
      <c r="K2281" t="s">
        <v>26</v>
      </c>
      <c r="M2281" s="2">
        <v>500</v>
      </c>
    </row>
    <row r="2282" spans="2:13" ht="12.75">
      <c r="B2282" s="444">
        <v>2500</v>
      </c>
      <c r="C2282" s="1" t="s">
        <v>26</v>
      </c>
      <c r="D2282" s="12" t="s">
        <v>57</v>
      </c>
      <c r="E2282" s="1" t="s">
        <v>992</v>
      </c>
      <c r="F2282" s="27" t="s">
        <v>996</v>
      </c>
      <c r="G2282" s="27" t="s">
        <v>39</v>
      </c>
      <c r="H2282" s="6">
        <f t="shared" si="140"/>
        <v>-155000</v>
      </c>
      <c r="I2282" s="22">
        <f t="shared" si="139"/>
        <v>5</v>
      </c>
      <c r="K2282" t="s">
        <v>26</v>
      </c>
      <c r="M2282" s="2">
        <v>500</v>
      </c>
    </row>
    <row r="2283" spans="2:13" ht="12.75">
      <c r="B2283" s="444">
        <v>2500</v>
      </c>
      <c r="C2283" s="1" t="s">
        <v>26</v>
      </c>
      <c r="D2283" s="1" t="s">
        <v>57</v>
      </c>
      <c r="E2283" s="1" t="s">
        <v>992</v>
      </c>
      <c r="F2283" s="27" t="s">
        <v>997</v>
      </c>
      <c r="G2283" s="27" t="s">
        <v>41</v>
      </c>
      <c r="H2283" s="6">
        <f t="shared" si="140"/>
        <v>-157500</v>
      </c>
      <c r="I2283" s="22">
        <f t="shared" si="139"/>
        <v>5</v>
      </c>
      <c r="K2283" t="s">
        <v>26</v>
      </c>
      <c r="M2283" s="2">
        <v>500</v>
      </c>
    </row>
    <row r="2284" spans="2:13" ht="12.75">
      <c r="B2284" s="444">
        <v>2500</v>
      </c>
      <c r="C2284" s="1" t="s">
        <v>26</v>
      </c>
      <c r="D2284" s="1" t="s">
        <v>57</v>
      </c>
      <c r="E2284" s="1" t="s">
        <v>992</v>
      </c>
      <c r="F2284" s="27" t="s">
        <v>998</v>
      </c>
      <c r="G2284" s="27" t="s">
        <v>45</v>
      </c>
      <c r="H2284" s="6">
        <f t="shared" si="140"/>
        <v>-160000</v>
      </c>
      <c r="I2284" s="22">
        <f t="shared" si="139"/>
        <v>5</v>
      </c>
      <c r="K2284" t="s">
        <v>26</v>
      </c>
      <c r="M2284" s="2">
        <v>500</v>
      </c>
    </row>
    <row r="2285" spans="2:13" ht="12.75">
      <c r="B2285" s="444">
        <v>2500</v>
      </c>
      <c r="C2285" s="1" t="s">
        <v>26</v>
      </c>
      <c r="D2285" s="1" t="s">
        <v>57</v>
      </c>
      <c r="E2285" s="1" t="s">
        <v>992</v>
      </c>
      <c r="F2285" s="27" t="s">
        <v>999</v>
      </c>
      <c r="G2285" s="27" t="s">
        <v>91</v>
      </c>
      <c r="H2285" s="6">
        <f t="shared" si="140"/>
        <v>-162500</v>
      </c>
      <c r="I2285" s="22">
        <f t="shared" si="139"/>
        <v>5</v>
      </c>
      <c r="K2285" t="s">
        <v>26</v>
      </c>
      <c r="M2285" s="2">
        <v>500</v>
      </c>
    </row>
    <row r="2286" spans="2:13" ht="12.75">
      <c r="B2286" s="444">
        <v>2500</v>
      </c>
      <c r="C2286" s="1" t="s">
        <v>26</v>
      </c>
      <c r="D2286" s="1" t="s">
        <v>57</v>
      </c>
      <c r="E2286" s="1" t="s">
        <v>992</v>
      </c>
      <c r="F2286" s="27" t="s">
        <v>1000</v>
      </c>
      <c r="G2286" s="27" t="s">
        <v>58</v>
      </c>
      <c r="H2286" s="6">
        <f t="shared" si="140"/>
        <v>-165000</v>
      </c>
      <c r="I2286" s="22">
        <f t="shared" si="139"/>
        <v>5</v>
      </c>
      <c r="K2286" t="s">
        <v>26</v>
      </c>
      <c r="M2286" s="2">
        <v>500</v>
      </c>
    </row>
    <row r="2287" spans="2:13" ht="12.75">
      <c r="B2287" s="444">
        <v>2500</v>
      </c>
      <c r="C2287" s="1" t="s">
        <v>26</v>
      </c>
      <c r="D2287" s="1" t="s">
        <v>57</v>
      </c>
      <c r="E2287" s="1" t="s">
        <v>992</v>
      </c>
      <c r="F2287" s="27" t="s">
        <v>1001</v>
      </c>
      <c r="G2287" s="27" t="s">
        <v>103</v>
      </c>
      <c r="H2287" s="6">
        <f t="shared" si="140"/>
        <v>-167500</v>
      </c>
      <c r="I2287" s="22">
        <f t="shared" si="139"/>
        <v>5</v>
      </c>
      <c r="K2287" t="s">
        <v>26</v>
      </c>
      <c r="M2287" s="2">
        <v>500</v>
      </c>
    </row>
    <row r="2288" spans="2:13" ht="12.75">
      <c r="B2288" s="444">
        <v>2500</v>
      </c>
      <c r="C2288" s="1" t="s">
        <v>26</v>
      </c>
      <c r="D2288" s="1" t="s">
        <v>57</v>
      </c>
      <c r="E2288" s="1" t="s">
        <v>992</v>
      </c>
      <c r="F2288" s="27" t="s">
        <v>1002</v>
      </c>
      <c r="G2288" s="27" t="s">
        <v>104</v>
      </c>
      <c r="H2288" s="6">
        <f t="shared" si="140"/>
        <v>-170000</v>
      </c>
      <c r="I2288" s="22">
        <f t="shared" si="139"/>
        <v>5</v>
      </c>
      <c r="K2288" t="s">
        <v>26</v>
      </c>
      <c r="M2288" s="2">
        <v>500</v>
      </c>
    </row>
    <row r="2289" spans="2:13" ht="12.75">
      <c r="B2289" s="444">
        <v>2500</v>
      </c>
      <c r="C2289" s="1" t="s">
        <v>26</v>
      </c>
      <c r="D2289" s="1" t="s">
        <v>57</v>
      </c>
      <c r="E2289" s="1" t="s">
        <v>992</v>
      </c>
      <c r="F2289" s="27" t="s">
        <v>1003</v>
      </c>
      <c r="G2289" s="27" t="s">
        <v>102</v>
      </c>
      <c r="H2289" s="6">
        <f t="shared" si="140"/>
        <v>-172500</v>
      </c>
      <c r="I2289" s="22">
        <f t="shared" si="139"/>
        <v>5</v>
      </c>
      <c r="K2289" t="s">
        <v>26</v>
      </c>
      <c r="M2289" s="2">
        <v>500</v>
      </c>
    </row>
    <row r="2290" spans="2:13" ht="12.75">
      <c r="B2290" s="444">
        <v>2500</v>
      </c>
      <c r="C2290" s="1" t="s">
        <v>26</v>
      </c>
      <c r="D2290" s="1" t="s">
        <v>57</v>
      </c>
      <c r="E2290" s="1" t="s">
        <v>992</v>
      </c>
      <c r="F2290" s="27" t="s">
        <v>1004</v>
      </c>
      <c r="G2290" s="27" t="s">
        <v>93</v>
      </c>
      <c r="H2290" s="6">
        <f t="shared" si="140"/>
        <v>-175000</v>
      </c>
      <c r="I2290" s="22">
        <f t="shared" si="139"/>
        <v>5</v>
      </c>
      <c r="K2290" t="s">
        <v>26</v>
      </c>
      <c r="M2290" s="2">
        <v>500</v>
      </c>
    </row>
    <row r="2291" spans="2:13" ht="12.75">
      <c r="B2291" s="444">
        <v>2500</v>
      </c>
      <c r="C2291" s="1" t="s">
        <v>26</v>
      </c>
      <c r="D2291" s="1" t="s">
        <v>57</v>
      </c>
      <c r="E2291" s="1" t="s">
        <v>992</v>
      </c>
      <c r="F2291" s="27" t="s">
        <v>1005</v>
      </c>
      <c r="G2291" s="27" t="s">
        <v>95</v>
      </c>
      <c r="H2291" s="6">
        <f t="shared" si="140"/>
        <v>-177500</v>
      </c>
      <c r="I2291" s="22">
        <f t="shared" si="139"/>
        <v>5</v>
      </c>
      <c r="K2291" t="s">
        <v>26</v>
      </c>
      <c r="M2291" s="2">
        <v>500</v>
      </c>
    </row>
    <row r="2292" spans="2:13" ht="12.75">
      <c r="B2292" s="476">
        <v>2500</v>
      </c>
      <c r="C2292" s="1" t="s">
        <v>26</v>
      </c>
      <c r="D2292" s="1" t="s">
        <v>57</v>
      </c>
      <c r="E2292" s="1" t="s">
        <v>992</v>
      </c>
      <c r="F2292" s="27" t="s">
        <v>1006</v>
      </c>
      <c r="G2292" s="27" t="s">
        <v>97</v>
      </c>
      <c r="H2292" s="6">
        <f t="shared" si="140"/>
        <v>-180000</v>
      </c>
      <c r="I2292" s="22">
        <f t="shared" si="139"/>
        <v>5</v>
      </c>
      <c r="K2292" t="s">
        <v>26</v>
      </c>
      <c r="M2292" s="2">
        <v>500</v>
      </c>
    </row>
    <row r="2293" spans="2:13" ht="12.75">
      <c r="B2293" s="444">
        <v>2500</v>
      </c>
      <c r="C2293" s="1" t="s">
        <v>26</v>
      </c>
      <c r="D2293" s="1" t="s">
        <v>57</v>
      </c>
      <c r="E2293" s="1" t="s">
        <v>992</v>
      </c>
      <c r="F2293" s="27" t="s">
        <v>1007</v>
      </c>
      <c r="G2293" s="27" t="s">
        <v>99</v>
      </c>
      <c r="H2293" s="6">
        <f t="shared" si="140"/>
        <v>-182500</v>
      </c>
      <c r="I2293" s="22">
        <f t="shared" si="139"/>
        <v>5</v>
      </c>
      <c r="K2293" t="s">
        <v>26</v>
      </c>
      <c r="M2293" s="2">
        <v>500</v>
      </c>
    </row>
    <row r="2294" spans="2:13" ht="12.75">
      <c r="B2294" s="444">
        <v>2500</v>
      </c>
      <c r="C2294" s="1" t="s">
        <v>26</v>
      </c>
      <c r="D2294" s="1" t="s">
        <v>57</v>
      </c>
      <c r="E2294" s="1" t="s">
        <v>992</v>
      </c>
      <c r="F2294" s="88" t="s">
        <v>1008</v>
      </c>
      <c r="G2294" s="27" t="s">
        <v>216</v>
      </c>
      <c r="H2294" s="6">
        <f t="shared" si="140"/>
        <v>-185000</v>
      </c>
      <c r="I2294" s="22">
        <f t="shared" si="139"/>
        <v>5</v>
      </c>
      <c r="K2294" t="s">
        <v>26</v>
      </c>
      <c r="M2294" s="2">
        <v>500</v>
      </c>
    </row>
    <row r="2295" spans="2:13" ht="12.75">
      <c r="B2295" s="444">
        <v>2500</v>
      </c>
      <c r="C2295" s="1" t="s">
        <v>26</v>
      </c>
      <c r="D2295" s="1" t="s">
        <v>57</v>
      </c>
      <c r="E2295" s="1" t="s">
        <v>992</v>
      </c>
      <c r="F2295" s="27" t="s">
        <v>1009</v>
      </c>
      <c r="G2295" s="27" t="s">
        <v>217</v>
      </c>
      <c r="H2295" s="6">
        <f t="shared" si="140"/>
        <v>-187500</v>
      </c>
      <c r="I2295" s="22">
        <f t="shared" si="139"/>
        <v>5</v>
      </c>
      <c r="K2295" t="s">
        <v>26</v>
      </c>
      <c r="M2295" s="2">
        <v>500</v>
      </c>
    </row>
    <row r="2296" spans="2:13" ht="12.75">
      <c r="B2296" s="444">
        <v>2500</v>
      </c>
      <c r="C2296" s="1" t="s">
        <v>26</v>
      </c>
      <c r="D2296" s="1" t="s">
        <v>57</v>
      </c>
      <c r="E2296" s="1" t="s">
        <v>992</v>
      </c>
      <c r="F2296" s="27" t="s">
        <v>1010</v>
      </c>
      <c r="G2296" s="27" t="s">
        <v>259</v>
      </c>
      <c r="H2296" s="6">
        <f t="shared" si="140"/>
        <v>-190000</v>
      </c>
      <c r="I2296" s="22">
        <f t="shared" si="139"/>
        <v>5</v>
      </c>
      <c r="K2296" t="s">
        <v>26</v>
      </c>
      <c r="M2296" s="2">
        <v>500</v>
      </c>
    </row>
    <row r="2297" spans="2:13" ht="12.75">
      <c r="B2297" s="444">
        <v>2500</v>
      </c>
      <c r="C2297" s="1" t="s">
        <v>26</v>
      </c>
      <c r="D2297" s="1" t="s">
        <v>57</v>
      </c>
      <c r="E2297" s="1" t="s">
        <v>992</v>
      </c>
      <c r="F2297" s="27" t="s">
        <v>1011</v>
      </c>
      <c r="G2297" s="27" t="s">
        <v>279</v>
      </c>
      <c r="H2297" s="6">
        <f t="shared" si="140"/>
        <v>-192500</v>
      </c>
      <c r="I2297" s="22">
        <f t="shared" si="139"/>
        <v>5</v>
      </c>
      <c r="K2297" t="s">
        <v>26</v>
      </c>
      <c r="M2297" s="2">
        <v>500</v>
      </c>
    </row>
    <row r="2298" spans="2:13" ht="12.75">
      <c r="B2298" s="444">
        <v>2500</v>
      </c>
      <c r="C2298" s="1" t="s">
        <v>26</v>
      </c>
      <c r="D2298" s="1" t="s">
        <v>57</v>
      </c>
      <c r="E2298" s="1" t="s">
        <v>992</v>
      </c>
      <c r="F2298" s="27" t="s">
        <v>1012</v>
      </c>
      <c r="G2298" s="27" t="s">
        <v>292</v>
      </c>
      <c r="H2298" s="6">
        <f t="shared" si="140"/>
        <v>-195000</v>
      </c>
      <c r="I2298" s="22">
        <f t="shared" si="139"/>
        <v>5</v>
      </c>
      <c r="K2298" t="s">
        <v>26</v>
      </c>
      <c r="M2298" s="2">
        <v>500</v>
      </c>
    </row>
    <row r="2299" spans="2:13" ht="12.75">
      <c r="B2299" s="444">
        <v>2500</v>
      </c>
      <c r="C2299" s="1" t="s">
        <v>26</v>
      </c>
      <c r="D2299" s="1" t="s">
        <v>57</v>
      </c>
      <c r="E2299" s="1" t="s">
        <v>992</v>
      </c>
      <c r="F2299" s="27" t="s">
        <v>1013</v>
      </c>
      <c r="G2299" s="27" t="s">
        <v>294</v>
      </c>
      <c r="H2299" s="6">
        <f t="shared" si="140"/>
        <v>-197500</v>
      </c>
      <c r="I2299" s="22">
        <f t="shared" si="139"/>
        <v>5</v>
      </c>
      <c r="K2299" t="s">
        <v>26</v>
      </c>
      <c r="M2299" s="2">
        <v>500</v>
      </c>
    </row>
    <row r="2300" spans="2:13" ht="12.75">
      <c r="B2300" s="444">
        <v>2500</v>
      </c>
      <c r="C2300" s="1" t="s">
        <v>26</v>
      </c>
      <c r="D2300" s="1" t="s">
        <v>57</v>
      </c>
      <c r="E2300" s="1" t="s">
        <v>992</v>
      </c>
      <c r="F2300" s="27" t="s">
        <v>1014</v>
      </c>
      <c r="G2300" s="27" t="s">
        <v>296</v>
      </c>
      <c r="H2300" s="6">
        <f t="shared" si="140"/>
        <v>-200000</v>
      </c>
      <c r="I2300" s="22">
        <f t="shared" si="139"/>
        <v>5</v>
      </c>
      <c r="K2300" t="s">
        <v>26</v>
      </c>
      <c r="M2300" s="2">
        <v>500</v>
      </c>
    </row>
    <row r="2301" spans="2:13" ht="12.75">
      <c r="B2301" s="444">
        <v>2500</v>
      </c>
      <c r="C2301" s="1" t="s">
        <v>26</v>
      </c>
      <c r="D2301" s="1" t="s">
        <v>57</v>
      </c>
      <c r="E2301" s="1" t="s">
        <v>992</v>
      </c>
      <c r="F2301" s="27" t="s">
        <v>1015</v>
      </c>
      <c r="G2301" s="27" t="s">
        <v>298</v>
      </c>
      <c r="H2301" s="6">
        <f t="shared" si="140"/>
        <v>-202500</v>
      </c>
      <c r="I2301" s="22">
        <f aca="true" t="shared" si="141" ref="I2301:I2364">+B2301/M2301</f>
        <v>5</v>
      </c>
      <c r="K2301" t="s">
        <v>26</v>
      </c>
      <c r="M2301" s="2">
        <v>500</v>
      </c>
    </row>
    <row r="2302" spans="2:13" ht="12.75">
      <c r="B2302" s="444">
        <v>2500</v>
      </c>
      <c r="C2302" s="1" t="s">
        <v>26</v>
      </c>
      <c r="D2302" s="1" t="s">
        <v>57</v>
      </c>
      <c r="E2302" s="1" t="s">
        <v>1016</v>
      </c>
      <c r="F2302" s="27" t="s">
        <v>1017</v>
      </c>
      <c r="G2302" s="27" t="s">
        <v>103</v>
      </c>
      <c r="H2302" s="6">
        <f t="shared" si="140"/>
        <v>-205000</v>
      </c>
      <c r="I2302" s="22">
        <f t="shared" si="141"/>
        <v>5</v>
      </c>
      <c r="K2302" t="s">
        <v>26</v>
      </c>
      <c r="M2302" s="2">
        <v>500</v>
      </c>
    </row>
    <row r="2303" spans="2:13" ht="12.75">
      <c r="B2303" s="444">
        <v>2500</v>
      </c>
      <c r="C2303" s="1" t="s">
        <v>26</v>
      </c>
      <c r="D2303" s="1" t="s">
        <v>57</v>
      </c>
      <c r="E2303" s="1" t="s">
        <v>1016</v>
      </c>
      <c r="F2303" s="88" t="s">
        <v>1018</v>
      </c>
      <c r="G2303" s="27" t="s">
        <v>99</v>
      </c>
      <c r="H2303" s="6">
        <f t="shared" si="140"/>
        <v>-207500</v>
      </c>
      <c r="I2303" s="22">
        <f t="shared" si="141"/>
        <v>5</v>
      </c>
      <c r="K2303" t="s">
        <v>26</v>
      </c>
      <c r="M2303" s="2">
        <v>500</v>
      </c>
    </row>
    <row r="2304" spans="1:13" s="62" customFormat="1" ht="12.75">
      <c r="A2304" s="11"/>
      <c r="B2304" s="451">
        <f>SUM(B2249:B2303)</f>
        <v>207500</v>
      </c>
      <c r="C2304" s="11" t="s">
        <v>26</v>
      </c>
      <c r="D2304" s="11"/>
      <c r="E2304" s="11"/>
      <c r="F2304" s="18"/>
      <c r="G2304" s="18"/>
      <c r="H2304" s="59">
        <v>0</v>
      </c>
      <c r="I2304" s="61">
        <f t="shared" si="141"/>
        <v>415</v>
      </c>
      <c r="M2304" s="63">
        <v>500</v>
      </c>
    </row>
    <row r="2305" spans="2:13" ht="12.75">
      <c r="B2305" s="444"/>
      <c r="D2305" s="12"/>
      <c r="H2305" s="6">
        <f>H2304-B2305</f>
        <v>0</v>
      </c>
      <c r="I2305" s="22">
        <f t="shared" si="141"/>
        <v>0</v>
      </c>
      <c r="M2305" s="2">
        <v>500</v>
      </c>
    </row>
    <row r="2306" spans="2:13" ht="12.75">
      <c r="B2306" s="444"/>
      <c r="D2306" s="12"/>
      <c r="H2306" s="6">
        <f>H2305-B2306</f>
        <v>0</v>
      </c>
      <c r="I2306" s="22">
        <f t="shared" si="141"/>
        <v>0</v>
      </c>
      <c r="M2306" s="2">
        <v>500</v>
      </c>
    </row>
    <row r="2307" spans="2:13" ht="12.75">
      <c r="B2307" s="458">
        <v>1400</v>
      </c>
      <c r="C2307" s="1" t="s">
        <v>18</v>
      </c>
      <c r="D2307" s="12" t="s">
        <v>57</v>
      </c>
      <c r="E2307" s="1" t="s">
        <v>1019</v>
      </c>
      <c r="F2307" s="27" t="s">
        <v>1020</v>
      </c>
      <c r="G2307" s="31" t="s">
        <v>16</v>
      </c>
      <c r="H2307" s="6">
        <f aca="true" t="shared" si="142" ref="H2307:H2361">H2306-B2307</f>
        <v>-1400</v>
      </c>
      <c r="I2307" s="22">
        <f t="shared" si="141"/>
        <v>2.8</v>
      </c>
      <c r="K2307" t="s">
        <v>928</v>
      </c>
      <c r="M2307" s="2">
        <v>500</v>
      </c>
    </row>
    <row r="2308" spans="2:13" ht="12.75">
      <c r="B2308" s="458">
        <v>1600</v>
      </c>
      <c r="C2308" s="33" t="s">
        <v>18</v>
      </c>
      <c r="D2308" s="12" t="s">
        <v>57</v>
      </c>
      <c r="E2308" s="33" t="s">
        <v>1019</v>
      </c>
      <c r="F2308" s="27" t="s">
        <v>1020</v>
      </c>
      <c r="G2308" s="31" t="s">
        <v>33</v>
      </c>
      <c r="H2308" s="6">
        <f t="shared" si="142"/>
        <v>-3000</v>
      </c>
      <c r="I2308" s="22">
        <f t="shared" si="141"/>
        <v>3.2</v>
      </c>
      <c r="K2308" t="s">
        <v>928</v>
      </c>
      <c r="M2308" s="2">
        <v>500</v>
      </c>
    </row>
    <row r="2309" spans="2:13" ht="12.75">
      <c r="B2309" s="458">
        <v>1700</v>
      </c>
      <c r="C2309" s="12" t="s">
        <v>18</v>
      </c>
      <c r="D2309" s="12" t="s">
        <v>57</v>
      </c>
      <c r="E2309" s="34" t="s">
        <v>1019</v>
      </c>
      <c r="F2309" s="27" t="s">
        <v>1020</v>
      </c>
      <c r="G2309" s="35" t="s">
        <v>36</v>
      </c>
      <c r="H2309" s="6">
        <f t="shared" si="142"/>
        <v>-4700</v>
      </c>
      <c r="I2309" s="22">
        <f t="shared" si="141"/>
        <v>3.4</v>
      </c>
      <c r="K2309" t="s">
        <v>928</v>
      </c>
      <c r="M2309" s="2">
        <v>500</v>
      </c>
    </row>
    <row r="2310" spans="2:13" ht="12.75">
      <c r="B2310" s="444">
        <v>2500</v>
      </c>
      <c r="C2310" s="1" t="s">
        <v>1021</v>
      </c>
      <c r="D2310" s="12" t="s">
        <v>57</v>
      </c>
      <c r="E2310" s="1" t="s">
        <v>1019</v>
      </c>
      <c r="F2310" s="27" t="s">
        <v>1020</v>
      </c>
      <c r="G2310" s="27" t="s">
        <v>36</v>
      </c>
      <c r="H2310" s="6">
        <f t="shared" si="142"/>
        <v>-7200</v>
      </c>
      <c r="I2310" s="22">
        <f t="shared" si="141"/>
        <v>5</v>
      </c>
      <c r="K2310" t="s">
        <v>928</v>
      </c>
      <c r="M2310" s="2">
        <v>500</v>
      </c>
    </row>
    <row r="2311" spans="1:13" ht="12.75">
      <c r="A2311" s="12"/>
      <c r="B2311" s="458">
        <v>1600</v>
      </c>
      <c r="C2311" s="12" t="s">
        <v>18</v>
      </c>
      <c r="D2311" s="12" t="s">
        <v>57</v>
      </c>
      <c r="E2311" s="12" t="s">
        <v>1019</v>
      </c>
      <c r="F2311" s="27" t="s">
        <v>1020</v>
      </c>
      <c r="G2311" s="30" t="s">
        <v>39</v>
      </c>
      <c r="H2311" s="6">
        <f t="shared" si="142"/>
        <v>-8800</v>
      </c>
      <c r="I2311" s="22">
        <f t="shared" si="141"/>
        <v>3.2</v>
      </c>
      <c r="J2311" s="15"/>
      <c r="K2311" t="s">
        <v>928</v>
      </c>
      <c r="L2311" s="15"/>
      <c r="M2311" s="2">
        <v>500</v>
      </c>
    </row>
    <row r="2312" spans="2:13" ht="12.75">
      <c r="B2312" s="444">
        <v>1500</v>
      </c>
      <c r="C2312" s="1" t="s">
        <v>18</v>
      </c>
      <c r="D2312" s="12" t="s">
        <v>57</v>
      </c>
      <c r="E2312" s="1" t="s">
        <v>1019</v>
      </c>
      <c r="F2312" s="27" t="s">
        <v>1020</v>
      </c>
      <c r="G2312" s="27" t="s">
        <v>41</v>
      </c>
      <c r="H2312" s="6">
        <f t="shared" si="142"/>
        <v>-10300</v>
      </c>
      <c r="I2312" s="22">
        <f t="shared" si="141"/>
        <v>3</v>
      </c>
      <c r="K2312" t="s">
        <v>928</v>
      </c>
      <c r="M2312" s="2">
        <v>500</v>
      </c>
    </row>
    <row r="2313" spans="2:13" ht="12.75">
      <c r="B2313" s="444">
        <v>1600</v>
      </c>
      <c r="C2313" s="1" t="s">
        <v>18</v>
      </c>
      <c r="D2313" s="12" t="s">
        <v>57</v>
      </c>
      <c r="E2313" s="1" t="s">
        <v>1019</v>
      </c>
      <c r="F2313" s="27" t="s">
        <v>1020</v>
      </c>
      <c r="G2313" s="27" t="s">
        <v>43</v>
      </c>
      <c r="H2313" s="6">
        <f t="shared" si="142"/>
        <v>-11900</v>
      </c>
      <c r="I2313" s="22">
        <f t="shared" si="141"/>
        <v>3.2</v>
      </c>
      <c r="K2313" t="s">
        <v>928</v>
      </c>
      <c r="M2313" s="2">
        <v>500</v>
      </c>
    </row>
    <row r="2314" spans="2:13" ht="12.75">
      <c r="B2314" s="444">
        <v>2500</v>
      </c>
      <c r="C2314" s="1" t="s">
        <v>1021</v>
      </c>
      <c r="D2314" s="12" t="s">
        <v>57</v>
      </c>
      <c r="E2314" s="1" t="s">
        <v>1019</v>
      </c>
      <c r="F2314" s="27" t="s">
        <v>1020</v>
      </c>
      <c r="G2314" s="27" t="s">
        <v>43</v>
      </c>
      <c r="H2314" s="6">
        <f t="shared" si="142"/>
        <v>-14400</v>
      </c>
      <c r="I2314" s="22">
        <f t="shared" si="141"/>
        <v>5</v>
      </c>
      <c r="K2314" t="s">
        <v>928</v>
      </c>
      <c r="M2314" s="2">
        <v>500</v>
      </c>
    </row>
    <row r="2315" spans="2:13" ht="12.75">
      <c r="B2315" s="444">
        <v>1400</v>
      </c>
      <c r="C2315" s="1" t="s">
        <v>18</v>
      </c>
      <c r="D2315" s="12" t="s">
        <v>57</v>
      </c>
      <c r="E2315" s="1" t="s">
        <v>1019</v>
      </c>
      <c r="F2315" s="27" t="s">
        <v>1020</v>
      </c>
      <c r="G2315" s="27" t="s">
        <v>45</v>
      </c>
      <c r="H2315" s="6">
        <f t="shared" si="142"/>
        <v>-15800</v>
      </c>
      <c r="I2315" s="22">
        <f t="shared" si="141"/>
        <v>2.8</v>
      </c>
      <c r="K2315" t="s">
        <v>928</v>
      </c>
      <c r="M2315" s="2">
        <v>500</v>
      </c>
    </row>
    <row r="2316" spans="2:13" ht="12.75">
      <c r="B2316" s="444">
        <v>1200</v>
      </c>
      <c r="C2316" s="1" t="s">
        <v>18</v>
      </c>
      <c r="D2316" s="12" t="s">
        <v>57</v>
      </c>
      <c r="E2316" s="1" t="s">
        <v>1019</v>
      </c>
      <c r="F2316" s="27" t="s">
        <v>1020</v>
      </c>
      <c r="G2316" s="27" t="s">
        <v>205</v>
      </c>
      <c r="H2316" s="6">
        <f t="shared" si="142"/>
        <v>-17000</v>
      </c>
      <c r="I2316" s="22">
        <f t="shared" si="141"/>
        <v>2.4</v>
      </c>
      <c r="K2316" t="s">
        <v>928</v>
      </c>
      <c r="M2316" s="2">
        <v>500</v>
      </c>
    </row>
    <row r="2317" spans="2:13" ht="12.75">
      <c r="B2317" s="444">
        <v>1550</v>
      </c>
      <c r="C2317" s="1" t="s">
        <v>18</v>
      </c>
      <c r="D2317" s="12" t="s">
        <v>57</v>
      </c>
      <c r="E2317" s="1" t="s">
        <v>1019</v>
      </c>
      <c r="F2317" s="27" t="s">
        <v>1020</v>
      </c>
      <c r="G2317" s="27" t="s">
        <v>91</v>
      </c>
      <c r="H2317" s="6">
        <f t="shared" si="142"/>
        <v>-18550</v>
      </c>
      <c r="I2317" s="22">
        <f t="shared" si="141"/>
        <v>3.1</v>
      </c>
      <c r="K2317" t="s">
        <v>928</v>
      </c>
      <c r="M2317" s="2">
        <v>500</v>
      </c>
    </row>
    <row r="2318" spans="1:13" s="41" customFormat="1" ht="12.75">
      <c r="A2318" s="1"/>
      <c r="B2318" s="444">
        <v>1600</v>
      </c>
      <c r="C2318" s="1" t="s">
        <v>18</v>
      </c>
      <c r="D2318" s="12" t="s">
        <v>57</v>
      </c>
      <c r="E2318" s="1" t="s">
        <v>1019</v>
      </c>
      <c r="F2318" s="27" t="s">
        <v>1020</v>
      </c>
      <c r="G2318" s="27" t="s">
        <v>58</v>
      </c>
      <c r="H2318" s="6">
        <f t="shared" si="142"/>
        <v>-20150</v>
      </c>
      <c r="I2318" s="22">
        <f t="shared" si="141"/>
        <v>3.2</v>
      </c>
      <c r="J2318"/>
      <c r="K2318" t="s">
        <v>928</v>
      </c>
      <c r="L2318"/>
      <c r="M2318" s="2">
        <v>500</v>
      </c>
    </row>
    <row r="2319" spans="2:13" ht="12.75">
      <c r="B2319" s="444">
        <v>2500</v>
      </c>
      <c r="C2319" s="1" t="s">
        <v>1021</v>
      </c>
      <c r="D2319" s="12" t="s">
        <v>57</v>
      </c>
      <c r="E2319" s="1" t="s">
        <v>1019</v>
      </c>
      <c r="F2319" s="27" t="s">
        <v>1020</v>
      </c>
      <c r="G2319" s="27" t="s">
        <v>58</v>
      </c>
      <c r="H2319" s="6">
        <f t="shared" si="142"/>
        <v>-22650</v>
      </c>
      <c r="I2319" s="22">
        <f t="shared" si="141"/>
        <v>5</v>
      </c>
      <c r="K2319" t="s">
        <v>928</v>
      </c>
      <c r="M2319" s="2">
        <v>500</v>
      </c>
    </row>
    <row r="2320" spans="2:13" ht="12.75">
      <c r="B2320" s="444">
        <v>1450</v>
      </c>
      <c r="C2320" s="1" t="s">
        <v>18</v>
      </c>
      <c r="D2320" s="12" t="s">
        <v>57</v>
      </c>
      <c r="E2320" s="1" t="s">
        <v>1019</v>
      </c>
      <c r="F2320" s="27" t="s">
        <v>1020</v>
      </c>
      <c r="G2320" s="27" t="s">
        <v>103</v>
      </c>
      <c r="H2320" s="6">
        <f t="shared" si="142"/>
        <v>-24100</v>
      </c>
      <c r="I2320" s="22">
        <f t="shared" si="141"/>
        <v>2.9</v>
      </c>
      <c r="K2320" t="s">
        <v>928</v>
      </c>
      <c r="M2320" s="2">
        <v>500</v>
      </c>
    </row>
    <row r="2321" spans="2:13" ht="12.75">
      <c r="B2321" s="444">
        <v>1700</v>
      </c>
      <c r="C2321" s="1" t="s">
        <v>18</v>
      </c>
      <c r="D2321" s="12" t="s">
        <v>57</v>
      </c>
      <c r="E2321" s="1" t="s">
        <v>1019</v>
      </c>
      <c r="F2321" s="27" t="s">
        <v>1020</v>
      </c>
      <c r="G2321" s="27" t="s">
        <v>104</v>
      </c>
      <c r="H2321" s="6">
        <f t="shared" si="142"/>
        <v>-25800</v>
      </c>
      <c r="I2321" s="22">
        <f t="shared" si="141"/>
        <v>3.4</v>
      </c>
      <c r="K2321" t="s">
        <v>928</v>
      </c>
      <c r="M2321" s="2">
        <v>500</v>
      </c>
    </row>
    <row r="2322" spans="2:13" ht="12.75">
      <c r="B2322" s="444">
        <v>1400</v>
      </c>
      <c r="C2322" s="1" t="s">
        <v>18</v>
      </c>
      <c r="D2322" s="12" t="s">
        <v>57</v>
      </c>
      <c r="E2322" s="1" t="s">
        <v>1019</v>
      </c>
      <c r="F2322" s="27" t="s">
        <v>1020</v>
      </c>
      <c r="G2322" s="27" t="s">
        <v>102</v>
      </c>
      <c r="H2322" s="6">
        <f t="shared" si="142"/>
        <v>-27200</v>
      </c>
      <c r="I2322" s="22">
        <f t="shared" si="141"/>
        <v>2.8</v>
      </c>
      <c r="K2322" t="s">
        <v>928</v>
      </c>
      <c r="M2322" s="2">
        <v>500</v>
      </c>
    </row>
    <row r="2323" spans="2:13" ht="12.75">
      <c r="B2323" s="444">
        <v>1400</v>
      </c>
      <c r="C2323" s="1" t="s">
        <v>18</v>
      </c>
      <c r="D2323" s="12" t="s">
        <v>57</v>
      </c>
      <c r="E2323" s="1" t="s">
        <v>1019</v>
      </c>
      <c r="F2323" s="27" t="s">
        <v>1020</v>
      </c>
      <c r="G2323" s="27" t="s">
        <v>105</v>
      </c>
      <c r="H2323" s="6">
        <f t="shared" si="142"/>
        <v>-28600</v>
      </c>
      <c r="I2323" s="22">
        <f t="shared" si="141"/>
        <v>2.8</v>
      </c>
      <c r="K2323" t="s">
        <v>928</v>
      </c>
      <c r="M2323" s="2">
        <v>500</v>
      </c>
    </row>
    <row r="2324" spans="2:13" ht="12.75">
      <c r="B2324" s="444">
        <v>1200</v>
      </c>
      <c r="C2324" s="1" t="s">
        <v>18</v>
      </c>
      <c r="D2324" s="12" t="s">
        <v>57</v>
      </c>
      <c r="E2324" s="1" t="s">
        <v>1019</v>
      </c>
      <c r="F2324" s="27" t="s">
        <v>1020</v>
      </c>
      <c r="G2324" s="27" t="s">
        <v>106</v>
      </c>
      <c r="H2324" s="6">
        <f t="shared" si="142"/>
        <v>-29800</v>
      </c>
      <c r="I2324" s="22">
        <f t="shared" si="141"/>
        <v>2.4</v>
      </c>
      <c r="K2324" t="s">
        <v>928</v>
      </c>
      <c r="M2324" s="2">
        <v>500</v>
      </c>
    </row>
    <row r="2325" spans="2:13" ht="12.75">
      <c r="B2325" s="444">
        <v>1600</v>
      </c>
      <c r="C2325" s="1" t="s">
        <v>18</v>
      </c>
      <c r="D2325" s="12" t="s">
        <v>57</v>
      </c>
      <c r="E2325" s="1" t="s">
        <v>1019</v>
      </c>
      <c r="F2325" s="27" t="s">
        <v>1020</v>
      </c>
      <c r="G2325" s="27" t="s">
        <v>93</v>
      </c>
      <c r="H2325" s="6">
        <f t="shared" si="142"/>
        <v>-31400</v>
      </c>
      <c r="I2325" s="22">
        <f t="shared" si="141"/>
        <v>3.2</v>
      </c>
      <c r="K2325" t="s">
        <v>928</v>
      </c>
      <c r="M2325" s="2">
        <v>500</v>
      </c>
    </row>
    <row r="2326" spans="2:13" ht="12.75">
      <c r="B2326" s="444">
        <v>1500</v>
      </c>
      <c r="C2326" s="1" t="s">
        <v>18</v>
      </c>
      <c r="D2326" s="12" t="s">
        <v>57</v>
      </c>
      <c r="E2326" s="1" t="s">
        <v>1019</v>
      </c>
      <c r="F2326" s="27" t="s">
        <v>1020</v>
      </c>
      <c r="G2326" s="27" t="s">
        <v>95</v>
      </c>
      <c r="H2326" s="6">
        <f t="shared" si="142"/>
        <v>-32900</v>
      </c>
      <c r="I2326" s="22">
        <f t="shared" si="141"/>
        <v>3</v>
      </c>
      <c r="K2326" t="s">
        <v>928</v>
      </c>
      <c r="M2326" s="2">
        <v>500</v>
      </c>
    </row>
    <row r="2327" spans="2:13" ht="12.75">
      <c r="B2327" s="444">
        <v>1500</v>
      </c>
      <c r="C2327" s="1" t="s">
        <v>18</v>
      </c>
      <c r="D2327" s="12" t="s">
        <v>57</v>
      </c>
      <c r="E2327" s="1" t="s">
        <v>1019</v>
      </c>
      <c r="F2327" s="27" t="s">
        <v>1020</v>
      </c>
      <c r="G2327" s="27" t="s">
        <v>97</v>
      </c>
      <c r="H2327" s="6">
        <f t="shared" si="142"/>
        <v>-34400</v>
      </c>
      <c r="I2327" s="22">
        <f t="shared" si="141"/>
        <v>3</v>
      </c>
      <c r="K2327" t="s">
        <v>928</v>
      </c>
      <c r="M2327" s="2">
        <v>500</v>
      </c>
    </row>
    <row r="2328" spans="2:13" ht="12.75">
      <c r="B2328" s="444">
        <v>2500</v>
      </c>
      <c r="C2328" s="1" t="s">
        <v>1021</v>
      </c>
      <c r="D2328" s="12" t="s">
        <v>57</v>
      </c>
      <c r="E2328" s="1" t="s">
        <v>1019</v>
      </c>
      <c r="F2328" s="27" t="s">
        <v>1020</v>
      </c>
      <c r="G2328" s="27" t="s">
        <v>97</v>
      </c>
      <c r="H2328" s="6">
        <f t="shared" si="142"/>
        <v>-36900</v>
      </c>
      <c r="I2328" s="22">
        <f t="shared" si="141"/>
        <v>5</v>
      </c>
      <c r="K2328" t="s">
        <v>928</v>
      </c>
      <c r="M2328" s="2">
        <v>500</v>
      </c>
    </row>
    <row r="2329" spans="2:13" ht="12.75">
      <c r="B2329" s="444">
        <v>1550</v>
      </c>
      <c r="C2329" s="1" t="s">
        <v>18</v>
      </c>
      <c r="D2329" s="12" t="s">
        <v>57</v>
      </c>
      <c r="E2329" s="1" t="s">
        <v>1019</v>
      </c>
      <c r="F2329" s="27" t="s">
        <v>1020</v>
      </c>
      <c r="G2329" s="27" t="s">
        <v>99</v>
      </c>
      <c r="H2329" s="6">
        <f t="shared" si="142"/>
        <v>-38450</v>
      </c>
      <c r="I2329" s="22">
        <f t="shared" si="141"/>
        <v>3.1</v>
      </c>
      <c r="K2329" t="s">
        <v>928</v>
      </c>
      <c r="M2329" s="2">
        <v>500</v>
      </c>
    </row>
    <row r="2330" spans="2:13" ht="12.75">
      <c r="B2330" s="444">
        <v>1600</v>
      </c>
      <c r="C2330" s="1" t="s">
        <v>18</v>
      </c>
      <c r="D2330" s="12" t="s">
        <v>57</v>
      </c>
      <c r="E2330" s="1" t="s">
        <v>1019</v>
      </c>
      <c r="F2330" s="27" t="s">
        <v>1020</v>
      </c>
      <c r="G2330" s="27" t="s">
        <v>216</v>
      </c>
      <c r="H2330" s="6">
        <f t="shared" si="142"/>
        <v>-40050</v>
      </c>
      <c r="I2330" s="22">
        <f t="shared" si="141"/>
        <v>3.2</v>
      </c>
      <c r="K2330" t="s">
        <v>928</v>
      </c>
      <c r="M2330" s="2">
        <v>500</v>
      </c>
    </row>
    <row r="2331" spans="2:13" ht="12.75">
      <c r="B2331" s="444">
        <v>1300</v>
      </c>
      <c r="C2331" s="1" t="s">
        <v>18</v>
      </c>
      <c r="D2331" s="12" t="s">
        <v>57</v>
      </c>
      <c r="E2331" s="1" t="s">
        <v>1019</v>
      </c>
      <c r="F2331" s="27" t="s">
        <v>1020</v>
      </c>
      <c r="G2331" s="27" t="s">
        <v>217</v>
      </c>
      <c r="H2331" s="6">
        <f t="shared" si="142"/>
        <v>-41350</v>
      </c>
      <c r="I2331" s="22">
        <f t="shared" si="141"/>
        <v>2.6</v>
      </c>
      <c r="K2331" t="s">
        <v>928</v>
      </c>
      <c r="M2331" s="2">
        <v>500</v>
      </c>
    </row>
    <row r="2332" spans="2:13" ht="12.75">
      <c r="B2332" s="444">
        <v>1600</v>
      </c>
      <c r="C2332" s="1" t="s">
        <v>18</v>
      </c>
      <c r="D2332" s="12" t="s">
        <v>57</v>
      </c>
      <c r="E2332" s="1" t="s">
        <v>1019</v>
      </c>
      <c r="F2332" s="27" t="s">
        <v>1020</v>
      </c>
      <c r="G2332" s="27" t="s">
        <v>259</v>
      </c>
      <c r="H2332" s="6">
        <f t="shared" si="142"/>
        <v>-42950</v>
      </c>
      <c r="I2332" s="22">
        <f t="shared" si="141"/>
        <v>3.2</v>
      </c>
      <c r="K2332" t="s">
        <v>928</v>
      </c>
      <c r="M2332" s="2">
        <v>500</v>
      </c>
    </row>
    <row r="2333" spans="2:13" ht="12.75">
      <c r="B2333" s="444">
        <v>2500</v>
      </c>
      <c r="C2333" s="1" t="s">
        <v>1021</v>
      </c>
      <c r="D2333" s="12" t="s">
        <v>57</v>
      </c>
      <c r="E2333" s="1" t="s">
        <v>1019</v>
      </c>
      <c r="F2333" s="27" t="s">
        <v>1020</v>
      </c>
      <c r="G2333" s="27" t="s">
        <v>259</v>
      </c>
      <c r="H2333" s="6">
        <f t="shared" si="142"/>
        <v>-45450</v>
      </c>
      <c r="I2333" s="22">
        <f t="shared" si="141"/>
        <v>5</v>
      </c>
      <c r="K2333" t="s">
        <v>928</v>
      </c>
      <c r="M2333" s="2">
        <v>500</v>
      </c>
    </row>
    <row r="2334" spans="2:13" ht="12.75">
      <c r="B2334" s="444">
        <v>1400</v>
      </c>
      <c r="C2334" s="1" t="s">
        <v>18</v>
      </c>
      <c r="D2334" s="12" t="s">
        <v>57</v>
      </c>
      <c r="E2334" s="1" t="s">
        <v>1019</v>
      </c>
      <c r="F2334" s="27" t="s">
        <v>1020</v>
      </c>
      <c r="G2334" s="27" t="s">
        <v>279</v>
      </c>
      <c r="H2334" s="6">
        <f t="shared" si="142"/>
        <v>-46850</v>
      </c>
      <c r="I2334" s="22">
        <f t="shared" si="141"/>
        <v>2.8</v>
      </c>
      <c r="K2334" t="s">
        <v>928</v>
      </c>
      <c r="M2334" s="2">
        <v>500</v>
      </c>
    </row>
    <row r="2335" spans="2:13" ht="12.75">
      <c r="B2335" s="444">
        <v>1500</v>
      </c>
      <c r="C2335" s="1" t="s">
        <v>18</v>
      </c>
      <c r="D2335" s="12" t="s">
        <v>57</v>
      </c>
      <c r="E2335" s="1" t="s">
        <v>1019</v>
      </c>
      <c r="F2335" s="27" t="s">
        <v>1020</v>
      </c>
      <c r="G2335" s="27" t="s">
        <v>292</v>
      </c>
      <c r="H2335" s="6">
        <f t="shared" si="142"/>
        <v>-48350</v>
      </c>
      <c r="I2335" s="22">
        <f t="shared" si="141"/>
        <v>3</v>
      </c>
      <c r="K2335" t="s">
        <v>928</v>
      </c>
      <c r="M2335" s="2">
        <v>500</v>
      </c>
    </row>
    <row r="2336" spans="2:13" ht="12.75">
      <c r="B2336" s="444">
        <v>1700</v>
      </c>
      <c r="C2336" s="1" t="s">
        <v>18</v>
      </c>
      <c r="D2336" s="12" t="s">
        <v>57</v>
      </c>
      <c r="E2336" s="1" t="s">
        <v>1019</v>
      </c>
      <c r="F2336" s="27" t="s">
        <v>1020</v>
      </c>
      <c r="G2336" s="27" t="s">
        <v>294</v>
      </c>
      <c r="H2336" s="6">
        <f t="shared" si="142"/>
        <v>-50050</v>
      </c>
      <c r="I2336" s="22">
        <f t="shared" si="141"/>
        <v>3.4</v>
      </c>
      <c r="K2336" t="s">
        <v>928</v>
      </c>
      <c r="M2336" s="2">
        <v>500</v>
      </c>
    </row>
    <row r="2337" spans="2:13" ht="12.75">
      <c r="B2337" s="444">
        <v>1400</v>
      </c>
      <c r="C2337" s="1" t="s">
        <v>18</v>
      </c>
      <c r="D2337" s="12" t="s">
        <v>57</v>
      </c>
      <c r="E2337" s="1" t="s">
        <v>1019</v>
      </c>
      <c r="F2337" s="27" t="s">
        <v>1020</v>
      </c>
      <c r="G2337" s="27" t="s">
        <v>296</v>
      </c>
      <c r="H2337" s="6">
        <f t="shared" si="142"/>
        <v>-51450</v>
      </c>
      <c r="I2337" s="22">
        <f t="shared" si="141"/>
        <v>2.8</v>
      </c>
      <c r="K2337" t="s">
        <v>928</v>
      </c>
      <c r="M2337" s="2">
        <v>500</v>
      </c>
    </row>
    <row r="2338" spans="2:13" ht="12.75">
      <c r="B2338" s="458">
        <v>1500</v>
      </c>
      <c r="C2338" s="33" t="s">
        <v>18</v>
      </c>
      <c r="D2338" s="12" t="s">
        <v>57</v>
      </c>
      <c r="E2338" s="12" t="s">
        <v>19</v>
      </c>
      <c r="F2338" s="27" t="s">
        <v>1022</v>
      </c>
      <c r="G2338" s="35" t="s">
        <v>16</v>
      </c>
      <c r="H2338" s="6">
        <f t="shared" si="142"/>
        <v>-52950</v>
      </c>
      <c r="I2338" s="22">
        <f t="shared" si="141"/>
        <v>3</v>
      </c>
      <c r="K2338" t="s">
        <v>992</v>
      </c>
      <c r="M2338" s="2">
        <v>500</v>
      </c>
    </row>
    <row r="2339" spans="2:13" ht="12.75">
      <c r="B2339" s="458">
        <v>1400</v>
      </c>
      <c r="C2339" s="33" t="s">
        <v>18</v>
      </c>
      <c r="D2339" s="12" t="s">
        <v>57</v>
      </c>
      <c r="E2339" s="12" t="s">
        <v>19</v>
      </c>
      <c r="F2339" s="27" t="s">
        <v>1022</v>
      </c>
      <c r="G2339" s="30" t="s">
        <v>33</v>
      </c>
      <c r="H2339" s="6">
        <f t="shared" si="142"/>
        <v>-54350</v>
      </c>
      <c r="I2339" s="22">
        <f t="shared" si="141"/>
        <v>2.8</v>
      </c>
      <c r="K2339" t="s">
        <v>992</v>
      </c>
      <c r="M2339" s="2">
        <v>500</v>
      </c>
    </row>
    <row r="2340" spans="1:13" ht="12.75">
      <c r="A2340" s="12"/>
      <c r="B2340" s="458">
        <v>1550</v>
      </c>
      <c r="C2340" s="33" t="s">
        <v>18</v>
      </c>
      <c r="D2340" s="12" t="s">
        <v>57</v>
      </c>
      <c r="E2340" s="12" t="s">
        <v>19</v>
      </c>
      <c r="F2340" s="27" t="s">
        <v>1022</v>
      </c>
      <c r="G2340" s="30" t="s">
        <v>36</v>
      </c>
      <c r="H2340" s="6">
        <f t="shared" si="142"/>
        <v>-55900</v>
      </c>
      <c r="I2340" s="22">
        <f t="shared" si="141"/>
        <v>3.1</v>
      </c>
      <c r="J2340" s="15"/>
      <c r="K2340" t="s">
        <v>992</v>
      </c>
      <c r="L2340" s="15"/>
      <c r="M2340" s="2">
        <v>500</v>
      </c>
    </row>
    <row r="2341" spans="2:13" ht="12.75">
      <c r="B2341" s="444">
        <v>1400</v>
      </c>
      <c r="C2341" s="33" t="s">
        <v>18</v>
      </c>
      <c r="D2341" s="12" t="s">
        <v>57</v>
      </c>
      <c r="E2341" s="12" t="s">
        <v>19</v>
      </c>
      <c r="F2341" s="27" t="s">
        <v>1022</v>
      </c>
      <c r="G2341" s="27" t="s">
        <v>39</v>
      </c>
      <c r="H2341" s="6">
        <f t="shared" si="142"/>
        <v>-57300</v>
      </c>
      <c r="I2341" s="22">
        <f t="shared" si="141"/>
        <v>2.8</v>
      </c>
      <c r="K2341" t="s">
        <v>992</v>
      </c>
      <c r="M2341" s="2">
        <v>500</v>
      </c>
    </row>
    <row r="2342" spans="2:13" ht="12.75">
      <c r="B2342" s="444">
        <v>1800</v>
      </c>
      <c r="C2342" s="33" t="s">
        <v>18</v>
      </c>
      <c r="D2342" s="12" t="s">
        <v>57</v>
      </c>
      <c r="E2342" s="33" t="s">
        <v>19</v>
      </c>
      <c r="F2342" s="27" t="s">
        <v>1022</v>
      </c>
      <c r="G2342" s="27" t="s">
        <v>41</v>
      </c>
      <c r="H2342" s="6">
        <f t="shared" si="142"/>
        <v>-59100</v>
      </c>
      <c r="I2342" s="22">
        <f t="shared" si="141"/>
        <v>3.6</v>
      </c>
      <c r="K2342" t="s">
        <v>992</v>
      </c>
      <c r="M2342" s="2">
        <v>500</v>
      </c>
    </row>
    <row r="2343" spans="2:13" ht="12.75">
      <c r="B2343" s="444">
        <v>1400</v>
      </c>
      <c r="C2343" s="33" t="s">
        <v>18</v>
      </c>
      <c r="D2343" s="12" t="s">
        <v>57</v>
      </c>
      <c r="E2343" s="33" t="s">
        <v>19</v>
      </c>
      <c r="F2343" s="27" t="s">
        <v>1022</v>
      </c>
      <c r="G2343" s="27" t="s">
        <v>43</v>
      </c>
      <c r="H2343" s="6">
        <f t="shared" si="142"/>
        <v>-60500</v>
      </c>
      <c r="I2343" s="22">
        <f t="shared" si="141"/>
        <v>2.8</v>
      </c>
      <c r="K2343" t="s">
        <v>992</v>
      </c>
      <c r="M2343" s="2">
        <v>500</v>
      </c>
    </row>
    <row r="2344" spans="2:13" ht="12.75">
      <c r="B2344" s="444">
        <v>1500</v>
      </c>
      <c r="C2344" s="33" t="s">
        <v>18</v>
      </c>
      <c r="D2344" s="12" t="s">
        <v>57</v>
      </c>
      <c r="E2344" s="33" t="s">
        <v>19</v>
      </c>
      <c r="F2344" s="27" t="s">
        <v>1022</v>
      </c>
      <c r="G2344" s="27" t="s">
        <v>45</v>
      </c>
      <c r="H2344" s="6">
        <f t="shared" si="142"/>
        <v>-62000</v>
      </c>
      <c r="I2344" s="22">
        <f t="shared" si="141"/>
        <v>3</v>
      </c>
      <c r="K2344" t="s">
        <v>992</v>
      </c>
      <c r="M2344" s="2">
        <v>500</v>
      </c>
    </row>
    <row r="2345" spans="2:13" ht="12.75">
      <c r="B2345" s="444">
        <v>1550</v>
      </c>
      <c r="C2345" s="33" t="s">
        <v>18</v>
      </c>
      <c r="D2345" s="12" t="s">
        <v>57</v>
      </c>
      <c r="E2345" s="33" t="s">
        <v>19</v>
      </c>
      <c r="F2345" s="27" t="s">
        <v>1022</v>
      </c>
      <c r="G2345" s="27" t="s">
        <v>91</v>
      </c>
      <c r="H2345" s="6">
        <f t="shared" si="142"/>
        <v>-63550</v>
      </c>
      <c r="I2345" s="22">
        <f t="shared" si="141"/>
        <v>3.1</v>
      </c>
      <c r="K2345" t="s">
        <v>992</v>
      </c>
      <c r="M2345" s="2">
        <v>500</v>
      </c>
    </row>
    <row r="2346" spans="2:13" ht="12.75">
      <c r="B2346" s="444">
        <v>1600</v>
      </c>
      <c r="C2346" s="33" t="s">
        <v>18</v>
      </c>
      <c r="D2346" s="12" t="s">
        <v>57</v>
      </c>
      <c r="E2346" s="33" t="s">
        <v>19</v>
      </c>
      <c r="F2346" s="27" t="s">
        <v>1022</v>
      </c>
      <c r="G2346" s="27" t="s">
        <v>58</v>
      </c>
      <c r="H2346" s="6">
        <f t="shared" si="142"/>
        <v>-65150</v>
      </c>
      <c r="I2346" s="22">
        <f t="shared" si="141"/>
        <v>3.2</v>
      </c>
      <c r="K2346" t="s">
        <v>992</v>
      </c>
      <c r="M2346" s="2">
        <v>500</v>
      </c>
    </row>
    <row r="2347" spans="2:13" ht="12.75">
      <c r="B2347" s="444">
        <v>1450</v>
      </c>
      <c r="C2347" s="33" t="s">
        <v>18</v>
      </c>
      <c r="D2347" s="12" t="s">
        <v>57</v>
      </c>
      <c r="E2347" s="33" t="s">
        <v>19</v>
      </c>
      <c r="F2347" s="27" t="s">
        <v>1022</v>
      </c>
      <c r="G2347" s="27" t="s">
        <v>103</v>
      </c>
      <c r="H2347" s="6">
        <f t="shared" si="142"/>
        <v>-66600</v>
      </c>
      <c r="I2347" s="22">
        <f t="shared" si="141"/>
        <v>2.9</v>
      </c>
      <c r="K2347" t="s">
        <v>992</v>
      </c>
      <c r="M2347" s="2">
        <v>500</v>
      </c>
    </row>
    <row r="2348" spans="2:13" ht="12.75">
      <c r="B2348" s="444">
        <v>1500</v>
      </c>
      <c r="C2348" s="33" t="s">
        <v>18</v>
      </c>
      <c r="D2348" s="12" t="s">
        <v>57</v>
      </c>
      <c r="E2348" s="33" t="s">
        <v>19</v>
      </c>
      <c r="F2348" s="27" t="s">
        <v>1022</v>
      </c>
      <c r="G2348" s="27" t="s">
        <v>104</v>
      </c>
      <c r="H2348" s="6">
        <f t="shared" si="142"/>
        <v>-68100</v>
      </c>
      <c r="I2348" s="22">
        <f t="shared" si="141"/>
        <v>3</v>
      </c>
      <c r="K2348" t="s">
        <v>992</v>
      </c>
      <c r="M2348" s="2">
        <v>500</v>
      </c>
    </row>
    <row r="2349" spans="2:13" ht="12.75">
      <c r="B2349" s="444">
        <v>1700</v>
      </c>
      <c r="C2349" s="1" t="s">
        <v>18</v>
      </c>
      <c r="D2349" s="12" t="s">
        <v>57</v>
      </c>
      <c r="E2349" s="33" t="s">
        <v>19</v>
      </c>
      <c r="F2349" s="27" t="s">
        <v>1022</v>
      </c>
      <c r="G2349" s="27" t="s">
        <v>102</v>
      </c>
      <c r="H2349" s="6">
        <f t="shared" si="142"/>
        <v>-69800</v>
      </c>
      <c r="I2349" s="22">
        <f t="shared" si="141"/>
        <v>3.4</v>
      </c>
      <c r="K2349" t="s">
        <v>992</v>
      </c>
      <c r="M2349" s="2">
        <v>500</v>
      </c>
    </row>
    <row r="2350" spans="2:13" ht="12.75">
      <c r="B2350" s="444">
        <v>1500</v>
      </c>
      <c r="C2350" s="1" t="s">
        <v>18</v>
      </c>
      <c r="D2350" s="12" t="s">
        <v>57</v>
      </c>
      <c r="E2350" s="33" t="s">
        <v>19</v>
      </c>
      <c r="F2350" s="27" t="s">
        <v>1022</v>
      </c>
      <c r="G2350" s="27" t="s">
        <v>93</v>
      </c>
      <c r="H2350" s="6">
        <f t="shared" si="142"/>
        <v>-71300</v>
      </c>
      <c r="I2350" s="22">
        <f t="shared" si="141"/>
        <v>3</v>
      </c>
      <c r="K2350" t="s">
        <v>992</v>
      </c>
      <c r="M2350" s="2">
        <v>500</v>
      </c>
    </row>
    <row r="2351" spans="2:13" ht="12.75">
      <c r="B2351" s="444">
        <v>1800</v>
      </c>
      <c r="C2351" s="1" t="s">
        <v>18</v>
      </c>
      <c r="D2351" s="12" t="s">
        <v>57</v>
      </c>
      <c r="E2351" s="33" t="s">
        <v>19</v>
      </c>
      <c r="F2351" s="27" t="s">
        <v>1022</v>
      </c>
      <c r="G2351" s="27" t="s">
        <v>95</v>
      </c>
      <c r="H2351" s="6">
        <f t="shared" si="142"/>
        <v>-73100</v>
      </c>
      <c r="I2351" s="22">
        <f t="shared" si="141"/>
        <v>3.6</v>
      </c>
      <c r="K2351" t="s">
        <v>992</v>
      </c>
      <c r="M2351" s="2">
        <v>500</v>
      </c>
    </row>
    <row r="2352" spans="2:13" ht="12.75">
      <c r="B2352" s="444">
        <v>1600</v>
      </c>
      <c r="C2352" s="1" t="s">
        <v>18</v>
      </c>
      <c r="D2352" s="12" t="s">
        <v>57</v>
      </c>
      <c r="E2352" s="33" t="s">
        <v>19</v>
      </c>
      <c r="F2352" s="27" t="s">
        <v>1022</v>
      </c>
      <c r="G2352" s="27" t="s">
        <v>97</v>
      </c>
      <c r="H2352" s="6">
        <f t="shared" si="142"/>
        <v>-74700</v>
      </c>
      <c r="I2352" s="22">
        <f t="shared" si="141"/>
        <v>3.2</v>
      </c>
      <c r="K2352" t="s">
        <v>992</v>
      </c>
      <c r="M2352" s="2">
        <v>500</v>
      </c>
    </row>
    <row r="2353" spans="2:13" ht="12.75">
      <c r="B2353" s="444">
        <v>1700</v>
      </c>
      <c r="C2353" s="1" t="s">
        <v>18</v>
      </c>
      <c r="D2353" s="12" t="s">
        <v>57</v>
      </c>
      <c r="E2353" s="33" t="s">
        <v>19</v>
      </c>
      <c r="F2353" s="27" t="s">
        <v>1022</v>
      </c>
      <c r="G2353" s="27" t="s">
        <v>99</v>
      </c>
      <c r="H2353" s="6">
        <f t="shared" si="142"/>
        <v>-76400</v>
      </c>
      <c r="I2353" s="22">
        <f t="shared" si="141"/>
        <v>3.4</v>
      </c>
      <c r="K2353" t="s">
        <v>992</v>
      </c>
      <c r="M2353" s="2">
        <v>500</v>
      </c>
    </row>
    <row r="2354" spans="2:13" ht="12.75">
      <c r="B2354" s="444">
        <v>1800</v>
      </c>
      <c r="C2354" s="1" t="s">
        <v>18</v>
      </c>
      <c r="D2354" s="12" t="s">
        <v>57</v>
      </c>
      <c r="E2354" s="1" t="s">
        <v>19</v>
      </c>
      <c r="F2354" s="27" t="s">
        <v>1022</v>
      </c>
      <c r="G2354" s="27" t="s">
        <v>216</v>
      </c>
      <c r="H2354" s="6">
        <f t="shared" si="142"/>
        <v>-78200</v>
      </c>
      <c r="I2354" s="22">
        <f t="shared" si="141"/>
        <v>3.6</v>
      </c>
      <c r="K2354" t="s">
        <v>992</v>
      </c>
      <c r="M2354" s="2">
        <v>500</v>
      </c>
    </row>
    <row r="2355" spans="2:13" ht="12.75">
      <c r="B2355" s="444">
        <v>1500</v>
      </c>
      <c r="C2355" s="1" t="s">
        <v>18</v>
      </c>
      <c r="D2355" s="12" t="s">
        <v>57</v>
      </c>
      <c r="E2355" s="1" t="s">
        <v>19</v>
      </c>
      <c r="F2355" s="27" t="s">
        <v>1022</v>
      </c>
      <c r="G2355" s="27" t="s">
        <v>217</v>
      </c>
      <c r="H2355" s="6">
        <f t="shared" si="142"/>
        <v>-79700</v>
      </c>
      <c r="I2355" s="22">
        <f t="shared" si="141"/>
        <v>3</v>
      </c>
      <c r="K2355" t="s">
        <v>992</v>
      </c>
      <c r="M2355" s="2">
        <v>500</v>
      </c>
    </row>
    <row r="2356" spans="2:13" ht="12.75">
      <c r="B2356" s="444">
        <v>1800</v>
      </c>
      <c r="C2356" s="1" t="s">
        <v>18</v>
      </c>
      <c r="D2356" s="12" t="s">
        <v>57</v>
      </c>
      <c r="E2356" s="1" t="s">
        <v>19</v>
      </c>
      <c r="F2356" s="27" t="s">
        <v>1022</v>
      </c>
      <c r="G2356" s="27" t="s">
        <v>259</v>
      </c>
      <c r="H2356" s="6">
        <f t="shared" si="142"/>
        <v>-81500</v>
      </c>
      <c r="I2356" s="22">
        <f t="shared" si="141"/>
        <v>3.6</v>
      </c>
      <c r="K2356" t="s">
        <v>992</v>
      </c>
      <c r="M2356" s="2">
        <v>500</v>
      </c>
    </row>
    <row r="2357" spans="2:13" ht="12.75">
      <c r="B2357" s="444">
        <v>1750</v>
      </c>
      <c r="C2357" s="1" t="s">
        <v>18</v>
      </c>
      <c r="D2357" s="12" t="s">
        <v>57</v>
      </c>
      <c r="E2357" s="1" t="s">
        <v>19</v>
      </c>
      <c r="F2357" s="27" t="s">
        <v>1022</v>
      </c>
      <c r="G2357" s="27" t="s">
        <v>279</v>
      </c>
      <c r="H2357" s="6">
        <f t="shared" si="142"/>
        <v>-83250</v>
      </c>
      <c r="I2357" s="22">
        <f t="shared" si="141"/>
        <v>3.5</v>
      </c>
      <c r="K2357" t="s">
        <v>992</v>
      </c>
      <c r="M2357" s="2">
        <v>500</v>
      </c>
    </row>
    <row r="2358" spans="2:13" ht="12.75">
      <c r="B2358" s="444">
        <v>1600</v>
      </c>
      <c r="C2358" s="1" t="s">
        <v>18</v>
      </c>
      <c r="D2358" s="12" t="s">
        <v>57</v>
      </c>
      <c r="E2358" s="1" t="s">
        <v>19</v>
      </c>
      <c r="F2358" s="27" t="s">
        <v>1022</v>
      </c>
      <c r="G2358" s="27" t="s">
        <v>292</v>
      </c>
      <c r="H2358" s="6">
        <f t="shared" si="142"/>
        <v>-84850</v>
      </c>
      <c r="I2358" s="22">
        <f t="shared" si="141"/>
        <v>3.2</v>
      </c>
      <c r="K2358" t="s">
        <v>992</v>
      </c>
      <c r="M2358" s="2">
        <v>500</v>
      </c>
    </row>
    <row r="2359" spans="2:13" ht="12.75">
      <c r="B2359" s="444">
        <v>1700</v>
      </c>
      <c r="C2359" s="1" t="s">
        <v>18</v>
      </c>
      <c r="D2359" s="12" t="s">
        <v>57</v>
      </c>
      <c r="E2359" s="1" t="s">
        <v>19</v>
      </c>
      <c r="F2359" s="27" t="s">
        <v>1022</v>
      </c>
      <c r="G2359" s="27" t="s">
        <v>294</v>
      </c>
      <c r="H2359" s="6">
        <f t="shared" si="142"/>
        <v>-86550</v>
      </c>
      <c r="I2359" s="22">
        <f t="shared" si="141"/>
        <v>3.4</v>
      </c>
      <c r="K2359" t="s">
        <v>992</v>
      </c>
      <c r="M2359" s="2">
        <v>500</v>
      </c>
    </row>
    <row r="2360" spans="2:13" ht="12.75">
      <c r="B2360" s="444">
        <v>1600</v>
      </c>
      <c r="C2360" s="1" t="s">
        <v>18</v>
      </c>
      <c r="D2360" s="12" t="s">
        <v>57</v>
      </c>
      <c r="E2360" s="1" t="s">
        <v>19</v>
      </c>
      <c r="F2360" s="27" t="s">
        <v>1022</v>
      </c>
      <c r="G2360" s="27" t="s">
        <v>296</v>
      </c>
      <c r="H2360" s="6">
        <f t="shared" si="142"/>
        <v>-88150</v>
      </c>
      <c r="I2360" s="22">
        <f t="shared" si="141"/>
        <v>3.2</v>
      </c>
      <c r="K2360" t="s">
        <v>992</v>
      </c>
      <c r="M2360" s="2">
        <v>500</v>
      </c>
    </row>
    <row r="2361" spans="2:13" ht="12.75">
      <c r="B2361" s="444">
        <v>1500</v>
      </c>
      <c r="C2361" s="1" t="s">
        <v>18</v>
      </c>
      <c r="D2361" s="12" t="s">
        <v>57</v>
      </c>
      <c r="E2361" s="1" t="s">
        <v>19</v>
      </c>
      <c r="F2361" s="27" t="s">
        <v>1022</v>
      </c>
      <c r="G2361" s="27" t="s">
        <v>298</v>
      </c>
      <c r="H2361" s="6">
        <f t="shared" si="142"/>
        <v>-89650</v>
      </c>
      <c r="I2361" s="22">
        <f t="shared" si="141"/>
        <v>3</v>
      </c>
      <c r="K2361" t="s">
        <v>992</v>
      </c>
      <c r="M2361" s="2">
        <v>500</v>
      </c>
    </row>
    <row r="2362" spans="1:13" s="62" customFormat="1" ht="12.75">
      <c r="A2362" s="11"/>
      <c r="B2362" s="451">
        <f>SUM(B2307:B2361)</f>
        <v>89650</v>
      </c>
      <c r="C2362" s="174"/>
      <c r="D2362" s="11"/>
      <c r="E2362" s="11" t="s">
        <v>19</v>
      </c>
      <c r="F2362" s="18"/>
      <c r="G2362" s="18"/>
      <c r="H2362" s="59">
        <v>0</v>
      </c>
      <c r="I2362" s="61">
        <f t="shared" si="141"/>
        <v>179.3</v>
      </c>
      <c r="M2362" s="63">
        <v>500</v>
      </c>
    </row>
    <row r="2363" spans="8:13" ht="12.75">
      <c r="H2363" s="6">
        <f>H2362-B2363</f>
        <v>0</v>
      </c>
      <c r="I2363" s="22">
        <f t="shared" si="141"/>
        <v>0</v>
      </c>
      <c r="M2363" s="2">
        <v>500</v>
      </c>
    </row>
    <row r="2364" spans="2:13" ht="12.75">
      <c r="B2364" s="7"/>
      <c r="H2364" s="6">
        <f aca="true" t="shared" si="143" ref="H2364:H2386">H2363-B2364</f>
        <v>0</v>
      </c>
      <c r="I2364" s="22">
        <f t="shared" si="141"/>
        <v>0</v>
      </c>
      <c r="M2364" s="2">
        <v>500</v>
      </c>
    </row>
    <row r="2365" spans="2:13" ht="12.75">
      <c r="B2365" s="325">
        <v>4000</v>
      </c>
      <c r="C2365" s="37" t="s">
        <v>1094</v>
      </c>
      <c r="D2365" s="12" t="s">
        <v>57</v>
      </c>
      <c r="E2365" s="37" t="s">
        <v>57</v>
      </c>
      <c r="F2365" s="27" t="s">
        <v>1023</v>
      </c>
      <c r="G2365" s="27" t="s">
        <v>41</v>
      </c>
      <c r="H2365" s="6">
        <f t="shared" si="143"/>
        <v>-4000</v>
      </c>
      <c r="I2365" s="22">
        <f aca="true" t="shared" si="144" ref="I2365:I2426">+B2365/M2365</f>
        <v>8</v>
      </c>
      <c r="J2365" s="36"/>
      <c r="K2365" t="s">
        <v>928</v>
      </c>
      <c r="L2365" s="36"/>
      <c r="M2365" s="2">
        <v>500</v>
      </c>
    </row>
    <row r="2366" spans="2:13" ht="12.75">
      <c r="B2366" s="325">
        <v>2500</v>
      </c>
      <c r="C2366" s="1" t="s">
        <v>1024</v>
      </c>
      <c r="D2366" s="12" t="s">
        <v>57</v>
      </c>
      <c r="E2366" s="1" t="s">
        <v>57</v>
      </c>
      <c r="F2366" s="27" t="s">
        <v>1023</v>
      </c>
      <c r="G2366" s="27" t="s">
        <v>41</v>
      </c>
      <c r="H2366" s="6">
        <f t="shared" si="143"/>
        <v>-6500</v>
      </c>
      <c r="I2366" s="22">
        <f t="shared" si="144"/>
        <v>5</v>
      </c>
      <c r="K2366" t="s">
        <v>928</v>
      </c>
      <c r="M2366" s="2">
        <v>500</v>
      </c>
    </row>
    <row r="2367" spans="2:13" ht="12.75">
      <c r="B2367" s="325">
        <v>1500</v>
      </c>
      <c r="C2367" s="12" t="s">
        <v>1095</v>
      </c>
      <c r="D2367" s="12" t="s">
        <v>57</v>
      </c>
      <c r="E2367" s="1" t="s">
        <v>57</v>
      </c>
      <c r="F2367" s="27" t="s">
        <v>1025</v>
      </c>
      <c r="G2367" s="27" t="s">
        <v>41</v>
      </c>
      <c r="H2367" s="6">
        <f t="shared" si="143"/>
        <v>-8000</v>
      </c>
      <c r="I2367" s="22">
        <f t="shared" si="144"/>
        <v>3</v>
      </c>
      <c r="K2367" t="s">
        <v>928</v>
      </c>
      <c r="M2367" s="2">
        <v>500</v>
      </c>
    </row>
    <row r="2368" spans="2:13" ht="12.75">
      <c r="B2368" s="325">
        <v>5000</v>
      </c>
      <c r="C2368" s="1" t="s">
        <v>1096</v>
      </c>
      <c r="D2368" s="12" t="s">
        <v>57</v>
      </c>
      <c r="E2368" s="1" t="s">
        <v>57</v>
      </c>
      <c r="F2368" s="27" t="s">
        <v>1026</v>
      </c>
      <c r="G2368" s="27" t="s">
        <v>43</v>
      </c>
      <c r="H2368" s="6">
        <f t="shared" si="143"/>
        <v>-13000</v>
      </c>
      <c r="I2368" s="22">
        <f t="shared" si="144"/>
        <v>10</v>
      </c>
      <c r="K2368" t="s">
        <v>928</v>
      </c>
      <c r="M2368" s="2">
        <v>500</v>
      </c>
    </row>
    <row r="2369" spans="2:13" ht="12.75">
      <c r="B2369" s="325">
        <v>3025</v>
      </c>
      <c r="C2369" s="1" t="s">
        <v>1029</v>
      </c>
      <c r="D2369" s="12" t="s">
        <v>57</v>
      </c>
      <c r="E2369" s="1" t="s">
        <v>57</v>
      </c>
      <c r="F2369" s="27" t="s">
        <v>1030</v>
      </c>
      <c r="G2369" s="27" t="s">
        <v>45</v>
      </c>
      <c r="H2369" s="6">
        <f t="shared" si="143"/>
        <v>-16025</v>
      </c>
      <c r="I2369" s="22">
        <f t="shared" si="144"/>
        <v>6.05</v>
      </c>
      <c r="K2369" t="s">
        <v>928</v>
      </c>
      <c r="M2369" s="2">
        <v>500</v>
      </c>
    </row>
    <row r="2370" spans="2:13" ht="12.75">
      <c r="B2370" s="325">
        <v>5000</v>
      </c>
      <c r="C2370" s="1" t="s">
        <v>1031</v>
      </c>
      <c r="D2370" s="12" t="s">
        <v>57</v>
      </c>
      <c r="E2370" s="1" t="s">
        <v>57</v>
      </c>
      <c r="F2370" s="27" t="s">
        <v>1032</v>
      </c>
      <c r="G2370" s="27" t="s">
        <v>91</v>
      </c>
      <c r="H2370" s="6">
        <f t="shared" si="143"/>
        <v>-21025</v>
      </c>
      <c r="I2370" s="22">
        <f t="shared" si="144"/>
        <v>10</v>
      </c>
      <c r="K2370" t="s">
        <v>928</v>
      </c>
      <c r="M2370" s="2">
        <v>500</v>
      </c>
    </row>
    <row r="2371" spans="2:13" ht="12.75">
      <c r="B2371" s="325">
        <v>1000</v>
      </c>
      <c r="C2371" s="1" t="s">
        <v>1033</v>
      </c>
      <c r="D2371" s="12" t="s">
        <v>57</v>
      </c>
      <c r="E2371" s="1" t="s">
        <v>57</v>
      </c>
      <c r="F2371" s="27" t="s">
        <v>1020</v>
      </c>
      <c r="G2371" s="27" t="s">
        <v>103</v>
      </c>
      <c r="H2371" s="6">
        <f t="shared" si="143"/>
        <v>-22025</v>
      </c>
      <c r="I2371" s="22">
        <f t="shared" si="144"/>
        <v>2</v>
      </c>
      <c r="K2371" t="s">
        <v>928</v>
      </c>
      <c r="M2371" s="2">
        <v>500</v>
      </c>
    </row>
    <row r="2372" spans="2:13" ht="12.75">
      <c r="B2372" s="325">
        <v>2700</v>
      </c>
      <c r="C2372" s="1" t="s">
        <v>1034</v>
      </c>
      <c r="D2372" s="12" t="s">
        <v>57</v>
      </c>
      <c r="E2372" s="1" t="s">
        <v>57</v>
      </c>
      <c r="F2372" s="27" t="s">
        <v>1035</v>
      </c>
      <c r="G2372" s="27" t="s">
        <v>104</v>
      </c>
      <c r="H2372" s="6">
        <f t="shared" si="143"/>
        <v>-24725</v>
      </c>
      <c r="I2372" s="22">
        <f t="shared" si="144"/>
        <v>5.4</v>
      </c>
      <c r="K2372" t="s">
        <v>928</v>
      </c>
      <c r="M2372" s="2">
        <v>500</v>
      </c>
    </row>
    <row r="2373" spans="2:13" ht="12.75">
      <c r="B2373" s="325">
        <v>850</v>
      </c>
      <c r="C2373" s="1" t="s">
        <v>1036</v>
      </c>
      <c r="D2373" s="12" t="s">
        <v>57</v>
      </c>
      <c r="E2373" s="1" t="s">
        <v>57</v>
      </c>
      <c r="F2373" s="27" t="s">
        <v>1035</v>
      </c>
      <c r="G2373" s="27" t="s">
        <v>104</v>
      </c>
      <c r="H2373" s="6">
        <f t="shared" si="143"/>
        <v>-25575</v>
      </c>
      <c r="I2373" s="22">
        <f t="shared" si="144"/>
        <v>1.7</v>
      </c>
      <c r="K2373" t="s">
        <v>928</v>
      </c>
      <c r="M2373" s="2">
        <v>500</v>
      </c>
    </row>
    <row r="2374" spans="2:13" ht="12.75">
      <c r="B2374" s="325">
        <v>5000</v>
      </c>
      <c r="C2374" s="1" t="s">
        <v>1096</v>
      </c>
      <c r="D2374" s="12" t="s">
        <v>57</v>
      </c>
      <c r="E2374" s="1" t="s">
        <v>57</v>
      </c>
      <c r="F2374" s="27" t="s">
        <v>1037</v>
      </c>
      <c r="G2374" s="27" t="s">
        <v>104</v>
      </c>
      <c r="H2374" s="6">
        <f t="shared" si="143"/>
        <v>-30575</v>
      </c>
      <c r="I2374" s="22">
        <f t="shared" si="144"/>
        <v>10</v>
      </c>
      <c r="K2374" t="s">
        <v>928</v>
      </c>
      <c r="M2374" s="2">
        <v>500</v>
      </c>
    </row>
    <row r="2375" spans="2:13" ht="12.75">
      <c r="B2375" s="325">
        <v>1000</v>
      </c>
      <c r="C2375" s="1" t="s">
        <v>1096</v>
      </c>
      <c r="D2375" s="12" t="s">
        <v>57</v>
      </c>
      <c r="E2375" s="1" t="s">
        <v>57</v>
      </c>
      <c r="F2375" s="27" t="s">
        <v>1020</v>
      </c>
      <c r="G2375" s="27" t="s">
        <v>104</v>
      </c>
      <c r="H2375" s="6">
        <f t="shared" si="143"/>
        <v>-31575</v>
      </c>
      <c r="I2375" s="22">
        <f t="shared" si="144"/>
        <v>2</v>
      </c>
      <c r="K2375" t="s">
        <v>928</v>
      </c>
      <c r="M2375" s="2">
        <v>500</v>
      </c>
    </row>
    <row r="2376" spans="2:13" ht="12.75">
      <c r="B2376" s="325">
        <v>30000</v>
      </c>
      <c r="C2376" s="1" t="s">
        <v>1038</v>
      </c>
      <c r="D2376" s="12" t="s">
        <v>57</v>
      </c>
      <c r="E2376" s="1" t="s">
        <v>57</v>
      </c>
      <c r="F2376" s="88" t="s">
        <v>1039</v>
      </c>
      <c r="G2376" s="27" t="s">
        <v>102</v>
      </c>
      <c r="H2376" s="6">
        <f t="shared" si="143"/>
        <v>-61575</v>
      </c>
      <c r="I2376" s="22">
        <f t="shared" si="144"/>
        <v>60</v>
      </c>
      <c r="K2376" t="s">
        <v>928</v>
      </c>
      <c r="M2376" s="2">
        <v>500</v>
      </c>
    </row>
    <row r="2377" spans="2:13" ht="12.75">
      <c r="B2377" s="325">
        <v>5000</v>
      </c>
      <c r="C2377" s="1" t="s">
        <v>1096</v>
      </c>
      <c r="D2377" s="12" t="s">
        <v>57</v>
      </c>
      <c r="E2377" s="1" t="s">
        <v>57</v>
      </c>
      <c r="F2377" s="27" t="s">
        <v>1040</v>
      </c>
      <c r="G2377" s="27" t="s">
        <v>216</v>
      </c>
      <c r="H2377" s="6">
        <f t="shared" si="143"/>
        <v>-66575</v>
      </c>
      <c r="I2377" s="22">
        <f t="shared" si="144"/>
        <v>10</v>
      </c>
      <c r="K2377" t="s">
        <v>928</v>
      </c>
      <c r="M2377" s="2">
        <v>500</v>
      </c>
    </row>
    <row r="2378" spans="2:13" ht="12.75">
      <c r="B2378" s="325">
        <v>5000</v>
      </c>
      <c r="C2378" s="1" t="s">
        <v>1096</v>
      </c>
      <c r="D2378" s="12" t="s">
        <v>57</v>
      </c>
      <c r="E2378" s="1" t="s">
        <v>57</v>
      </c>
      <c r="F2378" s="27" t="s">
        <v>937</v>
      </c>
      <c r="G2378" s="27" t="s">
        <v>296</v>
      </c>
      <c r="H2378" s="6">
        <f t="shared" si="143"/>
        <v>-71575</v>
      </c>
      <c r="I2378" s="22">
        <f t="shared" si="144"/>
        <v>10</v>
      </c>
      <c r="K2378" t="s">
        <v>928</v>
      </c>
      <c r="M2378" s="2">
        <v>500</v>
      </c>
    </row>
    <row r="2379" spans="2:13" ht="12.75">
      <c r="B2379" s="322">
        <v>12000</v>
      </c>
      <c r="C2379" s="33" t="s">
        <v>1125</v>
      </c>
      <c r="D2379" s="12" t="s">
        <v>57</v>
      </c>
      <c r="E2379" s="33" t="s">
        <v>57</v>
      </c>
      <c r="F2379" s="27" t="s">
        <v>1041</v>
      </c>
      <c r="G2379" s="31" t="s">
        <v>16</v>
      </c>
      <c r="H2379" s="6">
        <f t="shared" si="143"/>
        <v>-83575</v>
      </c>
      <c r="I2379" s="22">
        <f t="shared" si="144"/>
        <v>24</v>
      </c>
      <c r="K2379" t="s">
        <v>992</v>
      </c>
      <c r="M2379" s="2">
        <v>500</v>
      </c>
    </row>
    <row r="2380" spans="2:13" ht="12.75">
      <c r="B2380" s="325">
        <v>4000</v>
      </c>
      <c r="C2380" s="33" t="s">
        <v>1042</v>
      </c>
      <c r="D2380" s="12" t="s">
        <v>57</v>
      </c>
      <c r="E2380" s="33" t="s">
        <v>57</v>
      </c>
      <c r="F2380" s="27" t="s">
        <v>1043</v>
      </c>
      <c r="G2380" s="27" t="s">
        <v>41</v>
      </c>
      <c r="H2380" s="6">
        <f t="shared" si="143"/>
        <v>-87575</v>
      </c>
      <c r="I2380" s="22">
        <f t="shared" si="144"/>
        <v>8</v>
      </c>
      <c r="K2380" t="s">
        <v>992</v>
      </c>
      <c r="M2380" s="2">
        <v>500</v>
      </c>
    </row>
    <row r="2381" spans="2:13" ht="12.75">
      <c r="B2381" s="325">
        <v>3500</v>
      </c>
      <c r="C2381" s="1" t="s">
        <v>1101</v>
      </c>
      <c r="D2381" s="12" t="s">
        <v>57</v>
      </c>
      <c r="E2381" s="1" t="s">
        <v>57</v>
      </c>
      <c r="F2381" s="27" t="s">
        <v>1044</v>
      </c>
      <c r="G2381" s="27" t="s">
        <v>259</v>
      </c>
      <c r="H2381" s="6">
        <f t="shared" si="143"/>
        <v>-91075</v>
      </c>
      <c r="I2381" s="22">
        <f t="shared" si="144"/>
        <v>7</v>
      </c>
      <c r="K2381" t="s">
        <v>992</v>
      </c>
      <c r="M2381" s="2">
        <v>500</v>
      </c>
    </row>
    <row r="2382" spans="2:13" ht="12.75">
      <c r="B2382" s="325">
        <v>1500</v>
      </c>
      <c r="C2382" s="1" t="s">
        <v>1121</v>
      </c>
      <c r="D2382" s="12" t="s">
        <v>57</v>
      </c>
      <c r="E2382" s="1" t="s">
        <v>57</v>
      </c>
      <c r="F2382" s="27" t="s">
        <v>1044</v>
      </c>
      <c r="G2382" s="27" t="s">
        <v>259</v>
      </c>
      <c r="H2382" s="6">
        <f t="shared" si="143"/>
        <v>-92575</v>
      </c>
      <c r="I2382" s="22">
        <f t="shared" si="144"/>
        <v>3</v>
      </c>
      <c r="K2382" t="s">
        <v>992</v>
      </c>
      <c r="M2382" s="2">
        <v>500</v>
      </c>
    </row>
    <row r="2383" spans="2:13" ht="12.75">
      <c r="B2383" s="325">
        <v>1200</v>
      </c>
      <c r="C2383" s="1" t="s">
        <v>1102</v>
      </c>
      <c r="D2383" s="12" t="s">
        <v>57</v>
      </c>
      <c r="E2383" s="1" t="s">
        <v>57</v>
      </c>
      <c r="F2383" s="27" t="s">
        <v>1045</v>
      </c>
      <c r="G2383" s="27" t="s">
        <v>279</v>
      </c>
      <c r="H2383" s="6">
        <f t="shared" si="143"/>
        <v>-93775</v>
      </c>
      <c r="I2383" s="22">
        <f t="shared" si="144"/>
        <v>2.4</v>
      </c>
      <c r="K2383" t="s">
        <v>992</v>
      </c>
      <c r="M2383" s="2">
        <v>500</v>
      </c>
    </row>
    <row r="2384" spans="2:13" ht="12.75">
      <c r="B2384" s="325">
        <v>3025</v>
      </c>
      <c r="C2384" s="1" t="s">
        <v>1046</v>
      </c>
      <c r="D2384" s="12" t="s">
        <v>57</v>
      </c>
      <c r="E2384" s="1" t="s">
        <v>57</v>
      </c>
      <c r="F2384" s="27" t="s">
        <v>1047</v>
      </c>
      <c r="G2384" s="27" t="s">
        <v>294</v>
      </c>
      <c r="H2384" s="6">
        <f t="shared" si="143"/>
        <v>-96800</v>
      </c>
      <c r="I2384" s="22">
        <f t="shared" si="144"/>
        <v>6.05</v>
      </c>
      <c r="K2384" t="s">
        <v>992</v>
      </c>
      <c r="M2384" s="2">
        <v>500</v>
      </c>
    </row>
    <row r="2385" spans="2:13" ht="12.75">
      <c r="B2385" s="325">
        <v>500</v>
      </c>
      <c r="C2385" s="1" t="s">
        <v>1102</v>
      </c>
      <c r="D2385" s="12" t="s">
        <v>57</v>
      </c>
      <c r="E2385" s="1" t="s">
        <v>57</v>
      </c>
      <c r="F2385" s="27" t="s">
        <v>1048</v>
      </c>
      <c r="G2385" s="27" t="s">
        <v>296</v>
      </c>
      <c r="H2385" s="6">
        <f t="shared" si="143"/>
        <v>-97300</v>
      </c>
      <c r="I2385" s="22">
        <f t="shared" si="144"/>
        <v>1</v>
      </c>
      <c r="K2385" t="s">
        <v>992</v>
      </c>
      <c r="M2385" s="2">
        <v>500</v>
      </c>
    </row>
    <row r="2386" spans="2:13" ht="12.75">
      <c r="B2386" s="414">
        <v>6000</v>
      </c>
      <c r="C2386" s="83" t="s">
        <v>377</v>
      </c>
      <c r="D2386" s="83" t="s">
        <v>11</v>
      </c>
      <c r="E2386" s="1" t="s">
        <v>57</v>
      </c>
      <c r="F2386" s="70" t="s">
        <v>378</v>
      </c>
      <c r="G2386" s="70" t="s">
        <v>16</v>
      </c>
      <c r="H2386" s="6">
        <f t="shared" si="143"/>
        <v>-103300</v>
      </c>
      <c r="I2386" s="22">
        <f t="shared" si="144"/>
        <v>12</v>
      </c>
      <c r="K2386" s="84" t="s">
        <v>142</v>
      </c>
      <c r="L2386">
        <v>26</v>
      </c>
      <c r="M2386" s="2">
        <v>500</v>
      </c>
    </row>
    <row r="2387" spans="1:13" s="62" customFormat="1" ht="12.75">
      <c r="A2387" s="11"/>
      <c r="B2387" s="329">
        <f>SUM(B2365:B2386)</f>
        <v>103300</v>
      </c>
      <c r="C2387" s="11"/>
      <c r="D2387" s="11"/>
      <c r="E2387" s="11" t="s">
        <v>57</v>
      </c>
      <c r="F2387" s="18"/>
      <c r="G2387" s="18"/>
      <c r="H2387" s="59">
        <v>0</v>
      </c>
      <c r="I2387" s="61">
        <f t="shared" si="144"/>
        <v>206.6</v>
      </c>
      <c r="M2387" s="63">
        <v>500</v>
      </c>
    </row>
    <row r="2388" spans="2:13" ht="12.75">
      <c r="B2388" s="325"/>
      <c r="H2388" s="6">
        <f>H2387-B2388</f>
        <v>0</v>
      </c>
      <c r="I2388" s="22">
        <f t="shared" si="144"/>
        <v>0</v>
      </c>
      <c r="M2388" s="2">
        <v>500</v>
      </c>
    </row>
    <row r="2389" spans="2:13" ht="12.75">
      <c r="B2389" s="325"/>
      <c r="H2389" s="6">
        <f>H2388-B2389</f>
        <v>0</v>
      </c>
      <c r="I2389" s="22">
        <f t="shared" si="144"/>
        <v>0</v>
      </c>
      <c r="M2389" s="2">
        <v>500</v>
      </c>
    </row>
    <row r="2390" spans="2:13" ht="12.75">
      <c r="B2390" s="325">
        <v>875</v>
      </c>
      <c r="C2390" s="33" t="s">
        <v>1027</v>
      </c>
      <c r="D2390" s="12" t="s">
        <v>57</v>
      </c>
      <c r="E2390" s="1" t="s">
        <v>1049</v>
      </c>
      <c r="F2390" s="27" t="s">
        <v>1050</v>
      </c>
      <c r="G2390" s="27" t="s">
        <v>41</v>
      </c>
      <c r="H2390" s="6">
        <f aca="true" t="shared" si="145" ref="H2390:H2422">H2389-B2390</f>
        <v>-875</v>
      </c>
      <c r="I2390" s="22">
        <f t="shared" si="144"/>
        <v>1.75</v>
      </c>
      <c r="K2390" t="s">
        <v>992</v>
      </c>
      <c r="M2390" s="2">
        <v>500</v>
      </c>
    </row>
    <row r="2391" spans="2:13" ht="12.75">
      <c r="B2391" s="325">
        <v>1775</v>
      </c>
      <c r="C2391" s="33" t="s">
        <v>1027</v>
      </c>
      <c r="D2391" s="12" t="s">
        <v>57</v>
      </c>
      <c r="E2391" s="1" t="s">
        <v>1049</v>
      </c>
      <c r="F2391" s="27" t="s">
        <v>1051</v>
      </c>
      <c r="G2391" s="27" t="s">
        <v>41</v>
      </c>
      <c r="H2391" s="6">
        <f t="shared" si="145"/>
        <v>-2650</v>
      </c>
      <c r="I2391" s="22">
        <f t="shared" si="144"/>
        <v>3.55</v>
      </c>
      <c r="K2391" t="s">
        <v>992</v>
      </c>
      <c r="M2391" s="2">
        <v>500</v>
      </c>
    </row>
    <row r="2392" spans="2:13" ht="12.75">
      <c r="B2392" s="415">
        <v>1775</v>
      </c>
      <c r="C2392" s="33" t="s">
        <v>1027</v>
      </c>
      <c r="D2392" s="12" t="s">
        <v>57</v>
      </c>
      <c r="E2392" s="1" t="s">
        <v>1049</v>
      </c>
      <c r="F2392" s="27" t="s">
        <v>1052</v>
      </c>
      <c r="G2392" s="27" t="s">
        <v>41</v>
      </c>
      <c r="H2392" s="6">
        <f t="shared" si="145"/>
        <v>-4425</v>
      </c>
      <c r="I2392" s="22">
        <f t="shared" si="144"/>
        <v>3.55</v>
      </c>
      <c r="J2392" s="36"/>
      <c r="K2392" t="s">
        <v>992</v>
      </c>
      <c r="L2392" s="36"/>
      <c r="M2392" s="2">
        <v>500</v>
      </c>
    </row>
    <row r="2393" spans="2:13" ht="12.75">
      <c r="B2393" s="325">
        <v>1475</v>
      </c>
      <c r="C2393" s="33" t="s">
        <v>1027</v>
      </c>
      <c r="D2393" s="12" t="s">
        <v>57</v>
      </c>
      <c r="E2393" s="33" t="s">
        <v>1049</v>
      </c>
      <c r="F2393" s="27" t="s">
        <v>1053</v>
      </c>
      <c r="G2393" s="27" t="s">
        <v>58</v>
      </c>
      <c r="H2393" s="6">
        <f t="shared" si="145"/>
        <v>-5900</v>
      </c>
      <c r="I2393" s="22">
        <f t="shared" si="144"/>
        <v>2.95</v>
      </c>
      <c r="K2393" t="s">
        <v>992</v>
      </c>
      <c r="M2393" s="2">
        <v>500</v>
      </c>
    </row>
    <row r="2394" spans="2:13" ht="12.75">
      <c r="B2394" s="325">
        <v>875</v>
      </c>
      <c r="C2394" s="33" t="s">
        <v>1027</v>
      </c>
      <c r="D2394" s="12" t="s">
        <v>57</v>
      </c>
      <c r="E2394" s="33" t="s">
        <v>1049</v>
      </c>
      <c r="F2394" s="27" t="s">
        <v>1054</v>
      </c>
      <c r="G2394" s="27" t="s">
        <v>102</v>
      </c>
      <c r="H2394" s="6">
        <f t="shared" si="145"/>
        <v>-6775</v>
      </c>
      <c r="I2394" s="22">
        <f t="shared" si="144"/>
        <v>1.75</v>
      </c>
      <c r="K2394" t="s">
        <v>992</v>
      </c>
      <c r="M2394" s="2">
        <v>500</v>
      </c>
    </row>
    <row r="2395" spans="2:13" ht="12.75">
      <c r="B2395" s="325">
        <v>725</v>
      </c>
      <c r="C2395" s="33" t="s">
        <v>1027</v>
      </c>
      <c r="D2395" s="12" t="s">
        <v>57</v>
      </c>
      <c r="E2395" s="33" t="s">
        <v>1049</v>
      </c>
      <c r="F2395" s="27" t="s">
        <v>1055</v>
      </c>
      <c r="G2395" s="27" t="s">
        <v>102</v>
      </c>
      <c r="H2395" s="6">
        <f t="shared" si="145"/>
        <v>-7500</v>
      </c>
      <c r="I2395" s="22">
        <f t="shared" si="144"/>
        <v>1.45</v>
      </c>
      <c r="K2395" t="s">
        <v>992</v>
      </c>
      <c r="M2395" s="2">
        <v>500</v>
      </c>
    </row>
    <row r="2396" spans="2:13" ht="12.75">
      <c r="B2396" s="325">
        <v>475</v>
      </c>
      <c r="C2396" s="33" t="s">
        <v>1027</v>
      </c>
      <c r="D2396" s="12" t="s">
        <v>57</v>
      </c>
      <c r="E2396" s="33" t="s">
        <v>1049</v>
      </c>
      <c r="F2396" s="27" t="s">
        <v>1056</v>
      </c>
      <c r="G2396" s="27" t="s">
        <v>102</v>
      </c>
      <c r="H2396" s="6">
        <f t="shared" si="145"/>
        <v>-7975</v>
      </c>
      <c r="I2396" s="22">
        <f t="shared" si="144"/>
        <v>0.95</v>
      </c>
      <c r="K2396" t="s">
        <v>992</v>
      </c>
      <c r="M2396" s="2">
        <v>500</v>
      </c>
    </row>
    <row r="2397" spans="2:13" ht="12.75">
      <c r="B2397" s="325">
        <v>3000</v>
      </c>
      <c r="C2397" s="33" t="s">
        <v>1027</v>
      </c>
      <c r="D2397" s="12" t="s">
        <v>57</v>
      </c>
      <c r="E2397" s="33" t="s">
        <v>1049</v>
      </c>
      <c r="F2397" s="27" t="s">
        <v>1057</v>
      </c>
      <c r="G2397" s="27" t="s">
        <v>95</v>
      </c>
      <c r="H2397" s="6">
        <f t="shared" si="145"/>
        <v>-10975</v>
      </c>
      <c r="I2397" s="22">
        <f t="shared" si="144"/>
        <v>6</v>
      </c>
      <c r="K2397" t="s">
        <v>992</v>
      </c>
      <c r="M2397" s="2">
        <v>500</v>
      </c>
    </row>
    <row r="2398" spans="2:13" ht="12.75">
      <c r="B2398" s="325">
        <v>1775</v>
      </c>
      <c r="C2398" s="33" t="s">
        <v>1027</v>
      </c>
      <c r="D2398" s="12" t="s">
        <v>57</v>
      </c>
      <c r="E2398" s="33" t="s">
        <v>1049</v>
      </c>
      <c r="F2398" s="27" t="s">
        <v>1058</v>
      </c>
      <c r="G2398" s="27" t="s">
        <v>95</v>
      </c>
      <c r="H2398" s="6">
        <f t="shared" si="145"/>
        <v>-12750</v>
      </c>
      <c r="I2398" s="22">
        <f t="shared" si="144"/>
        <v>3.55</v>
      </c>
      <c r="K2398" t="s">
        <v>992</v>
      </c>
      <c r="M2398" s="2">
        <v>500</v>
      </c>
    </row>
    <row r="2399" spans="2:13" ht="12.75">
      <c r="B2399" s="325">
        <v>1200</v>
      </c>
      <c r="C2399" s="33" t="s">
        <v>1027</v>
      </c>
      <c r="D2399" s="12" t="s">
        <v>57</v>
      </c>
      <c r="E2399" s="33" t="s">
        <v>1049</v>
      </c>
      <c r="F2399" s="27" t="s">
        <v>1059</v>
      </c>
      <c r="G2399" s="27" t="s">
        <v>95</v>
      </c>
      <c r="H2399" s="6">
        <f t="shared" si="145"/>
        <v>-13950</v>
      </c>
      <c r="I2399" s="22">
        <f t="shared" si="144"/>
        <v>2.4</v>
      </c>
      <c r="K2399" t="s">
        <v>992</v>
      </c>
      <c r="M2399" s="2">
        <v>500</v>
      </c>
    </row>
    <row r="2400" spans="2:13" ht="12.75">
      <c r="B2400" s="325">
        <v>2500</v>
      </c>
      <c r="C2400" s="33" t="s">
        <v>1027</v>
      </c>
      <c r="D2400" s="12" t="s">
        <v>57</v>
      </c>
      <c r="E2400" s="1" t="s">
        <v>1049</v>
      </c>
      <c r="F2400" s="27" t="s">
        <v>1060</v>
      </c>
      <c r="G2400" s="27" t="s">
        <v>95</v>
      </c>
      <c r="H2400" s="6">
        <f t="shared" si="145"/>
        <v>-16450</v>
      </c>
      <c r="I2400" s="22">
        <f t="shared" si="144"/>
        <v>5</v>
      </c>
      <c r="K2400" t="s">
        <v>992</v>
      </c>
      <c r="M2400" s="2">
        <v>500</v>
      </c>
    </row>
    <row r="2401" spans="2:13" ht="12.75">
      <c r="B2401" s="325">
        <v>1475</v>
      </c>
      <c r="C2401" s="33" t="s">
        <v>1027</v>
      </c>
      <c r="D2401" s="12" t="s">
        <v>57</v>
      </c>
      <c r="E2401" s="33" t="s">
        <v>1049</v>
      </c>
      <c r="F2401" s="27" t="s">
        <v>1061</v>
      </c>
      <c r="G2401" s="27" t="s">
        <v>97</v>
      </c>
      <c r="H2401" s="6">
        <f t="shared" si="145"/>
        <v>-17925</v>
      </c>
      <c r="I2401" s="22">
        <f t="shared" si="144"/>
        <v>2.95</v>
      </c>
      <c r="K2401" t="s">
        <v>992</v>
      </c>
      <c r="M2401" s="2">
        <v>500</v>
      </c>
    </row>
    <row r="2402" spans="2:13" ht="12.75">
      <c r="B2402" s="325">
        <v>1175</v>
      </c>
      <c r="C2402" s="33" t="s">
        <v>1027</v>
      </c>
      <c r="D2402" s="12" t="s">
        <v>57</v>
      </c>
      <c r="E2402" s="33" t="s">
        <v>1049</v>
      </c>
      <c r="F2402" s="27" t="s">
        <v>1062</v>
      </c>
      <c r="G2402" s="27" t="s">
        <v>99</v>
      </c>
      <c r="H2402" s="6">
        <f t="shared" si="145"/>
        <v>-19100</v>
      </c>
      <c r="I2402" s="22">
        <f t="shared" si="144"/>
        <v>2.35</v>
      </c>
      <c r="K2402" t="s">
        <v>992</v>
      </c>
      <c r="M2402" s="2">
        <v>500</v>
      </c>
    </row>
    <row r="2403" spans="2:13" ht="12.75">
      <c r="B2403" s="325">
        <v>1175</v>
      </c>
      <c r="C2403" s="1" t="s">
        <v>1027</v>
      </c>
      <c r="D2403" s="12" t="s">
        <v>57</v>
      </c>
      <c r="E2403" s="33" t="s">
        <v>1049</v>
      </c>
      <c r="F2403" s="27" t="s">
        <v>1063</v>
      </c>
      <c r="G2403" s="27" t="s">
        <v>99</v>
      </c>
      <c r="H2403" s="6">
        <f t="shared" si="145"/>
        <v>-20275</v>
      </c>
      <c r="I2403" s="22">
        <f t="shared" si="144"/>
        <v>2.35</v>
      </c>
      <c r="K2403" t="s">
        <v>992</v>
      </c>
      <c r="M2403" s="2">
        <v>500</v>
      </c>
    </row>
    <row r="2404" spans="2:13" ht="12.75">
      <c r="B2404" s="325">
        <v>1475</v>
      </c>
      <c r="C2404" s="33" t="s">
        <v>1027</v>
      </c>
      <c r="D2404" s="12" t="s">
        <v>57</v>
      </c>
      <c r="E2404" s="33" t="s">
        <v>1049</v>
      </c>
      <c r="F2404" s="27" t="s">
        <v>1064</v>
      </c>
      <c r="G2404" s="27" t="s">
        <v>216</v>
      </c>
      <c r="H2404" s="6">
        <f t="shared" si="145"/>
        <v>-21750</v>
      </c>
      <c r="I2404" s="22">
        <f t="shared" si="144"/>
        <v>2.95</v>
      </c>
      <c r="K2404" t="s">
        <v>992</v>
      </c>
      <c r="M2404" s="2">
        <v>500</v>
      </c>
    </row>
    <row r="2405" spans="2:13" ht="12.75">
      <c r="B2405" s="325">
        <v>2200</v>
      </c>
      <c r="C2405" s="33" t="s">
        <v>1027</v>
      </c>
      <c r="D2405" s="12" t="s">
        <v>57</v>
      </c>
      <c r="E2405" s="33" t="s">
        <v>1049</v>
      </c>
      <c r="F2405" s="27" t="s">
        <v>1065</v>
      </c>
      <c r="G2405" s="27" t="s">
        <v>216</v>
      </c>
      <c r="H2405" s="6">
        <f t="shared" si="145"/>
        <v>-23950</v>
      </c>
      <c r="I2405" s="22">
        <f t="shared" si="144"/>
        <v>4.4</v>
      </c>
      <c r="K2405" t="s">
        <v>992</v>
      </c>
      <c r="M2405" s="2">
        <v>500</v>
      </c>
    </row>
    <row r="2406" spans="2:13" ht="12.75">
      <c r="B2406" s="325">
        <v>3100</v>
      </c>
      <c r="C2406" s="33" t="s">
        <v>1027</v>
      </c>
      <c r="D2406" s="12" t="s">
        <v>57</v>
      </c>
      <c r="E2406" s="33" t="s">
        <v>1049</v>
      </c>
      <c r="F2406" s="27" t="s">
        <v>1066</v>
      </c>
      <c r="G2406" s="27" t="s">
        <v>216</v>
      </c>
      <c r="H2406" s="6">
        <f t="shared" si="145"/>
        <v>-27050</v>
      </c>
      <c r="I2406" s="22">
        <f t="shared" si="144"/>
        <v>6.2</v>
      </c>
      <c r="K2406" t="s">
        <v>992</v>
      </c>
      <c r="M2406" s="2">
        <v>500</v>
      </c>
    </row>
    <row r="2407" spans="2:13" ht="12.75">
      <c r="B2407" s="325">
        <v>1475</v>
      </c>
      <c r="C2407" s="33" t="s">
        <v>1027</v>
      </c>
      <c r="D2407" s="12" t="s">
        <v>57</v>
      </c>
      <c r="E2407" s="33" t="s">
        <v>1049</v>
      </c>
      <c r="F2407" s="27" t="s">
        <v>1067</v>
      </c>
      <c r="G2407" s="27" t="s">
        <v>216</v>
      </c>
      <c r="H2407" s="6">
        <f t="shared" si="145"/>
        <v>-28525</v>
      </c>
      <c r="I2407" s="22">
        <f t="shared" si="144"/>
        <v>2.95</v>
      </c>
      <c r="K2407" t="s">
        <v>992</v>
      </c>
      <c r="M2407" s="2">
        <v>500</v>
      </c>
    </row>
    <row r="2408" spans="2:13" ht="12.75">
      <c r="B2408" s="325">
        <v>1200</v>
      </c>
      <c r="C2408" s="1" t="s">
        <v>1027</v>
      </c>
      <c r="D2408" s="12" t="s">
        <v>57</v>
      </c>
      <c r="E2408" s="1" t="s">
        <v>1049</v>
      </c>
      <c r="F2408" s="27" t="s">
        <v>1068</v>
      </c>
      <c r="G2408" s="27" t="s">
        <v>216</v>
      </c>
      <c r="H2408" s="6">
        <f t="shared" si="145"/>
        <v>-29725</v>
      </c>
      <c r="I2408" s="22">
        <f t="shared" si="144"/>
        <v>2.4</v>
      </c>
      <c r="K2408" t="s">
        <v>992</v>
      </c>
      <c r="M2408" s="2">
        <v>500</v>
      </c>
    </row>
    <row r="2409" spans="2:13" ht="12.75">
      <c r="B2409" s="325">
        <v>1775</v>
      </c>
      <c r="C2409" s="1" t="s">
        <v>1027</v>
      </c>
      <c r="D2409" s="12" t="s">
        <v>57</v>
      </c>
      <c r="E2409" s="1" t="s">
        <v>1049</v>
      </c>
      <c r="F2409" s="27" t="s">
        <v>1069</v>
      </c>
      <c r="G2409" s="27" t="s">
        <v>216</v>
      </c>
      <c r="H2409" s="6">
        <f t="shared" si="145"/>
        <v>-31500</v>
      </c>
      <c r="I2409" s="22">
        <f t="shared" si="144"/>
        <v>3.55</v>
      </c>
      <c r="K2409" t="s">
        <v>992</v>
      </c>
      <c r="M2409" s="2">
        <v>500</v>
      </c>
    </row>
    <row r="2410" spans="2:13" ht="12.75">
      <c r="B2410" s="325">
        <v>1200</v>
      </c>
      <c r="C2410" s="1" t="s">
        <v>1027</v>
      </c>
      <c r="D2410" s="12" t="s">
        <v>57</v>
      </c>
      <c r="E2410" s="1" t="s">
        <v>1049</v>
      </c>
      <c r="F2410" s="27" t="s">
        <v>1070</v>
      </c>
      <c r="G2410" s="27" t="s">
        <v>216</v>
      </c>
      <c r="H2410" s="6">
        <f t="shared" si="145"/>
        <v>-32700</v>
      </c>
      <c r="I2410" s="22">
        <f t="shared" si="144"/>
        <v>2.4</v>
      </c>
      <c r="K2410" t="s">
        <v>992</v>
      </c>
      <c r="M2410" s="2">
        <v>500</v>
      </c>
    </row>
    <row r="2411" spans="2:13" ht="12.75">
      <c r="B2411" s="325">
        <v>775</v>
      </c>
      <c r="C2411" s="1" t="s">
        <v>1027</v>
      </c>
      <c r="D2411" s="12" t="s">
        <v>57</v>
      </c>
      <c r="E2411" s="1" t="s">
        <v>1049</v>
      </c>
      <c r="F2411" s="27" t="s">
        <v>1071</v>
      </c>
      <c r="G2411" s="27" t="s">
        <v>216</v>
      </c>
      <c r="H2411" s="6">
        <f t="shared" si="145"/>
        <v>-33475</v>
      </c>
      <c r="I2411" s="22">
        <f t="shared" si="144"/>
        <v>1.55</v>
      </c>
      <c r="K2411" t="s">
        <v>992</v>
      </c>
      <c r="M2411" s="2">
        <v>500</v>
      </c>
    </row>
    <row r="2412" spans="2:13" ht="12.75">
      <c r="B2412" s="325">
        <v>4200</v>
      </c>
      <c r="C2412" s="1" t="s">
        <v>1027</v>
      </c>
      <c r="D2412" s="12" t="s">
        <v>57</v>
      </c>
      <c r="E2412" s="1" t="s">
        <v>1049</v>
      </c>
      <c r="F2412" s="27" t="s">
        <v>1072</v>
      </c>
      <c r="G2412" s="27" t="s">
        <v>259</v>
      </c>
      <c r="H2412" s="6">
        <f t="shared" si="145"/>
        <v>-37675</v>
      </c>
      <c r="I2412" s="22">
        <f t="shared" si="144"/>
        <v>8.4</v>
      </c>
      <c r="K2412" t="s">
        <v>992</v>
      </c>
      <c r="M2412" s="2">
        <v>500</v>
      </c>
    </row>
    <row r="2413" spans="2:13" ht="12.75">
      <c r="B2413" s="325">
        <v>875</v>
      </c>
      <c r="C2413" s="1" t="s">
        <v>1027</v>
      </c>
      <c r="D2413" s="12" t="s">
        <v>57</v>
      </c>
      <c r="E2413" s="1" t="s">
        <v>1049</v>
      </c>
      <c r="F2413" s="27" t="s">
        <v>1073</v>
      </c>
      <c r="G2413" s="27" t="s">
        <v>259</v>
      </c>
      <c r="H2413" s="6">
        <f t="shared" si="145"/>
        <v>-38550</v>
      </c>
      <c r="I2413" s="22">
        <f t="shared" si="144"/>
        <v>1.75</v>
      </c>
      <c r="K2413" t="s">
        <v>992</v>
      </c>
      <c r="M2413" s="2">
        <v>500</v>
      </c>
    </row>
    <row r="2414" spans="2:13" ht="12.75">
      <c r="B2414" s="325">
        <v>875</v>
      </c>
      <c r="C2414" s="1" t="s">
        <v>1027</v>
      </c>
      <c r="D2414" s="12" t="s">
        <v>57</v>
      </c>
      <c r="E2414" s="1" t="s">
        <v>1049</v>
      </c>
      <c r="F2414" s="27" t="s">
        <v>1074</v>
      </c>
      <c r="G2414" s="27" t="s">
        <v>259</v>
      </c>
      <c r="H2414" s="6">
        <f t="shared" si="145"/>
        <v>-39425</v>
      </c>
      <c r="I2414" s="22">
        <f t="shared" si="144"/>
        <v>1.75</v>
      </c>
      <c r="K2414" t="s">
        <v>992</v>
      </c>
      <c r="M2414" s="2">
        <v>500</v>
      </c>
    </row>
    <row r="2415" spans="2:13" ht="12.75">
      <c r="B2415" s="325">
        <v>2200</v>
      </c>
      <c r="C2415" s="1" t="s">
        <v>1027</v>
      </c>
      <c r="D2415" s="12" t="s">
        <v>57</v>
      </c>
      <c r="E2415" s="1" t="s">
        <v>1049</v>
      </c>
      <c r="F2415" s="27" t="s">
        <v>1075</v>
      </c>
      <c r="G2415" s="27" t="s">
        <v>259</v>
      </c>
      <c r="H2415" s="6">
        <f t="shared" si="145"/>
        <v>-41625</v>
      </c>
      <c r="I2415" s="22">
        <f t="shared" si="144"/>
        <v>4.4</v>
      </c>
      <c r="K2415" t="s">
        <v>992</v>
      </c>
      <c r="M2415" s="2">
        <v>500</v>
      </c>
    </row>
    <row r="2416" spans="2:13" ht="12.75">
      <c r="B2416" s="325">
        <v>1200</v>
      </c>
      <c r="C2416" s="1" t="s">
        <v>1027</v>
      </c>
      <c r="D2416" s="12" t="s">
        <v>57</v>
      </c>
      <c r="E2416" s="1" t="s">
        <v>1049</v>
      </c>
      <c r="F2416" s="27" t="s">
        <v>1076</v>
      </c>
      <c r="G2416" s="27" t="s">
        <v>259</v>
      </c>
      <c r="H2416" s="6">
        <f t="shared" si="145"/>
        <v>-42825</v>
      </c>
      <c r="I2416" s="22">
        <f t="shared" si="144"/>
        <v>2.4</v>
      </c>
      <c r="K2416" t="s">
        <v>992</v>
      </c>
      <c r="M2416" s="2">
        <v>500</v>
      </c>
    </row>
    <row r="2417" spans="1:13" s="15" customFormat="1" ht="12.75">
      <c r="A2417" s="1"/>
      <c r="B2417" s="325">
        <v>1200</v>
      </c>
      <c r="C2417" s="1" t="s">
        <v>1027</v>
      </c>
      <c r="D2417" s="12" t="s">
        <v>57</v>
      </c>
      <c r="E2417" s="1" t="s">
        <v>1049</v>
      </c>
      <c r="F2417" s="27" t="s">
        <v>1077</v>
      </c>
      <c r="G2417" s="27" t="s">
        <v>279</v>
      </c>
      <c r="H2417" s="6">
        <f t="shared" si="145"/>
        <v>-44025</v>
      </c>
      <c r="I2417" s="22">
        <f t="shared" si="144"/>
        <v>2.4</v>
      </c>
      <c r="J2417"/>
      <c r="K2417" t="s">
        <v>992</v>
      </c>
      <c r="L2417"/>
      <c r="M2417" s="2">
        <v>500</v>
      </c>
    </row>
    <row r="2418" spans="2:13" ht="12.75">
      <c r="B2418" s="325">
        <v>1775</v>
      </c>
      <c r="C2418" s="1" t="s">
        <v>1027</v>
      </c>
      <c r="D2418" s="12" t="s">
        <v>57</v>
      </c>
      <c r="E2418" s="1" t="s">
        <v>1049</v>
      </c>
      <c r="F2418" s="27" t="s">
        <v>1078</v>
      </c>
      <c r="G2418" s="27" t="s">
        <v>279</v>
      </c>
      <c r="H2418" s="6">
        <f t="shared" si="145"/>
        <v>-45800</v>
      </c>
      <c r="I2418" s="22">
        <f t="shared" si="144"/>
        <v>3.55</v>
      </c>
      <c r="K2418" t="s">
        <v>992</v>
      </c>
      <c r="M2418" s="2">
        <v>500</v>
      </c>
    </row>
    <row r="2419" spans="1:13" ht="12.75">
      <c r="A2419" s="40"/>
      <c r="B2419" s="322">
        <v>1175</v>
      </c>
      <c r="C2419" s="1" t="s">
        <v>1027</v>
      </c>
      <c r="D2419" s="12" t="s">
        <v>57</v>
      </c>
      <c r="E2419" s="34" t="s">
        <v>1049</v>
      </c>
      <c r="F2419" s="27" t="s">
        <v>1079</v>
      </c>
      <c r="G2419" s="35" t="s">
        <v>292</v>
      </c>
      <c r="H2419" s="6">
        <f t="shared" si="145"/>
        <v>-46975</v>
      </c>
      <c r="I2419" s="22">
        <f t="shared" si="144"/>
        <v>2.35</v>
      </c>
      <c r="J2419" s="41"/>
      <c r="K2419" s="97" t="s">
        <v>992</v>
      </c>
      <c r="L2419" s="41"/>
      <c r="M2419" s="2">
        <v>500</v>
      </c>
    </row>
    <row r="2420" spans="2:13" ht="12.75">
      <c r="B2420" s="325">
        <v>875</v>
      </c>
      <c r="C2420" s="1" t="s">
        <v>1027</v>
      </c>
      <c r="D2420" s="12" t="s">
        <v>57</v>
      </c>
      <c r="E2420" s="1" t="s">
        <v>1049</v>
      </c>
      <c r="F2420" s="27" t="s">
        <v>1080</v>
      </c>
      <c r="G2420" s="27" t="s">
        <v>294</v>
      </c>
      <c r="H2420" s="6">
        <f t="shared" si="145"/>
        <v>-47850</v>
      </c>
      <c r="I2420" s="22">
        <f t="shared" si="144"/>
        <v>1.75</v>
      </c>
      <c r="K2420" t="s">
        <v>992</v>
      </c>
      <c r="M2420" s="2">
        <v>500</v>
      </c>
    </row>
    <row r="2421" spans="2:14" ht="12.75">
      <c r="B2421" s="325">
        <v>475</v>
      </c>
      <c r="C2421" s="1" t="s">
        <v>1027</v>
      </c>
      <c r="D2421" s="12" t="s">
        <v>57</v>
      </c>
      <c r="E2421" s="1" t="s">
        <v>1049</v>
      </c>
      <c r="F2421" s="27" t="s">
        <v>1081</v>
      </c>
      <c r="G2421" s="27" t="s">
        <v>294</v>
      </c>
      <c r="H2421" s="6">
        <f t="shared" si="145"/>
        <v>-48325</v>
      </c>
      <c r="I2421" s="22">
        <f t="shared" si="144"/>
        <v>0.95</v>
      </c>
      <c r="K2421" t="s">
        <v>992</v>
      </c>
      <c r="M2421" s="2">
        <v>500</v>
      </c>
      <c r="N2421" s="38"/>
    </row>
    <row r="2422" spans="2:13" ht="12.75">
      <c r="B2422" s="325">
        <v>4000</v>
      </c>
      <c r="C2422" s="1" t="s">
        <v>1027</v>
      </c>
      <c r="D2422" s="12" t="s">
        <v>57</v>
      </c>
      <c r="E2422" s="1" t="s">
        <v>1049</v>
      </c>
      <c r="F2422" s="27" t="s">
        <v>1082</v>
      </c>
      <c r="G2422" s="27" t="s">
        <v>298</v>
      </c>
      <c r="H2422" s="6">
        <f t="shared" si="145"/>
        <v>-52325</v>
      </c>
      <c r="I2422" s="22">
        <f t="shared" si="144"/>
        <v>8</v>
      </c>
      <c r="K2422" t="s">
        <v>992</v>
      </c>
      <c r="M2422" s="2">
        <v>500</v>
      </c>
    </row>
    <row r="2423" spans="2:13" ht="12.75">
      <c r="B2423" s="325">
        <v>1475</v>
      </c>
      <c r="C2423" s="12" t="s">
        <v>1027</v>
      </c>
      <c r="D2423" s="12" t="s">
        <v>57</v>
      </c>
      <c r="E2423" s="1" t="s">
        <v>1049</v>
      </c>
      <c r="F2423" s="27" t="s">
        <v>1028</v>
      </c>
      <c r="G2423" s="27" t="s">
        <v>43</v>
      </c>
      <c r="H2423" s="6">
        <f>H2368-B2423</f>
        <v>-14475</v>
      </c>
      <c r="I2423" s="22">
        <f t="shared" si="144"/>
        <v>2.95</v>
      </c>
      <c r="K2423" t="s">
        <v>928</v>
      </c>
      <c r="M2423" s="2">
        <v>500</v>
      </c>
    </row>
    <row r="2424" spans="1:13" s="62" customFormat="1" ht="12.75">
      <c r="A2424" s="11"/>
      <c r="B2424" s="329">
        <f>SUM(B2390:B2423)</f>
        <v>53800</v>
      </c>
      <c r="C2424" s="60"/>
      <c r="D2424" s="11"/>
      <c r="E2424" s="175" t="s">
        <v>1049</v>
      </c>
      <c r="F2424" s="18"/>
      <c r="G2424" s="18"/>
      <c r="H2424" s="59">
        <v>0</v>
      </c>
      <c r="I2424" s="61">
        <f t="shared" si="144"/>
        <v>107.6</v>
      </c>
      <c r="J2424" s="175"/>
      <c r="L2424" s="175"/>
      <c r="M2424" s="2">
        <v>500</v>
      </c>
    </row>
    <row r="2425" spans="3:13" ht="12.75">
      <c r="C2425" s="33"/>
      <c r="D2425" s="12"/>
      <c r="H2425" s="6">
        <f>H2424-B2425</f>
        <v>0</v>
      </c>
      <c r="I2425" s="22">
        <f t="shared" si="144"/>
        <v>0</v>
      </c>
      <c r="M2425" s="2">
        <v>500</v>
      </c>
    </row>
    <row r="2426" spans="3:13" ht="12.75">
      <c r="C2426" s="33"/>
      <c r="D2426" s="12"/>
      <c r="H2426" s="6">
        <f>H2425-B2426</f>
        <v>0</v>
      </c>
      <c r="I2426" s="22">
        <f t="shared" si="144"/>
        <v>0</v>
      </c>
      <c r="M2426" s="2">
        <v>500</v>
      </c>
    </row>
    <row r="2427" spans="1:13" s="84" customFormat="1" ht="12.75">
      <c r="A2427" s="33"/>
      <c r="B2427" s="215">
        <v>46138</v>
      </c>
      <c r="C2427" s="33" t="s">
        <v>1083</v>
      </c>
      <c r="D2427" s="33" t="s">
        <v>57</v>
      </c>
      <c r="E2427" s="33" t="s">
        <v>1084</v>
      </c>
      <c r="F2427" s="117" t="s">
        <v>474</v>
      </c>
      <c r="G2427" s="31" t="s">
        <v>319</v>
      </c>
      <c r="H2427" s="6">
        <f>H2426-B2427</f>
        <v>-46138</v>
      </c>
      <c r="I2427" s="22">
        <v>149</v>
      </c>
      <c r="J2427" s="89"/>
      <c r="K2427" s="89"/>
      <c r="L2427" s="89"/>
      <c r="M2427" s="2">
        <v>500</v>
      </c>
    </row>
    <row r="2428" spans="1:13" s="89" customFormat="1" ht="12.75">
      <c r="A2428" s="33"/>
      <c r="B2428" s="215">
        <v>20184</v>
      </c>
      <c r="C2428" s="33" t="s">
        <v>1083</v>
      </c>
      <c r="D2428" s="33" t="s">
        <v>57</v>
      </c>
      <c r="E2428" s="33" t="s">
        <v>1085</v>
      </c>
      <c r="F2428" s="117" t="s">
        <v>474</v>
      </c>
      <c r="G2428" s="31" t="s">
        <v>319</v>
      </c>
      <c r="H2428" s="6">
        <f>H2427-B2428</f>
        <v>-66322</v>
      </c>
      <c r="I2428" s="22">
        <v>150</v>
      </c>
      <c r="M2428" s="2">
        <v>500</v>
      </c>
    </row>
    <row r="2429" spans="1:13" ht="12.75">
      <c r="A2429" s="60"/>
      <c r="B2429" s="429">
        <f>SUM(B2427:B2428)</f>
        <v>66322</v>
      </c>
      <c r="C2429" s="60" t="s">
        <v>1083</v>
      </c>
      <c r="D2429" s="60"/>
      <c r="E2429" s="60"/>
      <c r="F2429" s="134"/>
      <c r="G2429" s="133"/>
      <c r="H2429" s="59">
        <v>0</v>
      </c>
      <c r="I2429" s="61">
        <v>151</v>
      </c>
      <c r="J2429" s="136"/>
      <c r="K2429" s="136"/>
      <c r="L2429" s="136"/>
      <c r="M2429" s="2">
        <v>500</v>
      </c>
    </row>
    <row r="2430" spans="2:13" ht="12.75">
      <c r="B2430" s="433"/>
      <c r="C2430" s="33"/>
      <c r="D2430" s="12"/>
      <c r="H2430" s="6">
        <f>H2429-B2430</f>
        <v>0</v>
      </c>
      <c r="I2430" s="22">
        <f aca="true" t="shared" si="146" ref="I2430:I2449">+B2430/M2430</f>
        <v>0</v>
      </c>
      <c r="M2430" s="2">
        <v>500</v>
      </c>
    </row>
    <row r="2431" spans="2:13" ht="12.75">
      <c r="B2431" s="433"/>
      <c r="D2431" s="12"/>
      <c r="H2431" s="6">
        <f>H2430-B2431</f>
        <v>0</v>
      </c>
      <c r="I2431" s="22">
        <f t="shared" si="146"/>
        <v>0</v>
      </c>
      <c r="M2431" s="2">
        <v>500</v>
      </c>
    </row>
    <row r="2432" spans="2:13" ht="12.75">
      <c r="B2432" s="433">
        <v>5705</v>
      </c>
      <c r="C2432" s="1" t="s">
        <v>1086</v>
      </c>
      <c r="D2432" s="12" t="s">
        <v>57</v>
      </c>
      <c r="E2432" s="1" t="s">
        <v>1087</v>
      </c>
      <c r="F2432" s="138" t="s">
        <v>1088</v>
      </c>
      <c r="G2432" s="27" t="s">
        <v>39</v>
      </c>
      <c r="H2432" s="6">
        <f>H2431-B2432</f>
        <v>-5705</v>
      </c>
      <c r="I2432" s="22">
        <f t="shared" si="146"/>
        <v>11.41</v>
      </c>
      <c r="K2432" t="s">
        <v>928</v>
      </c>
      <c r="M2432" s="2">
        <v>500</v>
      </c>
    </row>
    <row r="2433" spans="2:13" ht="12.75">
      <c r="B2433" s="433">
        <v>78600</v>
      </c>
      <c r="C2433" s="1" t="s">
        <v>1122</v>
      </c>
      <c r="D2433" s="12" t="s">
        <v>57</v>
      </c>
      <c r="E2433" s="1" t="s">
        <v>1087</v>
      </c>
      <c r="F2433" s="138" t="s">
        <v>1123</v>
      </c>
      <c r="G2433" s="27" t="s">
        <v>298</v>
      </c>
      <c r="H2433" s="6">
        <f>H2432-B2433</f>
        <v>-84305</v>
      </c>
      <c r="I2433" s="22">
        <f t="shared" si="146"/>
        <v>157.2</v>
      </c>
      <c r="K2433" t="s">
        <v>928</v>
      </c>
      <c r="M2433" s="2">
        <v>500</v>
      </c>
    </row>
    <row r="2434" spans="1:13" s="62" customFormat="1" ht="12.75">
      <c r="A2434" s="11"/>
      <c r="B2434" s="429">
        <f>SUM(B2432:B2433)</f>
        <v>84305</v>
      </c>
      <c r="C2434" s="11"/>
      <c r="D2434" s="11"/>
      <c r="E2434" s="11" t="s">
        <v>1087</v>
      </c>
      <c r="F2434" s="18"/>
      <c r="G2434" s="18"/>
      <c r="H2434" s="59">
        <v>0</v>
      </c>
      <c r="I2434" s="61">
        <f t="shared" si="146"/>
        <v>168.61</v>
      </c>
      <c r="M2434" s="2">
        <v>500</v>
      </c>
    </row>
    <row r="2435" spans="4:13" ht="12.75">
      <c r="D2435" s="12"/>
      <c r="H2435" s="6">
        <f>H2434-B2435</f>
        <v>0</v>
      </c>
      <c r="I2435" s="22">
        <f t="shared" si="146"/>
        <v>0</v>
      </c>
      <c r="M2435" s="2">
        <v>500</v>
      </c>
    </row>
    <row r="2436" spans="4:13" ht="12.75">
      <c r="D2436" s="12"/>
      <c r="H2436" s="6">
        <f>H2435-B2436</f>
        <v>0</v>
      </c>
      <c r="I2436" s="22">
        <f t="shared" si="146"/>
        <v>0</v>
      </c>
      <c r="M2436" s="2">
        <v>500</v>
      </c>
    </row>
    <row r="2437" spans="4:13" ht="12.75">
      <c r="D2437" s="12"/>
      <c r="H2437" s="6">
        <f>H2436-B2437</f>
        <v>0</v>
      </c>
      <c r="I2437" s="22">
        <f t="shared" si="146"/>
        <v>0</v>
      </c>
      <c r="M2437" s="2">
        <v>500</v>
      </c>
    </row>
    <row r="2438" spans="1:13" s="84" customFormat="1" ht="12.75">
      <c r="A2438" s="33"/>
      <c r="B2438" s="473">
        <v>290000</v>
      </c>
      <c r="C2438" s="33" t="s">
        <v>1089</v>
      </c>
      <c r="D2438" s="70" t="s">
        <v>57</v>
      </c>
      <c r="E2438" s="83"/>
      <c r="F2438" s="168" t="s">
        <v>474</v>
      </c>
      <c r="G2438" s="31" t="s">
        <v>41</v>
      </c>
      <c r="H2438" s="6">
        <f aca="true" t="shared" si="147" ref="H2438:H2445">H2437-B2438</f>
        <v>-290000</v>
      </c>
      <c r="I2438" s="22">
        <f t="shared" si="146"/>
        <v>580</v>
      </c>
      <c r="M2438" s="2">
        <v>500</v>
      </c>
    </row>
    <row r="2439" spans="1:13" s="84" customFormat="1" ht="12.75">
      <c r="A2439" s="33"/>
      <c r="B2439" s="274">
        <v>37555</v>
      </c>
      <c r="C2439" s="33" t="s">
        <v>1089</v>
      </c>
      <c r="D2439" s="70" t="s">
        <v>57</v>
      </c>
      <c r="E2439" s="83" t="s">
        <v>475</v>
      </c>
      <c r="F2439" s="168"/>
      <c r="G2439" s="31" t="s">
        <v>41</v>
      </c>
      <c r="H2439" s="6">
        <f t="shared" si="147"/>
        <v>-327555</v>
      </c>
      <c r="I2439" s="22">
        <f t="shared" si="146"/>
        <v>75.11</v>
      </c>
      <c r="M2439" s="2">
        <v>500</v>
      </c>
    </row>
    <row r="2440" spans="1:13" s="84" customFormat="1" ht="12.75">
      <c r="A2440" s="33"/>
      <c r="B2440" s="473">
        <v>7250</v>
      </c>
      <c r="C2440" s="33" t="s">
        <v>1089</v>
      </c>
      <c r="D2440" s="70" t="s">
        <v>57</v>
      </c>
      <c r="E2440" s="83" t="s">
        <v>476</v>
      </c>
      <c r="F2440" s="168"/>
      <c r="G2440" s="31" t="s">
        <v>41</v>
      </c>
      <c r="H2440" s="6">
        <f t="shared" si="147"/>
        <v>-334805</v>
      </c>
      <c r="I2440" s="22">
        <f t="shared" si="146"/>
        <v>14.5</v>
      </c>
      <c r="M2440" s="2">
        <v>500</v>
      </c>
    </row>
    <row r="2441" spans="1:13" s="84" customFormat="1" ht="12.75">
      <c r="A2441" s="33"/>
      <c r="B2441" s="473">
        <v>330000</v>
      </c>
      <c r="C2441" s="33" t="s">
        <v>928</v>
      </c>
      <c r="D2441" s="70" t="s">
        <v>57</v>
      </c>
      <c r="E2441" s="83"/>
      <c r="F2441" s="168" t="s">
        <v>474</v>
      </c>
      <c r="G2441" s="31" t="s">
        <v>41</v>
      </c>
      <c r="H2441" s="6">
        <f t="shared" si="147"/>
        <v>-664805</v>
      </c>
      <c r="I2441" s="22">
        <f t="shared" si="146"/>
        <v>660</v>
      </c>
      <c r="M2441" s="2">
        <v>500</v>
      </c>
    </row>
    <row r="2442" spans="1:13" s="84" customFormat="1" ht="12.75">
      <c r="A2442" s="33"/>
      <c r="B2442" s="473">
        <v>38850</v>
      </c>
      <c r="C2442" s="33" t="s">
        <v>928</v>
      </c>
      <c r="D2442" s="70" t="s">
        <v>57</v>
      </c>
      <c r="E2442" s="83" t="s">
        <v>475</v>
      </c>
      <c r="F2442" s="168"/>
      <c r="G2442" s="31" t="s">
        <v>41</v>
      </c>
      <c r="H2442" s="6">
        <f t="shared" si="147"/>
        <v>-703655</v>
      </c>
      <c r="I2442" s="22">
        <f t="shared" si="146"/>
        <v>77.7</v>
      </c>
      <c r="M2442" s="2">
        <v>500</v>
      </c>
    </row>
    <row r="2443" spans="1:13" ht="12.75">
      <c r="A2443" s="33"/>
      <c r="B2443" s="473">
        <v>8250</v>
      </c>
      <c r="C2443" s="33" t="s">
        <v>928</v>
      </c>
      <c r="D2443" s="70" t="s">
        <v>57</v>
      </c>
      <c r="E2443" s="83" t="s">
        <v>476</v>
      </c>
      <c r="F2443" s="168"/>
      <c r="G2443" s="31" t="s">
        <v>41</v>
      </c>
      <c r="H2443" s="6">
        <f t="shared" si="147"/>
        <v>-711905</v>
      </c>
      <c r="I2443" s="22">
        <f t="shared" si="146"/>
        <v>16.5</v>
      </c>
      <c r="J2443" s="84"/>
      <c r="K2443" s="84"/>
      <c r="L2443" s="84"/>
      <c r="M2443" s="2">
        <v>500</v>
      </c>
    </row>
    <row r="2444" spans="1:13" ht="12.75">
      <c r="A2444" s="33"/>
      <c r="B2444" s="473">
        <v>42000</v>
      </c>
      <c r="C2444" s="33" t="s">
        <v>928</v>
      </c>
      <c r="D2444" s="70" t="s">
        <v>57</v>
      </c>
      <c r="E2444" s="83"/>
      <c r="F2444" s="168" t="s">
        <v>400</v>
      </c>
      <c r="G2444" s="31" t="s">
        <v>41</v>
      </c>
      <c r="H2444" s="6">
        <f t="shared" si="147"/>
        <v>-753905</v>
      </c>
      <c r="I2444" s="22">
        <f t="shared" si="146"/>
        <v>84</v>
      </c>
      <c r="J2444" s="84"/>
      <c r="K2444" s="84"/>
      <c r="L2444" s="84"/>
      <c r="M2444" s="2">
        <v>500</v>
      </c>
    </row>
    <row r="2445" spans="1:13" ht="12.75">
      <c r="A2445" s="33"/>
      <c r="B2445" s="473">
        <v>120000</v>
      </c>
      <c r="C2445" s="33" t="s">
        <v>992</v>
      </c>
      <c r="D2445" s="70" t="s">
        <v>57</v>
      </c>
      <c r="E2445" s="83"/>
      <c r="F2445" s="168" t="s">
        <v>400</v>
      </c>
      <c r="G2445" s="31" t="s">
        <v>41</v>
      </c>
      <c r="H2445" s="6">
        <f t="shared" si="147"/>
        <v>-873905</v>
      </c>
      <c r="I2445" s="22">
        <f t="shared" si="146"/>
        <v>240</v>
      </c>
      <c r="J2445" s="84"/>
      <c r="K2445" s="84"/>
      <c r="L2445" s="84"/>
      <c r="M2445" s="2">
        <v>500</v>
      </c>
    </row>
    <row r="2446" spans="1:13" s="62" customFormat="1" ht="12.75">
      <c r="A2446" s="60"/>
      <c r="B2446" s="475">
        <f>SUM(B2438:B2445)</f>
        <v>873905</v>
      </c>
      <c r="C2446" s="60" t="s">
        <v>477</v>
      </c>
      <c r="D2446" s="133"/>
      <c r="E2446" s="60"/>
      <c r="F2446" s="134"/>
      <c r="G2446" s="133"/>
      <c r="H2446" s="59">
        <v>0</v>
      </c>
      <c r="I2446" s="61">
        <f t="shared" si="146"/>
        <v>1747.81</v>
      </c>
      <c r="J2446" s="136"/>
      <c r="K2446" s="136"/>
      <c r="L2446" s="136"/>
      <c r="M2446" s="2">
        <v>500</v>
      </c>
    </row>
    <row r="2447" spans="4:13" ht="12.75">
      <c r="D2447" s="12"/>
      <c r="H2447" s="6">
        <f>H2446-B2447</f>
        <v>0</v>
      </c>
      <c r="I2447" s="22">
        <f t="shared" si="146"/>
        <v>0</v>
      </c>
      <c r="M2447" s="2">
        <v>500</v>
      </c>
    </row>
    <row r="2448" spans="4:13" ht="12.75">
      <c r="D2448" s="12"/>
      <c r="H2448" s="6">
        <f>H2447-B2448</f>
        <v>0</v>
      </c>
      <c r="I2448" s="22">
        <f t="shared" si="146"/>
        <v>0</v>
      </c>
      <c r="M2448" s="2">
        <v>500</v>
      </c>
    </row>
    <row r="2449" spans="4:13" ht="12.75">
      <c r="D2449" s="12"/>
      <c r="H2449" s="6">
        <f>H2448-B2449</f>
        <v>0</v>
      </c>
      <c r="I2449" s="22">
        <f t="shared" si="146"/>
        <v>0</v>
      </c>
      <c r="M2449" s="2">
        <v>500</v>
      </c>
    </row>
    <row r="2450" spans="1:13" s="185" customFormat="1" ht="13.5" thickBot="1">
      <c r="A2450" s="123"/>
      <c r="B2450" s="120">
        <f>+B17</f>
        <v>11778103.7</v>
      </c>
      <c r="C2450" s="46" t="s">
        <v>1190</v>
      </c>
      <c r="D2450" s="123"/>
      <c r="E2450" s="43"/>
      <c r="F2450" s="140"/>
      <c r="G2450" s="183"/>
      <c r="H2450" s="141"/>
      <c r="I2450" s="142"/>
      <c r="J2450" s="184"/>
      <c r="K2450" s="52"/>
      <c r="L2450" s="52"/>
      <c r="M2450" s="2">
        <v>500</v>
      </c>
    </row>
    <row r="2451" spans="1:13" s="185" customFormat="1" ht="12.75">
      <c r="A2451" s="1"/>
      <c r="B2451" s="32"/>
      <c r="C2451" s="12"/>
      <c r="D2451" s="12"/>
      <c r="E2451" s="34"/>
      <c r="F2451" s="168"/>
      <c r="G2451" s="186"/>
      <c r="H2451" s="6"/>
      <c r="I2451" s="22"/>
      <c r="J2451" s="22"/>
      <c r="K2451" s="2"/>
      <c r="L2451"/>
      <c r="M2451" s="2">
        <v>500</v>
      </c>
    </row>
    <row r="2452" spans="1:13" s="185" customFormat="1" ht="12.75">
      <c r="A2452" s="12"/>
      <c r="B2452" s="187" t="s">
        <v>1152</v>
      </c>
      <c r="C2452" s="188" t="s">
        <v>1153</v>
      </c>
      <c r="D2452" s="188"/>
      <c r="E2452" s="188"/>
      <c r="F2452" s="189"/>
      <c r="G2452" s="190"/>
      <c r="H2452" s="191"/>
      <c r="I2452" s="192" t="s">
        <v>1154</v>
      </c>
      <c r="J2452" s="193"/>
      <c r="K2452" s="2">
        <v>500</v>
      </c>
      <c r="L2452"/>
      <c r="M2452" s="2">
        <v>500</v>
      </c>
    </row>
    <row r="2453" spans="1:13" s="62" customFormat="1" ht="12.75">
      <c r="A2453" s="194"/>
      <c r="B2453" s="195">
        <v>0</v>
      </c>
      <c r="C2453" s="196" t="s">
        <v>1155</v>
      </c>
      <c r="D2453" s="196" t="s">
        <v>1156</v>
      </c>
      <c r="E2453" s="196" t="s">
        <v>1189</v>
      </c>
      <c r="F2453" s="189"/>
      <c r="G2453" s="197"/>
      <c r="H2453" s="191">
        <f>H2452-B2453</f>
        <v>0</v>
      </c>
      <c r="I2453" s="192">
        <f aca="true" t="shared" si="148" ref="I2453:I2463">+B2453/M2453</f>
        <v>0</v>
      </c>
      <c r="J2453" s="193"/>
      <c r="K2453" s="2">
        <v>500</v>
      </c>
      <c r="L2453"/>
      <c r="M2453" s="2">
        <v>500</v>
      </c>
    </row>
    <row r="2454" spans="1:13" s="206" customFormat="1" ht="12.75">
      <c r="A2454" s="198"/>
      <c r="B2454" s="199">
        <f>+B2056</f>
        <v>1584811.2</v>
      </c>
      <c r="C2454" s="200" t="s">
        <v>1157</v>
      </c>
      <c r="D2454" s="200" t="s">
        <v>1156</v>
      </c>
      <c r="E2454" s="196" t="s">
        <v>1189</v>
      </c>
      <c r="F2454" s="201"/>
      <c r="G2454" s="201"/>
      <c r="H2454" s="202">
        <f>H2453-B2454</f>
        <v>-1584811.2</v>
      </c>
      <c r="I2454" s="203">
        <f t="shared" si="148"/>
        <v>3169.6223999999997</v>
      </c>
      <c r="J2454" s="204"/>
      <c r="K2454" s="2">
        <v>500</v>
      </c>
      <c r="L2454" s="205"/>
      <c r="M2454" s="2">
        <v>500</v>
      </c>
    </row>
    <row r="2455" spans="1:13" s="214" customFormat="1" ht="12.75">
      <c r="A2455" s="207"/>
      <c r="B2455" s="208">
        <v>0</v>
      </c>
      <c r="C2455" s="209" t="s">
        <v>1158</v>
      </c>
      <c r="D2455" s="209" t="s">
        <v>1156</v>
      </c>
      <c r="E2455" s="209" t="s">
        <v>1189</v>
      </c>
      <c r="F2455" s="210"/>
      <c r="G2455" s="210"/>
      <c r="H2455" s="211">
        <f>H2454-B2455</f>
        <v>-1584811.2</v>
      </c>
      <c r="I2455" s="212">
        <f t="shared" si="148"/>
        <v>0</v>
      </c>
      <c r="J2455" s="213"/>
      <c r="K2455" s="2">
        <v>500</v>
      </c>
      <c r="M2455" s="2">
        <v>500</v>
      </c>
    </row>
    <row r="2456" spans="1:13" s="222" customFormat="1" ht="12.75">
      <c r="A2456" s="215"/>
      <c r="B2456" s="216">
        <f>+B2434+B2429+B2051+B2041+B2032+B2007+B1971+B1918+B1914+B1909+B1904+B1846+B1696</f>
        <v>1875415</v>
      </c>
      <c r="C2456" s="217" t="s">
        <v>1159</v>
      </c>
      <c r="D2456" s="217" t="s">
        <v>1156</v>
      </c>
      <c r="E2456" s="217" t="s">
        <v>1189</v>
      </c>
      <c r="F2456" s="218"/>
      <c r="G2456" s="218"/>
      <c r="H2456" s="219">
        <f>H2455-B2456</f>
        <v>-3460226.2</v>
      </c>
      <c r="I2456" s="220">
        <f t="shared" si="148"/>
        <v>3750.83</v>
      </c>
      <c r="J2456" s="221"/>
      <c r="K2456" s="2">
        <v>500</v>
      </c>
      <c r="M2456" s="2">
        <v>500</v>
      </c>
    </row>
    <row r="2457" spans="1:13" s="229" customFormat="1" ht="12.75">
      <c r="A2457" s="223"/>
      <c r="B2457" s="224">
        <v>0</v>
      </c>
      <c r="C2457" s="225" t="s">
        <v>1160</v>
      </c>
      <c r="D2457" s="225" t="s">
        <v>1156</v>
      </c>
      <c r="E2457" s="225" t="s">
        <v>1189</v>
      </c>
      <c r="F2457" s="226"/>
      <c r="G2457" s="226"/>
      <c r="H2457" s="211">
        <f>H2456-B2457</f>
        <v>-3460226.2</v>
      </c>
      <c r="I2457" s="227">
        <f t="shared" si="148"/>
        <v>0</v>
      </c>
      <c r="J2457" s="228"/>
      <c r="K2457" s="2">
        <v>500</v>
      </c>
      <c r="M2457" s="2">
        <v>500</v>
      </c>
    </row>
    <row r="2458" spans="1:13" s="237" customFormat="1" ht="12.75">
      <c r="A2458" s="230"/>
      <c r="B2458" s="231">
        <v>0</v>
      </c>
      <c r="C2458" s="232" t="s">
        <v>1161</v>
      </c>
      <c r="D2458" s="232" t="s">
        <v>1156</v>
      </c>
      <c r="E2458" s="232" t="s">
        <v>1189</v>
      </c>
      <c r="F2458" s="233"/>
      <c r="G2458" s="233"/>
      <c r="H2458" s="234">
        <f>H2456-B2458</f>
        <v>-3460226.2</v>
      </c>
      <c r="I2458" s="235">
        <f t="shared" si="148"/>
        <v>0</v>
      </c>
      <c r="J2458" s="236"/>
      <c r="K2458" s="2">
        <v>500</v>
      </c>
      <c r="M2458" s="2">
        <v>500</v>
      </c>
    </row>
    <row r="2459" spans="1:13" s="245" customFormat="1" ht="12.75">
      <c r="A2459" s="238"/>
      <c r="B2459" s="239">
        <f>+B1227+B1268+B1299</f>
        <v>667500</v>
      </c>
      <c r="C2459" s="240" t="s">
        <v>1162</v>
      </c>
      <c r="D2459" s="240" t="s">
        <v>1156</v>
      </c>
      <c r="E2459" s="240" t="s">
        <v>1189</v>
      </c>
      <c r="F2459" s="241"/>
      <c r="G2459" s="241"/>
      <c r="H2459" s="242">
        <f>H2456-B2459</f>
        <v>-4127726.2</v>
      </c>
      <c r="I2459" s="243">
        <f t="shared" si="148"/>
        <v>1335</v>
      </c>
      <c r="J2459" s="244"/>
      <c r="K2459" s="2">
        <v>500</v>
      </c>
      <c r="M2459" s="2">
        <v>500</v>
      </c>
    </row>
    <row r="2460" spans="1:13" s="253" customFormat="1" ht="12.75">
      <c r="A2460" s="246"/>
      <c r="B2460" s="247">
        <f>+B2424+B2387+B1976+B1701+B1825+B1832+B1407+B20</f>
        <v>4335622.5</v>
      </c>
      <c r="C2460" s="248" t="s">
        <v>1163</v>
      </c>
      <c r="D2460" s="248" t="s">
        <v>1156</v>
      </c>
      <c r="E2460" s="248" t="s">
        <v>1189</v>
      </c>
      <c r="F2460" s="249"/>
      <c r="G2460" s="249"/>
      <c r="H2460" s="250">
        <f>H2457-B2460</f>
        <v>-7795848.7</v>
      </c>
      <c r="I2460" s="251">
        <f t="shared" si="148"/>
        <v>8671.245</v>
      </c>
      <c r="J2460" s="252"/>
      <c r="K2460" s="2">
        <v>500</v>
      </c>
      <c r="M2460" s="2">
        <v>500</v>
      </c>
    </row>
    <row r="2461" spans="1:13" s="253" customFormat="1" ht="12.75">
      <c r="A2461" s="246"/>
      <c r="B2461" s="247">
        <f>+B1176</f>
        <v>244000</v>
      </c>
      <c r="C2461" s="254" t="s">
        <v>1164</v>
      </c>
      <c r="D2461" s="255" t="s">
        <v>1156</v>
      </c>
      <c r="E2461" s="255" t="s">
        <v>1189</v>
      </c>
      <c r="F2461" s="249"/>
      <c r="G2461" s="249"/>
      <c r="H2461" s="250">
        <f>H2458-B2461</f>
        <v>-3704226.2</v>
      </c>
      <c r="I2461" s="251">
        <f>+B2461/M2461</f>
        <v>488</v>
      </c>
      <c r="J2461" s="252"/>
      <c r="K2461" s="2">
        <v>500</v>
      </c>
      <c r="M2461" s="2">
        <v>500</v>
      </c>
    </row>
    <row r="2462" spans="1:13" s="485" customFormat="1" ht="12.75">
      <c r="A2462" s="473"/>
      <c r="B2462" s="477">
        <f>+B2446+B2362+B2304+B2184+B1900+B1692+B1680+B1603+B1564+B1457</f>
        <v>3070755</v>
      </c>
      <c r="C2462" s="478" t="s">
        <v>1197</v>
      </c>
      <c r="D2462" s="479" t="s">
        <v>1156</v>
      </c>
      <c r="E2462" s="479" t="s">
        <v>1189</v>
      </c>
      <c r="F2462" s="480"/>
      <c r="G2462" s="480"/>
      <c r="H2462" s="481">
        <f>H2459-B2462</f>
        <v>-7198481.2</v>
      </c>
      <c r="I2462" s="482">
        <f>+B2462/M2462</f>
        <v>6141.51</v>
      </c>
      <c r="J2462" s="483"/>
      <c r="K2462" s="2">
        <v>500</v>
      </c>
      <c r="M2462" s="2">
        <v>500</v>
      </c>
    </row>
    <row r="2463" spans="1:13" ht="12.75">
      <c r="A2463" s="12"/>
      <c r="B2463" s="110">
        <f>SUM(B2453:B2462)</f>
        <v>11778103.7</v>
      </c>
      <c r="C2463" s="256" t="s">
        <v>1165</v>
      </c>
      <c r="D2463" s="257"/>
      <c r="E2463" s="257"/>
      <c r="F2463" s="189"/>
      <c r="G2463" s="258"/>
      <c r="H2463" s="259"/>
      <c r="I2463" s="251">
        <f t="shared" si="148"/>
        <v>23556.2074</v>
      </c>
      <c r="J2463" s="260"/>
      <c r="K2463" s="2">
        <v>500</v>
      </c>
      <c r="M2463" s="2">
        <v>500</v>
      </c>
    </row>
    <row r="2464" spans="1:13" ht="12.75">
      <c r="A2464" s="12"/>
      <c r="B2464" s="169"/>
      <c r="C2464" s="261"/>
      <c r="D2464" s="262"/>
      <c r="E2464" s="262"/>
      <c r="F2464" s="263"/>
      <c r="G2464" s="264"/>
      <c r="H2464" s="265"/>
      <c r="I2464" s="193"/>
      <c r="J2464" s="260"/>
      <c r="K2464" s="39"/>
      <c r="M2464" s="2"/>
    </row>
    <row r="2465" spans="1:13" ht="12.75">
      <c r="A2465" s="12"/>
      <c r="B2465" s="169"/>
      <c r="C2465" s="261"/>
      <c r="D2465" s="262"/>
      <c r="E2465" s="262"/>
      <c r="F2465" s="263"/>
      <c r="G2465" s="264"/>
      <c r="H2465" s="265"/>
      <c r="I2465" s="193"/>
      <c r="J2465" s="260"/>
      <c r="K2465" s="2"/>
      <c r="M2465" s="2"/>
    </row>
    <row r="2466" spans="6:13" ht="12.75">
      <c r="F2466" s="138"/>
      <c r="G2466" s="138"/>
      <c r="H2466" s="266"/>
      <c r="I2466" s="193"/>
      <c r="K2466" s="2"/>
      <c r="M2466" s="2"/>
    </row>
    <row r="2467" spans="2:13" ht="12.75">
      <c r="B2467" s="6"/>
      <c r="I2467" s="22"/>
      <c r="M2467" s="2"/>
    </row>
    <row r="2468" spans="1:13" s="273" customFormat="1" ht="12.75">
      <c r="A2468" s="267"/>
      <c r="B2468" s="268">
        <v>-14572956</v>
      </c>
      <c r="C2468" s="269" t="s">
        <v>1166</v>
      </c>
      <c r="D2468" s="269" t="s">
        <v>1167</v>
      </c>
      <c r="E2468" s="267"/>
      <c r="F2468" s="270"/>
      <c r="G2468" s="270"/>
      <c r="H2468" s="266">
        <f aca="true" t="shared" si="149" ref="H2468:H2473">H2467-B2468</f>
        <v>14572956</v>
      </c>
      <c r="I2468" s="271">
        <f aca="true" t="shared" si="150" ref="I2468:I2475">+B2468/M2468</f>
        <v>-29145.912</v>
      </c>
      <c r="J2468" s="272"/>
      <c r="K2468" s="39"/>
      <c r="M2468" s="2">
        <v>500</v>
      </c>
    </row>
    <row r="2469" spans="1:13" s="15" customFormat="1" ht="12.75">
      <c r="A2469" s="12"/>
      <c r="B2469" s="274">
        <v>4632505</v>
      </c>
      <c r="C2469" s="267" t="s">
        <v>1166</v>
      </c>
      <c r="D2469" s="267" t="s">
        <v>1168</v>
      </c>
      <c r="E2469" s="275"/>
      <c r="F2469" s="117"/>
      <c r="G2469" s="276"/>
      <c r="H2469" s="266">
        <f t="shared" si="149"/>
        <v>9940451</v>
      </c>
      <c r="I2469" s="271">
        <f t="shared" si="150"/>
        <v>9454.091836734693</v>
      </c>
      <c r="J2469" s="78"/>
      <c r="K2469" s="39"/>
      <c r="M2469" s="2">
        <v>490</v>
      </c>
    </row>
    <row r="2470" spans="1:13" s="15" customFormat="1" ht="12.75">
      <c r="A2470" s="12"/>
      <c r="B2470" s="274">
        <v>1935325</v>
      </c>
      <c r="C2470" s="267" t="s">
        <v>1166</v>
      </c>
      <c r="D2470" s="267" t="s">
        <v>1169</v>
      </c>
      <c r="E2470" s="275"/>
      <c r="F2470" s="117"/>
      <c r="G2470" s="276"/>
      <c r="H2470" s="266">
        <f t="shared" si="149"/>
        <v>8005126</v>
      </c>
      <c r="I2470" s="271">
        <f t="shared" si="150"/>
        <v>3933.587398373984</v>
      </c>
      <c r="J2470" s="78"/>
      <c r="K2470" s="39"/>
      <c r="M2470" s="2">
        <v>492</v>
      </c>
    </row>
    <row r="2471" spans="1:13" s="15" customFormat="1" ht="12.75">
      <c r="A2471" s="12"/>
      <c r="B2471" s="274">
        <v>2142155</v>
      </c>
      <c r="C2471" s="267" t="s">
        <v>1166</v>
      </c>
      <c r="D2471" s="267" t="s">
        <v>1170</v>
      </c>
      <c r="E2471" s="275"/>
      <c r="F2471" s="117"/>
      <c r="G2471" s="276"/>
      <c r="H2471" s="266">
        <f t="shared" si="149"/>
        <v>5862971</v>
      </c>
      <c r="I2471" s="271">
        <f t="shared" si="150"/>
        <v>4250.30753968254</v>
      </c>
      <c r="J2471" s="78"/>
      <c r="K2471" s="39"/>
      <c r="M2471" s="39">
        <v>504</v>
      </c>
    </row>
    <row r="2472" spans="1:13" s="15" customFormat="1" ht="12.75">
      <c r="A2472" s="12"/>
      <c r="B2472" s="274">
        <v>3459012.5</v>
      </c>
      <c r="C2472" s="267" t="s">
        <v>1166</v>
      </c>
      <c r="D2472" s="267" t="s">
        <v>1171</v>
      </c>
      <c r="E2472" s="275"/>
      <c r="F2472" s="117"/>
      <c r="G2472" s="276"/>
      <c r="H2472" s="266">
        <f t="shared" si="149"/>
        <v>2403958.5</v>
      </c>
      <c r="I2472" s="271">
        <f t="shared" si="150"/>
        <v>6863.12003968254</v>
      </c>
      <c r="J2472" s="78"/>
      <c r="K2472" s="39"/>
      <c r="M2472" s="39">
        <v>504</v>
      </c>
    </row>
    <row r="2473" spans="1:13" s="15" customFormat="1" ht="12.75">
      <c r="A2473" s="12"/>
      <c r="B2473" s="274">
        <v>2731675</v>
      </c>
      <c r="C2473" s="267" t="s">
        <v>1166</v>
      </c>
      <c r="D2473" s="267" t="s">
        <v>1172</v>
      </c>
      <c r="E2473" s="275"/>
      <c r="F2473" s="117"/>
      <c r="G2473" s="276"/>
      <c r="H2473" s="266">
        <f t="shared" si="149"/>
        <v>-327716.5</v>
      </c>
      <c r="I2473" s="271">
        <f>+B2473/M2473</f>
        <v>5356.225490196079</v>
      </c>
      <c r="J2473" s="78"/>
      <c r="K2473" s="39"/>
      <c r="M2473" s="39">
        <v>510</v>
      </c>
    </row>
    <row r="2474" spans="1:13" s="15" customFormat="1" ht="12.75">
      <c r="A2474" s="12"/>
      <c r="B2474" s="274">
        <v>0</v>
      </c>
      <c r="C2474" s="267" t="s">
        <v>1166</v>
      </c>
      <c r="D2474" s="267" t="s">
        <v>1191</v>
      </c>
      <c r="E2474" s="275"/>
      <c r="F2474" s="117"/>
      <c r="G2474" s="276"/>
      <c r="H2474" s="266">
        <f>H2473-B2474</f>
        <v>-327716.5</v>
      </c>
      <c r="I2474" s="271">
        <f>+B2474/M2474</f>
        <v>0</v>
      </c>
      <c r="J2474" s="78"/>
      <c r="K2474" s="39"/>
      <c r="M2474" s="39">
        <v>500</v>
      </c>
    </row>
    <row r="2475" spans="1:13" s="15" customFormat="1" ht="12.75">
      <c r="A2475" s="11"/>
      <c r="B2475" s="277">
        <f>SUM(B2468:B2474)</f>
        <v>327716.5</v>
      </c>
      <c r="C2475" s="278" t="s">
        <v>1166</v>
      </c>
      <c r="D2475" s="278" t="s">
        <v>1192</v>
      </c>
      <c r="E2475" s="279"/>
      <c r="F2475" s="134"/>
      <c r="G2475" s="280"/>
      <c r="H2475" s="281">
        <v>0</v>
      </c>
      <c r="I2475" s="282">
        <f t="shared" si="150"/>
        <v>655.433</v>
      </c>
      <c r="J2475" s="283"/>
      <c r="K2475" s="284"/>
      <c r="L2475" s="284"/>
      <c r="M2475" s="2">
        <v>500</v>
      </c>
    </row>
    <row r="2476" spans="1:13" s="15" customFormat="1" ht="12.75">
      <c r="A2476" s="12"/>
      <c r="B2476" s="32"/>
      <c r="C2476" s="285"/>
      <c r="D2476" s="285"/>
      <c r="E2476" s="285"/>
      <c r="F2476" s="117"/>
      <c r="G2476" s="286"/>
      <c r="H2476" s="29"/>
      <c r="I2476" s="78"/>
      <c r="J2476" s="78"/>
      <c r="K2476" s="39"/>
      <c r="M2476" s="2"/>
    </row>
    <row r="2477" spans="1:13" s="15" customFormat="1" ht="12.75">
      <c r="A2477" s="12"/>
      <c r="B2477" s="32"/>
      <c r="C2477" s="285"/>
      <c r="D2477" s="285"/>
      <c r="E2477" s="285"/>
      <c r="F2477" s="117"/>
      <c r="G2477" s="286"/>
      <c r="H2477" s="29"/>
      <c r="I2477" s="78"/>
      <c r="J2477" s="78"/>
      <c r="K2477" s="39"/>
      <c r="M2477" s="2"/>
    </row>
    <row r="2478" spans="6:13" ht="12.75">
      <c r="F2478" s="168"/>
      <c r="G2478" s="138"/>
      <c r="M2478" s="2"/>
    </row>
    <row r="2479" spans="1:13" s="292" customFormat="1" ht="12.75">
      <c r="A2479" s="287"/>
      <c r="B2479" s="288">
        <f>+B2454</f>
        <v>1584811.2</v>
      </c>
      <c r="C2479" s="287" t="s">
        <v>1173</v>
      </c>
      <c r="D2479" s="287" t="s">
        <v>1191</v>
      </c>
      <c r="E2479" s="287"/>
      <c r="F2479" s="289"/>
      <c r="G2479" s="289"/>
      <c r="H2479" s="6">
        <f>H2478-B2479</f>
        <v>-1584811.2</v>
      </c>
      <c r="I2479" s="271">
        <f>+B2479/M2479</f>
        <v>3169.6223999999997</v>
      </c>
      <c r="J2479" s="290"/>
      <c r="K2479" s="291"/>
      <c r="M2479" s="39">
        <v>500</v>
      </c>
    </row>
    <row r="2480" spans="1:13" s="296" customFormat="1" ht="12.75">
      <c r="A2480" s="293"/>
      <c r="B2480" s="294">
        <f>SUM(B2479:B2479)</f>
        <v>1584811.2</v>
      </c>
      <c r="C2480" s="293" t="s">
        <v>1173</v>
      </c>
      <c r="D2480" s="293" t="s">
        <v>1194</v>
      </c>
      <c r="E2480" s="293"/>
      <c r="F2480" s="295"/>
      <c r="G2480" s="295"/>
      <c r="H2480" s="281">
        <v>0</v>
      </c>
      <c r="I2480" s="282">
        <f>+B2480/M2480</f>
        <v>3169.6223999999997</v>
      </c>
      <c r="J2480" s="282"/>
      <c r="M2480" s="63">
        <v>500</v>
      </c>
    </row>
    <row r="2481" spans="6:13" ht="12.75">
      <c r="F2481" s="168"/>
      <c r="G2481" s="138"/>
      <c r="M2481" s="2"/>
    </row>
    <row r="2482" spans="6:13" ht="12.75">
      <c r="F2482" s="168"/>
      <c r="G2482" s="138"/>
      <c r="M2482" s="2"/>
    </row>
    <row r="2483" spans="1:13" s="292" customFormat="1" ht="12.75" hidden="1">
      <c r="A2483" s="287"/>
      <c r="B2483" s="288"/>
      <c r="C2483" s="287"/>
      <c r="D2483" s="287"/>
      <c r="E2483" s="287"/>
      <c r="F2483" s="289"/>
      <c r="G2483" s="289"/>
      <c r="H2483" s="288"/>
      <c r="I2483" s="271"/>
      <c r="K2483" s="39"/>
      <c r="L2483" s="15"/>
      <c r="M2483" s="2"/>
    </row>
    <row r="2484" spans="1:13" s="292" customFormat="1" ht="12.75" hidden="1">
      <c r="A2484" s="287"/>
      <c r="B2484" s="288"/>
      <c r="C2484" s="287"/>
      <c r="D2484" s="287"/>
      <c r="E2484" s="287"/>
      <c r="F2484" s="289"/>
      <c r="G2484" s="289"/>
      <c r="H2484" s="288"/>
      <c r="I2484" s="271"/>
      <c r="K2484" s="39"/>
      <c r="L2484" s="15"/>
      <c r="M2484" s="2"/>
    </row>
    <row r="2485" spans="1:13" ht="12.75" hidden="1">
      <c r="A2485" s="12"/>
      <c r="B2485" s="297"/>
      <c r="F2485" s="138"/>
      <c r="G2485" s="138"/>
      <c r="H2485" s="288"/>
      <c r="I2485" s="22" t="e">
        <f aca="true" t="shared" si="151" ref="I2485:I2548">+B2485/M2485</f>
        <v>#DIV/0!</v>
      </c>
      <c r="M2485" s="2"/>
    </row>
    <row r="2486" spans="1:13" ht="12.75" hidden="1">
      <c r="A2486" s="12"/>
      <c r="B2486" s="297"/>
      <c r="F2486" s="138"/>
      <c r="G2486" s="138"/>
      <c r="H2486" s="288"/>
      <c r="I2486" s="22" t="e">
        <f t="shared" si="151"/>
        <v>#DIV/0!</v>
      </c>
      <c r="M2486" s="2"/>
    </row>
    <row r="2487" spans="1:13" ht="12.75" hidden="1">
      <c r="A2487" s="12"/>
      <c r="B2487" s="297"/>
      <c r="F2487" s="138"/>
      <c r="G2487" s="138"/>
      <c r="H2487" s="6">
        <f aca="true" t="shared" si="152" ref="H2487:H2550">H2486-B2487</f>
        <v>0</v>
      </c>
      <c r="I2487" s="22" t="e">
        <f t="shared" si="151"/>
        <v>#DIV/0!</v>
      </c>
      <c r="M2487" s="2"/>
    </row>
    <row r="2488" spans="1:13" ht="12.75" hidden="1">
      <c r="A2488" s="12"/>
      <c r="B2488" s="297"/>
      <c r="F2488" s="138"/>
      <c r="G2488" s="138"/>
      <c r="H2488" s="6">
        <f t="shared" si="152"/>
        <v>0</v>
      </c>
      <c r="I2488" s="22" t="e">
        <f t="shared" si="151"/>
        <v>#DIV/0!</v>
      </c>
      <c r="M2488" s="2"/>
    </row>
    <row r="2489" spans="1:13" ht="12.75" hidden="1">
      <c r="A2489" s="12"/>
      <c r="B2489" s="297"/>
      <c r="F2489" s="138"/>
      <c r="G2489" s="138"/>
      <c r="H2489" s="6">
        <f t="shared" si="152"/>
        <v>0</v>
      </c>
      <c r="I2489" s="22" t="e">
        <f t="shared" si="151"/>
        <v>#DIV/0!</v>
      </c>
      <c r="M2489" s="2"/>
    </row>
    <row r="2490" spans="1:13" ht="12.75" hidden="1">
      <c r="A2490" s="12"/>
      <c r="B2490" s="297"/>
      <c r="F2490" s="138"/>
      <c r="G2490" s="138"/>
      <c r="H2490" s="6">
        <f t="shared" si="152"/>
        <v>0</v>
      </c>
      <c r="I2490" s="22" t="e">
        <f t="shared" si="151"/>
        <v>#DIV/0!</v>
      </c>
      <c r="M2490" s="2"/>
    </row>
    <row r="2491" spans="1:13" ht="12.75" hidden="1">
      <c r="A2491" s="12"/>
      <c r="B2491" s="297"/>
      <c r="F2491" s="138"/>
      <c r="G2491" s="138"/>
      <c r="H2491" s="6">
        <f t="shared" si="152"/>
        <v>0</v>
      </c>
      <c r="I2491" s="22" t="e">
        <f t="shared" si="151"/>
        <v>#DIV/0!</v>
      </c>
      <c r="M2491" s="2"/>
    </row>
    <row r="2492" spans="1:13" ht="12.75" hidden="1">
      <c r="A2492" s="12"/>
      <c r="B2492" s="297"/>
      <c r="F2492" s="138"/>
      <c r="G2492" s="138"/>
      <c r="H2492" s="6">
        <f t="shared" si="152"/>
        <v>0</v>
      </c>
      <c r="I2492" s="22" t="e">
        <f t="shared" si="151"/>
        <v>#DIV/0!</v>
      </c>
      <c r="M2492" s="2"/>
    </row>
    <row r="2493" spans="1:13" ht="12.75" hidden="1">
      <c r="A2493" s="12"/>
      <c r="B2493" s="297"/>
      <c r="F2493" s="138"/>
      <c r="G2493" s="138"/>
      <c r="H2493" s="6">
        <f t="shared" si="152"/>
        <v>0</v>
      </c>
      <c r="I2493" s="22" t="e">
        <f t="shared" si="151"/>
        <v>#DIV/0!</v>
      </c>
      <c r="M2493" s="2"/>
    </row>
    <row r="2494" spans="1:13" ht="12.75" hidden="1">
      <c r="A2494" s="12"/>
      <c r="B2494" s="297"/>
      <c r="F2494" s="138"/>
      <c r="G2494" s="138"/>
      <c r="H2494" s="6">
        <f t="shared" si="152"/>
        <v>0</v>
      </c>
      <c r="I2494" s="22" t="e">
        <f t="shared" si="151"/>
        <v>#DIV/0!</v>
      </c>
      <c r="M2494" s="2"/>
    </row>
    <row r="2495" spans="1:13" ht="12.75" hidden="1">
      <c r="A2495" s="12"/>
      <c r="B2495" s="297"/>
      <c r="F2495" s="138"/>
      <c r="G2495" s="138"/>
      <c r="H2495" s="6">
        <f t="shared" si="152"/>
        <v>0</v>
      </c>
      <c r="I2495" s="22" t="e">
        <f t="shared" si="151"/>
        <v>#DIV/0!</v>
      </c>
      <c r="M2495" s="2"/>
    </row>
    <row r="2496" spans="1:13" ht="12.75" hidden="1">
      <c r="A2496" s="12"/>
      <c r="B2496" s="297"/>
      <c r="F2496" s="138"/>
      <c r="G2496" s="138"/>
      <c r="H2496" s="6">
        <f t="shared" si="152"/>
        <v>0</v>
      </c>
      <c r="I2496" s="22" t="e">
        <f t="shared" si="151"/>
        <v>#DIV/0!</v>
      </c>
      <c r="M2496" s="2"/>
    </row>
    <row r="2497" spans="1:13" ht="12.75" hidden="1">
      <c r="A2497" s="12"/>
      <c r="B2497" s="297"/>
      <c r="F2497" s="138"/>
      <c r="G2497" s="138"/>
      <c r="H2497" s="6">
        <f t="shared" si="152"/>
        <v>0</v>
      </c>
      <c r="I2497" s="22" t="e">
        <f t="shared" si="151"/>
        <v>#DIV/0!</v>
      </c>
      <c r="M2497" s="2"/>
    </row>
    <row r="2498" spans="1:13" ht="12.75" hidden="1">
      <c r="A2498" s="12"/>
      <c r="B2498" s="297"/>
      <c r="F2498" s="138"/>
      <c r="G2498" s="138"/>
      <c r="H2498" s="6">
        <f t="shared" si="152"/>
        <v>0</v>
      </c>
      <c r="I2498" s="22" t="e">
        <f t="shared" si="151"/>
        <v>#DIV/0!</v>
      </c>
      <c r="M2498" s="2"/>
    </row>
    <row r="2499" spans="1:13" ht="12.75" hidden="1">
      <c r="A2499" s="12"/>
      <c r="B2499" s="6"/>
      <c r="F2499" s="138"/>
      <c r="G2499" s="138"/>
      <c r="H2499" s="6">
        <f t="shared" si="152"/>
        <v>0</v>
      </c>
      <c r="I2499" s="22" t="e">
        <f t="shared" si="151"/>
        <v>#DIV/0!</v>
      </c>
      <c r="M2499" s="2"/>
    </row>
    <row r="2500" spans="1:13" ht="12.75" hidden="1">
      <c r="A2500" s="12"/>
      <c r="B2500" s="145"/>
      <c r="F2500" s="138"/>
      <c r="G2500" s="138"/>
      <c r="H2500" s="6">
        <f t="shared" si="152"/>
        <v>0</v>
      </c>
      <c r="I2500" s="22" t="e">
        <f t="shared" si="151"/>
        <v>#DIV/0!</v>
      </c>
      <c r="M2500" s="2"/>
    </row>
    <row r="2501" spans="1:13" ht="12.75" hidden="1">
      <c r="A2501" s="12"/>
      <c r="B2501" s="6"/>
      <c r="F2501" s="138"/>
      <c r="G2501" s="138"/>
      <c r="H2501" s="6">
        <f t="shared" si="152"/>
        <v>0</v>
      </c>
      <c r="I2501" s="22" t="e">
        <f t="shared" si="151"/>
        <v>#DIV/0!</v>
      </c>
      <c r="M2501" s="2"/>
    </row>
    <row r="2502" spans="1:13" ht="12.75" hidden="1">
      <c r="A2502" s="12"/>
      <c r="B2502" s="6"/>
      <c r="F2502" s="138"/>
      <c r="G2502" s="138"/>
      <c r="H2502" s="6">
        <f t="shared" si="152"/>
        <v>0</v>
      </c>
      <c r="I2502" s="22" t="e">
        <f t="shared" si="151"/>
        <v>#DIV/0!</v>
      </c>
      <c r="M2502" s="2"/>
    </row>
    <row r="2503" spans="1:13" ht="12.75" hidden="1">
      <c r="A2503" s="12"/>
      <c r="B2503" s="6"/>
      <c r="F2503" s="138"/>
      <c r="G2503" s="138"/>
      <c r="H2503" s="6">
        <f t="shared" si="152"/>
        <v>0</v>
      </c>
      <c r="I2503" s="22" t="e">
        <f t="shared" si="151"/>
        <v>#DIV/0!</v>
      </c>
      <c r="M2503" s="2"/>
    </row>
    <row r="2504" spans="1:13" ht="12.75" hidden="1">
      <c r="A2504" s="12"/>
      <c r="B2504" s="6"/>
      <c r="F2504" s="138"/>
      <c r="G2504" s="138"/>
      <c r="H2504" s="6">
        <f t="shared" si="152"/>
        <v>0</v>
      </c>
      <c r="I2504" s="22" t="e">
        <f t="shared" si="151"/>
        <v>#DIV/0!</v>
      </c>
      <c r="M2504" s="2"/>
    </row>
    <row r="2505" spans="1:13" ht="12.75" hidden="1">
      <c r="A2505" s="12"/>
      <c r="B2505" s="6"/>
      <c r="F2505" s="138"/>
      <c r="G2505" s="138"/>
      <c r="H2505" s="6">
        <f t="shared" si="152"/>
        <v>0</v>
      </c>
      <c r="I2505" s="22" t="e">
        <f t="shared" si="151"/>
        <v>#DIV/0!</v>
      </c>
      <c r="M2505" s="2"/>
    </row>
    <row r="2506" spans="1:13" ht="12.75" hidden="1">
      <c r="A2506" s="12"/>
      <c r="B2506" s="6"/>
      <c r="F2506" s="138"/>
      <c r="G2506" s="138"/>
      <c r="H2506" s="6">
        <f t="shared" si="152"/>
        <v>0</v>
      </c>
      <c r="I2506" s="22" t="e">
        <f t="shared" si="151"/>
        <v>#DIV/0!</v>
      </c>
      <c r="M2506" s="2"/>
    </row>
    <row r="2507" spans="1:13" ht="12.75" hidden="1">
      <c r="A2507" s="12"/>
      <c r="B2507" s="6"/>
      <c r="F2507" s="138"/>
      <c r="G2507" s="138"/>
      <c r="H2507" s="6">
        <f t="shared" si="152"/>
        <v>0</v>
      </c>
      <c r="I2507" s="22" t="e">
        <f t="shared" si="151"/>
        <v>#DIV/0!</v>
      </c>
      <c r="M2507" s="2"/>
    </row>
    <row r="2508" spans="1:13" ht="12.75" hidden="1">
      <c r="A2508" s="12"/>
      <c r="B2508" s="6"/>
      <c r="F2508" s="138"/>
      <c r="G2508" s="138"/>
      <c r="H2508" s="6">
        <f t="shared" si="152"/>
        <v>0</v>
      </c>
      <c r="I2508" s="22" t="e">
        <f t="shared" si="151"/>
        <v>#DIV/0!</v>
      </c>
      <c r="M2508" s="2"/>
    </row>
    <row r="2509" spans="1:13" ht="12.75" hidden="1">
      <c r="A2509" s="12"/>
      <c r="B2509" s="6"/>
      <c r="F2509" s="138"/>
      <c r="G2509" s="138"/>
      <c r="H2509" s="6">
        <f t="shared" si="152"/>
        <v>0</v>
      </c>
      <c r="I2509" s="22" t="e">
        <f t="shared" si="151"/>
        <v>#DIV/0!</v>
      </c>
      <c r="M2509" s="2"/>
    </row>
    <row r="2510" spans="1:13" ht="12.75" hidden="1">
      <c r="A2510" s="12"/>
      <c r="B2510" s="6"/>
      <c r="F2510" s="138"/>
      <c r="G2510" s="138"/>
      <c r="H2510" s="6">
        <f t="shared" si="152"/>
        <v>0</v>
      </c>
      <c r="I2510" s="22" t="e">
        <f t="shared" si="151"/>
        <v>#DIV/0!</v>
      </c>
      <c r="M2510" s="2"/>
    </row>
    <row r="2511" spans="1:13" ht="12.75" hidden="1">
      <c r="A2511" s="12"/>
      <c r="B2511" s="6"/>
      <c r="F2511" s="138"/>
      <c r="G2511" s="138"/>
      <c r="H2511" s="6">
        <f t="shared" si="152"/>
        <v>0</v>
      </c>
      <c r="I2511" s="22" t="e">
        <f t="shared" si="151"/>
        <v>#DIV/0!</v>
      </c>
      <c r="M2511" s="2"/>
    </row>
    <row r="2512" spans="1:13" ht="12.75" hidden="1">
      <c r="A2512" s="12"/>
      <c r="B2512" s="6"/>
      <c r="F2512" s="138"/>
      <c r="G2512" s="138"/>
      <c r="H2512" s="6">
        <f t="shared" si="152"/>
        <v>0</v>
      </c>
      <c r="I2512" s="22" t="e">
        <f t="shared" si="151"/>
        <v>#DIV/0!</v>
      </c>
      <c r="M2512" s="2"/>
    </row>
    <row r="2513" spans="1:13" ht="12.75" hidden="1">
      <c r="A2513" s="12"/>
      <c r="B2513" s="6"/>
      <c r="F2513" s="138"/>
      <c r="G2513" s="138"/>
      <c r="H2513" s="6">
        <f t="shared" si="152"/>
        <v>0</v>
      </c>
      <c r="I2513" s="22" t="e">
        <f t="shared" si="151"/>
        <v>#DIV/0!</v>
      </c>
      <c r="M2513" s="2"/>
    </row>
    <row r="2514" spans="1:13" ht="12.75" hidden="1">
      <c r="A2514" s="12"/>
      <c r="B2514" s="6"/>
      <c r="F2514" s="138"/>
      <c r="G2514" s="138"/>
      <c r="H2514" s="6">
        <f t="shared" si="152"/>
        <v>0</v>
      </c>
      <c r="I2514" s="22" t="e">
        <f t="shared" si="151"/>
        <v>#DIV/0!</v>
      </c>
      <c r="M2514" s="2"/>
    </row>
    <row r="2515" spans="1:13" ht="12.75" hidden="1">
      <c r="A2515" s="12"/>
      <c r="B2515" s="6"/>
      <c r="F2515" s="138"/>
      <c r="G2515" s="138"/>
      <c r="H2515" s="6">
        <f t="shared" si="152"/>
        <v>0</v>
      </c>
      <c r="I2515" s="22" t="e">
        <f t="shared" si="151"/>
        <v>#DIV/0!</v>
      </c>
      <c r="M2515" s="2"/>
    </row>
    <row r="2516" spans="1:13" ht="12.75" hidden="1">
      <c r="A2516" s="12"/>
      <c r="B2516" s="6"/>
      <c r="F2516" s="138"/>
      <c r="G2516" s="138"/>
      <c r="H2516" s="6">
        <f t="shared" si="152"/>
        <v>0</v>
      </c>
      <c r="I2516" s="22" t="e">
        <f t="shared" si="151"/>
        <v>#DIV/0!</v>
      </c>
      <c r="M2516" s="2"/>
    </row>
    <row r="2517" spans="1:13" ht="12.75" hidden="1">
      <c r="A2517" s="12"/>
      <c r="B2517" s="6"/>
      <c r="F2517" s="138"/>
      <c r="G2517" s="138"/>
      <c r="H2517" s="6">
        <f t="shared" si="152"/>
        <v>0</v>
      </c>
      <c r="I2517" s="22" t="e">
        <f t="shared" si="151"/>
        <v>#DIV/0!</v>
      </c>
      <c r="M2517" s="2"/>
    </row>
    <row r="2518" spans="1:13" ht="12.75" hidden="1">
      <c r="A2518" s="12"/>
      <c r="B2518" s="6"/>
      <c r="F2518" s="138"/>
      <c r="G2518" s="138"/>
      <c r="H2518" s="6">
        <f t="shared" si="152"/>
        <v>0</v>
      </c>
      <c r="I2518" s="22" t="e">
        <f t="shared" si="151"/>
        <v>#DIV/0!</v>
      </c>
      <c r="M2518" s="2"/>
    </row>
    <row r="2519" spans="1:13" ht="12.75" hidden="1">
      <c r="A2519" s="12"/>
      <c r="B2519" s="6"/>
      <c r="F2519" s="138"/>
      <c r="G2519" s="138"/>
      <c r="H2519" s="6">
        <f t="shared" si="152"/>
        <v>0</v>
      </c>
      <c r="I2519" s="22" t="e">
        <f t="shared" si="151"/>
        <v>#DIV/0!</v>
      </c>
      <c r="M2519" s="2"/>
    </row>
    <row r="2520" spans="1:13" ht="12.75" hidden="1">
      <c r="A2520" s="12"/>
      <c r="B2520" s="6"/>
      <c r="F2520" s="138"/>
      <c r="G2520" s="138"/>
      <c r="H2520" s="6">
        <f t="shared" si="152"/>
        <v>0</v>
      </c>
      <c r="I2520" s="22" t="e">
        <f t="shared" si="151"/>
        <v>#DIV/0!</v>
      </c>
      <c r="M2520" s="2"/>
    </row>
    <row r="2521" spans="1:13" ht="12.75" hidden="1">
      <c r="A2521" s="12"/>
      <c r="B2521" s="6"/>
      <c r="F2521" s="138"/>
      <c r="G2521" s="138"/>
      <c r="H2521" s="6">
        <f t="shared" si="152"/>
        <v>0</v>
      </c>
      <c r="I2521" s="22" t="e">
        <f t="shared" si="151"/>
        <v>#DIV/0!</v>
      </c>
      <c r="M2521" s="2"/>
    </row>
    <row r="2522" spans="1:13" ht="12.75" hidden="1">
      <c r="A2522" s="12"/>
      <c r="B2522" s="6"/>
      <c r="F2522" s="138"/>
      <c r="G2522" s="138"/>
      <c r="H2522" s="6">
        <f t="shared" si="152"/>
        <v>0</v>
      </c>
      <c r="I2522" s="22" t="e">
        <f t="shared" si="151"/>
        <v>#DIV/0!</v>
      </c>
      <c r="M2522" s="2"/>
    </row>
    <row r="2523" spans="1:13" ht="12.75" hidden="1">
      <c r="A2523" s="12"/>
      <c r="B2523" s="6"/>
      <c r="F2523" s="138"/>
      <c r="G2523" s="138"/>
      <c r="H2523" s="6">
        <f t="shared" si="152"/>
        <v>0</v>
      </c>
      <c r="I2523" s="22" t="e">
        <f t="shared" si="151"/>
        <v>#DIV/0!</v>
      </c>
      <c r="M2523" s="2"/>
    </row>
    <row r="2524" spans="1:13" ht="12.75" hidden="1">
      <c r="A2524" s="12"/>
      <c r="B2524" s="6"/>
      <c r="F2524" s="138"/>
      <c r="G2524" s="138"/>
      <c r="H2524" s="6">
        <f t="shared" si="152"/>
        <v>0</v>
      </c>
      <c r="I2524" s="22" t="e">
        <f t="shared" si="151"/>
        <v>#DIV/0!</v>
      </c>
      <c r="M2524" s="2"/>
    </row>
    <row r="2525" spans="1:13" ht="12.75" hidden="1">
      <c r="A2525" s="12"/>
      <c r="B2525" s="6"/>
      <c r="F2525" s="138"/>
      <c r="G2525" s="138"/>
      <c r="H2525" s="6">
        <f t="shared" si="152"/>
        <v>0</v>
      </c>
      <c r="I2525" s="22" t="e">
        <f t="shared" si="151"/>
        <v>#DIV/0!</v>
      </c>
      <c r="M2525" s="2"/>
    </row>
    <row r="2526" spans="1:13" ht="12.75" hidden="1">
      <c r="A2526" s="12"/>
      <c r="B2526" s="6"/>
      <c r="F2526" s="138"/>
      <c r="G2526" s="138"/>
      <c r="H2526" s="6">
        <f t="shared" si="152"/>
        <v>0</v>
      </c>
      <c r="I2526" s="22" t="e">
        <f t="shared" si="151"/>
        <v>#DIV/0!</v>
      </c>
      <c r="M2526" s="2"/>
    </row>
    <row r="2527" spans="1:13" ht="12.75" hidden="1">
      <c r="A2527" s="12"/>
      <c r="B2527" s="6"/>
      <c r="F2527" s="138"/>
      <c r="G2527" s="138"/>
      <c r="H2527" s="6">
        <f t="shared" si="152"/>
        <v>0</v>
      </c>
      <c r="I2527" s="22" t="e">
        <f t="shared" si="151"/>
        <v>#DIV/0!</v>
      </c>
      <c r="M2527" s="2"/>
    </row>
    <row r="2528" spans="1:13" ht="12.75" hidden="1">
      <c r="A2528" s="12"/>
      <c r="B2528" s="6"/>
      <c r="F2528" s="138"/>
      <c r="G2528" s="138"/>
      <c r="H2528" s="6">
        <f t="shared" si="152"/>
        <v>0</v>
      </c>
      <c r="I2528" s="22" t="e">
        <f t="shared" si="151"/>
        <v>#DIV/0!</v>
      </c>
      <c r="M2528" s="2"/>
    </row>
    <row r="2529" spans="1:13" ht="12.75" hidden="1">
      <c r="A2529" s="12"/>
      <c r="B2529" s="6"/>
      <c r="F2529" s="138"/>
      <c r="G2529" s="138"/>
      <c r="H2529" s="6">
        <f t="shared" si="152"/>
        <v>0</v>
      </c>
      <c r="I2529" s="22" t="e">
        <f t="shared" si="151"/>
        <v>#DIV/0!</v>
      </c>
      <c r="M2529" s="2"/>
    </row>
    <row r="2530" spans="1:13" ht="12.75" hidden="1">
      <c r="A2530" s="12"/>
      <c r="B2530" s="6"/>
      <c r="F2530" s="138"/>
      <c r="G2530" s="138"/>
      <c r="H2530" s="6">
        <f t="shared" si="152"/>
        <v>0</v>
      </c>
      <c r="I2530" s="22" t="e">
        <f t="shared" si="151"/>
        <v>#DIV/0!</v>
      </c>
      <c r="M2530" s="2"/>
    </row>
    <row r="2531" spans="1:13" ht="12.75" hidden="1">
      <c r="A2531" s="12"/>
      <c r="B2531" s="6"/>
      <c r="F2531" s="138"/>
      <c r="G2531" s="138"/>
      <c r="H2531" s="6">
        <f t="shared" si="152"/>
        <v>0</v>
      </c>
      <c r="I2531" s="22" t="e">
        <f t="shared" si="151"/>
        <v>#DIV/0!</v>
      </c>
      <c r="M2531" s="2"/>
    </row>
    <row r="2532" spans="1:13" ht="12.75" hidden="1">
      <c r="A2532" s="12"/>
      <c r="B2532" s="6"/>
      <c r="F2532" s="138"/>
      <c r="G2532" s="138"/>
      <c r="H2532" s="6">
        <f t="shared" si="152"/>
        <v>0</v>
      </c>
      <c r="I2532" s="22" t="e">
        <f t="shared" si="151"/>
        <v>#DIV/0!</v>
      </c>
      <c r="M2532" s="2"/>
    </row>
    <row r="2533" spans="1:13" ht="12.75" hidden="1">
      <c r="A2533" s="12"/>
      <c r="B2533" s="6"/>
      <c r="F2533" s="138"/>
      <c r="G2533" s="138"/>
      <c r="H2533" s="6">
        <f t="shared" si="152"/>
        <v>0</v>
      </c>
      <c r="I2533" s="22" t="e">
        <f t="shared" si="151"/>
        <v>#DIV/0!</v>
      </c>
      <c r="M2533" s="2"/>
    </row>
    <row r="2534" spans="1:13" ht="12.75" hidden="1">
      <c r="A2534" s="12"/>
      <c r="B2534" s="6"/>
      <c r="F2534" s="138"/>
      <c r="G2534" s="138"/>
      <c r="H2534" s="6">
        <f t="shared" si="152"/>
        <v>0</v>
      </c>
      <c r="I2534" s="22" t="e">
        <f t="shared" si="151"/>
        <v>#DIV/0!</v>
      </c>
      <c r="M2534" s="2"/>
    </row>
    <row r="2535" spans="1:13" ht="12.75" hidden="1">
      <c r="A2535" s="12"/>
      <c r="B2535" s="6"/>
      <c r="F2535" s="138"/>
      <c r="G2535" s="138"/>
      <c r="H2535" s="6">
        <f t="shared" si="152"/>
        <v>0</v>
      </c>
      <c r="I2535" s="22" t="e">
        <f t="shared" si="151"/>
        <v>#DIV/0!</v>
      </c>
      <c r="M2535" s="2"/>
    </row>
    <row r="2536" spans="1:13" ht="12.75" hidden="1">
      <c r="A2536" s="12"/>
      <c r="B2536" s="6"/>
      <c r="F2536" s="138"/>
      <c r="G2536" s="138"/>
      <c r="H2536" s="6">
        <f t="shared" si="152"/>
        <v>0</v>
      </c>
      <c r="I2536" s="22" t="e">
        <f t="shared" si="151"/>
        <v>#DIV/0!</v>
      </c>
      <c r="M2536" s="2"/>
    </row>
    <row r="2537" spans="1:13" ht="12.75" hidden="1">
      <c r="A2537" s="12"/>
      <c r="B2537" s="6"/>
      <c r="F2537" s="138"/>
      <c r="G2537" s="138"/>
      <c r="H2537" s="6">
        <f t="shared" si="152"/>
        <v>0</v>
      </c>
      <c r="I2537" s="22" t="e">
        <f t="shared" si="151"/>
        <v>#DIV/0!</v>
      </c>
      <c r="M2537" s="2"/>
    </row>
    <row r="2538" spans="1:13" ht="12.75" hidden="1">
      <c r="A2538" s="12"/>
      <c r="B2538" s="6"/>
      <c r="F2538" s="138"/>
      <c r="G2538" s="138"/>
      <c r="H2538" s="6">
        <f t="shared" si="152"/>
        <v>0</v>
      </c>
      <c r="I2538" s="22" t="e">
        <f t="shared" si="151"/>
        <v>#DIV/0!</v>
      </c>
      <c r="M2538" s="2"/>
    </row>
    <row r="2539" spans="1:13" ht="12.75" hidden="1">
      <c r="A2539" s="12"/>
      <c r="B2539" s="6"/>
      <c r="F2539" s="138"/>
      <c r="G2539" s="138"/>
      <c r="H2539" s="6">
        <f t="shared" si="152"/>
        <v>0</v>
      </c>
      <c r="I2539" s="22" t="e">
        <f t="shared" si="151"/>
        <v>#DIV/0!</v>
      </c>
      <c r="M2539" s="2"/>
    </row>
    <row r="2540" spans="1:13" ht="12.75" hidden="1">
      <c r="A2540" s="12"/>
      <c r="B2540" s="6"/>
      <c r="F2540" s="138"/>
      <c r="G2540" s="138"/>
      <c r="H2540" s="6">
        <f t="shared" si="152"/>
        <v>0</v>
      </c>
      <c r="I2540" s="22" t="e">
        <f t="shared" si="151"/>
        <v>#DIV/0!</v>
      </c>
      <c r="M2540" s="2"/>
    </row>
    <row r="2541" spans="1:13" ht="12.75" hidden="1">
      <c r="A2541" s="12"/>
      <c r="B2541" s="6"/>
      <c r="F2541" s="138"/>
      <c r="G2541" s="138"/>
      <c r="H2541" s="6">
        <f t="shared" si="152"/>
        <v>0</v>
      </c>
      <c r="I2541" s="22" t="e">
        <f t="shared" si="151"/>
        <v>#DIV/0!</v>
      </c>
      <c r="M2541" s="2"/>
    </row>
    <row r="2542" spans="1:13" ht="12.75" hidden="1">
      <c r="A2542" s="12"/>
      <c r="B2542" s="6"/>
      <c r="F2542" s="138"/>
      <c r="G2542" s="138"/>
      <c r="H2542" s="6">
        <f t="shared" si="152"/>
        <v>0</v>
      </c>
      <c r="I2542" s="22" t="e">
        <f t="shared" si="151"/>
        <v>#DIV/0!</v>
      </c>
      <c r="M2542" s="2"/>
    </row>
    <row r="2543" spans="1:13" ht="12.75" hidden="1">
      <c r="A2543" s="12"/>
      <c r="B2543" s="6"/>
      <c r="F2543" s="138"/>
      <c r="G2543" s="138"/>
      <c r="H2543" s="6">
        <f t="shared" si="152"/>
        <v>0</v>
      </c>
      <c r="I2543" s="22" t="e">
        <f t="shared" si="151"/>
        <v>#DIV/0!</v>
      </c>
      <c r="M2543" s="2"/>
    </row>
    <row r="2544" spans="1:13" ht="12.75" hidden="1">
      <c r="A2544" s="12"/>
      <c r="B2544" s="6"/>
      <c r="F2544" s="138"/>
      <c r="G2544" s="138"/>
      <c r="H2544" s="6">
        <f t="shared" si="152"/>
        <v>0</v>
      </c>
      <c r="I2544" s="22" t="e">
        <f t="shared" si="151"/>
        <v>#DIV/0!</v>
      </c>
      <c r="M2544" s="2"/>
    </row>
    <row r="2545" spans="1:13" ht="12.75" hidden="1">
      <c r="A2545" s="12"/>
      <c r="B2545" s="6"/>
      <c r="F2545" s="138"/>
      <c r="G2545" s="138"/>
      <c r="H2545" s="6">
        <f t="shared" si="152"/>
        <v>0</v>
      </c>
      <c r="I2545" s="22" t="e">
        <f t="shared" si="151"/>
        <v>#DIV/0!</v>
      </c>
      <c r="M2545" s="2"/>
    </row>
    <row r="2546" spans="1:13" ht="12.75" hidden="1">
      <c r="A2546" s="12"/>
      <c r="B2546" s="6"/>
      <c r="F2546" s="138"/>
      <c r="G2546" s="138"/>
      <c r="H2546" s="6">
        <f t="shared" si="152"/>
        <v>0</v>
      </c>
      <c r="I2546" s="22" t="e">
        <f t="shared" si="151"/>
        <v>#DIV/0!</v>
      </c>
      <c r="M2546" s="2"/>
    </row>
    <row r="2547" spans="1:13" ht="12.75" hidden="1">
      <c r="A2547" s="12"/>
      <c r="B2547" s="6"/>
      <c r="F2547" s="138"/>
      <c r="G2547" s="138"/>
      <c r="H2547" s="6">
        <f t="shared" si="152"/>
        <v>0</v>
      </c>
      <c r="I2547" s="22" t="e">
        <f t="shared" si="151"/>
        <v>#DIV/0!</v>
      </c>
      <c r="M2547" s="2"/>
    </row>
    <row r="2548" spans="1:13" ht="12.75" hidden="1">
      <c r="A2548" s="12"/>
      <c r="B2548" s="6"/>
      <c r="F2548" s="138"/>
      <c r="G2548" s="138"/>
      <c r="H2548" s="6">
        <f t="shared" si="152"/>
        <v>0</v>
      </c>
      <c r="I2548" s="22" t="e">
        <f t="shared" si="151"/>
        <v>#DIV/0!</v>
      </c>
      <c r="M2548" s="2"/>
    </row>
    <row r="2549" spans="1:13" ht="12.75" hidden="1">
      <c r="A2549" s="12"/>
      <c r="B2549" s="6"/>
      <c r="F2549" s="138"/>
      <c r="G2549" s="138"/>
      <c r="H2549" s="6">
        <f t="shared" si="152"/>
        <v>0</v>
      </c>
      <c r="I2549" s="22" t="e">
        <f aca="true" t="shared" si="153" ref="I2549:I2612">+B2549/M2549</f>
        <v>#DIV/0!</v>
      </c>
      <c r="M2549" s="2"/>
    </row>
    <row r="2550" spans="1:13" ht="12.75" hidden="1">
      <c r="A2550" s="12"/>
      <c r="B2550" s="6"/>
      <c r="F2550" s="138"/>
      <c r="G2550" s="138"/>
      <c r="H2550" s="6">
        <f t="shared" si="152"/>
        <v>0</v>
      </c>
      <c r="I2550" s="22" t="e">
        <f t="shared" si="153"/>
        <v>#DIV/0!</v>
      </c>
      <c r="M2550" s="2"/>
    </row>
    <row r="2551" spans="1:13" ht="12.75" hidden="1">
      <c r="A2551" s="12"/>
      <c r="B2551" s="6"/>
      <c r="F2551" s="138"/>
      <c r="G2551" s="138"/>
      <c r="H2551" s="6">
        <f aca="true" t="shared" si="154" ref="H2551:H2614">H2550-B2551</f>
        <v>0</v>
      </c>
      <c r="I2551" s="22" t="e">
        <f t="shared" si="153"/>
        <v>#DIV/0!</v>
      </c>
      <c r="M2551" s="2"/>
    </row>
    <row r="2552" spans="1:13" ht="12.75" hidden="1">
      <c r="A2552" s="12"/>
      <c r="B2552" s="6"/>
      <c r="F2552" s="138"/>
      <c r="G2552" s="138"/>
      <c r="H2552" s="6">
        <f t="shared" si="154"/>
        <v>0</v>
      </c>
      <c r="I2552" s="22" t="e">
        <f t="shared" si="153"/>
        <v>#DIV/0!</v>
      </c>
      <c r="M2552" s="2"/>
    </row>
    <row r="2553" spans="1:13" ht="12.75" hidden="1">
      <c r="A2553" s="12"/>
      <c r="B2553" s="6"/>
      <c r="F2553" s="138"/>
      <c r="G2553" s="138"/>
      <c r="H2553" s="6">
        <f t="shared" si="154"/>
        <v>0</v>
      </c>
      <c r="I2553" s="22" t="e">
        <f t="shared" si="153"/>
        <v>#DIV/0!</v>
      </c>
      <c r="M2553" s="2"/>
    </row>
    <row r="2554" spans="1:13" ht="12.75" hidden="1">
      <c r="A2554" s="12"/>
      <c r="B2554" s="6"/>
      <c r="F2554" s="138"/>
      <c r="G2554" s="138"/>
      <c r="H2554" s="6">
        <f t="shared" si="154"/>
        <v>0</v>
      </c>
      <c r="I2554" s="22" t="e">
        <f t="shared" si="153"/>
        <v>#DIV/0!</v>
      </c>
      <c r="M2554" s="2"/>
    </row>
    <row r="2555" spans="1:13" ht="12.75" hidden="1">
      <c r="A2555" s="12"/>
      <c r="B2555" s="6"/>
      <c r="F2555" s="138"/>
      <c r="G2555" s="138"/>
      <c r="H2555" s="6">
        <f t="shared" si="154"/>
        <v>0</v>
      </c>
      <c r="I2555" s="22" t="e">
        <f t="shared" si="153"/>
        <v>#DIV/0!</v>
      </c>
      <c r="M2555" s="2"/>
    </row>
    <row r="2556" spans="1:13" ht="12.75" hidden="1">
      <c r="A2556" s="12"/>
      <c r="B2556" s="6"/>
      <c r="F2556" s="138"/>
      <c r="G2556" s="138"/>
      <c r="H2556" s="6">
        <f t="shared" si="154"/>
        <v>0</v>
      </c>
      <c r="I2556" s="22" t="e">
        <f t="shared" si="153"/>
        <v>#DIV/0!</v>
      </c>
      <c r="M2556" s="2"/>
    </row>
    <row r="2557" spans="1:13" ht="12.75" hidden="1">
      <c r="A2557" s="12"/>
      <c r="B2557" s="6"/>
      <c r="F2557" s="138"/>
      <c r="G2557" s="138"/>
      <c r="H2557" s="6">
        <f t="shared" si="154"/>
        <v>0</v>
      </c>
      <c r="I2557" s="22" t="e">
        <f t="shared" si="153"/>
        <v>#DIV/0!</v>
      </c>
      <c r="M2557" s="2"/>
    </row>
    <row r="2558" spans="1:13" ht="12.75" hidden="1">
      <c r="A2558" s="12"/>
      <c r="B2558" s="6"/>
      <c r="F2558" s="138"/>
      <c r="G2558" s="138"/>
      <c r="H2558" s="6">
        <f t="shared" si="154"/>
        <v>0</v>
      </c>
      <c r="I2558" s="22" t="e">
        <f t="shared" si="153"/>
        <v>#DIV/0!</v>
      </c>
      <c r="M2558" s="2"/>
    </row>
    <row r="2559" spans="1:13" ht="12.75" hidden="1">
      <c r="A2559" s="12"/>
      <c r="B2559" s="6"/>
      <c r="F2559" s="138"/>
      <c r="G2559" s="138"/>
      <c r="H2559" s="6">
        <f t="shared" si="154"/>
        <v>0</v>
      </c>
      <c r="I2559" s="22" t="e">
        <f t="shared" si="153"/>
        <v>#DIV/0!</v>
      </c>
      <c r="M2559" s="2"/>
    </row>
    <row r="2560" spans="1:13" ht="12.75" hidden="1">
      <c r="A2560" s="12"/>
      <c r="B2560" s="6"/>
      <c r="F2560" s="138"/>
      <c r="G2560" s="138"/>
      <c r="H2560" s="6">
        <f t="shared" si="154"/>
        <v>0</v>
      </c>
      <c r="I2560" s="22" t="e">
        <f t="shared" si="153"/>
        <v>#DIV/0!</v>
      </c>
      <c r="M2560" s="2"/>
    </row>
    <row r="2561" spans="1:13" ht="12.75" hidden="1">
      <c r="A2561" s="12"/>
      <c r="B2561" s="6"/>
      <c r="F2561" s="138"/>
      <c r="G2561" s="138"/>
      <c r="H2561" s="6">
        <f t="shared" si="154"/>
        <v>0</v>
      </c>
      <c r="I2561" s="22" t="e">
        <f t="shared" si="153"/>
        <v>#DIV/0!</v>
      </c>
      <c r="M2561" s="2"/>
    </row>
    <row r="2562" spans="1:13" ht="12.75" hidden="1">
      <c r="A2562" s="12"/>
      <c r="B2562" s="6"/>
      <c r="F2562" s="138"/>
      <c r="G2562" s="138"/>
      <c r="H2562" s="6">
        <f t="shared" si="154"/>
        <v>0</v>
      </c>
      <c r="I2562" s="22" t="e">
        <f t="shared" si="153"/>
        <v>#DIV/0!</v>
      </c>
      <c r="M2562" s="2"/>
    </row>
    <row r="2563" spans="1:13" ht="12.75" hidden="1">
      <c r="A2563" s="12"/>
      <c r="B2563" s="6"/>
      <c r="F2563" s="138"/>
      <c r="G2563" s="138"/>
      <c r="H2563" s="6">
        <f t="shared" si="154"/>
        <v>0</v>
      </c>
      <c r="I2563" s="22" t="e">
        <f t="shared" si="153"/>
        <v>#DIV/0!</v>
      </c>
      <c r="M2563" s="2"/>
    </row>
    <row r="2564" spans="1:13" ht="12.75" hidden="1">
      <c r="A2564" s="12"/>
      <c r="B2564" s="6"/>
      <c r="F2564" s="138"/>
      <c r="G2564" s="138"/>
      <c r="H2564" s="6">
        <f t="shared" si="154"/>
        <v>0</v>
      </c>
      <c r="I2564" s="22" t="e">
        <f t="shared" si="153"/>
        <v>#DIV/0!</v>
      </c>
      <c r="M2564" s="2"/>
    </row>
    <row r="2565" spans="1:13" ht="12.75" hidden="1">
      <c r="A2565" s="12"/>
      <c r="B2565" s="6"/>
      <c r="F2565" s="138"/>
      <c r="G2565" s="138"/>
      <c r="H2565" s="6">
        <f t="shared" si="154"/>
        <v>0</v>
      </c>
      <c r="I2565" s="22" t="e">
        <f t="shared" si="153"/>
        <v>#DIV/0!</v>
      </c>
      <c r="M2565" s="2"/>
    </row>
    <row r="2566" spans="1:13" ht="12.75" hidden="1">
      <c r="A2566" s="12"/>
      <c r="B2566" s="6"/>
      <c r="F2566" s="138"/>
      <c r="G2566" s="138"/>
      <c r="H2566" s="6">
        <f t="shared" si="154"/>
        <v>0</v>
      </c>
      <c r="I2566" s="22" t="e">
        <f t="shared" si="153"/>
        <v>#DIV/0!</v>
      </c>
      <c r="M2566" s="2"/>
    </row>
    <row r="2567" spans="1:13" ht="12.75" hidden="1">
      <c r="A2567" s="12"/>
      <c r="B2567" s="6"/>
      <c r="F2567" s="138"/>
      <c r="G2567" s="138"/>
      <c r="H2567" s="6">
        <f t="shared" si="154"/>
        <v>0</v>
      </c>
      <c r="I2567" s="22" t="e">
        <f t="shared" si="153"/>
        <v>#DIV/0!</v>
      </c>
      <c r="M2567" s="2"/>
    </row>
    <row r="2568" spans="1:13" ht="12.75" hidden="1">
      <c r="A2568" s="12"/>
      <c r="B2568" s="6"/>
      <c r="F2568" s="138"/>
      <c r="G2568" s="138"/>
      <c r="H2568" s="6">
        <f t="shared" si="154"/>
        <v>0</v>
      </c>
      <c r="I2568" s="22" t="e">
        <f t="shared" si="153"/>
        <v>#DIV/0!</v>
      </c>
      <c r="M2568" s="2"/>
    </row>
    <row r="2569" spans="1:13" ht="12.75" hidden="1">
      <c r="A2569" s="12"/>
      <c r="B2569" s="6"/>
      <c r="F2569" s="138"/>
      <c r="G2569" s="138"/>
      <c r="H2569" s="6">
        <f t="shared" si="154"/>
        <v>0</v>
      </c>
      <c r="I2569" s="22" t="e">
        <f t="shared" si="153"/>
        <v>#DIV/0!</v>
      </c>
      <c r="M2569" s="2"/>
    </row>
    <row r="2570" spans="1:13" ht="12.75" hidden="1">
      <c r="A2570" s="12"/>
      <c r="B2570" s="6"/>
      <c r="F2570" s="138"/>
      <c r="G2570" s="138"/>
      <c r="H2570" s="6">
        <f t="shared" si="154"/>
        <v>0</v>
      </c>
      <c r="I2570" s="22" t="e">
        <f t="shared" si="153"/>
        <v>#DIV/0!</v>
      </c>
      <c r="M2570" s="2"/>
    </row>
    <row r="2571" spans="1:13" ht="12.75" hidden="1">
      <c r="A2571" s="12"/>
      <c r="B2571" s="6"/>
      <c r="F2571" s="138"/>
      <c r="G2571" s="138"/>
      <c r="H2571" s="6">
        <f t="shared" si="154"/>
        <v>0</v>
      </c>
      <c r="I2571" s="22" t="e">
        <f t="shared" si="153"/>
        <v>#DIV/0!</v>
      </c>
      <c r="M2571" s="2"/>
    </row>
    <row r="2572" spans="1:13" ht="12.75" hidden="1">
      <c r="A2572" s="12"/>
      <c r="B2572" s="6"/>
      <c r="F2572" s="138"/>
      <c r="G2572" s="138"/>
      <c r="H2572" s="6">
        <f t="shared" si="154"/>
        <v>0</v>
      </c>
      <c r="I2572" s="22" t="e">
        <f t="shared" si="153"/>
        <v>#DIV/0!</v>
      </c>
      <c r="M2572" s="2"/>
    </row>
    <row r="2573" spans="1:13" ht="12.75" hidden="1">
      <c r="A2573" s="12"/>
      <c r="B2573" s="6"/>
      <c r="F2573" s="138"/>
      <c r="G2573" s="138"/>
      <c r="H2573" s="6">
        <f t="shared" si="154"/>
        <v>0</v>
      </c>
      <c r="I2573" s="22" t="e">
        <f t="shared" si="153"/>
        <v>#DIV/0!</v>
      </c>
      <c r="M2573" s="2"/>
    </row>
    <row r="2574" spans="1:13" ht="12.75" hidden="1">
      <c r="A2574" s="12"/>
      <c r="B2574" s="6"/>
      <c r="F2574" s="138"/>
      <c r="G2574" s="138"/>
      <c r="H2574" s="6">
        <f t="shared" si="154"/>
        <v>0</v>
      </c>
      <c r="I2574" s="22" t="e">
        <f t="shared" si="153"/>
        <v>#DIV/0!</v>
      </c>
      <c r="M2574" s="2"/>
    </row>
    <row r="2575" spans="1:13" ht="12.75" hidden="1">
      <c r="A2575" s="12"/>
      <c r="B2575" s="6"/>
      <c r="F2575" s="138"/>
      <c r="G2575" s="138"/>
      <c r="H2575" s="6">
        <f t="shared" si="154"/>
        <v>0</v>
      </c>
      <c r="I2575" s="22" t="e">
        <f t="shared" si="153"/>
        <v>#DIV/0!</v>
      </c>
      <c r="M2575" s="2"/>
    </row>
    <row r="2576" spans="1:13" ht="12.75" hidden="1">
      <c r="A2576" s="12"/>
      <c r="B2576" s="6"/>
      <c r="F2576" s="138"/>
      <c r="G2576" s="138"/>
      <c r="H2576" s="6">
        <f t="shared" si="154"/>
        <v>0</v>
      </c>
      <c r="I2576" s="22" t="e">
        <f t="shared" si="153"/>
        <v>#DIV/0!</v>
      </c>
      <c r="M2576" s="2"/>
    </row>
    <row r="2577" spans="1:13" ht="12.75" hidden="1">
      <c r="A2577" s="12"/>
      <c r="B2577" s="6"/>
      <c r="F2577" s="138"/>
      <c r="G2577" s="138"/>
      <c r="H2577" s="6">
        <f t="shared" si="154"/>
        <v>0</v>
      </c>
      <c r="I2577" s="22" t="e">
        <f t="shared" si="153"/>
        <v>#DIV/0!</v>
      </c>
      <c r="M2577" s="2"/>
    </row>
    <row r="2578" spans="1:13" ht="12.75" hidden="1">
      <c r="A2578" s="12"/>
      <c r="B2578" s="6"/>
      <c r="F2578" s="138"/>
      <c r="G2578" s="138"/>
      <c r="H2578" s="6">
        <f t="shared" si="154"/>
        <v>0</v>
      </c>
      <c r="I2578" s="22" t="e">
        <f t="shared" si="153"/>
        <v>#DIV/0!</v>
      </c>
      <c r="M2578" s="2"/>
    </row>
    <row r="2579" spans="1:13" ht="12.75" hidden="1">
      <c r="A2579" s="12"/>
      <c r="B2579" s="6"/>
      <c r="F2579" s="138"/>
      <c r="G2579" s="138"/>
      <c r="H2579" s="6">
        <f t="shared" si="154"/>
        <v>0</v>
      </c>
      <c r="I2579" s="22" t="e">
        <f t="shared" si="153"/>
        <v>#DIV/0!</v>
      </c>
      <c r="M2579" s="2"/>
    </row>
    <row r="2580" spans="1:13" ht="12.75" hidden="1">
      <c r="A2580" s="12"/>
      <c r="B2580" s="6"/>
      <c r="F2580" s="138"/>
      <c r="G2580" s="138"/>
      <c r="H2580" s="6">
        <f t="shared" si="154"/>
        <v>0</v>
      </c>
      <c r="I2580" s="22" t="e">
        <f t="shared" si="153"/>
        <v>#DIV/0!</v>
      </c>
      <c r="M2580" s="2"/>
    </row>
    <row r="2581" spans="1:13" ht="12.75" hidden="1">
      <c r="A2581" s="12"/>
      <c r="B2581" s="6"/>
      <c r="F2581" s="138"/>
      <c r="G2581" s="138"/>
      <c r="H2581" s="6">
        <f t="shared" si="154"/>
        <v>0</v>
      </c>
      <c r="I2581" s="22" t="e">
        <f t="shared" si="153"/>
        <v>#DIV/0!</v>
      </c>
      <c r="M2581" s="2"/>
    </row>
    <row r="2582" spans="1:13" ht="12.75" hidden="1">
      <c r="A2582" s="12"/>
      <c r="B2582" s="6"/>
      <c r="F2582" s="138"/>
      <c r="G2582" s="138"/>
      <c r="H2582" s="6">
        <f t="shared" si="154"/>
        <v>0</v>
      </c>
      <c r="I2582" s="22" t="e">
        <f t="shared" si="153"/>
        <v>#DIV/0!</v>
      </c>
      <c r="M2582" s="2"/>
    </row>
    <row r="2583" spans="1:13" ht="12.75" hidden="1">
      <c r="A2583" s="12"/>
      <c r="B2583" s="6"/>
      <c r="F2583" s="138"/>
      <c r="G2583" s="138"/>
      <c r="H2583" s="6">
        <f t="shared" si="154"/>
        <v>0</v>
      </c>
      <c r="I2583" s="22" t="e">
        <f t="shared" si="153"/>
        <v>#DIV/0!</v>
      </c>
      <c r="M2583" s="2"/>
    </row>
    <row r="2584" spans="1:13" ht="12.75" hidden="1">
      <c r="A2584" s="12"/>
      <c r="B2584" s="6"/>
      <c r="F2584" s="138"/>
      <c r="G2584" s="138"/>
      <c r="H2584" s="6">
        <f t="shared" si="154"/>
        <v>0</v>
      </c>
      <c r="I2584" s="22" t="e">
        <f t="shared" si="153"/>
        <v>#DIV/0!</v>
      </c>
      <c r="M2584" s="2"/>
    </row>
    <row r="2585" spans="1:13" ht="12.75" hidden="1">
      <c r="A2585" s="12"/>
      <c r="B2585" s="6"/>
      <c r="F2585" s="138"/>
      <c r="G2585" s="138"/>
      <c r="H2585" s="6">
        <f t="shared" si="154"/>
        <v>0</v>
      </c>
      <c r="I2585" s="22" t="e">
        <f t="shared" si="153"/>
        <v>#DIV/0!</v>
      </c>
      <c r="M2585" s="2"/>
    </row>
    <row r="2586" spans="1:13" ht="12.75" hidden="1">
      <c r="A2586" s="12"/>
      <c r="B2586" s="6"/>
      <c r="F2586" s="138"/>
      <c r="G2586" s="138"/>
      <c r="H2586" s="6">
        <f t="shared" si="154"/>
        <v>0</v>
      </c>
      <c r="I2586" s="22" t="e">
        <f t="shared" si="153"/>
        <v>#DIV/0!</v>
      </c>
      <c r="M2586" s="2"/>
    </row>
    <row r="2587" spans="1:13" ht="12.75" hidden="1">
      <c r="A2587" s="12"/>
      <c r="B2587" s="6"/>
      <c r="F2587" s="138"/>
      <c r="G2587" s="138"/>
      <c r="H2587" s="6">
        <f t="shared" si="154"/>
        <v>0</v>
      </c>
      <c r="I2587" s="22" t="e">
        <f t="shared" si="153"/>
        <v>#DIV/0!</v>
      </c>
      <c r="M2587" s="2"/>
    </row>
    <row r="2588" spans="1:13" ht="12.75" hidden="1">
      <c r="A2588" s="12"/>
      <c r="B2588" s="6"/>
      <c r="F2588" s="138"/>
      <c r="G2588" s="138"/>
      <c r="H2588" s="6">
        <f t="shared" si="154"/>
        <v>0</v>
      </c>
      <c r="I2588" s="22" t="e">
        <f t="shared" si="153"/>
        <v>#DIV/0!</v>
      </c>
      <c r="M2588" s="2"/>
    </row>
    <row r="2589" spans="1:13" ht="12.75" hidden="1">
      <c r="A2589" s="12"/>
      <c r="B2589" s="6"/>
      <c r="F2589" s="138"/>
      <c r="G2589" s="138"/>
      <c r="H2589" s="6">
        <f t="shared" si="154"/>
        <v>0</v>
      </c>
      <c r="I2589" s="22" t="e">
        <f t="shared" si="153"/>
        <v>#DIV/0!</v>
      </c>
      <c r="M2589" s="2"/>
    </row>
    <row r="2590" spans="1:13" ht="12.75" hidden="1">
      <c r="A2590" s="12"/>
      <c r="B2590" s="6"/>
      <c r="F2590" s="138"/>
      <c r="G2590" s="138"/>
      <c r="H2590" s="6">
        <f t="shared" si="154"/>
        <v>0</v>
      </c>
      <c r="I2590" s="22" t="e">
        <f t="shared" si="153"/>
        <v>#DIV/0!</v>
      </c>
      <c r="M2590" s="2"/>
    </row>
    <row r="2591" spans="1:13" ht="12.75" hidden="1">
      <c r="A2591" s="12"/>
      <c r="B2591" s="6"/>
      <c r="F2591" s="138"/>
      <c r="G2591" s="138"/>
      <c r="H2591" s="6">
        <f t="shared" si="154"/>
        <v>0</v>
      </c>
      <c r="I2591" s="22" t="e">
        <f t="shared" si="153"/>
        <v>#DIV/0!</v>
      </c>
      <c r="M2591" s="2"/>
    </row>
    <row r="2592" spans="1:13" ht="12.75" hidden="1">
      <c r="A2592" s="12"/>
      <c r="B2592" s="6"/>
      <c r="F2592" s="138"/>
      <c r="G2592" s="138"/>
      <c r="H2592" s="6">
        <f t="shared" si="154"/>
        <v>0</v>
      </c>
      <c r="I2592" s="22" t="e">
        <f t="shared" si="153"/>
        <v>#DIV/0!</v>
      </c>
      <c r="M2592" s="2"/>
    </row>
    <row r="2593" spans="1:13" ht="12.75" hidden="1">
      <c r="A2593" s="12"/>
      <c r="B2593" s="6"/>
      <c r="F2593" s="138"/>
      <c r="G2593" s="138"/>
      <c r="H2593" s="6">
        <f t="shared" si="154"/>
        <v>0</v>
      </c>
      <c r="I2593" s="22" t="e">
        <f t="shared" si="153"/>
        <v>#DIV/0!</v>
      </c>
      <c r="M2593" s="2"/>
    </row>
    <row r="2594" spans="1:13" ht="12.75" hidden="1">
      <c r="A2594" s="12"/>
      <c r="B2594" s="6"/>
      <c r="F2594" s="138"/>
      <c r="G2594" s="138"/>
      <c r="H2594" s="6">
        <f t="shared" si="154"/>
        <v>0</v>
      </c>
      <c r="I2594" s="22" t="e">
        <f t="shared" si="153"/>
        <v>#DIV/0!</v>
      </c>
      <c r="M2594" s="2"/>
    </row>
    <row r="2595" spans="1:13" ht="12.75" hidden="1">
      <c r="A2595" s="12"/>
      <c r="B2595" s="6"/>
      <c r="F2595" s="138"/>
      <c r="G2595" s="138"/>
      <c r="H2595" s="6">
        <f t="shared" si="154"/>
        <v>0</v>
      </c>
      <c r="I2595" s="22" t="e">
        <f t="shared" si="153"/>
        <v>#DIV/0!</v>
      </c>
      <c r="M2595" s="2"/>
    </row>
    <row r="2596" spans="1:13" ht="12.75" hidden="1">
      <c r="A2596" s="12"/>
      <c r="B2596" s="6"/>
      <c r="F2596" s="138"/>
      <c r="G2596" s="138"/>
      <c r="H2596" s="6">
        <f t="shared" si="154"/>
        <v>0</v>
      </c>
      <c r="I2596" s="22" t="e">
        <f t="shared" si="153"/>
        <v>#DIV/0!</v>
      </c>
      <c r="M2596" s="2"/>
    </row>
    <row r="2597" spans="1:13" ht="12.75" hidden="1">
      <c r="A2597" s="12"/>
      <c r="B2597" s="6"/>
      <c r="F2597" s="138"/>
      <c r="G2597" s="138"/>
      <c r="H2597" s="6">
        <f t="shared" si="154"/>
        <v>0</v>
      </c>
      <c r="I2597" s="22" t="e">
        <f t="shared" si="153"/>
        <v>#DIV/0!</v>
      </c>
      <c r="M2597" s="2"/>
    </row>
    <row r="2598" spans="1:13" ht="12.75" hidden="1">
      <c r="A2598" s="12"/>
      <c r="B2598" s="6"/>
      <c r="F2598" s="138"/>
      <c r="G2598" s="138"/>
      <c r="H2598" s="6">
        <f t="shared" si="154"/>
        <v>0</v>
      </c>
      <c r="I2598" s="22" t="e">
        <f t="shared" si="153"/>
        <v>#DIV/0!</v>
      </c>
      <c r="M2598" s="2"/>
    </row>
    <row r="2599" spans="1:13" ht="12.75" hidden="1">
      <c r="A2599" s="12"/>
      <c r="B2599" s="6"/>
      <c r="F2599" s="138"/>
      <c r="G2599" s="138"/>
      <c r="H2599" s="6">
        <f t="shared" si="154"/>
        <v>0</v>
      </c>
      <c r="I2599" s="22" t="e">
        <f t="shared" si="153"/>
        <v>#DIV/0!</v>
      </c>
      <c r="M2599" s="2"/>
    </row>
    <row r="2600" spans="1:13" ht="12.75" hidden="1">
      <c r="A2600" s="12"/>
      <c r="B2600" s="6"/>
      <c r="F2600" s="138"/>
      <c r="G2600" s="138"/>
      <c r="H2600" s="6">
        <f t="shared" si="154"/>
        <v>0</v>
      </c>
      <c r="I2600" s="22" t="e">
        <f t="shared" si="153"/>
        <v>#DIV/0!</v>
      </c>
      <c r="M2600" s="2"/>
    </row>
    <row r="2601" spans="1:13" ht="12.75" hidden="1">
      <c r="A2601" s="12"/>
      <c r="B2601" s="6"/>
      <c r="F2601" s="138"/>
      <c r="G2601" s="138"/>
      <c r="H2601" s="6">
        <f t="shared" si="154"/>
        <v>0</v>
      </c>
      <c r="I2601" s="22" t="e">
        <f t="shared" si="153"/>
        <v>#DIV/0!</v>
      </c>
      <c r="M2601" s="2"/>
    </row>
    <row r="2602" spans="1:13" ht="12.75" hidden="1">
      <c r="A2602" s="12"/>
      <c r="B2602" s="6"/>
      <c r="F2602" s="138"/>
      <c r="G2602" s="138"/>
      <c r="H2602" s="6">
        <f t="shared" si="154"/>
        <v>0</v>
      </c>
      <c r="I2602" s="22" t="e">
        <f t="shared" si="153"/>
        <v>#DIV/0!</v>
      </c>
      <c r="M2602" s="2"/>
    </row>
    <row r="2603" spans="1:13" ht="12.75" hidden="1">
      <c r="A2603" s="12"/>
      <c r="B2603" s="6"/>
      <c r="F2603" s="138"/>
      <c r="G2603" s="138"/>
      <c r="H2603" s="6">
        <f t="shared" si="154"/>
        <v>0</v>
      </c>
      <c r="I2603" s="22" t="e">
        <f t="shared" si="153"/>
        <v>#DIV/0!</v>
      </c>
      <c r="M2603" s="2"/>
    </row>
    <row r="2604" spans="1:13" ht="12.75" hidden="1">
      <c r="A2604" s="12"/>
      <c r="B2604" s="6"/>
      <c r="F2604" s="138"/>
      <c r="G2604" s="138"/>
      <c r="H2604" s="6">
        <f t="shared" si="154"/>
        <v>0</v>
      </c>
      <c r="I2604" s="22" t="e">
        <f t="shared" si="153"/>
        <v>#DIV/0!</v>
      </c>
      <c r="M2604" s="2"/>
    </row>
    <row r="2605" spans="1:13" ht="12.75" hidden="1">
      <c r="A2605" s="12"/>
      <c r="B2605" s="6"/>
      <c r="F2605" s="138"/>
      <c r="G2605" s="138"/>
      <c r="H2605" s="6">
        <f t="shared" si="154"/>
        <v>0</v>
      </c>
      <c r="I2605" s="22" t="e">
        <f t="shared" si="153"/>
        <v>#DIV/0!</v>
      </c>
      <c r="M2605" s="2"/>
    </row>
    <row r="2606" spans="1:13" ht="12.75" hidden="1">
      <c r="A2606" s="12"/>
      <c r="B2606" s="6"/>
      <c r="F2606" s="138"/>
      <c r="G2606" s="138"/>
      <c r="H2606" s="6">
        <f t="shared" si="154"/>
        <v>0</v>
      </c>
      <c r="I2606" s="22" t="e">
        <f t="shared" si="153"/>
        <v>#DIV/0!</v>
      </c>
      <c r="M2606" s="2"/>
    </row>
    <row r="2607" spans="1:13" ht="12.75" hidden="1">
      <c r="A2607" s="12"/>
      <c r="B2607" s="6"/>
      <c r="F2607" s="138"/>
      <c r="G2607" s="138"/>
      <c r="H2607" s="6">
        <f t="shared" si="154"/>
        <v>0</v>
      </c>
      <c r="I2607" s="22" t="e">
        <f t="shared" si="153"/>
        <v>#DIV/0!</v>
      </c>
      <c r="M2607" s="2"/>
    </row>
    <row r="2608" spans="1:13" ht="12.75" hidden="1">
      <c r="A2608" s="12"/>
      <c r="B2608" s="6"/>
      <c r="F2608" s="138"/>
      <c r="G2608" s="138"/>
      <c r="H2608" s="6">
        <f t="shared" si="154"/>
        <v>0</v>
      </c>
      <c r="I2608" s="22" t="e">
        <f t="shared" si="153"/>
        <v>#DIV/0!</v>
      </c>
      <c r="M2608" s="2"/>
    </row>
    <row r="2609" spans="1:13" ht="12.75" hidden="1">
      <c r="A2609" s="12"/>
      <c r="B2609" s="6"/>
      <c r="F2609" s="138"/>
      <c r="G2609" s="138"/>
      <c r="H2609" s="6">
        <f t="shared" si="154"/>
        <v>0</v>
      </c>
      <c r="I2609" s="22" t="e">
        <f t="shared" si="153"/>
        <v>#DIV/0!</v>
      </c>
      <c r="M2609" s="2"/>
    </row>
    <row r="2610" spans="1:13" ht="12.75" hidden="1">
      <c r="A2610" s="12"/>
      <c r="B2610" s="6"/>
      <c r="F2610" s="138"/>
      <c r="G2610" s="138"/>
      <c r="H2610" s="6">
        <f t="shared" si="154"/>
        <v>0</v>
      </c>
      <c r="I2610" s="22" t="e">
        <f t="shared" si="153"/>
        <v>#DIV/0!</v>
      </c>
      <c r="M2610" s="2"/>
    </row>
    <row r="2611" spans="1:13" ht="12.75" hidden="1">
      <c r="A2611" s="12"/>
      <c r="B2611" s="6"/>
      <c r="F2611" s="138"/>
      <c r="G2611" s="138"/>
      <c r="H2611" s="6">
        <f t="shared" si="154"/>
        <v>0</v>
      </c>
      <c r="I2611" s="22" t="e">
        <f t="shared" si="153"/>
        <v>#DIV/0!</v>
      </c>
      <c r="M2611" s="2"/>
    </row>
    <row r="2612" spans="1:13" ht="12.75" hidden="1">
      <c r="A2612" s="12"/>
      <c r="B2612" s="6"/>
      <c r="F2612" s="138"/>
      <c r="G2612" s="138"/>
      <c r="H2612" s="6">
        <f t="shared" si="154"/>
        <v>0</v>
      </c>
      <c r="I2612" s="22" t="e">
        <f t="shared" si="153"/>
        <v>#DIV/0!</v>
      </c>
      <c r="M2612" s="2"/>
    </row>
    <row r="2613" spans="1:13" ht="12.75" hidden="1">
      <c r="A2613" s="12"/>
      <c r="B2613" s="6"/>
      <c r="F2613" s="138"/>
      <c r="G2613" s="138"/>
      <c r="H2613" s="6">
        <f t="shared" si="154"/>
        <v>0</v>
      </c>
      <c r="I2613" s="22" t="e">
        <f aca="true" t="shared" si="155" ref="I2613:I2667">+B2613/M2613</f>
        <v>#DIV/0!</v>
      </c>
      <c r="M2613" s="2"/>
    </row>
    <row r="2614" spans="1:13" ht="12.75" hidden="1">
      <c r="A2614" s="12"/>
      <c r="B2614" s="6"/>
      <c r="F2614" s="138"/>
      <c r="G2614" s="138"/>
      <c r="H2614" s="6">
        <f t="shared" si="154"/>
        <v>0</v>
      </c>
      <c r="I2614" s="22" t="e">
        <f t="shared" si="155"/>
        <v>#DIV/0!</v>
      </c>
      <c r="M2614" s="2"/>
    </row>
    <row r="2615" spans="1:13" ht="12.75" hidden="1">
      <c r="A2615" s="12"/>
      <c r="B2615" s="6"/>
      <c r="F2615" s="138"/>
      <c r="G2615" s="138"/>
      <c r="H2615" s="6">
        <f aca="true" t="shared" si="156" ref="H2615:H2667">H2614-B2615</f>
        <v>0</v>
      </c>
      <c r="I2615" s="22" t="e">
        <f t="shared" si="155"/>
        <v>#DIV/0!</v>
      </c>
      <c r="M2615" s="2"/>
    </row>
    <row r="2616" spans="1:13" ht="12.75" hidden="1">
      <c r="A2616" s="12"/>
      <c r="B2616" s="6"/>
      <c r="F2616" s="138"/>
      <c r="G2616" s="138"/>
      <c r="H2616" s="6">
        <f t="shared" si="156"/>
        <v>0</v>
      </c>
      <c r="I2616" s="22" t="e">
        <f t="shared" si="155"/>
        <v>#DIV/0!</v>
      </c>
      <c r="M2616" s="2"/>
    </row>
    <row r="2617" spans="1:13" ht="12.75" hidden="1">
      <c r="A2617" s="12"/>
      <c r="B2617" s="6"/>
      <c r="F2617" s="138"/>
      <c r="G2617" s="138"/>
      <c r="H2617" s="6">
        <f t="shared" si="156"/>
        <v>0</v>
      </c>
      <c r="I2617" s="22" t="e">
        <f t="shared" si="155"/>
        <v>#DIV/0!</v>
      </c>
      <c r="M2617" s="2"/>
    </row>
    <row r="2618" spans="1:13" ht="12.75" hidden="1">
      <c r="A2618" s="12"/>
      <c r="B2618" s="6"/>
      <c r="F2618" s="138"/>
      <c r="G2618" s="138"/>
      <c r="H2618" s="6">
        <f t="shared" si="156"/>
        <v>0</v>
      </c>
      <c r="I2618" s="22" t="e">
        <f t="shared" si="155"/>
        <v>#DIV/0!</v>
      </c>
      <c r="M2618" s="2"/>
    </row>
    <row r="2619" spans="1:13" ht="12.75" hidden="1">
      <c r="A2619" s="12"/>
      <c r="B2619" s="6"/>
      <c r="F2619" s="138"/>
      <c r="G2619" s="138"/>
      <c r="H2619" s="6">
        <f t="shared" si="156"/>
        <v>0</v>
      </c>
      <c r="I2619" s="22" t="e">
        <f t="shared" si="155"/>
        <v>#DIV/0!</v>
      </c>
      <c r="M2619" s="2"/>
    </row>
    <row r="2620" spans="1:13" ht="12.75" hidden="1">
      <c r="A2620" s="12"/>
      <c r="B2620" s="6"/>
      <c r="F2620" s="138"/>
      <c r="G2620" s="138"/>
      <c r="H2620" s="6">
        <f t="shared" si="156"/>
        <v>0</v>
      </c>
      <c r="I2620" s="22" t="e">
        <f t="shared" si="155"/>
        <v>#DIV/0!</v>
      </c>
      <c r="M2620" s="2"/>
    </row>
    <row r="2621" spans="1:13" ht="12.75" hidden="1">
      <c r="A2621" s="12"/>
      <c r="B2621" s="6"/>
      <c r="F2621" s="138"/>
      <c r="G2621" s="138"/>
      <c r="H2621" s="6">
        <f t="shared" si="156"/>
        <v>0</v>
      </c>
      <c r="I2621" s="22" t="e">
        <f t="shared" si="155"/>
        <v>#DIV/0!</v>
      </c>
      <c r="M2621" s="2"/>
    </row>
    <row r="2622" spans="1:13" ht="12.75" hidden="1">
      <c r="A2622" s="12"/>
      <c r="B2622" s="6"/>
      <c r="F2622" s="138"/>
      <c r="G2622" s="138"/>
      <c r="H2622" s="6">
        <f t="shared" si="156"/>
        <v>0</v>
      </c>
      <c r="I2622" s="22" t="e">
        <f t="shared" si="155"/>
        <v>#DIV/0!</v>
      </c>
      <c r="M2622" s="2"/>
    </row>
    <row r="2623" spans="1:13" ht="12.75" hidden="1">
      <c r="A2623" s="12"/>
      <c r="B2623" s="6"/>
      <c r="F2623" s="138"/>
      <c r="G2623" s="138"/>
      <c r="H2623" s="6">
        <f t="shared" si="156"/>
        <v>0</v>
      </c>
      <c r="I2623" s="22" t="e">
        <f t="shared" si="155"/>
        <v>#DIV/0!</v>
      </c>
      <c r="M2623" s="2"/>
    </row>
    <row r="2624" spans="1:13" ht="12.75" hidden="1">
      <c r="A2624" s="12"/>
      <c r="B2624" s="6"/>
      <c r="F2624" s="138"/>
      <c r="G2624" s="138"/>
      <c r="H2624" s="6">
        <f t="shared" si="156"/>
        <v>0</v>
      </c>
      <c r="I2624" s="22" t="e">
        <f t="shared" si="155"/>
        <v>#DIV/0!</v>
      </c>
      <c r="M2624" s="2"/>
    </row>
    <row r="2625" spans="1:13" ht="12.75" hidden="1">
      <c r="A2625" s="12"/>
      <c r="B2625" s="6"/>
      <c r="F2625" s="138"/>
      <c r="G2625" s="138"/>
      <c r="H2625" s="6">
        <f t="shared" si="156"/>
        <v>0</v>
      </c>
      <c r="I2625" s="22" t="e">
        <f t="shared" si="155"/>
        <v>#DIV/0!</v>
      </c>
      <c r="M2625" s="2"/>
    </row>
    <row r="2626" spans="1:13" ht="12.75" hidden="1">
      <c r="A2626" s="12"/>
      <c r="B2626" s="6"/>
      <c r="F2626" s="138"/>
      <c r="G2626" s="138"/>
      <c r="H2626" s="6">
        <f t="shared" si="156"/>
        <v>0</v>
      </c>
      <c r="I2626" s="22" t="e">
        <f t="shared" si="155"/>
        <v>#DIV/0!</v>
      </c>
      <c r="M2626" s="2"/>
    </row>
    <row r="2627" spans="1:13" ht="12.75" hidden="1">
      <c r="A2627" s="12"/>
      <c r="B2627" s="6"/>
      <c r="F2627" s="138"/>
      <c r="G2627" s="138"/>
      <c r="H2627" s="6">
        <f t="shared" si="156"/>
        <v>0</v>
      </c>
      <c r="I2627" s="22" t="e">
        <f t="shared" si="155"/>
        <v>#DIV/0!</v>
      </c>
      <c r="M2627" s="2"/>
    </row>
    <row r="2628" spans="1:13" ht="12.75" hidden="1">
      <c r="A2628" s="12"/>
      <c r="B2628" s="6"/>
      <c r="F2628" s="138"/>
      <c r="G2628" s="138"/>
      <c r="H2628" s="6">
        <f t="shared" si="156"/>
        <v>0</v>
      </c>
      <c r="I2628" s="22" t="e">
        <f t="shared" si="155"/>
        <v>#DIV/0!</v>
      </c>
      <c r="M2628" s="2"/>
    </row>
    <row r="2629" spans="1:13" ht="12.75" hidden="1">
      <c r="A2629" s="12"/>
      <c r="B2629" s="6"/>
      <c r="F2629" s="138"/>
      <c r="G2629" s="138"/>
      <c r="H2629" s="6">
        <f t="shared" si="156"/>
        <v>0</v>
      </c>
      <c r="I2629" s="22" t="e">
        <f t="shared" si="155"/>
        <v>#DIV/0!</v>
      </c>
      <c r="M2629" s="2"/>
    </row>
    <row r="2630" spans="1:13" ht="12.75" hidden="1">
      <c r="A2630" s="12"/>
      <c r="B2630" s="6"/>
      <c r="F2630" s="138"/>
      <c r="G2630" s="138"/>
      <c r="H2630" s="6">
        <f t="shared" si="156"/>
        <v>0</v>
      </c>
      <c r="I2630" s="22" t="e">
        <f t="shared" si="155"/>
        <v>#DIV/0!</v>
      </c>
      <c r="M2630" s="2"/>
    </row>
    <row r="2631" spans="1:13" ht="12.75" hidden="1">
      <c r="A2631" s="12"/>
      <c r="B2631" s="6"/>
      <c r="F2631" s="138"/>
      <c r="G2631" s="138"/>
      <c r="H2631" s="6">
        <f t="shared" si="156"/>
        <v>0</v>
      </c>
      <c r="I2631" s="22" t="e">
        <f t="shared" si="155"/>
        <v>#DIV/0!</v>
      </c>
      <c r="M2631" s="2"/>
    </row>
    <row r="2632" spans="1:13" ht="12.75" hidden="1">
      <c r="A2632" s="12"/>
      <c r="B2632" s="6"/>
      <c r="F2632" s="138"/>
      <c r="G2632" s="138"/>
      <c r="H2632" s="6">
        <f t="shared" si="156"/>
        <v>0</v>
      </c>
      <c r="I2632" s="22" t="e">
        <f t="shared" si="155"/>
        <v>#DIV/0!</v>
      </c>
      <c r="M2632" s="2"/>
    </row>
    <row r="2633" spans="1:13" ht="12.75" hidden="1">
      <c r="A2633" s="12"/>
      <c r="B2633" s="6"/>
      <c r="F2633" s="138"/>
      <c r="G2633" s="138"/>
      <c r="H2633" s="6">
        <f t="shared" si="156"/>
        <v>0</v>
      </c>
      <c r="I2633" s="22" t="e">
        <f t="shared" si="155"/>
        <v>#DIV/0!</v>
      </c>
      <c r="M2633" s="2"/>
    </row>
    <row r="2634" spans="1:13" ht="12.75" hidden="1">
      <c r="A2634" s="12"/>
      <c r="B2634" s="6"/>
      <c r="F2634" s="138"/>
      <c r="G2634" s="138"/>
      <c r="H2634" s="6">
        <f t="shared" si="156"/>
        <v>0</v>
      </c>
      <c r="I2634" s="22" t="e">
        <f t="shared" si="155"/>
        <v>#DIV/0!</v>
      </c>
      <c r="M2634" s="2"/>
    </row>
    <row r="2635" spans="1:13" ht="12.75" hidden="1">
      <c r="A2635" s="12"/>
      <c r="B2635" s="6"/>
      <c r="F2635" s="138"/>
      <c r="G2635" s="138"/>
      <c r="H2635" s="6">
        <f t="shared" si="156"/>
        <v>0</v>
      </c>
      <c r="I2635" s="22" t="e">
        <f t="shared" si="155"/>
        <v>#DIV/0!</v>
      </c>
      <c r="M2635" s="2"/>
    </row>
    <row r="2636" spans="1:13" ht="12.75" hidden="1">
      <c r="A2636" s="12"/>
      <c r="B2636" s="6"/>
      <c r="F2636" s="138"/>
      <c r="G2636" s="138"/>
      <c r="H2636" s="6">
        <f t="shared" si="156"/>
        <v>0</v>
      </c>
      <c r="I2636" s="22" t="e">
        <f t="shared" si="155"/>
        <v>#DIV/0!</v>
      </c>
      <c r="M2636" s="2"/>
    </row>
    <row r="2637" spans="1:13" ht="12.75" hidden="1">
      <c r="A2637" s="12"/>
      <c r="B2637" s="6"/>
      <c r="F2637" s="138"/>
      <c r="G2637" s="138"/>
      <c r="H2637" s="6">
        <f t="shared" si="156"/>
        <v>0</v>
      </c>
      <c r="I2637" s="22" t="e">
        <f t="shared" si="155"/>
        <v>#DIV/0!</v>
      </c>
      <c r="M2637" s="2"/>
    </row>
    <row r="2638" spans="1:13" ht="12.75" hidden="1">
      <c r="A2638" s="12"/>
      <c r="B2638" s="6"/>
      <c r="F2638" s="138"/>
      <c r="G2638" s="138"/>
      <c r="H2638" s="6">
        <f t="shared" si="156"/>
        <v>0</v>
      </c>
      <c r="I2638" s="22" t="e">
        <f t="shared" si="155"/>
        <v>#DIV/0!</v>
      </c>
      <c r="M2638" s="2"/>
    </row>
    <row r="2639" spans="1:13" ht="12.75" hidden="1">
      <c r="A2639" s="12"/>
      <c r="B2639" s="6"/>
      <c r="F2639" s="138"/>
      <c r="G2639" s="138"/>
      <c r="H2639" s="6">
        <f t="shared" si="156"/>
        <v>0</v>
      </c>
      <c r="I2639" s="22" t="e">
        <f t="shared" si="155"/>
        <v>#DIV/0!</v>
      </c>
      <c r="M2639" s="2"/>
    </row>
    <row r="2640" spans="1:13" ht="12.75" hidden="1">
      <c r="A2640" s="12"/>
      <c r="B2640" s="6"/>
      <c r="F2640" s="138"/>
      <c r="G2640" s="138"/>
      <c r="H2640" s="6">
        <f t="shared" si="156"/>
        <v>0</v>
      </c>
      <c r="I2640" s="22" t="e">
        <f t="shared" si="155"/>
        <v>#DIV/0!</v>
      </c>
      <c r="M2640" s="2"/>
    </row>
    <row r="2641" spans="1:13" ht="12.75" hidden="1">
      <c r="A2641" s="12"/>
      <c r="B2641" s="6"/>
      <c r="F2641" s="138"/>
      <c r="G2641" s="138"/>
      <c r="H2641" s="6">
        <f t="shared" si="156"/>
        <v>0</v>
      </c>
      <c r="I2641" s="22" t="e">
        <f t="shared" si="155"/>
        <v>#DIV/0!</v>
      </c>
      <c r="M2641" s="2"/>
    </row>
    <row r="2642" spans="1:13" ht="12.75" hidden="1">
      <c r="A2642" s="12"/>
      <c r="B2642" s="6"/>
      <c r="F2642" s="138"/>
      <c r="G2642" s="138"/>
      <c r="H2642" s="6">
        <f t="shared" si="156"/>
        <v>0</v>
      </c>
      <c r="I2642" s="22" t="e">
        <f t="shared" si="155"/>
        <v>#DIV/0!</v>
      </c>
      <c r="M2642" s="2"/>
    </row>
    <row r="2643" spans="1:13" ht="12.75" hidden="1">
      <c r="A2643" s="12"/>
      <c r="B2643" s="6"/>
      <c r="F2643" s="138"/>
      <c r="G2643" s="138"/>
      <c r="H2643" s="6">
        <f t="shared" si="156"/>
        <v>0</v>
      </c>
      <c r="I2643" s="22" t="e">
        <f t="shared" si="155"/>
        <v>#DIV/0!</v>
      </c>
      <c r="M2643" s="2"/>
    </row>
    <row r="2644" spans="1:13" ht="12.75" hidden="1">
      <c r="A2644" s="12"/>
      <c r="B2644" s="6"/>
      <c r="F2644" s="138"/>
      <c r="G2644" s="138"/>
      <c r="H2644" s="6">
        <f t="shared" si="156"/>
        <v>0</v>
      </c>
      <c r="I2644" s="22" t="e">
        <f t="shared" si="155"/>
        <v>#DIV/0!</v>
      </c>
      <c r="M2644" s="2"/>
    </row>
    <row r="2645" spans="1:13" ht="12.75" hidden="1">
      <c r="A2645" s="12"/>
      <c r="B2645" s="6"/>
      <c r="F2645" s="138"/>
      <c r="G2645" s="138"/>
      <c r="H2645" s="6">
        <f t="shared" si="156"/>
        <v>0</v>
      </c>
      <c r="I2645" s="22" t="e">
        <f t="shared" si="155"/>
        <v>#DIV/0!</v>
      </c>
      <c r="M2645" s="2"/>
    </row>
    <row r="2646" spans="1:13" ht="12.75" hidden="1">
      <c r="A2646" s="12"/>
      <c r="B2646" s="6"/>
      <c r="F2646" s="138"/>
      <c r="G2646" s="138"/>
      <c r="H2646" s="6">
        <f t="shared" si="156"/>
        <v>0</v>
      </c>
      <c r="I2646" s="22" t="e">
        <f t="shared" si="155"/>
        <v>#DIV/0!</v>
      </c>
      <c r="M2646" s="2"/>
    </row>
    <row r="2647" spans="1:13" ht="12.75" hidden="1">
      <c r="A2647" s="12"/>
      <c r="B2647" s="6"/>
      <c r="F2647" s="138"/>
      <c r="G2647" s="138"/>
      <c r="H2647" s="6">
        <f t="shared" si="156"/>
        <v>0</v>
      </c>
      <c r="I2647" s="22" t="e">
        <f t="shared" si="155"/>
        <v>#DIV/0!</v>
      </c>
      <c r="M2647" s="2"/>
    </row>
    <row r="2648" spans="1:13" ht="12.75" hidden="1">
      <c r="A2648" s="12"/>
      <c r="B2648" s="6"/>
      <c r="F2648" s="138"/>
      <c r="G2648" s="138"/>
      <c r="H2648" s="6">
        <f t="shared" si="156"/>
        <v>0</v>
      </c>
      <c r="I2648" s="22" t="e">
        <f t="shared" si="155"/>
        <v>#DIV/0!</v>
      </c>
      <c r="M2648" s="2"/>
    </row>
    <row r="2649" spans="1:13" ht="12.75" hidden="1">
      <c r="A2649" s="12"/>
      <c r="B2649" s="6"/>
      <c r="F2649" s="138"/>
      <c r="G2649" s="138"/>
      <c r="H2649" s="6">
        <f t="shared" si="156"/>
        <v>0</v>
      </c>
      <c r="I2649" s="22" t="e">
        <f t="shared" si="155"/>
        <v>#DIV/0!</v>
      </c>
      <c r="M2649" s="2"/>
    </row>
    <row r="2650" spans="1:13" ht="12.75" hidden="1">
      <c r="A2650" s="12"/>
      <c r="B2650" s="6"/>
      <c r="F2650" s="138"/>
      <c r="G2650" s="138"/>
      <c r="H2650" s="6">
        <f t="shared" si="156"/>
        <v>0</v>
      </c>
      <c r="I2650" s="22" t="e">
        <f t="shared" si="155"/>
        <v>#DIV/0!</v>
      </c>
      <c r="M2650" s="2"/>
    </row>
    <row r="2651" spans="1:13" ht="12.75" hidden="1">
      <c r="A2651" s="12"/>
      <c r="B2651" s="6"/>
      <c r="F2651" s="138"/>
      <c r="G2651" s="138"/>
      <c r="H2651" s="6">
        <f t="shared" si="156"/>
        <v>0</v>
      </c>
      <c r="I2651" s="22" t="e">
        <f t="shared" si="155"/>
        <v>#DIV/0!</v>
      </c>
      <c r="M2651" s="2"/>
    </row>
    <row r="2652" spans="1:13" ht="12.75" hidden="1">
      <c r="A2652" s="12"/>
      <c r="B2652" s="6"/>
      <c r="F2652" s="138"/>
      <c r="G2652" s="138"/>
      <c r="H2652" s="6">
        <f t="shared" si="156"/>
        <v>0</v>
      </c>
      <c r="I2652" s="22" t="e">
        <f t="shared" si="155"/>
        <v>#DIV/0!</v>
      </c>
      <c r="M2652" s="2"/>
    </row>
    <row r="2653" spans="1:13" ht="12.75" hidden="1">
      <c r="A2653" s="12"/>
      <c r="B2653" s="6"/>
      <c r="F2653" s="138"/>
      <c r="G2653" s="138"/>
      <c r="H2653" s="6">
        <f t="shared" si="156"/>
        <v>0</v>
      </c>
      <c r="I2653" s="22" t="e">
        <f t="shared" si="155"/>
        <v>#DIV/0!</v>
      </c>
      <c r="M2653" s="2"/>
    </row>
    <row r="2654" spans="1:13" ht="12.75" hidden="1">
      <c r="A2654" s="12"/>
      <c r="B2654" s="6"/>
      <c r="F2654" s="138"/>
      <c r="G2654" s="138"/>
      <c r="H2654" s="6">
        <f t="shared" si="156"/>
        <v>0</v>
      </c>
      <c r="I2654" s="22" t="e">
        <f t="shared" si="155"/>
        <v>#DIV/0!</v>
      </c>
      <c r="M2654" s="2"/>
    </row>
    <row r="2655" spans="1:13" ht="12.75" hidden="1">
      <c r="A2655" s="12"/>
      <c r="B2655" s="6"/>
      <c r="F2655" s="138"/>
      <c r="G2655" s="138"/>
      <c r="H2655" s="6">
        <f t="shared" si="156"/>
        <v>0</v>
      </c>
      <c r="I2655" s="22" t="e">
        <f t="shared" si="155"/>
        <v>#DIV/0!</v>
      </c>
      <c r="M2655" s="2"/>
    </row>
    <row r="2656" spans="1:13" ht="12.75" hidden="1">
      <c r="A2656" s="12"/>
      <c r="B2656" s="6"/>
      <c r="F2656" s="138"/>
      <c r="G2656" s="138"/>
      <c r="H2656" s="6">
        <f t="shared" si="156"/>
        <v>0</v>
      </c>
      <c r="I2656" s="22" t="e">
        <f t="shared" si="155"/>
        <v>#DIV/0!</v>
      </c>
      <c r="M2656" s="2"/>
    </row>
    <row r="2657" spans="1:13" ht="12.75" hidden="1">
      <c r="A2657" s="12"/>
      <c r="B2657" s="6"/>
      <c r="F2657" s="138"/>
      <c r="G2657" s="138"/>
      <c r="H2657" s="6">
        <f t="shared" si="156"/>
        <v>0</v>
      </c>
      <c r="I2657" s="22" t="e">
        <f t="shared" si="155"/>
        <v>#DIV/0!</v>
      </c>
      <c r="M2657" s="2"/>
    </row>
    <row r="2658" spans="1:13" ht="12.75" hidden="1">
      <c r="A2658" s="12"/>
      <c r="B2658" s="6"/>
      <c r="F2658" s="138"/>
      <c r="G2658" s="138"/>
      <c r="H2658" s="6">
        <f t="shared" si="156"/>
        <v>0</v>
      </c>
      <c r="I2658" s="22" t="e">
        <f t="shared" si="155"/>
        <v>#DIV/0!</v>
      </c>
      <c r="M2658" s="2"/>
    </row>
    <row r="2659" spans="1:13" ht="12.75" hidden="1">
      <c r="A2659" s="12"/>
      <c r="B2659" s="6"/>
      <c r="F2659" s="138"/>
      <c r="G2659" s="138"/>
      <c r="H2659" s="6">
        <f t="shared" si="156"/>
        <v>0</v>
      </c>
      <c r="I2659" s="22" t="e">
        <f t="shared" si="155"/>
        <v>#DIV/0!</v>
      </c>
      <c r="M2659" s="2"/>
    </row>
    <row r="2660" spans="1:13" ht="12.75" hidden="1">
      <c r="A2660" s="12"/>
      <c r="B2660" s="6"/>
      <c r="F2660" s="138"/>
      <c r="G2660" s="138"/>
      <c r="H2660" s="6">
        <f t="shared" si="156"/>
        <v>0</v>
      </c>
      <c r="I2660" s="22" t="e">
        <f t="shared" si="155"/>
        <v>#DIV/0!</v>
      </c>
      <c r="M2660" s="2"/>
    </row>
    <row r="2661" spans="1:13" ht="12.75" hidden="1">
      <c r="A2661" s="12"/>
      <c r="B2661" s="6"/>
      <c r="F2661" s="138"/>
      <c r="G2661" s="138"/>
      <c r="H2661" s="6">
        <f t="shared" si="156"/>
        <v>0</v>
      </c>
      <c r="I2661" s="22" t="e">
        <f t="shared" si="155"/>
        <v>#DIV/0!</v>
      </c>
      <c r="M2661" s="2"/>
    </row>
    <row r="2662" spans="1:13" ht="12.75" hidden="1">
      <c r="A2662" s="12"/>
      <c r="B2662" s="6"/>
      <c r="F2662" s="138"/>
      <c r="G2662" s="138"/>
      <c r="H2662" s="6">
        <f t="shared" si="156"/>
        <v>0</v>
      </c>
      <c r="I2662" s="22" t="e">
        <f t="shared" si="155"/>
        <v>#DIV/0!</v>
      </c>
      <c r="M2662" s="2"/>
    </row>
    <row r="2663" spans="1:13" ht="12.75" hidden="1">
      <c r="A2663" s="12"/>
      <c r="B2663" s="6"/>
      <c r="F2663" s="138"/>
      <c r="G2663" s="138"/>
      <c r="H2663" s="6">
        <f t="shared" si="156"/>
        <v>0</v>
      </c>
      <c r="I2663" s="22" t="e">
        <f t="shared" si="155"/>
        <v>#DIV/0!</v>
      </c>
      <c r="M2663" s="2"/>
    </row>
    <row r="2664" spans="1:13" ht="12.75" hidden="1">
      <c r="A2664" s="12"/>
      <c r="B2664" s="6"/>
      <c r="F2664" s="138"/>
      <c r="G2664" s="138"/>
      <c r="H2664" s="6">
        <f t="shared" si="156"/>
        <v>0</v>
      </c>
      <c r="I2664" s="22" t="e">
        <f t="shared" si="155"/>
        <v>#DIV/0!</v>
      </c>
      <c r="M2664" s="2"/>
    </row>
    <row r="2665" spans="1:13" ht="12.75" hidden="1">
      <c r="A2665" s="12"/>
      <c r="B2665" s="6"/>
      <c r="F2665" s="138"/>
      <c r="G2665" s="138"/>
      <c r="H2665" s="6">
        <f t="shared" si="156"/>
        <v>0</v>
      </c>
      <c r="I2665" s="22" t="e">
        <f t="shared" si="155"/>
        <v>#DIV/0!</v>
      </c>
      <c r="M2665" s="2"/>
    </row>
    <row r="2666" spans="1:13" ht="12.75" hidden="1">
      <c r="A2666" s="12"/>
      <c r="B2666" s="6"/>
      <c r="F2666" s="138"/>
      <c r="G2666" s="138"/>
      <c r="H2666" s="6">
        <f t="shared" si="156"/>
        <v>0</v>
      </c>
      <c r="I2666" s="22" t="e">
        <f t="shared" si="155"/>
        <v>#DIV/0!</v>
      </c>
      <c r="M2666" s="2"/>
    </row>
    <row r="2667" spans="1:13" ht="12.75" hidden="1">
      <c r="A2667" s="12"/>
      <c r="B2667" s="6"/>
      <c r="F2667" s="138"/>
      <c r="G2667" s="138"/>
      <c r="H2667" s="6">
        <f t="shared" si="156"/>
        <v>0</v>
      </c>
      <c r="I2667" s="22" t="e">
        <f t="shared" si="155"/>
        <v>#DIV/0!</v>
      </c>
      <c r="M2667" s="2"/>
    </row>
    <row r="2668" spans="1:13" ht="12.75" hidden="1">
      <c r="A2668" s="12"/>
      <c r="B2668" s="6"/>
      <c r="F2668" s="138"/>
      <c r="G2668" s="138"/>
      <c r="M2668" s="2"/>
    </row>
    <row r="2669" spans="1:13" ht="12.75" hidden="1">
      <c r="A2669" s="12"/>
      <c r="B2669" s="6"/>
      <c r="F2669" s="138"/>
      <c r="G2669" s="138"/>
      <c r="M2669" s="2"/>
    </row>
    <row r="2670" spans="1:13" ht="12.75" hidden="1">
      <c r="A2670" s="12"/>
      <c r="B2670" s="6"/>
      <c r="F2670" s="138"/>
      <c r="G2670" s="138"/>
      <c r="M2670" s="2"/>
    </row>
    <row r="2671" spans="1:13" ht="12.75" hidden="1">
      <c r="A2671" s="12"/>
      <c r="B2671" s="6"/>
      <c r="F2671" s="138"/>
      <c r="G2671" s="138"/>
      <c r="M2671" s="2"/>
    </row>
    <row r="2672" spans="1:13" ht="12.75" hidden="1">
      <c r="A2672" s="12"/>
      <c r="B2672" s="6"/>
      <c r="F2672" s="138"/>
      <c r="G2672" s="138"/>
      <c r="M2672" s="2"/>
    </row>
    <row r="2673" spans="1:13" ht="12.75" hidden="1">
      <c r="A2673" s="12"/>
      <c r="B2673" s="6"/>
      <c r="F2673" s="138"/>
      <c r="G2673" s="138"/>
      <c r="M2673" s="2"/>
    </row>
    <row r="2674" spans="1:13" ht="12.75" hidden="1">
      <c r="A2674" s="12"/>
      <c r="B2674" s="6"/>
      <c r="F2674" s="138"/>
      <c r="G2674" s="138"/>
      <c r="M2674" s="2"/>
    </row>
    <row r="2675" spans="1:13" ht="12.75" hidden="1">
      <c r="A2675" s="12"/>
      <c r="B2675" s="6"/>
      <c r="F2675" s="138"/>
      <c r="G2675" s="138"/>
      <c r="M2675" s="2"/>
    </row>
    <row r="2676" spans="1:13" ht="12.75" hidden="1">
      <c r="A2676" s="12"/>
      <c r="B2676" s="6"/>
      <c r="F2676" s="138"/>
      <c r="G2676" s="138"/>
      <c r="M2676" s="2"/>
    </row>
    <row r="2677" spans="1:13" ht="12.75" hidden="1">
      <c r="A2677" s="12"/>
      <c r="B2677" s="6"/>
      <c r="F2677" s="138"/>
      <c r="G2677" s="138"/>
      <c r="M2677" s="2"/>
    </row>
    <row r="2678" spans="1:13" ht="12.75" hidden="1">
      <c r="A2678" s="12"/>
      <c r="B2678" s="6"/>
      <c r="F2678" s="138"/>
      <c r="G2678" s="138"/>
      <c r="M2678" s="2"/>
    </row>
    <row r="2679" spans="1:13" ht="12.75" hidden="1">
      <c r="A2679" s="12"/>
      <c r="B2679" s="6"/>
      <c r="F2679" s="138"/>
      <c r="G2679" s="138"/>
      <c r="M2679" s="2"/>
    </row>
    <row r="2680" spans="1:13" ht="12.75" hidden="1">
      <c r="A2680" s="12"/>
      <c r="B2680" s="6"/>
      <c r="F2680" s="138"/>
      <c r="G2680" s="138"/>
      <c r="M2680" s="2"/>
    </row>
    <row r="2681" spans="1:13" ht="12.75" hidden="1">
      <c r="A2681" s="12"/>
      <c r="B2681" s="6"/>
      <c r="F2681" s="138"/>
      <c r="G2681" s="138"/>
      <c r="M2681" s="2"/>
    </row>
    <row r="2682" spans="1:13" ht="12.75" hidden="1">
      <c r="A2682" s="12"/>
      <c r="B2682" s="6"/>
      <c r="F2682" s="138"/>
      <c r="G2682" s="138"/>
      <c r="M2682" s="2"/>
    </row>
    <row r="2683" spans="1:13" ht="12.75" hidden="1">
      <c r="A2683" s="12"/>
      <c r="B2683" s="6"/>
      <c r="F2683" s="138"/>
      <c r="G2683" s="138"/>
      <c r="M2683" s="2"/>
    </row>
    <row r="2684" spans="1:13" ht="12.75" hidden="1">
      <c r="A2684" s="12"/>
      <c r="B2684" s="6"/>
      <c r="F2684" s="138"/>
      <c r="G2684" s="138"/>
      <c r="M2684" s="2"/>
    </row>
    <row r="2685" spans="1:13" ht="12.75" hidden="1">
      <c r="A2685" s="12"/>
      <c r="B2685" s="6"/>
      <c r="F2685" s="138"/>
      <c r="G2685" s="138"/>
      <c r="M2685" s="2"/>
    </row>
    <row r="2686" spans="1:13" ht="12.75" hidden="1">
      <c r="A2686" s="12"/>
      <c r="B2686" s="6"/>
      <c r="F2686" s="138"/>
      <c r="G2686" s="138"/>
      <c r="M2686" s="2"/>
    </row>
    <row r="2687" spans="1:13" ht="12.75" hidden="1">
      <c r="A2687" s="12"/>
      <c r="B2687" s="6"/>
      <c r="F2687" s="138"/>
      <c r="G2687" s="138"/>
      <c r="M2687" s="2"/>
    </row>
    <row r="2688" spans="1:13" ht="12.75" hidden="1">
      <c r="A2688" s="12"/>
      <c r="B2688" s="6"/>
      <c r="F2688" s="138"/>
      <c r="G2688" s="138"/>
      <c r="M2688" s="2"/>
    </row>
    <row r="2689" spans="1:13" ht="12.75" hidden="1">
      <c r="A2689" s="12"/>
      <c r="B2689" s="6"/>
      <c r="F2689" s="138"/>
      <c r="G2689" s="138"/>
      <c r="M2689" s="2"/>
    </row>
    <row r="2690" spans="1:13" ht="12.75" hidden="1">
      <c r="A2690" s="12"/>
      <c r="B2690" s="6"/>
      <c r="F2690" s="138"/>
      <c r="G2690" s="138"/>
      <c r="M2690" s="2"/>
    </row>
    <row r="2691" spans="1:13" ht="12.75" hidden="1">
      <c r="A2691" s="12"/>
      <c r="B2691" s="6"/>
      <c r="F2691" s="138"/>
      <c r="G2691" s="138"/>
      <c r="M2691" s="2"/>
    </row>
    <row r="2692" spans="1:13" ht="12.75" hidden="1">
      <c r="A2692" s="12"/>
      <c r="B2692" s="6"/>
      <c r="F2692" s="138"/>
      <c r="G2692" s="138"/>
      <c r="M2692" s="2"/>
    </row>
    <row r="2693" spans="1:13" ht="12.75" hidden="1">
      <c r="A2693" s="12"/>
      <c r="B2693" s="6"/>
      <c r="F2693" s="138"/>
      <c r="G2693" s="138"/>
      <c r="M2693" s="2"/>
    </row>
    <row r="2694" spans="1:13" ht="12.75" hidden="1">
      <c r="A2694" s="12"/>
      <c r="B2694" s="6"/>
      <c r="F2694" s="138"/>
      <c r="G2694" s="138"/>
      <c r="M2694" s="2"/>
    </row>
    <row r="2695" spans="1:13" ht="12.75" hidden="1">
      <c r="A2695" s="12"/>
      <c r="B2695" s="6"/>
      <c r="F2695" s="138"/>
      <c r="G2695" s="138"/>
      <c r="M2695" s="2"/>
    </row>
    <row r="2696" spans="1:13" ht="12.75" hidden="1">
      <c r="A2696" s="12"/>
      <c r="B2696" s="6"/>
      <c r="F2696" s="138"/>
      <c r="G2696" s="138"/>
      <c r="M2696" s="2"/>
    </row>
    <row r="2697" spans="1:13" ht="12.75" hidden="1">
      <c r="A2697" s="12"/>
      <c r="B2697" s="6"/>
      <c r="F2697" s="138"/>
      <c r="G2697" s="138"/>
      <c r="M2697" s="2"/>
    </row>
    <row r="2698" spans="1:13" ht="12.75" hidden="1">
      <c r="A2698" s="12"/>
      <c r="B2698" s="6"/>
      <c r="F2698" s="138"/>
      <c r="G2698" s="138"/>
      <c r="M2698" s="2"/>
    </row>
    <row r="2699" spans="1:13" ht="12.75" hidden="1">
      <c r="A2699" s="12"/>
      <c r="B2699" s="6"/>
      <c r="F2699" s="138"/>
      <c r="G2699" s="138"/>
      <c r="M2699" s="2"/>
    </row>
    <row r="2700" spans="1:13" ht="12.75" hidden="1">
      <c r="A2700" s="12"/>
      <c r="B2700" s="6"/>
      <c r="F2700" s="138"/>
      <c r="G2700" s="138"/>
      <c r="M2700" s="2"/>
    </row>
    <row r="2701" spans="1:13" ht="12.75" hidden="1">
      <c r="A2701" s="12"/>
      <c r="B2701" s="6"/>
      <c r="F2701" s="138"/>
      <c r="G2701" s="138"/>
      <c r="M2701" s="2"/>
    </row>
    <row r="2702" spans="1:13" ht="12.75" hidden="1">
      <c r="A2702" s="12"/>
      <c r="B2702" s="6"/>
      <c r="F2702" s="138"/>
      <c r="G2702" s="138"/>
      <c r="M2702" s="2"/>
    </row>
    <row r="2703" spans="1:13" ht="12.75" hidden="1">
      <c r="A2703" s="12"/>
      <c r="B2703" s="6"/>
      <c r="F2703" s="138"/>
      <c r="G2703" s="138"/>
      <c r="M2703" s="2"/>
    </row>
    <row r="2704" spans="1:13" ht="12.75" hidden="1">
      <c r="A2704" s="12"/>
      <c r="B2704" s="6"/>
      <c r="F2704" s="138"/>
      <c r="G2704" s="138"/>
      <c r="M2704" s="2"/>
    </row>
    <row r="2705" spans="1:13" ht="12.75" hidden="1">
      <c r="A2705" s="12"/>
      <c r="B2705" s="6"/>
      <c r="F2705" s="138"/>
      <c r="G2705" s="138"/>
      <c r="M2705" s="2"/>
    </row>
    <row r="2706" spans="1:13" ht="12.75" hidden="1">
      <c r="A2706" s="12"/>
      <c r="B2706" s="6"/>
      <c r="F2706" s="138"/>
      <c r="G2706" s="138"/>
      <c r="M2706" s="2"/>
    </row>
    <row r="2707" spans="1:13" ht="12.75" hidden="1">
      <c r="A2707" s="12"/>
      <c r="B2707" s="6"/>
      <c r="F2707" s="138"/>
      <c r="G2707" s="138"/>
      <c r="M2707" s="2"/>
    </row>
    <row r="2708" spans="1:13" ht="12.75" hidden="1">
      <c r="A2708" s="12"/>
      <c r="B2708" s="6"/>
      <c r="F2708" s="138"/>
      <c r="G2708" s="138"/>
      <c r="M2708" s="2"/>
    </row>
    <row r="2709" spans="1:13" ht="12.75" hidden="1">
      <c r="A2709" s="12"/>
      <c r="B2709" s="6"/>
      <c r="F2709" s="138"/>
      <c r="G2709" s="138"/>
      <c r="M2709" s="2"/>
    </row>
    <row r="2710" spans="1:13" ht="12.75" hidden="1">
      <c r="A2710" s="12"/>
      <c r="B2710" s="6"/>
      <c r="F2710" s="138"/>
      <c r="G2710" s="138"/>
      <c r="M2710" s="2"/>
    </row>
    <row r="2711" spans="1:13" ht="12.75" hidden="1">
      <c r="A2711" s="12"/>
      <c r="B2711" s="6"/>
      <c r="F2711" s="138"/>
      <c r="G2711" s="138"/>
      <c r="M2711" s="2"/>
    </row>
    <row r="2712" spans="1:13" ht="12.75" hidden="1">
      <c r="A2712" s="12"/>
      <c r="B2712" s="6"/>
      <c r="F2712" s="138"/>
      <c r="G2712" s="138"/>
      <c r="M2712" s="2"/>
    </row>
    <row r="2713" spans="1:13" ht="12.75" hidden="1">
      <c r="A2713" s="12"/>
      <c r="B2713" s="6"/>
      <c r="F2713" s="138"/>
      <c r="G2713" s="138"/>
      <c r="M2713" s="2"/>
    </row>
    <row r="2714" spans="1:13" ht="12.75" hidden="1">
      <c r="A2714" s="12"/>
      <c r="B2714" s="6"/>
      <c r="F2714" s="138"/>
      <c r="G2714" s="138"/>
      <c r="M2714" s="2"/>
    </row>
    <row r="2715" spans="1:13" ht="12.75" hidden="1">
      <c r="A2715" s="12"/>
      <c r="B2715" s="6"/>
      <c r="F2715" s="138"/>
      <c r="G2715" s="138"/>
      <c r="M2715" s="2"/>
    </row>
    <row r="2716" spans="1:13" ht="12.75" hidden="1">
      <c r="A2716" s="12"/>
      <c r="B2716" s="6"/>
      <c r="F2716" s="138"/>
      <c r="G2716" s="138"/>
      <c r="M2716" s="2"/>
    </row>
    <row r="2717" spans="1:13" ht="12.75" hidden="1">
      <c r="A2717" s="12"/>
      <c r="B2717" s="6"/>
      <c r="F2717" s="138"/>
      <c r="G2717" s="138"/>
      <c r="M2717" s="2"/>
    </row>
    <row r="2718" spans="1:13" ht="12.75" hidden="1">
      <c r="A2718" s="12"/>
      <c r="B2718" s="6"/>
      <c r="F2718" s="138"/>
      <c r="G2718" s="138"/>
      <c r="M2718" s="2"/>
    </row>
    <row r="2719" spans="1:13" ht="12.75" hidden="1">
      <c r="A2719" s="12"/>
      <c r="B2719" s="6"/>
      <c r="F2719" s="138"/>
      <c r="G2719" s="138"/>
      <c r="M2719" s="2"/>
    </row>
    <row r="2720" spans="1:13" ht="12.75" hidden="1">
      <c r="A2720" s="12"/>
      <c r="B2720" s="6"/>
      <c r="F2720" s="138"/>
      <c r="G2720" s="138"/>
      <c r="M2720" s="2"/>
    </row>
    <row r="2721" spans="1:13" ht="12.75" hidden="1">
      <c r="A2721" s="12"/>
      <c r="B2721" s="6"/>
      <c r="F2721" s="138"/>
      <c r="G2721" s="138"/>
      <c r="M2721" s="2"/>
    </row>
    <row r="2722" spans="1:13" ht="12.75" hidden="1">
      <c r="A2722" s="12"/>
      <c r="B2722" s="6"/>
      <c r="F2722" s="138"/>
      <c r="G2722" s="138"/>
      <c r="M2722" s="2"/>
    </row>
    <row r="2723" spans="1:13" ht="12.75" hidden="1">
      <c r="A2723" s="12"/>
      <c r="B2723" s="6"/>
      <c r="F2723" s="138"/>
      <c r="G2723" s="138"/>
      <c r="M2723" s="2"/>
    </row>
    <row r="2724" spans="1:13" ht="12.75" hidden="1">
      <c r="A2724" s="12"/>
      <c r="B2724" s="6"/>
      <c r="F2724" s="138"/>
      <c r="G2724" s="138"/>
      <c r="M2724" s="2"/>
    </row>
    <row r="2725" spans="1:13" ht="12.75" hidden="1">
      <c r="A2725" s="12"/>
      <c r="B2725" s="6"/>
      <c r="F2725" s="138"/>
      <c r="G2725" s="138"/>
      <c r="M2725" s="2"/>
    </row>
    <row r="2726" spans="1:13" ht="12.75" hidden="1">
      <c r="A2726" s="12"/>
      <c r="B2726" s="6"/>
      <c r="F2726" s="138"/>
      <c r="G2726" s="138"/>
      <c r="M2726" s="2"/>
    </row>
    <row r="2727" spans="1:13" ht="12.75" hidden="1">
      <c r="A2727" s="12"/>
      <c r="B2727" s="6"/>
      <c r="F2727" s="138"/>
      <c r="G2727" s="138"/>
      <c r="M2727" s="2"/>
    </row>
    <row r="2728" spans="1:13" ht="12.75" hidden="1">
      <c r="A2728" s="12"/>
      <c r="B2728" s="6"/>
      <c r="F2728" s="138"/>
      <c r="G2728" s="138"/>
      <c r="M2728" s="2"/>
    </row>
    <row r="2729" spans="1:13" ht="12.75" hidden="1">
      <c r="A2729" s="12"/>
      <c r="B2729" s="6"/>
      <c r="F2729" s="138"/>
      <c r="G2729" s="138"/>
      <c r="M2729" s="2"/>
    </row>
    <row r="2730" spans="1:13" ht="12.75" hidden="1">
      <c r="A2730" s="12"/>
      <c r="B2730" s="6"/>
      <c r="F2730" s="138"/>
      <c r="G2730" s="138"/>
      <c r="M2730" s="2"/>
    </row>
    <row r="2731" spans="1:13" ht="12.75" hidden="1">
      <c r="A2731" s="12"/>
      <c r="B2731" s="6"/>
      <c r="F2731" s="138"/>
      <c r="G2731" s="138"/>
      <c r="M2731" s="2"/>
    </row>
    <row r="2732" spans="1:13" ht="12.75" hidden="1">
      <c r="A2732" s="12"/>
      <c r="B2732" s="6"/>
      <c r="F2732" s="138"/>
      <c r="G2732" s="138"/>
      <c r="M2732" s="2"/>
    </row>
    <row r="2733" spans="1:13" ht="12.75" hidden="1">
      <c r="A2733" s="12"/>
      <c r="B2733" s="6"/>
      <c r="F2733" s="138"/>
      <c r="G2733" s="138"/>
      <c r="M2733" s="2"/>
    </row>
    <row r="2734" spans="1:13" ht="12.75" hidden="1">
      <c r="A2734" s="12"/>
      <c r="B2734" s="6"/>
      <c r="F2734" s="138"/>
      <c r="G2734" s="138"/>
      <c r="M2734" s="2"/>
    </row>
    <row r="2735" spans="1:13" ht="12.75" hidden="1">
      <c r="A2735" s="12"/>
      <c r="B2735" s="6"/>
      <c r="F2735" s="138"/>
      <c r="G2735" s="138"/>
      <c r="M2735" s="2"/>
    </row>
    <row r="2736" spans="1:13" ht="12.75" hidden="1">
      <c r="A2736" s="12"/>
      <c r="B2736" s="6"/>
      <c r="F2736" s="138"/>
      <c r="G2736" s="138"/>
      <c r="M2736" s="2"/>
    </row>
    <row r="2737" spans="1:13" s="292" customFormat="1" ht="12.75" hidden="1">
      <c r="A2737" s="287"/>
      <c r="B2737" s="288"/>
      <c r="C2737" s="287"/>
      <c r="D2737" s="287"/>
      <c r="E2737" s="287"/>
      <c r="F2737" s="289"/>
      <c r="G2737" s="289"/>
      <c r="H2737" s="288"/>
      <c r="I2737" s="271"/>
      <c r="K2737" s="39"/>
      <c r="L2737" s="15"/>
      <c r="M2737" s="2"/>
    </row>
    <row r="2738" spans="1:13" s="292" customFormat="1" ht="12.75" hidden="1">
      <c r="A2738" s="287"/>
      <c r="B2738" s="288"/>
      <c r="C2738" s="287"/>
      <c r="D2738" s="287"/>
      <c r="E2738" s="287"/>
      <c r="F2738" s="289"/>
      <c r="G2738" s="289"/>
      <c r="H2738" s="288"/>
      <c r="I2738" s="271"/>
      <c r="K2738" s="39"/>
      <c r="L2738" s="15"/>
      <c r="M2738" s="2"/>
    </row>
    <row r="2739" spans="2:13" ht="12.75" hidden="1">
      <c r="B2739" s="297"/>
      <c r="F2739" s="138"/>
      <c r="G2739" s="138"/>
      <c r="H2739" s="288"/>
      <c r="I2739" s="22" t="e">
        <f aca="true" t="shared" si="157" ref="I2739:I2802">+B2739/M2739</f>
        <v>#DIV/0!</v>
      </c>
      <c r="M2739" s="2"/>
    </row>
    <row r="2740" spans="2:13" ht="12.75" hidden="1">
      <c r="B2740" s="297"/>
      <c r="F2740" s="138"/>
      <c r="G2740" s="138"/>
      <c r="H2740" s="288"/>
      <c r="I2740" s="22" t="e">
        <f t="shared" si="157"/>
        <v>#DIV/0!</v>
      </c>
      <c r="M2740" s="2"/>
    </row>
    <row r="2741" spans="2:13" ht="12.75" hidden="1">
      <c r="B2741" s="297"/>
      <c r="F2741" s="138"/>
      <c r="G2741" s="138"/>
      <c r="H2741" s="6">
        <f aca="true" t="shared" si="158" ref="H2741:H2804">H2740-B2741</f>
        <v>0</v>
      </c>
      <c r="I2741" s="22" t="e">
        <f t="shared" si="157"/>
        <v>#DIV/0!</v>
      </c>
      <c r="M2741" s="2"/>
    </row>
    <row r="2742" spans="2:13" ht="12.75" hidden="1">
      <c r="B2742" s="297"/>
      <c r="F2742" s="138"/>
      <c r="G2742" s="138"/>
      <c r="H2742" s="6">
        <f t="shared" si="158"/>
        <v>0</v>
      </c>
      <c r="I2742" s="22" t="e">
        <f t="shared" si="157"/>
        <v>#DIV/0!</v>
      </c>
      <c r="M2742" s="2"/>
    </row>
    <row r="2743" spans="2:13" ht="12.75" hidden="1">
      <c r="B2743" s="297"/>
      <c r="F2743" s="138"/>
      <c r="G2743" s="138"/>
      <c r="H2743" s="6">
        <f t="shared" si="158"/>
        <v>0</v>
      </c>
      <c r="I2743" s="22" t="e">
        <f t="shared" si="157"/>
        <v>#DIV/0!</v>
      </c>
      <c r="M2743" s="2"/>
    </row>
    <row r="2744" spans="2:13" ht="12.75" hidden="1">
      <c r="B2744" s="297"/>
      <c r="F2744" s="138"/>
      <c r="G2744" s="138"/>
      <c r="H2744" s="6">
        <f t="shared" si="158"/>
        <v>0</v>
      </c>
      <c r="I2744" s="22" t="e">
        <f t="shared" si="157"/>
        <v>#DIV/0!</v>
      </c>
      <c r="M2744" s="2"/>
    </row>
    <row r="2745" spans="2:13" ht="12.75" hidden="1">
      <c r="B2745" s="297"/>
      <c r="F2745" s="138"/>
      <c r="G2745" s="138"/>
      <c r="H2745" s="6">
        <f t="shared" si="158"/>
        <v>0</v>
      </c>
      <c r="I2745" s="22" t="e">
        <f t="shared" si="157"/>
        <v>#DIV/0!</v>
      </c>
      <c r="M2745" s="2"/>
    </row>
    <row r="2746" spans="2:13" ht="12.75" hidden="1">
      <c r="B2746" s="297"/>
      <c r="F2746" s="138"/>
      <c r="G2746" s="138"/>
      <c r="H2746" s="6">
        <f t="shared" si="158"/>
        <v>0</v>
      </c>
      <c r="I2746" s="22" t="e">
        <f t="shared" si="157"/>
        <v>#DIV/0!</v>
      </c>
      <c r="M2746" s="2"/>
    </row>
    <row r="2747" spans="2:13" ht="12.75" hidden="1">
      <c r="B2747" s="297"/>
      <c r="F2747" s="138"/>
      <c r="G2747" s="138"/>
      <c r="H2747" s="6">
        <f t="shared" si="158"/>
        <v>0</v>
      </c>
      <c r="I2747" s="22" t="e">
        <f t="shared" si="157"/>
        <v>#DIV/0!</v>
      </c>
      <c r="M2747" s="2"/>
    </row>
    <row r="2748" spans="2:13" ht="12.75" hidden="1">
      <c r="B2748" s="297"/>
      <c r="F2748" s="138"/>
      <c r="G2748" s="138"/>
      <c r="H2748" s="6">
        <f t="shared" si="158"/>
        <v>0</v>
      </c>
      <c r="I2748" s="22" t="e">
        <f t="shared" si="157"/>
        <v>#DIV/0!</v>
      </c>
      <c r="M2748" s="2"/>
    </row>
    <row r="2749" spans="2:13" ht="12.75" hidden="1">
      <c r="B2749" s="297"/>
      <c r="F2749" s="138"/>
      <c r="G2749" s="138"/>
      <c r="H2749" s="6">
        <f t="shared" si="158"/>
        <v>0</v>
      </c>
      <c r="I2749" s="22" t="e">
        <f t="shared" si="157"/>
        <v>#DIV/0!</v>
      </c>
      <c r="M2749" s="2"/>
    </row>
    <row r="2750" spans="2:13" ht="12.75" hidden="1">
      <c r="B2750" s="297"/>
      <c r="F2750" s="138"/>
      <c r="G2750" s="138"/>
      <c r="H2750" s="6">
        <f t="shared" si="158"/>
        <v>0</v>
      </c>
      <c r="I2750" s="22" t="e">
        <f t="shared" si="157"/>
        <v>#DIV/0!</v>
      </c>
      <c r="M2750" s="2"/>
    </row>
    <row r="2751" spans="2:13" ht="12.75" hidden="1">
      <c r="B2751" s="297"/>
      <c r="F2751" s="138"/>
      <c r="G2751" s="138"/>
      <c r="H2751" s="6">
        <f t="shared" si="158"/>
        <v>0</v>
      </c>
      <c r="I2751" s="22" t="e">
        <f t="shared" si="157"/>
        <v>#DIV/0!</v>
      </c>
      <c r="M2751" s="2"/>
    </row>
    <row r="2752" spans="2:13" ht="12.75" hidden="1">
      <c r="B2752" s="297"/>
      <c r="F2752" s="138"/>
      <c r="G2752" s="138"/>
      <c r="H2752" s="6">
        <f t="shared" si="158"/>
        <v>0</v>
      </c>
      <c r="I2752" s="22" t="e">
        <f t="shared" si="157"/>
        <v>#DIV/0!</v>
      </c>
      <c r="M2752" s="2"/>
    </row>
    <row r="2753" spans="2:13" ht="12.75" hidden="1">
      <c r="B2753" s="6"/>
      <c r="F2753" s="138"/>
      <c r="G2753" s="138"/>
      <c r="H2753" s="6">
        <f t="shared" si="158"/>
        <v>0</v>
      </c>
      <c r="I2753" s="22" t="e">
        <f t="shared" si="157"/>
        <v>#DIV/0!</v>
      </c>
      <c r="M2753" s="2"/>
    </row>
    <row r="2754" spans="2:13" ht="12.75" hidden="1">
      <c r="B2754" s="145"/>
      <c r="F2754" s="138"/>
      <c r="G2754" s="138"/>
      <c r="H2754" s="6">
        <f t="shared" si="158"/>
        <v>0</v>
      </c>
      <c r="I2754" s="22" t="e">
        <f t="shared" si="157"/>
        <v>#DIV/0!</v>
      </c>
      <c r="M2754" s="2"/>
    </row>
    <row r="2755" spans="2:13" ht="12.75" hidden="1">
      <c r="B2755" s="6"/>
      <c r="F2755" s="138"/>
      <c r="G2755" s="138"/>
      <c r="H2755" s="6">
        <f t="shared" si="158"/>
        <v>0</v>
      </c>
      <c r="I2755" s="22" t="e">
        <f t="shared" si="157"/>
        <v>#DIV/0!</v>
      </c>
      <c r="M2755" s="2"/>
    </row>
    <row r="2756" spans="2:13" ht="12.75" hidden="1">
      <c r="B2756" s="6"/>
      <c r="F2756" s="138"/>
      <c r="G2756" s="138"/>
      <c r="H2756" s="6">
        <f t="shared" si="158"/>
        <v>0</v>
      </c>
      <c r="I2756" s="22" t="e">
        <f t="shared" si="157"/>
        <v>#DIV/0!</v>
      </c>
      <c r="M2756" s="2"/>
    </row>
    <row r="2757" spans="2:13" ht="12.75" hidden="1">
      <c r="B2757" s="6"/>
      <c r="F2757" s="138"/>
      <c r="G2757" s="138"/>
      <c r="H2757" s="6">
        <f t="shared" si="158"/>
        <v>0</v>
      </c>
      <c r="I2757" s="22" t="e">
        <f t="shared" si="157"/>
        <v>#DIV/0!</v>
      </c>
      <c r="M2757" s="2"/>
    </row>
    <row r="2758" spans="2:13" ht="12.75" hidden="1">
      <c r="B2758" s="6"/>
      <c r="F2758" s="138"/>
      <c r="G2758" s="138"/>
      <c r="H2758" s="6">
        <f t="shared" si="158"/>
        <v>0</v>
      </c>
      <c r="I2758" s="22" t="e">
        <f t="shared" si="157"/>
        <v>#DIV/0!</v>
      </c>
      <c r="M2758" s="2"/>
    </row>
    <row r="2759" spans="2:13" ht="12.75" hidden="1">
      <c r="B2759" s="6"/>
      <c r="F2759" s="138"/>
      <c r="G2759" s="138"/>
      <c r="H2759" s="6">
        <f t="shared" si="158"/>
        <v>0</v>
      </c>
      <c r="I2759" s="22" t="e">
        <f t="shared" si="157"/>
        <v>#DIV/0!</v>
      </c>
      <c r="M2759" s="2"/>
    </row>
    <row r="2760" spans="2:13" ht="12.75" hidden="1">
      <c r="B2760" s="6"/>
      <c r="F2760" s="138"/>
      <c r="G2760" s="138"/>
      <c r="H2760" s="6">
        <f t="shared" si="158"/>
        <v>0</v>
      </c>
      <c r="I2760" s="22" t="e">
        <f t="shared" si="157"/>
        <v>#DIV/0!</v>
      </c>
      <c r="M2760" s="2"/>
    </row>
    <row r="2761" spans="2:13" ht="12.75" hidden="1">
      <c r="B2761" s="6"/>
      <c r="F2761" s="138"/>
      <c r="G2761" s="138"/>
      <c r="H2761" s="6">
        <f t="shared" si="158"/>
        <v>0</v>
      </c>
      <c r="I2761" s="22" t="e">
        <f t="shared" si="157"/>
        <v>#DIV/0!</v>
      </c>
      <c r="M2761" s="2"/>
    </row>
    <row r="2762" spans="2:13" ht="12.75" hidden="1">
      <c r="B2762" s="6"/>
      <c r="F2762" s="138"/>
      <c r="G2762" s="138"/>
      <c r="H2762" s="6">
        <f t="shared" si="158"/>
        <v>0</v>
      </c>
      <c r="I2762" s="22" t="e">
        <f t="shared" si="157"/>
        <v>#DIV/0!</v>
      </c>
      <c r="M2762" s="2"/>
    </row>
    <row r="2763" spans="2:13" ht="12.75" hidden="1">
      <c r="B2763" s="6"/>
      <c r="F2763" s="138"/>
      <c r="G2763" s="138"/>
      <c r="H2763" s="6">
        <f t="shared" si="158"/>
        <v>0</v>
      </c>
      <c r="I2763" s="22" t="e">
        <f t="shared" si="157"/>
        <v>#DIV/0!</v>
      </c>
      <c r="M2763" s="2"/>
    </row>
    <row r="2764" spans="2:13" ht="12.75" hidden="1">
      <c r="B2764" s="6"/>
      <c r="F2764" s="138"/>
      <c r="G2764" s="138"/>
      <c r="H2764" s="6">
        <f t="shared" si="158"/>
        <v>0</v>
      </c>
      <c r="I2764" s="22" t="e">
        <f t="shared" si="157"/>
        <v>#DIV/0!</v>
      </c>
      <c r="M2764" s="2"/>
    </row>
    <row r="2765" spans="2:13" ht="12.75" hidden="1">
      <c r="B2765" s="6"/>
      <c r="F2765" s="138"/>
      <c r="G2765" s="138"/>
      <c r="H2765" s="6">
        <f t="shared" si="158"/>
        <v>0</v>
      </c>
      <c r="I2765" s="22" t="e">
        <f t="shared" si="157"/>
        <v>#DIV/0!</v>
      </c>
      <c r="M2765" s="2"/>
    </row>
    <row r="2766" spans="2:13" ht="12.75" hidden="1">
      <c r="B2766" s="6"/>
      <c r="F2766" s="138"/>
      <c r="G2766" s="138"/>
      <c r="H2766" s="6">
        <f t="shared" si="158"/>
        <v>0</v>
      </c>
      <c r="I2766" s="22" t="e">
        <f t="shared" si="157"/>
        <v>#DIV/0!</v>
      </c>
      <c r="M2766" s="2"/>
    </row>
    <row r="2767" spans="2:13" ht="12.75" hidden="1">
      <c r="B2767" s="6"/>
      <c r="F2767" s="138"/>
      <c r="G2767" s="138"/>
      <c r="H2767" s="6">
        <f t="shared" si="158"/>
        <v>0</v>
      </c>
      <c r="I2767" s="22" t="e">
        <f t="shared" si="157"/>
        <v>#DIV/0!</v>
      </c>
      <c r="M2767" s="2"/>
    </row>
    <row r="2768" spans="2:13" ht="12.75" hidden="1">
      <c r="B2768" s="6"/>
      <c r="F2768" s="138"/>
      <c r="G2768" s="138"/>
      <c r="H2768" s="6">
        <f t="shared" si="158"/>
        <v>0</v>
      </c>
      <c r="I2768" s="22" t="e">
        <f t="shared" si="157"/>
        <v>#DIV/0!</v>
      </c>
      <c r="M2768" s="2"/>
    </row>
    <row r="2769" spans="2:13" ht="12.75" hidden="1">
      <c r="B2769" s="6"/>
      <c r="F2769" s="138"/>
      <c r="G2769" s="138"/>
      <c r="H2769" s="6">
        <f t="shared" si="158"/>
        <v>0</v>
      </c>
      <c r="I2769" s="22" t="e">
        <f t="shared" si="157"/>
        <v>#DIV/0!</v>
      </c>
      <c r="M2769" s="2"/>
    </row>
    <row r="2770" spans="2:13" ht="12.75" hidden="1">
      <c r="B2770" s="6"/>
      <c r="F2770" s="138"/>
      <c r="G2770" s="138"/>
      <c r="H2770" s="6">
        <f t="shared" si="158"/>
        <v>0</v>
      </c>
      <c r="I2770" s="22" t="e">
        <f t="shared" si="157"/>
        <v>#DIV/0!</v>
      </c>
      <c r="M2770" s="2"/>
    </row>
    <row r="2771" spans="2:13" ht="12.75" hidden="1">
      <c r="B2771" s="6"/>
      <c r="F2771" s="138"/>
      <c r="G2771" s="138"/>
      <c r="H2771" s="6">
        <f t="shared" si="158"/>
        <v>0</v>
      </c>
      <c r="I2771" s="22" t="e">
        <f t="shared" si="157"/>
        <v>#DIV/0!</v>
      </c>
      <c r="M2771" s="2"/>
    </row>
    <row r="2772" spans="2:13" ht="12.75" hidden="1">
      <c r="B2772" s="6"/>
      <c r="F2772" s="138"/>
      <c r="G2772" s="138"/>
      <c r="H2772" s="6">
        <f t="shared" si="158"/>
        <v>0</v>
      </c>
      <c r="I2772" s="22" t="e">
        <f t="shared" si="157"/>
        <v>#DIV/0!</v>
      </c>
      <c r="M2772" s="2"/>
    </row>
    <row r="2773" spans="2:13" ht="12.75" hidden="1">
      <c r="B2773" s="6"/>
      <c r="F2773" s="138"/>
      <c r="G2773" s="138"/>
      <c r="H2773" s="6">
        <f t="shared" si="158"/>
        <v>0</v>
      </c>
      <c r="I2773" s="22" t="e">
        <f t="shared" si="157"/>
        <v>#DIV/0!</v>
      </c>
      <c r="M2773" s="2"/>
    </row>
    <row r="2774" spans="2:13" ht="12.75" hidden="1">
      <c r="B2774" s="6"/>
      <c r="F2774" s="138"/>
      <c r="G2774" s="138"/>
      <c r="H2774" s="6">
        <f t="shared" si="158"/>
        <v>0</v>
      </c>
      <c r="I2774" s="22" t="e">
        <f t="shared" si="157"/>
        <v>#DIV/0!</v>
      </c>
      <c r="M2774" s="2"/>
    </row>
    <row r="2775" spans="2:13" ht="12.75" hidden="1">
      <c r="B2775" s="6"/>
      <c r="F2775" s="138"/>
      <c r="G2775" s="138"/>
      <c r="H2775" s="6">
        <f t="shared" si="158"/>
        <v>0</v>
      </c>
      <c r="I2775" s="22" t="e">
        <f t="shared" si="157"/>
        <v>#DIV/0!</v>
      </c>
      <c r="M2775" s="2"/>
    </row>
    <row r="2776" spans="2:13" ht="12.75" hidden="1">
      <c r="B2776" s="6"/>
      <c r="F2776" s="138"/>
      <c r="G2776" s="138"/>
      <c r="H2776" s="6">
        <f t="shared" si="158"/>
        <v>0</v>
      </c>
      <c r="I2776" s="22" t="e">
        <f t="shared" si="157"/>
        <v>#DIV/0!</v>
      </c>
      <c r="M2776" s="2"/>
    </row>
    <row r="2777" spans="2:13" ht="12.75" hidden="1">
      <c r="B2777" s="6"/>
      <c r="F2777" s="138"/>
      <c r="G2777" s="138"/>
      <c r="H2777" s="6">
        <f t="shared" si="158"/>
        <v>0</v>
      </c>
      <c r="I2777" s="22" t="e">
        <f t="shared" si="157"/>
        <v>#DIV/0!</v>
      </c>
      <c r="M2777" s="2"/>
    </row>
    <row r="2778" spans="2:13" ht="12.75" hidden="1">
      <c r="B2778" s="6"/>
      <c r="F2778" s="138"/>
      <c r="G2778" s="138"/>
      <c r="H2778" s="6">
        <f t="shared" si="158"/>
        <v>0</v>
      </c>
      <c r="I2778" s="22" t="e">
        <f t="shared" si="157"/>
        <v>#DIV/0!</v>
      </c>
      <c r="M2778" s="2"/>
    </row>
    <row r="2779" spans="2:13" ht="12.75" hidden="1">
      <c r="B2779" s="6"/>
      <c r="F2779" s="138"/>
      <c r="G2779" s="138"/>
      <c r="H2779" s="6">
        <f t="shared" si="158"/>
        <v>0</v>
      </c>
      <c r="I2779" s="22" t="e">
        <f t="shared" si="157"/>
        <v>#DIV/0!</v>
      </c>
      <c r="M2779" s="2"/>
    </row>
    <row r="2780" spans="2:13" ht="12.75" hidden="1">
      <c r="B2780" s="6"/>
      <c r="F2780" s="138"/>
      <c r="G2780" s="138"/>
      <c r="H2780" s="6">
        <f t="shared" si="158"/>
        <v>0</v>
      </c>
      <c r="I2780" s="22" t="e">
        <f t="shared" si="157"/>
        <v>#DIV/0!</v>
      </c>
      <c r="M2780" s="2"/>
    </row>
    <row r="2781" spans="2:13" ht="12.75" hidden="1">
      <c r="B2781" s="6"/>
      <c r="F2781" s="138"/>
      <c r="G2781" s="138"/>
      <c r="H2781" s="6">
        <f t="shared" si="158"/>
        <v>0</v>
      </c>
      <c r="I2781" s="22" t="e">
        <f t="shared" si="157"/>
        <v>#DIV/0!</v>
      </c>
      <c r="M2781" s="2"/>
    </row>
    <row r="2782" spans="2:13" ht="12.75" hidden="1">
      <c r="B2782" s="6"/>
      <c r="F2782" s="138"/>
      <c r="G2782" s="138"/>
      <c r="H2782" s="6">
        <f t="shared" si="158"/>
        <v>0</v>
      </c>
      <c r="I2782" s="22" t="e">
        <f t="shared" si="157"/>
        <v>#DIV/0!</v>
      </c>
      <c r="M2782" s="2"/>
    </row>
    <row r="2783" spans="2:13" ht="12.75" hidden="1">
      <c r="B2783" s="6"/>
      <c r="F2783" s="138"/>
      <c r="G2783" s="138"/>
      <c r="H2783" s="6">
        <f t="shared" si="158"/>
        <v>0</v>
      </c>
      <c r="I2783" s="22" t="e">
        <f t="shared" si="157"/>
        <v>#DIV/0!</v>
      </c>
      <c r="M2783" s="2"/>
    </row>
    <row r="2784" spans="2:13" ht="12.75" hidden="1">
      <c r="B2784" s="6"/>
      <c r="F2784" s="138"/>
      <c r="G2784" s="138"/>
      <c r="H2784" s="6">
        <f t="shared" si="158"/>
        <v>0</v>
      </c>
      <c r="I2784" s="22" t="e">
        <f t="shared" si="157"/>
        <v>#DIV/0!</v>
      </c>
      <c r="M2784" s="2"/>
    </row>
    <row r="2785" spans="2:13" ht="12.75" hidden="1">
      <c r="B2785" s="6"/>
      <c r="F2785" s="138"/>
      <c r="G2785" s="138"/>
      <c r="H2785" s="6">
        <f t="shared" si="158"/>
        <v>0</v>
      </c>
      <c r="I2785" s="22" t="e">
        <f t="shared" si="157"/>
        <v>#DIV/0!</v>
      </c>
      <c r="M2785" s="2"/>
    </row>
    <row r="2786" spans="2:13" ht="12.75" hidden="1">
      <c r="B2786" s="6"/>
      <c r="F2786" s="138"/>
      <c r="G2786" s="138"/>
      <c r="H2786" s="6">
        <f t="shared" si="158"/>
        <v>0</v>
      </c>
      <c r="I2786" s="22" t="e">
        <f t="shared" si="157"/>
        <v>#DIV/0!</v>
      </c>
      <c r="M2786" s="2"/>
    </row>
    <row r="2787" spans="2:13" ht="12.75" hidden="1">
      <c r="B2787" s="6"/>
      <c r="F2787" s="138"/>
      <c r="G2787" s="138"/>
      <c r="H2787" s="6">
        <f t="shared" si="158"/>
        <v>0</v>
      </c>
      <c r="I2787" s="22" t="e">
        <f t="shared" si="157"/>
        <v>#DIV/0!</v>
      </c>
      <c r="M2787" s="2"/>
    </row>
    <row r="2788" spans="2:13" ht="12.75" hidden="1">
      <c r="B2788" s="6"/>
      <c r="F2788" s="138"/>
      <c r="G2788" s="138"/>
      <c r="H2788" s="6">
        <f t="shared" si="158"/>
        <v>0</v>
      </c>
      <c r="I2788" s="22" t="e">
        <f t="shared" si="157"/>
        <v>#DIV/0!</v>
      </c>
      <c r="M2788" s="2"/>
    </row>
    <row r="2789" spans="2:13" ht="12.75" hidden="1">
      <c r="B2789" s="6"/>
      <c r="F2789" s="138"/>
      <c r="G2789" s="138"/>
      <c r="H2789" s="6">
        <f t="shared" si="158"/>
        <v>0</v>
      </c>
      <c r="I2789" s="22" t="e">
        <f t="shared" si="157"/>
        <v>#DIV/0!</v>
      </c>
      <c r="M2789" s="2"/>
    </row>
    <row r="2790" spans="2:13" ht="12.75" hidden="1">
      <c r="B2790" s="6"/>
      <c r="F2790" s="138"/>
      <c r="G2790" s="138"/>
      <c r="H2790" s="6">
        <f t="shared" si="158"/>
        <v>0</v>
      </c>
      <c r="I2790" s="22" t="e">
        <f t="shared" si="157"/>
        <v>#DIV/0!</v>
      </c>
      <c r="M2790" s="2"/>
    </row>
    <row r="2791" spans="2:13" ht="12.75" hidden="1">
      <c r="B2791" s="6"/>
      <c r="F2791" s="138"/>
      <c r="G2791" s="138"/>
      <c r="H2791" s="6">
        <f t="shared" si="158"/>
        <v>0</v>
      </c>
      <c r="I2791" s="22" t="e">
        <f t="shared" si="157"/>
        <v>#DIV/0!</v>
      </c>
      <c r="M2791" s="2"/>
    </row>
    <row r="2792" spans="2:13" ht="12.75" hidden="1">
      <c r="B2792" s="6"/>
      <c r="F2792" s="138"/>
      <c r="G2792" s="138"/>
      <c r="H2792" s="6">
        <f t="shared" si="158"/>
        <v>0</v>
      </c>
      <c r="I2792" s="22" t="e">
        <f t="shared" si="157"/>
        <v>#DIV/0!</v>
      </c>
      <c r="M2792" s="2"/>
    </row>
    <row r="2793" spans="2:13" ht="12.75" hidden="1">
      <c r="B2793" s="6"/>
      <c r="F2793" s="138"/>
      <c r="G2793" s="138"/>
      <c r="H2793" s="6">
        <f t="shared" si="158"/>
        <v>0</v>
      </c>
      <c r="I2793" s="22" t="e">
        <f t="shared" si="157"/>
        <v>#DIV/0!</v>
      </c>
      <c r="M2793" s="2"/>
    </row>
    <row r="2794" spans="2:13" ht="12.75" hidden="1">
      <c r="B2794" s="6"/>
      <c r="F2794" s="138"/>
      <c r="G2794" s="138"/>
      <c r="H2794" s="6">
        <f t="shared" si="158"/>
        <v>0</v>
      </c>
      <c r="I2794" s="22" t="e">
        <f t="shared" si="157"/>
        <v>#DIV/0!</v>
      </c>
      <c r="M2794" s="2"/>
    </row>
    <row r="2795" spans="2:13" ht="12.75" hidden="1">
      <c r="B2795" s="6"/>
      <c r="F2795" s="138"/>
      <c r="G2795" s="138"/>
      <c r="H2795" s="6">
        <f t="shared" si="158"/>
        <v>0</v>
      </c>
      <c r="I2795" s="22" t="e">
        <f t="shared" si="157"/>
        <v>#DIV/0!</v>
      </c>
      <c r="M2795" s="2"/>
    </row>
    <row r="2796" spans="2:13" ht="12.75" hidden="1">
      <c r="B2796" s="6"/>
      <c r="F2796" s="138"/>
      <c r="G2796" s="138"/>
      <c r="H2796" s="6">
        <f t="shared" si="158"/>
        <v>0</v>
      </c>
      <c r="I2796" s="22" t="e">
        <f t="shared" si="157"/>
        <v>#DIV/0!</v>
      </c>
      <c r="M2796" s="2"/>
    </row>
    <row r="2797" spans="2:13" ht="12.75" hidden="1">
      <c r="B2797" s="6"/>
      <c r="F2797" s="138"/>
      <c r="G2797" s="138"/>
      <c r="H2797" s="6">
        <f t="shared" si="158"/>
        <v>0</v>
      </c>
      <c r="I2797" s="22" t="e">
        <f t="shared" si="157"/>
        <v>#DIV/0!</v>
      </c>
      <c r="M2797" s="2"/>
    </row>
    <row r="2798" spans="2:13" ht="12.75" hidden="1">
      <c r="B2798" s="6"/>
      <c r="F2798" s="138"/>
      <c r="G2798" s="138"/>
      <c r="H2798" s="6">
        <f t="shared" si="158"/>
        <v>0</v>
      </c>
      <c r="I2798" s="22" t="e">
        <f t="shared" si="157"/>
        <v>#DIV/0!</v>
      </c>
      <c r="M2798" s="2"/>
    </row>
    <row r="2799" spans="2:13" ht="12.75" hidden="1">
      <c r="B2799" s="6"/>
      <c r="F2799" s="138"/>
      <c r="G2799" s="138"/>
      <c r="H2799" s="6">
        <f t="shared" si="158"/>
        <v>0</v>
      </c>
      <c r="I2799" s="22" t="e">
        <f t="shared" si="157"/>
        <v>#DIV/0!</v>
      </c>
      <c r="M2799" s="2"/>
    </row>
    <row r="2800" spans="2:13" ht="12.75" hidden="1">
      <c r="B2800" s="6"/>
      <c r="F2800" s="138"/>
      <c r="G2800" s="138"/>
      <c r="H2800" s="6">
        <f t="shared" si="158"/>
        <v>0</v>
      </c>
      <c r="I2800" s="22" t="e">
        <f t="shared" si="157"/>
        <v>#DIV/0!</v>
      </c>
      <c r="M2800" s="2"/>
    </row>
    <row r="2801" spans="2:13" ht="12.75" hidden="1">
      <c r="B2801" s="6"/>
      <c r="F2801" s="138"/>
      <c r="G2801" s="138"/>
      <c r="H2801" s="6">
        <f t="shared" si="158"/>
        <v>0</v>
      </c>
      <c r="I2801" s="22" t="e">
        <f t="shared" si="157"/>
        <v>#DIV/0!</v>
      </c>
      <c r="M2801" s="2"/>
    </row>
    <row r="2802" spans="2:13" ht="12.75" hidden="1">
      <c r="B2802" s="6"/>
      <c r="F2802" s="138"/>
      <c r="G2802" s="138"/>
      <c r="H2802" s="6">
        <f t="shared" si="158"/>
        <v>0</v>
      </c>
      <c r="I2802" s="22" t="e">
        <f t="shared" si="157"/>
        <v>#DIV/0!</v>
      </c>
      <c r="M2802" s="2"/>
    </row>
    <row r="2803" spans="2:13" ht="12.75" hidden="1">
      <c r="B2803" s="6"/>
      <c r="F2803" s="138"/>
      <c r="G2803" s="138"/>
      <c r="H2803" s="6">
        <f t="shared" si="158"/>
        <v>0</v>
      </c>
      <c r="I2803" s="22" t="e">
        <f aca="true" t="shared" si="159" ref="I2803:I2866">+B2803/M2803</f>
        <v>#DIV/0!</v>
      </c>
      <c r="M2803" s="2"/>
    </row>
    <row r="2804" spans="2:13" ht="12.75" hidden="1">
      <c r="B2804" s="6"/>
      <c r="F2804" s="138"/>
      <c r="G2804" s="138"/>
      <c r="H2804" s="6">
        <f t="shared" si="158"/>
        <v>0</v>
      </c>
      <c r="I2804" s="22" t="e">
        <f t="shared" si="159"/>
        <v>#DIV/0!</v>
      </c>
      <c r="M2804" s="2"/>
    </row>
    <row r="2805" spans="2:13" ht="12.75" hidden="1">
      <c r="B2805" s="6"/>
      <c r="F2805" s="138"/>
      <c r="G2805" s="138"/>
      <c r="H2805" s="6">
        <f aca="true" t="shared" si="160" ref="H2805:H2868">H2804-B2805</f>
        <v>0</v>
      </c>
      <c r="I2805" s="22" t="e">
        <f t="shared" si="159"/>
        <v>#DIV/0!</v>
      </c>
      <c r="M2805" s="2"/>
    </row>
    <row r="2806" spans="2:13" ht="12.75" hidden="1">
      <c r="B2806" s="6"/>
      <c r="F2806" s="138"/>
      <c r="G2806" s="138"/>
      <c r="H2806" s="6">
        <f t="shared" si="160"/>
        <v>0</v>
      </c>
      <c r="I2806" s="22" t="e">
        <f t="shared" si="159"/>
        <v>#DIV/0!</v>
      </c>
      <c r="M2806" s="2"/>
    </row>
    <row r="2807" spans="2:13" ht="12.75" hidden="1">
      <c r="B2807" s="6"/>
      <c r="F2807" s="138"/>
      <c r="G2807" s="138"/>
      <c r="H2807" s="6">
        <f t="shared" si="160"/>
        <v>0</v>
      </c>
      <c r="I2807" s="22" t="e">
        <f t="shared" si="159"/>
        <v>#DIV/0!</v>
      </c>
      <c r="M2807" s="2"/>
    </row>
    <row r="2808" spans="2:13" ht="12.75" hidden="1">
      <c r="B2808" s="6"/>
      <c r="F2808" s="138"/>
      <c r="G2808" s="138"/>
      <c r="H2808" s="6">
        <f t="shared" si="160"/>
        <v>0</v>
      </c>
      <c r="I2808" s="22" t="e">
        <f t="shared" si="159"/>
        <v>#DIV/0!</v>
      </c>
      <c r="M2808" s="2"/>
    </row>
    <row r="2809" spans="2:13" ht="12.75" hidden="1">
      <c r="B2809" s="6"/>
      <c r="F2809" s="138"/>
      <c r="G2809" s="138"/>
      <c r="H2809" s="6">
        <f t="shared" si="160"/>
        <v>0</v>
      </c>
      <c r="I2809" s="22" t="e">
        <f t="shared" si="159"/>
        <v>#DIV/0!</v>
      </c>
      <c r="M2809" s="2"/>
    </row>
    <row r="2810" spans="2:13" ht="12.75" hidden="1">
      <c r="B2810" s="6"/>
      <c r="F2810" s="138"/>
      <c r="G2810" s="138"/>
      <c r="H2810" s="6">
        <f t="shared" si="160"/>
        <v>0</v>
      </c>
      <c r="I2810" s="22" t="e">
        <f t="shared" si="159"/>
        <v>#DIV/0!</v>
      </c>
      <c r="M2810" s="2"/>
    </row>
    <row r="2811" spans="2:13" ht="12.75" hidden="1">
      <c r="B2811" s="6"/>
      <c r="F2811" s="138"/>
      <c r="G2811" s="138"/>
      <c r="H2811" s="6">
        <f t="shared" si="160"/>
        <v>0</v>
      </c>
      <c r="I2811" s="22" t="e">
        <f t="shared" si="159"/>
        <v>#DIV/0!</v>
      </c>
      <c r="M2811" s="2"/>
    </row>
    <row r="2812" spans="2:13" ht="12.75" hidden="1">
      <c r="B2812" s="6"/>
      <c r="F2812" s="138"/>
      <c r="G2812" s="138"/>
      <c r="H2812" s="6">
        <f t="shared" si="160"/>
        <v>0</v>
      </c>
      <c r="I2812" s="22" t="e">
        <f t="shared" si="159"/>
        <v>#DIV/0!</v>
      </c>
      <c r="M2812" s="2"/>
    </row>
    <row r="2813" spans="2:13" ht="12.75" hidden="1">
      <c r="B2813" s="6"/>
      <c r="F2813" s="138"/>
      <c r="G2813" s="138"/>
      <c r="H2813" s="6">
        <f t="shared" si="160"/>
        <v>0</v>
      </c>
      <c r="I2813" s="22" t="e">
        <f t="shared" si="159"/>
        <v>#DIV/0!</v>
      </c>
      <c r="M2813" s="2"/>
    </row>
    <row r="2814" spans="2:13" ht="12.75" hidden="1">
      <c r="B2814" s="6"/>
      <c r="F2814" s="138"/>
      <c r="G2814" s="138"/>
      <c r="H2814" s="6">
        <f t="shared" si="160"/>
        <v>0</v>
      </c>
      <c r="I2814" s="22" t="e">
        <f t="shared" si="159"/>
        <v>#DIV/0!</v>
      </c>
      <c r="M2814" s="2"/>
    </row>
    <row r="2815" spans="2:13" ht="12.75" hidden="1">
      <c r="B2815" s="6"/>
      <c r="F2815" s="138"/>
      <c r="G2815" s="138"/>
      <c r="H2815" s="6">
        <f t="shared" si="160"/>
        <v>0</v>
      </c>
      <c r="I2815" s="22" t="e">
        <f t="shared" si="159"/>
        <v>#DIV/0!</v>
      </c>
      <c r="M2815" s="2"/>
    </row>
    <row r="2816" spans="2:13" ht="12.75" hidden="1">
      <c r="B2816" s="6"/>
      <c r="F2816" s="138"/>
      <c r="G2816" s="138"/>
      <c r="H2816" s="6">
        <f t="shared" si="160"/>
        <v>0</v>
      </c>
      <c r="I2816" s="22" t="e">
        <f t="shared" si="159"/>
        <v>#DIV/0!</v>
      </c>
      <c r="M2816" s="2"/>
    </row>
    <row r="2817" spans="2:13" ht="12.75" hidden="1">
      <c r="B2817" s="6"/>
      <c r="F2817" s="138"/>
      <c r="G2817" s="138"/>
      <c r="H2817" s="6">
        <f t="shared" si="160"/>
        <v>0</v>
      </c>
      <c r="I2817" s="22" t="e">
        <f t="shared" si="159"/>
        <v>#DIV/0!</v>
      </c>
      <c r="M2817" s="2"/>
    </row>
    <row r="2818" spans="2:13" ht="12.75" hidden="1">
      <c r="B2818" s="6"/>
      <c r="F2818" s="138"/>
      <c r="G2818" s="138"/>
      <c r="H2818" s="6">
        <f t="shared" si="160"/>
        <v>0</v>
      </c>
      <c r="I2818" s="22" t="e">
        <f t="shared" si="159"/>
        <v>#DIV/0!</v>
      </c>
      <c r="M2818" s="2"/>
    </row>
    <row r="2819" spans="2:13" ht="12.75" hidden="1">
      <c r="B2819" s="6"/>
      <c r="F2819" s="138"/>
      <c r="G2819" s="138"/>
      <c r="H2819" s="6">
        <f t="shared" si="160"/>
        <v>0</v>
      </c>
      <c r="I2819" s="22" t="e">
        <f t="shared" si="159"/>
        <v>#DIV/0!</v>
      </c>
      <c r="M2819" s="2"/>
    </row>
    <row r="2820" spans="2:13" ht="12.75" hidden="1">
      <c r="B2820" s="6"/>
      <c r="F2820" s="138"/>
      <c r="G2820" s="138"/>
      <c r="H2820" s="6">
        <f t="shared" si="160"/>
        <v>0</v>
      </c>
      <c r="I2820" s="22" t="e">
        <f t="shared" si="159"/>
        <v>#DIV/0!</v>
      </c>
      <c r="M2820" s="2"/>
    </row>
    <row r="2821" spans="2:13" ht="12.75" hidden="1">
      <c r="B2821" s="6"/>
      <c r="F2821" s="138"/>
      <c r="G2821" s="138"/>
      <c r="H2821" s="6">
        <f t="shared" si="160"/>
        <v>0</v>
      </c>
      <c r="I2821" s="22" t="e">
        <f t="shared" si="159"/>
        <v>#DIV/0!</v>
      </c>
      <c r="M2821" s="2"/>
    </row>
    <row r="2822" spans="2:13" ht="12.75" hidden="1">
      <c r="B2822" s="6"/>
      <c r="F2822" s="138"/>
      <c r="G2822" s="138"/>
      <c r="H2822" s="6">
        <f t="shared" si="160"/>
        <v>0</v>
      </c>
      <c r="I2822" s="22" t="e">
        <f t="shared" si="159"/>
        <v>#DIV/0!</v>
      </c>
      <c r="M2822" s="2"/>
    </row>
    <row r="2823" spans="2:13" ht="12.75" hidden="1">
      <c r="B2823" s="6"/>
      <c r="F2823" s="138"/>
      <c r="G2823" s="138"/>
      <c r="H2823" s="6">
        <f t="shared" si="160"/>
        <v>0</v>
      </c>
      <c r="I2823" s="22" t="e">
        <f t="shared" si="159"/>
        <v>#DIV/0!</v>
      </c>
      <c r="M2823" s="2"/>
    </row>
    <row r="2824" spans="2:13" ht="12.75" hidden="1">
      <c r="B2824" s="6"/>
      <c r="F2824" s="138"/>
      <c r="G2824" s="138"/>
      <c r="H2824" s="6">
        <f t="shared" si="160"/>
        <v>0</v>
      </c>
      <c r="I2824" s="22" t="e">
        <f t="shared" si="159"/>
        <v>#DIV/0!</v>
      </c>
      <c r="M2824" s="2"/>
    </row>
    <row r="2825" spans="2:13" ht="12.75" hidden="1">
      <c r="B2825" s="6"/>
      <c r="F2825" s="138"/>
      <c r="G2825" s="138"/>
      <c r="H2825" s="6">
        <f t="shared" si="160"/>
        <v>0</v>
      </c>
      <c r="I2825" s="22" t="e">
        <f t="shared" si="159"/>
        <v>#DIV/0!</v>
      </c>
      <c r="M2825" s="2"/>
    </row>
    <row r="2826" spans="2:13" ht="12.75" hidden="1">
      <c r="B2826" s="6"/>
      <c r="F2826" s="138"/>
      <c r="G2826" s="138"/>
      <c r="H2826" s="6">
        <f t="shared" si="160"/>
        <v>0</v>
      </c>
      <c r="I2826" s="22" t="e">
        <f t="shared" si="159"/>
        <v>#DIV/0!</v>
      </c>
      <c r="M2826" s="2"/>
    </row>
    <row r="2827" spans="2:13" ht="12.75" hidden="1">
      <c r="B2827" s="6"/>
      <c r="F2827" s="138"/>
      <c r="G2827" s="138"/>
      <c r="H2827" s="6">
        <f t="shared" si="160"/>
        <v>0</v>
      </c>
      <c r="I2827" s="22" t="e">
        <f t="shared" si="159"/>
        <v>#DIV/0!</v>
      </c>
      <c r="M2827" s="2"/>
    </row>
    <row r="2828" spans="2:13" ht="12.75" hidden="1">
      <c r="B2828" s="6"/>
      <c r="F2828" s="138"/>
      <c r="G2828" s="138"/>
      <c r="H2828" s="6">
        <f t="shared" si="160"/>
        <v>0</v>
      </c>
      <c r="I2828" s="22" t="e">
        <f t="shared" si="159"/>
        <v>#DIV/0!</v>
      </c>
      <c r="M2828" s="2"/>
    </row>
    <row r="2829" spans="2:13" ht="12.75" hidden="1">
      <c r="B2829" s="6"/>
      <c r="F2829" s="138"/>
      <c r="G2829" s="138"/>
      <c r="H2829" s="6">
        <f t="shared" si="160"/>
        <v>0</v>
      </c>
      <c r="I2829" s="22" t="e">
        <f t="shared" si="159"/>
        <v>#DIV/0!</v>
      </c>
      <c r="M2829" s="2"/>
    </row>
    <row r="2830" spans="2:13" ht="12.75" hidden="1">
      <c r="B2830" s="6"/>
      <c r="F2830" s="138"/>
      <c r="G2830" s="138"/>
      <c r="H2830" s="6">
        <f t="shared" si="160"/>
        <v>0</v>
      </c>
      <c r="I2830" s="22" t="e">
        <f t="shared" si="159"/>
        <v>#DIV/0!</v>
      </c>
      <c r="M2830" s="2"/>
    </row>
    <row r="2831" spans="2:13" ht="12.75" hidden="1">
      <c r="B2831" s="6"/>
      <c r="F2831" s="138"/>
      <c r="G2831" s="138"/>
      <c r="H2831" s="6">
        <f t="shared" si="160"/>
        <v>0</v>
      </c>
      <c r="I2831" s="22" t="e">
        <f t="shared" si="159"/>
        <v>#DIV/0!</v>
      </c>
      <c r="M2831" s="2"/>
    </row>
    <row r="2832" spans="2:13" ht="12.75" hidden="1">
      <c r="B2832" s="6"/>
      <c r="F2832" s="138"/>
      <c r="G2832" s="138"/>
      <c r="H2832" s="6">
        <f t="shared" si="160"/>
        <v>0</v>
      </c>
      <c r="I2832" s="22" t="e">
        <f t="shared" si="159"/>
        <v>#DIV/0!</v>
      </c>
      <c r="M2832" s="2"/>
    </row>
    <row r="2833" spans="2:13" ht="12.75" hidden="1">
      <c r="B2833" s="6"/>
      <c r="F2833" s="138"/>
      <c r="G2833" s="138"/>
      <c r="H2833" s="6">
        <f t="shared" si="160"/>
        <v>0</v>
      </c>
      <c r="I2833" s="22" t="e">
        <f t="shared" si="159"/>
        <v>#DIV/0!</v>
      </c>
      <c r="M2833" s="2"/>
    </row>
    <row r="2834" spans="2:13" ht="12.75" hidden="1">
      <c r="B2834" s="6"/>
      <c r="F2834" s="138"/>
      <c r="G2834" s="138"/>
      <c r="H2834" s="6">
        <f t="shared" si="160"/>
        <v>0</v>
      </c>
      <c r="I2834" s="22" t="e">
        <f t="shared" si="159"/>
        <v>#DIV/0!</v>
      </c>
      <c r="M2834" s="2"/>
    </row>
    <row r="2835" spans="2:13" ht="12.75" hidden="1">
      <c r="B2835" s="6"/>
      <c r="F2835" s="138"/>
      <c r="G2835" s="138"/>
      <c r="H2835" s="6">
        <f t="shared" si="160"/>
        <v>0</v>
      </c>
      <c r="I2835" s="22" t="e">
        <f t="shared" si="159"/>
        <v>#DIV/0!</v>
      </c>
      <c r="M2835" s="2"/>
    </row>
    <row r="2836" spans="2:13" ht="12.75" hidden="1">
      <c r="B2836" s="6"/>
      <c r="F2836" s="138"/>
      <c r="G2836" s="138"/>
      <c r="H2836" s="6">
        <f t="shared" si="160"/>
        <v>0</v>
      </c>
      <c r="I2836" s="22" t="e">
        <f t="shared" si="159"/>
        <v>#DIV/0!</v>
      </c>
      <c r="M2836" s="2"/>
    </row>
    <row r="2837" spans="2:13" ht="12.75" hidden="1">
      <c r="B2837" s="6"/>
      <c r="F2837" s="138"/>
      <c r="G2837" s="138"/>
      <c r="H2837" s="6">
        <f t="shared" si="160"/>
        <v>0</v>
      </c>
      <c r="I2837" s="22" t="e">
        <f t="shared" si="159"/>
        <v>#DIV/0!</v>
      </c>
      <c r="M2837" s="2"/>
    </row>
    <row r="2838" spans="2:13" ht="12.75" hidden="1">
      <c r="B2838" s="6"/>
      <c r="F2838" s="138"/>
      <c r="G2838" s="138"/>
      <c r="H2838" s="6">
        <f t="shared" si="160"/>
        <v>0</v>
      </c>
      <c r="I2838" s="22" t="e">
        <f t="shared" si="159"/>
        <v>#DIV/0!</v>
      </c>
      <c r="M2838" s="2"/>
    </row>
    <row r="2839" spans="2:13" ht="12.75" hidden="1">
      <c r="B2839" s="6"/>
      <c r="F2839" s="138"/>
      <c r="G2839" s="138"/>
      <c r="H2839" s="6">
        <f t="shared" si="160"/>
        <v>0</v>
      </c>
      <c r="I2839" s="22" t="e">
        <f t="shared" si="159"/>
        <v>#DIV/0!</v>
      </c>
      <c r="M2839" s="2"/>
    </row>
    <row r="2840" spans="2:13" ht="12.75" hidden="1">
      <c r="B2840" s="6"/>
      <c r="F2840" s="138"/>
      <c r="G2840" s="138"/>
      <c r="H2840" s="6">
        <f t="shared" si="160"/>
        <v>0</v>
      </c>
      <c r="I2840" s="22" t="e">
        <f t="shared" si="159"/>
        <v>#DIV/0!</v>
      </c>
      <c r="M2840" s="2"/>
    </row>
    <row r="2841" spans="2:13" ht="12.75" hidden="1">
      <c r="B2841" s="6"/>
      <c r="F2841" s="138"/>
      <c r="G2841" s="138"/>
      <c r="H2841" s="6">
        <f t="shared" si="160"/>
        <v>0</v>
      </c>
      <c r="I2841" s="22" t="e">
        <f t="shared" si="159"/>
        <v>#DIV/0!</v>
      </c>
      <c r="M2841" s="2"/>
    </row>
    <row r="2842" spans="2:13" ht="12.75" hidden="1">
      <c r="B2842" s="6"/>
      <c r="F2842" s="138"/>
      <c r="G2842" s="138"/>
      <c r="H2842" s="6">
        <f t="shared" si="160"/>
        <v>0</v>
      </c>
      <c r="I2842" s="22" t="e">
        <f t="shared" si="159"/>
        <v>#DIV/0!</v>
      </c>
      <c r="M2842" s="2"/>
    </row>
    <row r="2843" spans="2:13" ht="12.75" hidden="1">
      <c r="B2843" s="6"/>
      <c r="F2843" s="138"/>
      <c r="G2843" s="138"/>
      <c r="H2843" s="6">
        <f t="shared" si="160"/>
        <v>0</v>
      </c>
      <c r="I2843" s="22" t="e">
        <f t="shared" si="159"/>
        <v>#DIV/0!</v>
      </c>
      <c r="M2843" s="2"/>
    </row>
    <row r="2844" spans="2:13" ht="12.75" hidden="1">
      <c r="B2844" s="6"/>
      <c r="F2844" s="138"/>
      <c r="G2844" s="138"/>
      <c r="H2844" s="6">
        <f t="shared" si="160"/>
        <v>0</v>
      </c>
      <c r="I2844" s="22" t="e">
        <f t="shared" si="159"/>
        <v>#DIV/0!</v>
      </c>
      <c r="M2844" s="2"/>
    </row>
    <row r="2845" spans="2:13" ht="12.75" hidden="1">
      <c r="B2845" s="6"/>
      <c r="F2845" s="138"/>
      <c r="G2845" s="138"/>
      <c r="H2845" s="6">
        <f t="shared" si="160"/>
        <v>0</v>
      </c>
      <c r="I2845" s="22" t="e">
        <f t="shared" si="159"/>
        <v>#DIV/0!</v>
      </c>
      <c r="M2845" s="2"/>
    </row>
    <row r="2846" spans="2:13" ht="12.75" hidden="1">
      <c r="B2846" s="6"/>
      <c r="F2846" s="138"/>
      <c r="G2846" s="138"/>
      <c r="H2846" s="6">
        <f t="shared" si="160"/>
        <v>0</v>
      </c>
      <c r="I2846" s="22" t="e">
        <f t="shared" si="159"/>
        <v>#DIV/0!</v>
      </c>
      <c r="M2846" s="2"/>
    </row>
    <row r="2847" spans="2:13" ht="12.75" hidden="1">
      <c r="B2847" s="6"/>
      <c r="F2847" s="138"/>
      <c r="G2847" s="138"/>
      <c r="H2847" s="6">
        <f t="shared" si="160"/>
        <v>0</v>
      </c>
      <c r="I2847" s="22" t="e">
        <f t="shared" si="159"/>
        <v>#DIV/0!</v>
      </c>
      <c r="M2847" s="2"/>
    </row>
    <row r="2848" spans="2:13" ht="12.75" hidden="1">
      <c r="B2848" s="6"/>
      <c r="F2848" s="138"/>
      <c r="G2848" s="138"/>
      <c r="H2848" s="6">
        <f t="shared" si="160"/>
        <v>0</v>
      </c>
      <c r="I2848" s="22" t="e">
        <f t="shared" si="159"/>
        <v>#DIV/0!</v>
      </c>
      <c r="M2848" s="2"/>
    </row>
    <row r="2849" spans="2:13" ht="12.75" hidden="1">
      <c r="B2849" s="6"/>
      <c r="F2849" s="138"/>
      <c r="G2849" s="138"/>
      <c r="H2849" s="6">
        <f t="shared" si="160"/>
        <v>0</v>
      </c>
      <c r="I2849" s="22" t="e">
        <f t="shared" si="159"/>
        <v>#DIV/0!</v>
      </c>
      <c r="M2849" s="2"/>
    </row>
    <row r="2850" spans="2:13" ht="12.75" hidden="1">
      <c r="B2850" s="6"/>
      <c r="F2850" s="138"/>
      <c r="G2850" s="138"/>
      <c r="H2850" s="6">
        <f t="shared" si="160"/>
        <v>0</v>
      </c>
      <c r="I2850" s="22" t="e">
        <f t="shared" si="159"/>
        <v>#DIV/0!</v>
      </c>
      <c r="M2850" s="2"/>
    </row>
    <row r="2851" spans="2:13" ht="12.75" hidden="1">
      <c r="B2851" s="6"/>
      <c r="F2851" s="138"/>
      <c r="G2851" s="138"/>
      <c r="H2851" s="6">
        <f t="shared" si="160"/>
        <v>0</v>
      </c>
      <c r="I2851" s="22" t="e">
        <f t="shared" si="159"/>
        <v>#DIV/0!</v>
      </c>
      <c r="M2851" s="2"/>
    </row>
    <row r="2852" spans="2:13" ht="12.75" hidden="1">
      <c r="B2852" s="6"/>
      <c r="F2852" s="138"/>
      <c r="G2852" s="138"/>
      <c r="H2852" s="6">
        <f t="shared" si="160"/>
        <v>0</v>
      </c>
      <c r="I2852" s="22" t="e">
        <f t="shared" si="159"/>
        <v>#DIV/0!</v>
      </c>
      <c r="M2852" s="2"/>
    </row>
    <row r="2853" spans="2:13" ht="12.75" hidden="1">
      <c r="B2853" s="6"/>
      <c r="F2853" s="138"/>
      <c r="G2853" s="138"/>
      <c r="H2853" s="6">
        <f t="shared" si="160"/>
        <v>0</v>
      </c>
      <c r="I2853" s="22" t="e">
        <f t="shared" si="159"/>
        <v>#DIV/0!</v>
      </c>
      <c r="M2853" s="2"/>
    </row>
    <row r="2854" spans="2:13" ht="12.75" hidden="1">
      <c r="B2854" s="6"/>
      <c r="F2854" s="138"/>
      <c r="G2854" s="138"/>
      <c r="H2854" s="6">
        <f t="shared" si="160"/>
        <v>0</v>
      </c>
      <c r="I2854" s="22" t="e">
        <f t="shared" si="159"/>
        <v>#DIV/0!</v>
      </c>
      <c r="M2854" s="2"/>
    </row>
    <row r="2855" spans="2:13" ht="12.75" hidden="1">
      <c r="B2855" s="6"/>
      <c r="F2855" s="138"/>
      <c r="G2855" s="138"/>
      <c r="H2855" s="6">
        <f t="shared" si="160"/>
        <v>0</v>
      </c>
      <c r="I2855" s="22" t="e">
        <f t="shared" si="159"/>
        <v>#DIV/0!</v>
      </c>
      <c r="M2855" s="2"/>
    </row>
    <row r="2856" spans="2:13" ht="12.75" hidden="1">
      <c r="B2856" s="6"/>
      <c r="F2856" s="138"/>
      <c r="G2856" s="138"/>
      <c r="H2856" s="6">
        <f t="shared" si="160"/>
        <v>0</v>
      </c>
      <c r="I2856" s="22" t="e">
        <f t="shared" si="159"/>
        <v>#DIV/0!</v>
      </c>
      <c r="M2856" s="2"/>
    </row>
    <row r="2857" spans="2:13" ht="12.75" hidden="1">
      <c r="B2857" s="6"/>
      <c r="F2857" s="138"/>
      <c r="G2857" s="138"/>
      <c r="H2857" s="6">
        <f t="shared" si="160"/>
        <v>0</v>
      </c>
      <c r="I2857" s="22" t="e">
        <f t="shared" si="159"/>
        <v>#DIV/0!</v>
      </c>
      <c r="M2857" s="2"/>
    </row>
    <row r="2858" spans="2:13" ht="12.75" hidden="1">
      <c r="B2858" s="6"/>
      <c r="F2858" s="138"/>
      <c r="G2858" s="138"/>
      <c r="H2858" s="6">
        <f t="shared" si="160"/>
        <v>0</v>
      </c>
      <c r="I2858" s="22" t="e">
        <f t="shared" si="159"/>
        <v>#DIV/0!</v>
      </c>
      <c r="M2858" s="2"/>
    </row>
    <row r="2859" spans="2:13" ht="12.75" hidden="1">
      <c r="B2859" s="6"/>
      <c r="F2859" s="138"/>
      <c r="G2859" s="138"/>
      <c r="H2859" s="6">
        <f t="shared" si="160"/>
        <v>0</v>
      </c>
      <c r="I2859" s="22" t="e">
        <f t="shared" si="159"/>
        <v>#DIV/0!</v>
      </c>
      <c r="M2859" s="2"/>
    </row>
    <row r="2860" spans="2:13" ht="12.75" hidden="1">
      <c r="B2860" s="6"/>
      <c r="F2860" s="138"/>
      <c r="G2860" s="138"/>
      <c r="H2860" s="6">
        <f t="shared" si="160"/>
        <v>0</v>
      </c>
      <c r="I2860" s="22" t="e">
        <f t="shared" si="159"/>
        <v>#DIV/0!</v>
      </c>
      <c r="M2860" s="2"/>
    </row>
    <row r="2861" spans="2:13" ht="12.75" hidden="1">
      <c r="B2861" s="6"/>
      <c r="F2861" s="138"/>
      <c r="G2861" s="138"/>
      <c r="H2861" s="6">
        <f t="shared" si="160"/>
        <v>0</v>
      </c>
      <c r="I2861" s="22" t="e">
        <f t="shared" si="159"/>
        <v>#DIV/0!</v>
      </c>
      <c r="M2861" s="2"/>
    </row>
    <row r="2862" spans="2:13" ht="12.75" hidden="1">
      <c r="B2862" s="6"/>
      <c r="F2862" s="138"/>
      <c r="G2862" s="138"/>
      <c r="H2862" s="6">
        <f t="shared" si="160"/>
        <v>0</v>
      </c>
      <c r="I2862" s="22" t="e">
        <f t="shared" si="159"/>
        <v>#DIV/0!</v>
      </c>
      <c r="M2862" s="2"/>
    </row>
    <row r="2863" spans="2:13" ht="12.75" hidden="1">
      <c r="B2863" s="6"/>
      <c r="F2863" s="138"/>
      <c r="G2863" s="138"/>
      <c r="H2863" s="6">
        <f t="shared" si="160"/>
        <v>0</v>
      </c>
      <c r="I2863" s="22" t="e">
        <f t="shared" si="159"/>
        <v>#DIV/0!</v>
      </c>
      <c r="M2863" s="2"/>
    </row>
    <row r="2864" spans="2:13" ht="12.75" hidden="1">
      <c r="B2864" s="6"/>
      <c r="F2864" s="138"/>
      <c r="G2864" s="138"/>
      <c r="H2864" s="6">
        <f t="shared" si="160"/>
        <v>0</v>
      </c>
      <c r="I2864" s="22" t="e">
        <f t="shared" si="159"/>
        <v>#DIV/0!</v>
      </c>
      <c r="M2864" s="2"/>
    </row>
    <row r="2865" spans="2:13" ht="12.75" hidden="1">
      <c r="B2865" s="6"/>
      <c r="F2865" s="138"/>
      <c r="G2865" s="138"/>
      <c r="H2865" s="6">
        <f t="shared" si="160"/>
        <v>0</v>
      </c>
      <c r="I2865" s="22" t="e">
        <f t="shared" si="159"/>
        <v>#DIV/0!</v>
      </c>
      <c r="M2865" s="2"/>
    </row>
    <row r="2866" spans="2:13" ht="12.75" hidden="1">
      <c r="B2866" s="6"/>
      <c r="F2866" s="138"/>
      <c r="G2866" s="138"/>
      <c r="H2866" s="6">
        <f t="shared" si="160"/>
        <v>0</v>
      </c>
      <c r="I2866" s="22" t="e">
        <f t="shared" si="159"/>
        <v>#DIV/0!</v>
      </c>
      <c r="M2866" s="2"/>
    </row>
    <row r="2867" spans="2:13" ht="12.75" hidden="1">
      <c r="B2867" s="6"/>
      <c r="F2867" s="138"/>
      <c r="G2867" s="138"/>
      <c r="H2867" s="6">
        <f t="shared" si="160"/>
        <v>0</v>
      </c>
      <c r="I2867" s="22" t="e">
        <f aca="true" t="shared" si="161" ref="I2867:I2921">+B2867/M2867</f>
        <v>#DIV/0!</v>
      </c>
      <c r="M2867" s="2"/>
    </row>
    <row r="2868" spans="2:13" ht="12.75" hidden="1">
      <c r="B2868" s="6"/>
      <c r="F2868" s="138"/>
      <c r="G2868" s="138"/>
      <c r="H2868" s="6">
        <f t="shared" si="160"/>
        <v>0</v>
      </c>
      <c r="I2868" s="22" t="e">
        <f t="shared" si="161"/>
        <v>#DIV/0!</v>
      </c>
      <c r="M2868" s="2"/>
    </row>
    <row r="2869" spans="2:13" ht="12.75" hidden="1">
      <c r="B2869" s="6"/>
      <c r="F2869" s="138"/>
      <c r="G2869" s="138"/>
      <c r="H2869" s="6">
        <f aca="true" t="shared" si="162" ref="H2869:H2921">H2868-B2869</f>
        <v>0</v>
      </c>
      <c r="I2869" s="22" t="e">
        <f t="shared" si="161"/>
        <v>#DIV/0!</v>
      </c>
      <c r="M2869" s="2"/>
    </row>
    <row r="2870" spans="2:13" ht="12.75" hidden="1">
      <c r="B2870" s="6"/>
      <c r="F2870" s="138"/>
      <c r="G2870" s="138"/>
      <c r="H2870" s="6">
        <f t="shared" si="162"/>
        <v>0</v>
      </c>
      <c r="I2870" s="22" t="e">
        <f t="shared" si="161"/>
        <v>#DIV/0!</v>
      </c>
      <c r="M2870" s="2"/>
    </row>
    <row r="2871" spans="2:13" ht="12.75" hidden="1">
      <c r="B2871" s="6"/>
      <c r="F2871" s="138"/>
      <c r="G2871" s="138"/>
      <c r="H2871" s="6">
        <f t="shared" si="162"/>
        <v>0</v>
      </c>
      <c r="I2871" s="22" t="e">
        <f t="shared" si="161"/>
        <v>#DIV/0!</v>
      </c>
      <c r="M2871" s="2"/>
    </row>
    <row r="2872" spans="2:13" ht="12.75" hidden="1">
      <c r="B2872" s="6"/>
      <c r="F2872" s="138"/>
      <c r="G2872" s="138"/>
      <c r="H2872" s="6">
        <f t="shared" si="162"/>
        <v>0</v>
      </c>
      <c r="I2872" s="22" t="e">
        <f t="shared" si="161"/>
        <v>#DIV/0!</v>
      </c>
      <c r="M2872" s="2"/>
    </row>
    <row r="2873" spans="2:13" ht="12.75" hidden="1">
      <c r="B2873" s="6"/>
      <c r="F2873" s="138"/>
      <c r="G2873" s="138"/>
      <c r="H2873" s="6">
        <f t="shared" si="162"/>
        <v>0</v>
      </c>
      <c r="I2873" s="22" t="e">
        <f t="shared" si="161"/>
        <v>#DIV/0!</v>
      </c>
      <c r="M2873" s="2"/>
    </row>
    <row r="2874" spans="2:13" ht="12.75" hidden="1">
      <c r="B2874" s="6"/>
      <c r="F2874" s="138"/>
      <c r="G2874" s="138"/>
      <c r="H2874" s="6">
        <f t="shared" si="162"/>
        <v>0</v>
      </c>
      <c r="I2874" s="22" t="e">
        <f t="shared" si="161"/>
        <v>#DIV/0!</v>
      </c>
      <c r="M2874" s="2"/>
    </row>
    <row r="2875" spans="2:13" ht="12.75" hidden="1">
      <c r="B2875" s="6"/>
      <c r="F2875" s="138"/>
      <c r="G2875" s="138"/>
      <c r="H2875" s="6">
        <f t="shared" si="162"/>
        <v>0</v>
      </c>
      <c r="I2875" s="22" t="e">
        <f t="shared" si="161"/>
        <v>#DIV/0!</v>
      </c>
      <c r="M2875" s="2"/>
    </row>
    <row r="2876" spans="2:13" ht="12.75" hidden="1">
      <c r="B2876" s="6"/>
      <c r="F2876" s="138"/>
      <c r="G2876" s="138"/>
      <c r="H2876" s="6">
        <f t="shared" si="162"/>
        <v>0</v>
      </c>
      <c r="I2876" s="22" t="e">
        <f t="shared" si="161"/>
        <v>#DIV/0!</v>
      </c>
      <c r="M2876" s="2"/>
    </row>
    <row r="2877" spans="2:13" ht="12.75" hidden="1">
      <c r="B2877" s="6"/>
      <c r="F2877" s="138"/>
      <c r="G2877" s="138"/>
      <c r="H2877" s="6">
        <f t="shared" si="162"/>
        <v>0</v>
      </c>
      <c r="I2877" s="22" t="e">
        <f t="shared" si="161"/>
        <v>#DIV/0!</v>
      </c>
      <c r="M2877" s="2"/>
    </row>
    <row r="2878" spans="2:13" ht="12.75" hidden="1">
      <c r="B2878" s="6"/>
      <c r="F2878" s="138"/>
      <c r="G2878" s="138"/>
      <c r="H2878" s="6">
        <f t="shared" si="162"/>
        <v>0</v>
      </c>
      <c r="I2878" s="22" t="e">
        <f t="shared" si="161"/>
        <v>#DIV/0!</v>
      </c>
      <c r="M2878" s="2"/>
    </row>
    <row r="2879" spans="2:13" ht="12.75" hidden="1">
      <c r="B2879" s="6"/>
      <c r="F2879" s="138"/>
      <c r="G2879" s="138"/>
      <c r="H2879" s="6">
        <f t="shared" si="162"/>
        <v>0</v>
      </c>
      <c r="I2879" s="22" t="e">
        <f t="shared" si="161"/>
        <v>#DIV/0!</v>
      </c>
      <c r="M2879" s="2"/>
    </row>
    <row r="2880" spans="2:13" ht="12.75" hidden="1">
      <c r="B2880" s="6"/>
      <c r="F2880" s="138"/>
      <c r="G2880" s="138"/>
      <c r="H2880" s="6">
        <f t="shared" si="162"/>
        <v>0</v>
      </c>
      <c r="I2880" s="22" t="e">
        <f t="shared" si="161"/>
        <v>#DIV/0!</v>
      </c>
      <c r="M2880" s="2"/>
    </row>
    <row r="2881" spans="2:13" ht="12.75" hidden="1">
      <c r="B2881" s="6"/>
      <c r="F2881" s="138"/>
      <c r="G2881" s="138"/>
      <c r="H2881" s="6">
        <f t="shared" si="162"/>
        <v>0</v>
      </c>
      <c r="I2881" s="22" t="e">
        <f t="shared" si="161"/>
        <v>#DIV/0!</v>
      </c>
      <c r="M2881" s="2"/>
    </row>
    <row r="2882" spans="2:13" ht="12.75" hidden="1">
      <c r="B2882" s="6"/>
      <c r="F2882" s="138"/>
      <c r="G2882" s="138"/>
      <c r="H2882" s="6">
        <f t="shared" si="162"/>
        <v>0</v>
      </c>
      <c r="I2882" s="22" t="e">
        <f t="shared" si="161"/>
        <v>#DIV/0!</v>
      </c>
      <c r="M2882" s="2"/>
    </row>
    <row r="2883" spans="2:13" ht="12.75" hidden="1">
      <c r="B2883" s="6"/>
      <c r="F2883" s="138"/>
      <c r="G2883" s="138"/>
      <c r="H2883" s="6">
        <f t="shared" si="162"/>
        <v>0</v>
      </c>
      <c r="I2883" s="22" t="e">
        <f t="shared" si="161"/>
        <v>#DIV/0!</v>
      </c>
      <c r="M2883" s="2"/>
    </row>
    <row r="2884" spans="2:13" ht="12.75" hidden="1">
      <c r="B2884" s="6"/>
      <c r="F2884" s="138"/>
      <c r="G2884" s="138"/>
      <c r="H2884" s="6">
        <f t="shared" si="162"/>
        <v>0</v>
      </c>
      <c r="I2884" s="22" t="e">
        <f t="shared" si="161"/>
        <v>#DIV/0!</v>
      </c>
      <c r="M2884" s="2"/>
    </row>
    <row r="2885" spans="2:13" ht="12.75" hidden="1">
      <c r="B2885" s="6"/>
      <c r="F2885" s="138"/>
      <c r="G2885" s="138"/>
      <c r="H2885" s="6">
        <f t="shared" si="162"/>
        <v>0</v>
      </c>
      <c r="I2885" s="22" t="e">
        <f t="shared" si="161"/>
        <v>#DIV/0!</v>
      </c>
      <c r="M2885" s="2"/>
    </row>
    <row r="2886" spans="2:13" ht="12.75" hidden="1">
      <c r="B2886" s="6"/>
      <c r="F2886" s="138"/>
      <c r="G2886" s="138"/>
      <c r="H2886" s="6">
        <f t="shared" si="162"/>
        <v>0</v>
      </c>
      <c r="I2886" s="22" t="e">
        <f t="shared" si="161"/>
        <v>#DIV/0!</v>
      </c>
      <c r="M2886" s="2"/>
    </row>
    <row r="2887" spans="2:13" ht="12.75" hidden="1">
      <c r="B2887" s="6"/>
      <c r="F2887" s="138"/>
      <c r="G2887" s="138"/>
      <c r="H2887" s="6">
        <f t="shared" si="162"/>
        <v>0</v>
      </c>
      <c r="I2887" s="22" t="e">
        <f t="shared" si="161"/>
        <v>#DIV/0!</v>
      </c>
      <c r="M2887" s="2"/>
    </row>
    <row r="2888" spans="2:13" ht="12.75" hidden="1">
      <c r="B2888" s="6"/>
      <c r="F2888" s="138"/>
      <c r="G2888" s="138"/>
      <c r="H2888" s="6">
        <f t="shared" si="162"/>
        <v>0</v>
      </c>
      <c r="I2888" s="22" t="e">
        <f t="shared" si="161"/>
        <v>#DIV/0!</v>
      </c>
      <c r="M2888" s="2"/>
    </row>
    <row r="2889" spans="2:13" ht="12.75" hidden="1">
      <c r="B2889" s="6"/>
      <c r="F2889" s="138"/>
      <c r="G2889" s="138"/>
      <c r="H2889" s="6">
        <f t="shared" si="162"/>
        <v>0</v>
      </c>
      <c r="I2889" s="22" t="e">
        <f t="shared" si="161"/>
        <v>#DIV/0!</v>
      </c>
      <c r="M2889" s="2"/>
    </row>
    <row r="2890" spans="2:13" ht="12.75" hidden="1">
      <c r="B2890" s="6"/>
      <c r="F2890" s="138"/>
      <c r="G2890" s="138"/>
      <c r="H2890" s="6">
        <f t="shared" si="162"/>
        <v>0</v>
      </c>
      <c r="I2890" s="22" t="e">
        <f t="shared" si="161"/>
        <v>#DIV/0!</v>
      </c>
      <c r="M2890" s="2"/>
    </row>
    <row r="2891" spans="2:13" ht="12.75" hidden="1">
      <c r="B2891" s="6"/>
      <c r="F2891" s="138"/>
      <c r="G2891" s="138"/>
      <c r="H2891" s="6">
        <f t="shared" si="162"/>
        <v>0</v>
      </c>
      <c r="I2891" s="22" t="e">
        <f t="shared" si="161"/>
        <v>#DIV/0!</v>
      </c>
      <c r="M2891" s="2"/>
    </row>
    <row r="2892" spans="2:13" ht="12.75" hidden="1">
      <c r="B2892" s="6"/>
      <c r="F2892" s="138"/>
      <c r="G2892" s="138"/>
      <c r="H2892" s="6">
        <f t="shared" si="162"/>
        <v>0</v>
      </c>
      <c r="I2892" s="22" t="e">
        <f t="shared" si="161"/>
        <v>#DIV/0!</v>
      </c>
      <c r="M2892" s="2"/>
    </row>
    <row r="2893" spans="2:13" ht="12.75" hidden="1">
      <c r="B2893" s="6"/>
      <c r="F2893" s="138"/>
      <c r="G2893" s="138"/>
      <c r="H2893" s="6">
        <f t="shared" si="162"/>
        <v>0</v>
      </c>
      <c r="I2893" s="22" t="e">
        <f t="shared" si="161"/>
        <v>#DIV/0!</v>
      </c>
      <c r="M2893" s="2"/>
    </row>
    <row r="2894" spans="2:13" ht="12.75" hidden="1">
      <c r="B2894" s="6"/>
      <c r="F2894" s="138"/>
      <c r="G2894" s="138"/>
      <c r="H2894" s="6">
        <f t="shared" si="162"/>
        <v>0</v>
      </c>
      <c r="I2894" s="22" t="e">
        <f t="shared" si="161"/>
        <v>#DIV/0!</v>
      </c>
      <c r="M2894" s="2"/>
    </row>
    <row r="2895" spans="2:13" ht="12.75" hidden="1">
      <c r="B2895" s="6"/>
      <c r="F2895" s="138"/>
      <c r="G2895" s="138"/>
      <c r="H2895" s="6">
        <f t="shared" si="162"/>
        <v>0</v>
      </c>
      <c r="I2895" s="22" t="e">
        <f t="shared" si="161"/>
        <v>#DIV/0!</v>
      </c>
      <c r="M2895" s="2"/>
    </row>
    <row r="2896" spans="2:13" ht="12.75" hidden="1">
      <c r="B2896" s="6"/>
      <c r="F2896" s="138"/>
      <c r="G2896" s="138"/>
      <c r="H2896" s="6">
        <f t="shared" si="162"/>
        <v>0</v>
      </c>
      <c r="I2896" s="22" t="e">
        <f t="shared" si="161"/>
        <v>#DIV/0!</v>
      </c>
      <c r="M2896" s="2"/>
    </row>
    <row r="2897" spans="2:13" ht="12.75" hidden="1">
      <c r="B2897" s="6"/>
      <c r="F2897" s="138"/>
      <c r="G2897" s="138"/>
      <c r="H2897" s="6">
        <f t="shared" si="162"/>
        <v>0</v>
      </c>
      <c r="I2897" s="22" t="e">
        <f t="shared" si="161"/>
        <v>#DIV/0!</v>
      </c>
      <c r="M2897" s="2"/>
    </row>
    <row r="2898" spans="2:13" ht="12.75" hidden="1">
      <c r="B2898" s="6"/>
      <c r="F2898" s="138"/>
      <c r="G2898" s="138"/>
      <c r="H2898" s="6">
        <f t="shared" si="162"/>
        <v>0</v>
      </c>
      <c r="I2898" s="22" t="e">
        <f t="shared" si="161"/>
        <v>#DIV/0!</v>
      </c>
      <c r="M2898" s="2"/>
    </row>
    <row r="2899" spans="2:13" ht="12.75" hidden="1">
      <c r="B2899" s="6"/>
      <c r="F2899" s="138"/>
      <c r="G2899" s="138"/>
      <c r="H2899" s="6">
        <f t="shared" si="162"/>
        <v>0</v>
      </c>
      <c r="I2899" s="22" t="e">
        <f t="shared" si="161"/>
        <v>#DIV/0!</v>
      </c>
      <c r="M2899" s="2"/>
    </row>
    <row r="2900" spans="2:13" ht="12.75" hidden="1">
      <c r="B2900" s="6"/>
      <c r="F2900" s="138"/>
      <c r="G2900" s="138"/>
      <c r="H2900" s="6">
        <f t="shared" si="162"/>
        <v>0</v>
      </c>
      <c r="I2900" s="22" t="e">
        <f t="shared" si="161"/>
        <v>#DIV/0!</v>
      </c>
      <c r="M2900" s="2"/>
    </row>
    <row r="2901" spans="2:13" ht="12.75" hidden="1">
      <c r="B2901" s="6"/>
      <c r="F2901" s="138"/>
      <c r="G2901" s="138"/>
      <c r="H2901" s="6">
        <f t="shared" si="162"/>
        <v>0</v>
      </c>
      <c r="I2901" s="22" t="e">
        <f t="shared" si="161"/>
        <v>#DIV/0!</v>
      </c>
      <c r="M2901" s="2"/>
    </row>
    <row r="2902" spans="2:13" ht="12.75" hidden="1">
      <c r="B2902" s="6"/>
      <c r="F2902" s="138"/>
      <c r="G2902" s="138"/>
      <c r="H2902" s="6">
        <f t="shared" si="162"/>
        <v>0</v>
      </c>
      <c r="I2902" s="22" t="e">
        <f t="shared" si="161"/>
        <v>#DIV/0!</v>
      </c>
      <c r="M2902" s="2"/>
    </row>
    <row r="2903" spans="2:13" ht="12.75" hidden="1">
      <c r="B2903" s="6"/>
      <c r="F2903" s="138"/>
      <c r="G2903" s="138"/>
      <c r="H2903" s="6">
        <f t="shared" si="162"/>
        <v>0</v>
      </c>
      <c r="I2903" s="22" t="e">
        <f t="shared" si="161"/>
        <v>#DIV/0!</v>
      </c>
      <c r="M2903" s="2"/>
    </row>
    <row r="2904" spans="2:13" ht="12.75" hidden="1">
      <c r="B2904" s="6"/>
      <c r="F2904" s="138"/>
      <c r="G2904" s="138"/>
      <c r="H2904" s="6">
        <f t="shared" si="162"/>
        <v>0</v>
      </c>
      <c r="I2904" s="22" t="e">
        <f t="shared" si="161"/>
        <v>#DIV/0!</v>
      </c>
      <c r="M2904" s="2"/>
    </row>
    <row r="2905" spans="2:13" ht="12.75" hidden="1">
      <c r="B2905" s="6"/>
      <c r="F2905" s="138"/>
      <c r="G2905" s="138"/>
      <c r="H2905" s="6">
        <f t="shared" si="162"/>
        <v>0</v>
      </c>
      <c r="I2905" s="22" t="e">
        <f t="shared" si="161"/>
        <v>#DIV/0!</v>
      </c>
      <c r="M2905" s="2"/>
    </row>
    <row r="2906" spans="2:13" ht="12.75" hidden="1">
      <c r="B2906" s="6"/>
      <c r="F2906" s="138"/>
      <c r="G2906" s="138"/>
      <c r="H2906" s="6">
        <f t="shared" si="162"/>
        <v>0</v>
      </c>
      <c r="I2906" s="22" t="e">
        <f t="shared" si="161"/>
        <v>#DIV/0!</v>
      </c>
      <c r="M2906" s="2"/>
    </row>
    <row r="2907" spans="2:13" ht="12.75" hidden="1">
      <c r="B2907" s="6"/>
      <c r="F2907" s="138"/>
      <c r="G2907" s="138"/>
      <c r="H2907" s="6">
        <f t="shared" si="162"/>
        <v>0</v>
      </c>
      <c r="I2907" s="22" t="e">
        <f t="shared" si="161"/>
        <v>#DIV/0!</v>
      </c>
      <c r="M2907" s="2"/>
    </row>
    <row r="2908" spans="2:13" ht="12.75" hidden="1">
      <c r="B2908" s="6"/>
      <c r="F2908" s="138"/>
      <c r="G2908" s="138"/>
      <c r="H2908" s="6">
        <f t="shared" si="162"/>
        <v>0</v>
      </c>
      <c r="I2908" s="22" t="e">
        <f t="shared" si="161"/>
        <v>#DIV/0!</v>
      </c>
      <c r="M2908" s="2"/>
    </row>
    <row r="2909" spans="2:13" ht="12.75" hidden="1">
      <c r="B2909" s="6"/>
      <c r="F2909" s="138"/>
      <c r="G2909" s="138"/>
      <c r="H2909" s="6">
        <f t="shared" si="162"/>
        <v>0</v>
      </c>
      <c r="I2909" s="22" t="e">
        <f t="shared" si="161"/>
        <v>#DIV/0!</v>
      </c>
      <c r="M2909" s="2"/>
    </row>
    <row r="2910" spans="2:13" ht="12.75" hidden="1">
      <c r="B2910" s="6"/>
      <c r="F2910" s="138"/>
      <c r="G2910" s="138"/>
      <c r="H2910" s="6">
        <f t="shared" si="162"/>
        <v>0</v>
      </c>
      <c r="I2910" s="22" t="e">
        <f t="shared" si="161"/>
        <v>#DIV/0!</v>
      </c>
      <c r="M2910" s="2"/>
    </row>
    <row r="2911" spans="2:13" ht="12.75" hidden="1">
      <c r="B2911" s="6"/>
      <c r="F2911" s="138"/>
      <c r="G2911" s="138"/>
      <c r="H2911" s="6">
        <f t="shared" si="162"/>
        <v>0</v>
      </c>
      <c r="I2911" s="22" t="e">
        <f t="shared" si="161"/>
        <v>#DIV/0!</v>
      </c>
      <c r="M2911" s="2"/>
    </row>
    <row r="2912" spans="2:13" ht="12.75" hidden="1">
      <c r="B2912" s="6"/>
      <c r="F2912" s="138"/>
      <c r="G2912" s="138"/>
      <c r="H2912" s="6">
        <f t="shared" si="162"/>
        <v>0</v>
      </c>
      <c r="I2912" s="22" t="e">
        <f t="shared" si="161"/>
        <v>#DIV/0!</v>
      </c>
      <c r="M2912" s="2"/>
    </row>
    <row r="2913" spans="2:13" ht="12.75" hidden="1">
      <c r="B2913" s="6"/>
      <c r="F2913" s="138"/>
      <c r="G2913" s="138"/>
      <c r="H2913" s="6">
        <f t="shared" si="162"/>
        <v>0</v>
      </c>
      <c r="I2913" s="22" t="e">
        <f t="shared" si="161"/>
        <v>#DIV/0!</v>
      </c>
      <c r="M2913" s="2"/>
    </row>
    <row r="2914" spans="2:13" ht="12.75" hidden="1">
      <c r="B2914" s="6"/>
      <c r="F2914" s="138"/>
      <c r="G2914" s="138"/>
      <c r="H2914" s="6">
        <f t="shared" si="162"/>
        <v>0</v>
      </c>
      <c r="I2914" s="22" t="e">
        <f t="shared" si="161"/>
        <v>#DIV/0!</v>
      </c>
      <c r="M2914" s="2"/>
    </row>
    <row r="2915" spans="2:13" ht="12.75" hidden="1">
      <c r="B2915" s="6"/>
      <c r="F2915" s="138"/>
      <c r="G2915" s="138"/>
      <c r="H2915" s="6">
        <f t="shared" si="162"/>
        <v>0</v>
      </c>
      <c r="I2915" s="22" t="e">
        <f t="shared" si="161"/>
        <v>#DIV/0!</v>
      </c>
      <c r="M2915" s="2"/>
    </row>
    <row r="2916" spans="2:13" ht="12.75" hidden="1">
      <c r="B2916" s="6"/>
      <c r="F2916" s="138"/>
      <c r="G2916" s="138"/>
      <c r="H2916" s="6">
        <f t="shared" si="162"/>
        <v>0</v>
      </c>
      <c r="I2916" s="22" t="e">
        <f t="shared" si="161"/>
        <v>#DIV/0!</v>
      </c>
      <c r="M2916" s="2"/>
    </row>
    <row r="2917" spans="2:13" ht="12.75" hidden="1">
      <c r="B2917" s="6"/>
      <c r="F2917" s="138"/>
      <c r="G2917" s="138"/>
      <c r="H2917" s="6">
        <f t="shared" si="162"/>
        <v>0</v>
      </c>
      <c r="I2917" s="22" t="e">
        <f t="shared" si="161"/>
        <v>#DIV/0!</v>
      </c>
      <c r="M2917" s="2"/>
    </row>
    <row r="2918" spans="2:13" ht="12.75" hidden="1">
      <c r="B2918" s="6"/>
      <c r="F2918" s="138"/>
      <c r="G2918" s="138"/>
      <c r="H2918" s="6">
        <f t="shared" si="162"/>
        <v>0</v>
      </c>
      <c r="I2918" s="22" t="e">
        <f t="shared" si="161"/>
        <v>#DIV/0!</v>
      </c>
      <c r="M2918" s="2"/>
    </row>
    <row r="2919" spans="2:13" ht="12.75" hidden="1">
      <c r="B2919" s="6"/>
      <c r="F2919" s="138"/>
      <c r="G2919" s="138"/>
      <c r="H2919" s="6">
        <f t="shared" si="162"/>
        <v>0</v>
      </c>
      <c r="I2919" s="22" t="e">
        <f t="shared" si="161"/>
        <v>#DIV/0!</v>
      </c>
      <c r="M2919" s="2"/>
    </row>
    <row r="2920" spans="2:13" ht="12.75" hidden="1">
      <c r="B2920" s="6"/>
      <c r="F2920" s="138"/>
      <c r="G2920" s="138"/>
      <c r="H2920" s="6">
        <f t="shared" si="162"/>
        <v>0</v>
      </c>
      <c r="I2920" s="22" t="e">
        <f t="shared" si="161"/>
        <v>#DIV/0!</v>
      </c>
      <c r="M2920" s="2"/>
    </row>
    <row r="2921" spans="2:13" ht="12.75" hidden="1">
      <c r="B2921" s="6"/>
      <c r="F2921" s="138"/>
      <c r="G2921" s="138"/>
      <c r="H2921" s="6">
        <f t="shared" si="162"/>
        <v>0</v>
      </c>
      <c r="I2921" s="22" t="e">
        <f t="shared" si="161"/>
        <v>#DIV/0!</v>
      </c>
      <c r="M2921" s="2"/>
    </row>
    <row r="2922" spans="2:13" ht="12.75" hidden="1">
      <c r="B2922" s="6"/>
      <c r="F2922" s="138"/>
      <c r="G2922" s="138"/>
      <c r="M2922" s="2"/>
    </row>
    <row r="2923" spans="2:13" ht="12.75" hidden="1">
      <c r="B2923" s="6"/>
      <c r="F2923" s="138"/>
      <c r="G2923" s="138"/>
      <c r="M2923" s="2"/>
    </row>
    <row r="2924" spans="2:13" ht="12.75" hidden="1">
      <c r="B2924" s="6"/>
      <c r="F2924" s="138"/>
      <c r="G2924" s="138"/>
      <c r="M2924" s="2"/>
    </row>
    <row r="2925" spans="2:13" ht="12.75" hidden="1">
      <c r="B2925" s="6"/>
      <c r="F2925" s="138"/>
      <c r="G2925" s="138"/>
      <c r="M2925" s="2"/>
    </row>
    <row r="2926" spans="2:13" ht="12.75" hidden="1">
      <c r="B2926" s="6"/>
      <c r="F2926" s="138"/>
      <c r="G2926" s="138"/>
      <c r="M2926" s="2"/>
    </row>
    <row r="2927" spans="2:13" ht="12.75" hidden="1">
      <c r="B2927" s="6"/>
      <c r="F2927" s="138"/>
      <c r="G2927" s="138"/>
      <c r="M2927" s="2"/>
    </row>
    <row r="2928" spans="2:13" ht="12.75" hidden="1">
      <c r="B2928" s="6"/>
      <c r="F2928" s="138"/>
      <c r="G2928" s="138"/>
      <c r="M2928" s="2"/>
    </row>
    <row r="2929" spans="2:13" ht="12.75" hidden="1">
      <c r="B2929" s="6"/>
      <c r="F2929" s="138"/>
      <c r="G2929" s="138"/>
      <c r="M2929" s="2"/>
    </row>
    <row r="2930" spans="2:13" ht="12.75" hidden="1">
      <c r="B2930" s="6"/>
      <c r="F2930" s="138"/>
      <c r="G2930" s="138"/>
      <c r="M2930" s="2"/>
    </row>
    <row r="2931" spans="2:13" ht="12.75" hidden="1">
      <c r="B2931" s="6"/>
      <c r="F2931" s="138"/>
      <c r="G2931" s="138"/>
      <c r="M2931" s="2"/>
    </row>
    <row r="2932" spans="2:13" ht="12.75" hidden="1">
      <c r="B2932" s="6"/>
      <c r="F2932" s="138"/>
      <c r="G2932" s="138"/>
      <c r="M2932" s="2"/>
    </row>
    <row r="2933" spans="2:13" ht="12.75" hidden="1">
      <c r="B2933" s="6"/>
      <c r="F2933" s="138"/>
      <c r="G2933" s="138"/>
      <c r="M2933" s="2"/>
    </row>
    <row r="2934" spans="2:13" ht="12.75" hidden="1">
      <c r="B2934" s="6"/>
      <c r="F2934" s="138"/>
      <c r="G2934" s="138"/>
      <c r="M2934" s="2"/>
    </row>
    <row r="2935" spans="2:13" ht="12.75" hidden="1">
      <c r="B2935" s="6"/>
      <c r="F2935" s="138"/>
      <c r="G2935" s="138"/>
      <c r="M2935" s="2"/>
    </row>
    <row r="2936" spans="2:13" ht="12.75" hidden="1">
      <c r="B2936" s="6"/>
      <c r="F2936" s="138"/>
      <c r="G2936" s="138"/>
      <c r="M2936" s="2"/>
    </row>
    <row r="2937" spans="2:13" ht="12.75" hidden="1">
      <c r="B2937" s="6"/>
      <c r="F2937" s="138"/>
      <c r="G2937" s="138"/>
      <c r="M2937" s="2"/>
    </row>
    <row r="2938" spans="2:13" ht="12.75" hidden="1">
      <c r="B2938" s="6"/>
      <c r="F2938" s="138"/>
      <c r="G2938" s="138"/>
      <c r="M2938" s="2"/>
    </row>
    <row r="2939" spans="2:13" ht="12.75" hidden="1">
      <c r="B2939" s="6"/>
      <c r="F2939" s="138"/>
      <c r="G2939" s="138"/>
      <c r="M2939" s="2"/>
    </row>
    <row r="2940" spans="2:13" ht="12.75" hidden="1">
      <c r="B2940" s="6"/>
      <c r="F2940" s="138"/>
      <c r="G2940" s="138"/>
      <c r="M2940" s="2"/>
    </row>
    <row r="2941" spans="2:13" ht="12.75" hidden="1">
      <c r="B2941" s="6"/>
      <c r="F2941" s="138"/>
      <c r="G2941" s="138"/>
      <c r="M2941" s="2"/>
    </row>
    <row r="2942" spans="2:13" ht="12.75" hidden="1">
      <c r="B2942" s="6"/>
      <c r="F2942" s="138"/>
      <c r="G2942" s="138"/>
      <c r="M2942" s="2"/>
    </row>
    <row r="2943" spans="2:13" ht="12.75" hidden="1">
      <c r="B2943" s="6"/>
      <c r="F2943" s="138"/>
      <c r="G2943" s="138"/>
      <c r="M2943" s="2"/>
    </row>
    <row r="2944" spans="2:13" ht="12.75" hidden="1">
      <c r="B2944" s="6"/>
      <c r="F2944" s="138"/>
      <c r="G2944" s="138"/>
      <c r="M2944" s="2"/>
    </row>
    <row r="2945" spans="2:13" ht="12.75" hidden="1">
      <c r="B2945" s="6"/>
      <c r="F2945" s="138"/>
      <c r="G2945" s="138"/>
      <c r="M2945" s="2"/>
    </row>
    <row r="2946" spans="2:13" ht="12.75" hidden="1">
      <c r="B2946" s="6"/>
      <c r="F2946" s="138"/>
      <c r="G2946" s="138"/>
      <c r="M2946" s="2"/>
    </row>
    <row r="2947" spans="2:13" ht="12.75" hidden="1">
      <c r="B2947" s="6"/>
      <c r="F2947" s="138"/>
      <c r="G2947" s="138"/>
      <c r="M2947" s="2"/>
    </row>
    <row r="2948" spans="2:13" ht="12.75" hidden="1">
      <c r="B2948" s="6"/>
      <c r="F2948" s="138"/>
      <c r="G2948" s="138"/>
      <c r="M2948" s="2"/>
    </row>
    <row r="2949" spans="2:13" ht="12.75" hidden="1">
      <c r="B2949" s="6"/>
      <c r="F2949" s="138"/>
      <c r="G2949" s="138"/>
      <c r="M2949" s="2"/>
    </row>
    <row r="2950" spans="2:13" ht="12.75" hidden="1">
      <c r="B2950" s="6"/>
      <c r="F2950" s="138"/>
      <c r="G2950" s="138"/>
      <c r="M2950" s="2"/>
    </row>
    <row r="2951" spans="2:13" ht="12.75" hidden="1">
      <c r="B2951" s="6"/>
      <c r="F2951" s="138"/>
      <c r="G2951" s="138"/>
      <c r="M2951" s="2"/>
    </row>
    <row r="2952" spans="2:13" ht="12.75" hidden="1">
      <c r="B2952" s="6"/>
      <c r="F2952" s="138"/>
      <c r="G2952" s="138"/>
      <c r="M2952" s="2"/>
    </row>
    <row r="2953" spans="2:13" ht="12.75" hidden="1">
      <c r="B2953" s="6"/>
      <c r="F2953" s="138"/>
      <c r="G2953" s="138"/>
      <c r="M2953" s="2"/>
    </row>
    <row r="2954" spans="2:13" ht="12.75" hidden="1">
      <c r="B2954" s="6"/>
      <c r="F2954" s="138"/>
      <c r="G2954" s="138"/>
      <c r="M2954" s="2"/>
    </row>
    <row r="2955" spans="2:13" ht="12.75" hidden="1">
      <c r="B2955" s="6"/>
      <c r="F2955" s="138"/>
      <c r="G2955" s="138"/>
      <c r="M2955" s="2"/>
    </row>
    <row r="2956" spans="2:13" ht="12.75" hidden="1">
      <c r="B2956" s="6"/>
      <c r="F2956" s="138"/>
      <c r="G2956" s="138"/>
      <c r="M2956" s="2"/>
    </row>
    <row r="2957" spans="2:13" ht="12.75" hidden="1">
      <c r="B2957" s="6"/>
      <c r="F2957" s="138"/>
      <c r="G2957" s="138"/>
      <c r="M2957" s="2"/>
    </row>
    <row r="2958" spans="2:13" ht="12.75" hidden="1">
      <c r="B2958" s="6"/>
      <c r="F2958" s="138"/>
      <c r="G2958" s="138"/>
      <c r="M2958" s="2"/>
    </row>
    <row r="2959" spans="2:13" ht="12.75" hidden="1">
      <c r="B2959" s="6"/>
      <c r="F2959" s="138"/>
      <c r="G2959" s="138"/>
      <c r="M2959" s="2"/>
    </row>
    <row r="2960" spans="2:13" ht="12.75" hidden="1">
      <c r="B2960" s="6"/>
      <c r="F2960" s="138"/>
      <c r="G2960" s="138"/>
      <c r="M2960" s="2"/>
    </row>
    <row r="2961" spans="2:13" ht="12.75" hidden="1">
      <c r="B2961" s="6"/>
      <c r="F2961" s="138"/>
      <c r="G2961" s="138"/>
      <c r="M2961" s="2"/>
    </row>
    <row r="2962" spans="2:13" ht="12.75" hidden="1">
      <c r="B2962" s="6"/>
      <c r="F2962" s="138"/>
      <c r="G2962" s="138"/>
      <c r="M2962" s="2"/>
    </row>
    <row r="2963" spans="2:13" ht="12.75" hidden="1">
      <c r="B2963" s="6"/>
      <c r="F2963" s="138"/>
      <c r="G2963" s="138"/>
      <c r="M2963" s="2"/>
    </row>
    <row r="2964" spans="2:13" ht="12.75" hidden="1">
      <c r="B2964" s="6"/>
      <c r="F2964" s="138"/>
      <c r="G2964" s="138"/>
      <c r="M2964" s="2"/>
    </row>
    <row r="2965" spans="2:13" ht="12.75" hidden="1">
      <c r="B2965" s="6"/>
      <c r="F2965" s="138"/>
      <c r="G2965" s="138"/>
      <c r="M2965" s="2"/>
    </row>
    <row r="2966" spans="2:13" ht="12.75" hidden="1">
      <c r="B2966" s="6"/>
      <c r="F2966" s="138"/>
      <c r="G2966" s="138"/>
      <c r="M2966" s="2"/>
    </row>
    <row r="2967" spans="2:13" ht="12.75" hidden="1">
      <c r="B2967" s="6"/>
      <c r="F2967" s="138"/>
      <c r="G2967" s="138"/>
      <c r="M2967" s="2"/>
    </row>
    <row r="2968" spans="2:13" ht="12.75" hidden="1">
      <c r="B2968" s="6"/>
      <c r="F2968" s="138"/>
      <c r="G2968" s="138"/>
      <c r="M2968" s="2"/>
    </row>
    <row r="2969" spans="2:13" ht="12.75" hidden="1">
      <c r="B2969" s="6"/>
      <c r="F2969" s="138"/>
      <c r="G2969" s="138"/>
      <c r="M2969" s="2"/>
    </row>
    <row r="2970" spans="2:13" ht="12.75" hidden="1">
      <c r="B2970" s="6"/>
      <c r="F2970" s="138"/>
      <c r="G2970" s="138"/>
      <c r="M2970" s="2"/>
    </row>
    <row r="2971" spans="2:13" ht="12.75" hidden="1">
      <c r="B2971" s="6"/>
      <c r="F2971" s="138"/>
      <c r="G2971" s="138"/>
      <c r="M2971" s="2"/>
    </row>
    <row r="2972" spans="2:13" ht="12.75" hidden="1">
      <c r="B2972" s="6"/>
      <c r="F2972" s="138"/>
      <c r="G2972" s="138"/>
      <c r="M2972" s="2"/>
    </row>
    <row r="2973" spans="2:13" ht="12.75" hidden="1">
      <c r="B2973" s="6"/>
      <c r="F2973" s="138"/>
      <c r="G2973" s="138"/>
      <c r="M2973" s="2"/>
    </row>
    <row r="2974" spans="2:13" ht="12.75" hidden="1">
      <c r="B2974" s="6"/>
      <c r="F2974" s="138"/>
      <c r="G2974" s="138"/>
      <c r="M2974" s="2"/>
    </row>
    <row r="2975" spans="2:13" ht="12.75" hidden="1">
      <c r="B2975" s="6"/>
      <c r="F2975" s="138"/>
      <c r="G2975" s="138"/>
      <c r="M2975" s="2"/>
    </row>
    <row r="2976" spans="2:13" ht="12.75" hidden="1">
      <c r="B2976" s="6"/>
      <c r="F2976" s="138"/>
      <c r="G2976" s="138"/>
      <c r="M2976" s="2"/>
    </row>
    <row r="2977" spans="2:13" ht="12.75" hidden="1">
      <c r="B2977" s="6"/>
      <c r="F2977" s="138"/>
      <c r="G2977" s="138"/>
      <c r="M2977" s="2"/>
    </row>
    <row r="2978" spans="2:13" ht="12.75" hidden="1">
      <c r="B2978" s="6"/>
      <c r="F2978" s="138"/>
      <c r="G2978" s="138"/>
      <c r="M2978" s="2"/>
    </row>
    <row r="2979" spans="2:13" ht="12.75" hidden="1">
      <c r="B2979" s="6"/>
      <c r="F2979" s="138"/>
      <c r="G2979" s="138"/>
      <c r="M2979" s="2"/>
    </row>
    <row r="2980" spans="2:13" ht="12.75" hidden="1">
      <c r="B2980" s="6"/>
      <c r="F2980" s="138"/>
      <c r="G2980" s="138"/>
      <c r="M2980" s="2"/>
    </row>
    <row r="2981" spans="2:13" ht="12.75" hidden="1">
      <c r="B2981" s="6"/>
      <c r="F2981" s="138"/>
      <c r="G2981" s="138"/>
      <c r="M2981" s="2"/>
    </row>
    <row r="2982" spans="2:13" ht="12.75" hidden="1">
      <c r="B2982" s="6"/>
      <c r="F2982" s="138"/>
      <c r="G2982" s="138"/>
      <c r="M2982" s="2"/>
    </row>
    <row r="2983" spans="2:13" ht="12.75" hidden="1">
      <c r="B2983" s="6"/>
      <c r="F2983" s="138"/>
      <c r="G2983" s="138"/>
      <c r="M2983" s="2"/>
    </row>
    <row r="2984" spans="2:13" ht="12.75" hidden="1">
      <c r="B2984" s="6"/>
      <c r="F2984" s="138"/>
      <c r="G2984" s="138"/>
      <c r="M2984" s="2"/>
    </row>
    <row r="2985" spans="2:13" ht="12.75" hidden="1">
      <c r="B2985" s="6"/>
      <c r="F2985" s="138"/>
      <c r="G2985" s="138"/>
      <c r="M2985" s="2"/>
    </row>
    <row r="2986" spans="2:13" ht="12.75" hidden="1">
      <c r="B2986" s="6"/>
      <c r="F2986" s="138"/>
      <c r="G2986" s="138"/>
      <c r="M2986" s="2"/>
    </row>
    <row r="2987" spans="2:13" ht="12.75" hidden="1">
      <c r="B2987" s="6"/>
      <c r="F2987" s="138"/>
      <c r="G2987" s="138"/>
      <c r="M2987" s="2"/>
    </row>
    <row r="2988" spans="2:13" ht="12.75" hidden="1">
      <c r="B2988" s="6"/>
      <c r="F2988" s="138"/>
      <c r="G2988" s="138"/>
      <c r="M2988" s="2"/>
    </row>
    <row r="2989" spans="2:13" ht="12.75" hidden="1">
      <c r="B2989" s="6"/>
      <c r="F2989" s="138"/>
      <c r="G2989" s="138"/>
      <c r="M2989" s="2"/>
    </row>
    <row r="2990" spans="2:13" ht="12.75" hidden="1">
      <c r="B2990" s="6"/>
      <c r="F2990" s="138"/>
      <c r="G2990" s="138"/>
      <c r="M2990" s="2"/>
    </row>
    <row r="2991" spans="2:13" ht="12.75">
      <c r="B2991" s="6"/>
      <c r="F2991" s="138"/>
      <c r="G2991" s="138"/>
      <c r="M2991" s="2"/>
    </row>
    <row r="2992" spans="2:13" ht="12.75" hidden="1">
      <c r="B2992" s="6"/>
      <c r="F2992" s="138"/>
      <c r="G2992" s="138"/>
      <c r="M2992" s="2">
        <v>500</v>
      </c>
    </row>
    <row r="2993" spans="2:13" ht="12.75" hidden="1">
      <c r="B2993" s="6"/>
      <c r="F2993" s="138"/>
      <c r="G2993" s="138"/>
      <c r="M2993" s="2">
        <v>500</v>
      </c>
    </row>
    <row r="2994" spans="2:13" ht="12.75" hidden="1">
      <c r="B2994" s="6"/>
      <c r="F2994" s="138"/>
      <c r="G2994" s="138"/>
      <c r="M2994" s="2">
        <v>500</v>
      </c>
    </row>
    <row r="2995" spans="2:13" ht="12.75" hidden="1">
      <c r="B2995" s="6"/>
      <c r="F2995" s="138"/>
      <c r="G2995" s="138"/>
      <c r="M2995" s="2">
        <v>500</v>
      </c>
    </row>
    <row r="2996" spans="2:13" ht="12.75" hidden="1">
      <c r="B2996" s="6"/>
      <c r="F2996" s="138"/>
      <c r="G2996" s="138"/>
      <c r="M2996" s="2">
        <v>500</v>
      </c>
    </row>
    <row r="2997" spans="2:13" ht="12.75" hidden="1">
      <c r="B2997" s="6"/>
      <c r="F2997" s="138"/>
      <c r="G2997" s="138"/>
      <c r="M2997" s="2">
        <v>500</v>
      </c>
    </row>
    <row r="2998" spans="2:13" ht="12.75" hidden="1">
      <c r="B2998" s="6"/>
      <c r="F2998" s="138"/>
      <c r="G2998" s="138"/>
      <c r="M2998" s="2">
        <v>500</v>
      </c>
    </row>
    <row r="2999" spans="2:13" ht="12.75" hidden="1">
      <c r="B2999" s="6"/>
      <c r="F2999" s="138"/>
      <c r="G2999" s="138"/>
      <c r="M2999" s="2">
        <v>500</v>
      </c>
    </row>
    <row r="3000" spans="2:13" ht="12.75" hidden="1">
      <c r="B3000" s="6"/>
      <c r="F3000" s="138"/>
      <c r="G3000" s="138"/>
      <c r="M3000" s="2">
        <v>500</v>
      </c>
    </row>
    <row r="3001" spans="2:13" ht="12.75" hidden="1">
      <c r="B3001" s="6"/>
      <c r="F3001" s="138"/>
      <c r="G3001" s="138"/>
      <c r="M3001" s="2">
        <v>500</v>
      </c>
    </row>
    <row r="3002" spans="2:13" ht="12.75" hidden="1">
      <c r="B3002" s="6"/>
      <c r="F3002" s="138"/>
      <c r="G3002" s="138"/>
      <c r="M3002" s="2">
        <v>500</v>
      </c>
    </row>
    <row r="3003" spans="2:13" ht="12.75" hidden="1">
      <c r="B3003" s="6"/>
      <c r="F3003" s="138"/>
      <c r="G3003" s="138"/>
      <c r="M3003" s="2">
        <v>500</v>
      </c>
    </row>
    <row r="3004" spans="2:13" ht="12.75" hidden="1">
      <c r="B3004" s="6"/>
      <c r="F3004" s="138"/>
      <c r="G3004" s="138"/>
      <c r="M3004" s="2">
        <v>500</v>
      </c>
    </row>
    <row r="3005" spans="2:13" ht="12.75" hidden="1">
      <c r="B3005" s="6"/>
      <c r="F3005" s="138"/>
      <c r="G3005" s="138"/>
      <c r="M3005" s="2">
        <v>500</v>
      </c>
    </row>
    <row r="3006" spans="1:13" s="303" customFormat="1" ht="12.75">
      <c r="A3006" s="298"/>
      <c r="B3006" s="299">
        <v>-6784493</v>
      </c>
      <c r="C3006" s="300" t="s">
        <v>1161</v>
      </c>
      <c r="D3006" s="298" t="s">
        <v>1175</v>
      </c>
      <c r="E3006" s="298"/>
      <c r="F3006" s="301"/>
      <c r="G3006" s="301"/>
      <c r="H3006" s="299">
        <f aca="true" t="shared" si="163" ref="H3006:H3011">H2990-B3006</f>
        <v>6784493</v>
      </c>
      <c r="I3006" s="302">
        <f aca="true" t="shared" si="164" ref="I3006:I3013">+B3006/M3006</f>
        <v>-13568.986</v>
      </c>
      <c r="K3006" s="291"/>
      <c r="L3006" s="292"/>
      <c r="M3006" s="2">
        <v>500</v>
      </c>
    </row>
    <row r="3007" spans="1:13" s="303" customFormat="1" ht="12.75">
      <c r="A3007" s="298"/>
      <c r="B3007" s="299">
        <v>0</v>
      </c>
      <c r="C3007" s="300" t="s">
        <v>1161</v>
      </c>
      <c r="D3007" s="298" t="s">
        <v>1174</v>
      </c>
      <c r="E3007" s="298"/>
      <c r="F3007" s="301"/>
      <c r="G3007" s="301"/>
      <c r="H3007" s="299">
        <f t="shared" si="163"/>
        <v>0</v>
      </c>
      <c r="I3007" s="302">
        <f t="shared" si="164"/>
        <v>0</v>
      </c>
      <c r="K3007" s="291"/>
      <c r="L3007" s="292"/>
      <c r="M3007" s="2">
        <v>490</v>
      </c>
    </row>
    <row r="3008" spans="1:13" s="303" customFormat="1" ht="12.75">
      <c r="A3008" s="298"/>
      <c r="B3008" s="299">
        <v>5946571</v>
      </c>
      <c r="C3008" s="300" t="s">
        <v>1161</v>
      </c>
      <c r="D3008" s="298" t="s">
        <v>1176</v>
      </c>
      <c r="E3008" s="298"/>
      <c r="F3008" s="301"/>
      <c r="G3008" s="301"/>
      <c r="H3008" s="299">
        <f t="shared" si="163"/>
        <v>-5946571</v>
      </c>
      <c r="I3008" s="302">
        <f t="shared" si="164"/>
        <v>12086.526422764227</v>
      </c>
      <c r="K3008" s="291"/>
      <c r="L3008" s="292"/>
      <c r="M3008" s="39">
        <v>492</v>
      </c>
    </row>
    <row r="3009" spans="1:13" s="303" customFormat="1" ht="12.75">
      <c r="A3009" s="298"/>
      <c r="B3009" s="299">
        <v>0</v>
      </c>
      <c r="C3009" s="300" t="s">
        <v>1161</v>
      </c>
      <c r="D3009" s="298" t="s">
        <v>1170</v>
      </c>
      <c r="E3009" s="298"/>
      <c r="F3009" s="301"/>
      <c r="G3009" s="301"/>
      <c r="H3009" s="299">
        <f t="shared" si="163"/>
        <v>0</v>
      </c>
      <c r="I3009" s="302">
        <f t="shared" si="164"/>
        <v>0</v>
      </c>
      <c r="K3009" s="291"/>
      <c r="L3009" s="292"/>
      <c r="M3009" s="39">
        <v>504</v>
      </c>
    </row>
    <row r="3010" spans="1:13" s="303" customFormat="1" ht="12.75">
      <c r="A3010" s="298"/>
      <c r="B3010" s="299">
        <v>332800</v>
      </c>
      <c r="C3010" s="300" t="s">
        <v>1161</v>
      </c>
      <c r="D3010" s="298" t="s">
        <v>1171</v>
      </c>
      <c r="E3010" s="298"/>
      <c r="F3010" s="301"/>
      <c r="G3010" s="301"/>
      <c r="H3010" s="299">
        <f t="shared" si="163"/>
        <v>-332800</v>
      </c>
      <c r="I3010" s="302">
        <f t="shared" si="164"/>
        <v>660.3174603174604</v>
      </c>
      <c r="K3010" s="291"/>
      <c r="L3010" s="292"/>
      <c r="M3010" s="39">
        <v>504</v>
      </c>
    </row>
    <row r="3011" spans="1:13" s="303" customFormat="1" ht="12.75">
      <c r="A3011" s="298"/>
      <c r="B3011" s="299">
        <f>+B2458</f>
        <v>0</v>
      </c>
      <c r="C3011" s="300" t="s">
        <v>1161</v>
      </c>
      <c r="D3011" s="298" t="s">
        <v>1172</v>
      </c>
      <c r="E3011" s="298"/>
      <c r="F3011" s="301"/>
      <c r="G3011" s="301"/>
      <c r="H3011" s="299">
        <f t="shared" si="163"/>
        <v>0</v>
      </c>
      <c r="I3011" s="302">
        <f>+B3011/M3011</f>
        <v>0</v>
      </c>
      <c r="K3011" s="291"/>
      <c r="L3011" s="292"/>
      <c r="M3011" s="39">
        <v>510</v>
      </c>
    </row>
    <row r="3012" spans="1:13" s="303" customFormat="1" ht="12.75">
      <c r="A3012" s="298"/>
      <c r="B3012" s="299">
        <v>0</v>
      </c>
      <c r="C3012" s="300" t="s">
        <v>1161</v>
      </c>
      <c r="D3012" s="298" t="s">
        <v>1191</v>
      </c>
      <c r="E3012" s="298"/>
      <c r="F3012" s="301"/>
      <c r="G3012" s="301"/>
      <c r="H3012" s="299">
        <f>H2996-B3012</f>
        <v>0</v>
      </c>
      <c r="I3012" s="302">
        <f>+B3012/M3012</f>
        <v>0</v>
      </c>
      <c r="K3012" s="291"/>
      <c r="L3012" s="292"/>
      <c r="M3012" s="39">
        <v>500</v>
      </c>
    </row>
    <row r="3013" spans="1:13" s="308" customFormat="1" ht="12.75">
      <c r="A3013" s="304"/>
      <c r="B3013" s="305">
        <f>SUM(B3006:B3012)</f>
        <v>-505122</v>
      </c>
      <c r="C3013" s="304" t="s">
        <v>1161</v>
      </c>
      <c r="D3013" s="304" t="s">
        <v>1192</v>
      </c>
      <c r="E3013" s="304"/>
      <c r="F3013" s="306"/>
      <c r="G3013" s="306"/>
      <c r="H3013" s="305">
        <f>H2995-B3013</f>
        <v>505122</v>
      </c>
      <c r="I3013" s="307">
        <f t="shared" si="164"/>
        <v>-1010.244</v>
      </c>
      <c r="K3013" s="296"/>
      <c r="L3013" s="296"/>
      <c r="M3013" s="63">
        <v>500</v>
      </c>
    </row>
    <row r="3014" spans="6:13" ht="12.75">
      <c r="F3014" s="168"/>
      <c r="G3014" s="138"/>
      <c r="M3014" s="2"/>
    </row>
    <row r="3015" spans="1:13" s="292" customFormat="1" ht="12.75" hidden="1">
      <c r="A3015" s="287"/>
      <c r="B3015" s="288"/>
      <c r="C3015" s="287"/>
      <c r="D3015" s="287"/>
      <c r="E3015" s="287"/>
      <c r="F3015" s="289"/>
      <c r="G3015" s="289"/>
      <c r="H3015" s="288"/>
      <c r="I3015" s="271"/>
      <c r="K3015" s="39"/>
      <c r="L3015" s="15"/>
      <c r="M3015" s="2"/>
    </row>
    <row r="3016" spans="1:13" s="292" customFormat="1" ht="12.75" hidden="1">
      <c r="A3016" s="287"/>
      <c r="B3016" s="288"/>
      <c r="C3016" s="287"/>
      <c r="D3016" s="287"/>
      <c r="E3016" s="287"/>
      <c r="F3016" s="289"/>
      <c r="G3016" s="289"/>
      <c r="H3016" s="288"/>
      <c r="I3016" s="271"/>
      <c r="K3016" s="39"/>
      <c r="L3016" s="15"/>
      <c r="M3016" s="2"/>
    </row>
    <row r="3017" spans="1:13" ht="12.75" hidden="1">
      <c r="A3017" s="12"/>
      <c r="B3017" s="297"/>
      <c r="F3017" s="138"/>
      <c r="G3017" s="138"/>
      <c r="H3017" s="288"/>
      <c r="I3017" s="22" t="e">
        <f aca="true" t="shared" si="165" ref="I3017:I3080">+B3017/M3017</f>
        <v>#DIV/0!</v>
      </c>
      <c r="M3017" s="2"/>
    </row>
    <row r="3018" spans="1:13" ht="12.75" hidden="1">
      <c r="A3018" s="12"/>
      <c r="B3018" s="297"/>
      <c r="F3018" s="138"/>
      <c r="G3018" s="138"/>
      <c r="H3018" s="288"/>
      <c r="I3018" s="22" t="e">
        <f t="shared" si="165"/>
        <v>#DIV/0!</v>
      </c>
      <c r="M3018" s="2"/>
    </row>
    <row r="3019" spans="1:13" ht="12.75" hidden="1">
      <c r="A3019" s="12"/>
      <c r="B3019" s="297"/>
      <c r="F3019" s="138"/>
      <c r="G3019" s="138"/>
      <c r="H3019" s="6">
        <f aca="true" t="shared" si="166" ref="H3019:H3082">H3018-B3019</f>
        <v>0</v>
      </c>
      <c r="I3019" s="22" t="e">
        <f t="shared" si="165"/>
        <v>#DIV/0!</v>
      </c>
      <c r="M3019" s="2"/>
    </row>
    <row r="3020" spans="1:13" ht="12.75" hidden="1">
      <c r="A3020" s="12"/>
      <c r="B3020" s="297"/>
      <c r="F3020" s="138"/>
      <c r="G3020" s="138"/>
      <c r="H3020" s="6">
        <f t="shared" si="166"/>
        <v>0</v>
      </c>
      <c r="I3020" s="22" t="e">
        <f t="shared" si="165"/>
        <v>#DIV/0!</v>
      </c>
      <c r="M3020" s="2"/>
    </row>
    <row r="3021" spans="1:13" ht="12.75" hidden="1">
      <c r="A3021" s="12"/>
      <c r="B3021" s="297"/>
      <c r="F3021" s="138"/>
      <c r="G3021" s="138"/>
      <c r="H3021" s="6">
        <f t="shared" si="166"/>
        <v>0</v>
      </c>
      <c r="I3021" s="22" t="e">
        <f t="shared" si="165"/>
        <v>#DIV/0!</v>
      </c>
      <c r="M3021" s="2"/>
    </row>
    <row r="3022" spans="1:13" ht="12.75" hidden="1">
      <c r="A3022" s="12"/>
      <c r="B3022" s="297"/>
      <c r="F3022" s="138"/>
      <c r="G3022" s="138"/>
      <c r="H3022" s="6">
        <f t="shared" si="166"/>
        <v>0</v>
      </c>
      <c r="I3022" s="22" t="e">
        <f t="shared" si="165"/>
        <v>#DIV/0!</v>
      </c>
      <c r="M3022" s="2"/>
    </row>
    <row r="3023" spans="1:13" ht="12.75" hidden="1">
      <c r="A3023" s="12"/>
      <c r="B3023" s="297"/>
      <c r="F3023" s="138"/>
      <c r="G3023" s="138"/>
      <c r="H3023" s="6">
        <f t="shared" si="166"/>
        <v>0</v>
      </c>
      <c r="I3023" s="22" t="e">
        <f t="shared" si="165"/>
        <v>#DIV/0!</v>
      </c>
      <c r="M3023" s="2"/>
    </row>
    <row r="3024" spans="1:13" ht="12.75" hidden="1">
      <c r="A3024" s="12"/>
      <c r="B3024" s="297"/>
      <c r="F3024" s="138"/>
      <c r="G3024" s="138"/>
      <c r="H3024" s="6">
        <f t="shared" si="166"/>
        <v>0</v>
      </c>
      <c r="I3024" s="22" t="e">
        <f t="shared" si="165"/>
        <v>#DIV/0!</v>
      </c>
      <c r="M3024" s="2"/>
    </row>
    <row r="3025" spans="1:13" ht="12.75" hidden="1">
      <c r="A3025" s="12"/>
      <c r="B3025" s="297"/>
      <c r="F3025" s="138"/>
      <c r="G3025" s="138"/>
      <c r="H3025" s="6">
        <f t="shared" si="166"/>
        <v>0</v>
      </c>
      <c r="I3025" s="22" t="e">
        <f t="shared" si="165"/>
        <v>#DIV/0!</v>
      </c>
      <c r="M3025" s="2"/>
    </row>
    <row r="3026" spans="1:13" ht="12.75" hidden="1">
      <c r="A3026" s="12"/>
      <c r="B3026" s="297"/>
      <c r="F3026" s="138"/>
      <c r="G3026" s="138"/>
      <c r="H3026" s="6">
        <f t="shared" si="166"/>
        <v>0</v>
      </c>
      <c r="I3026" s="22" t="e">
        <f t="shared" si="165"/>
        <v>#DIV/0!</v>
      </c>
      <c r="M3026" s="2"/>
    </row>
    <row r="3027" spans="1:13" ht="12.75" hidden="1">
      <c r="A3027" s="12"/>
      <c r="B3027" s="297"/>
      <c r="F3027" s="138"/>
      <c r="G3027" s="138"/>
      <c r="H3027" s="6">
        <f t="shared" si="166"/>
        <v>0</v>
      </c>
      <c r="I3027" s="22" t="e">
        <f t="shared" si="165"/>
        <v>#DIV/0!</v>
      </c>
      <c r="M3027" s="2"/>
    </row>
    <row r="3028" spans="1:13" ht="12.75" hidden="1">
      <c r="A3028" s="12"/>
      <c r="B3028" s="297"/>
      <c r="F3028" s="138"/>
      <c r="G3028" s="138"/>
      <c r="H3028" s="6">
        <f t="shared" si="166"/>
        <v>0</v>
      </c>
      <c r="I3028" s="22" t="e">
        <f t="shared" si="165"/>
        <v>#DIV/0!</v>
      </c>
      <c r="M3028" s="2"/>
    </row>
    <row r="3029" spans="1:13" ht="12.75" hidden="1">
      <c r="A3029" s="12"/>
      <c r="B3029" s="297"/>
      <c r="F3029" s="138"/>
      <c r="G3029" s="138"/>
      <c r="H3029" s="6">
        <f t="shared" si="166"/>
        <v>0</v>
      </c>
      <c r="I3029" s="22" t="e">
        <f t="shared" si="165"/>
        <v>#DIV/0!</v>
      </c>
      <c r="M3029" s="2"/>
    </row>
    <row r="3030" spans="1:13" ht="12.75" hidden="1">
      <c r="A3030" s="12"/>
      <c r="B3030" s="297"/>
      <c r="F3030" s="138"/>
      <c r="G3030" s="138"/>
      <c r="H3030" s="6">
        <f t="shared" si="166"/>
        <v>0</v>
      </c>
      <c r="I3030" s="22" t="e">
        <f t="shared" si="165"/>
        <v>#DIV/0!</v>
      </c>
      <c r="M3030" s="2"/>
    </row>
    <row r="3031" spans="1:13" ht="12.75" hidden="1">
      <c r="A3031" s="12"/>
      <c r="B3031" s="6"/>
      <c r="F3031" s="138"/>
      <c r="G3031" s="138"/>
      <c r="H3031" s="6">
        <f t="shared" si="166"/>
        <v>0</v>
      </c>
      <c r="I3031" s="22" t="e">
        <f t="shared" si="165"/>
        <v>#DIV/0!</v>
      </c>
      <c r="M3031" s="2"/>
    </row>
    <row r="3032" spans="1:13" ht="12.75" hidden="1">
      <c r="A3032" s="12"/>
      <c r="B3032" s="145"/>
      <c r="F3032" s="138"/>
      <c r="G3032" s="138"/>
      <c r="H3032" s="6">
        <f t="shared" si="166"/>
        <v>0</v>
      </c>
      <c r="I3032" s="22" t="e">
        <f t="shared" si="165"/>
        <v>#DIV/0!</v>
      </c>
      <c r="M3032" s="2"/>
    </row>
    <row r="3033" spans="1:13" ht="12.75" hidden="1">
      <c r="A3033" s="12"/>
      <c r="B3033" s="6"/>
      <c r="F3033" s="138"/>
      <c r="G3033" s="138"/>
      <c r="H3033" s="6">
        <f t="shared" si="166"/>
        <v>0</v>
      </c>
      <c r="I3033" s="22" t="e">
        <f t="shared" si="165"/>
        <v>#DIV/0!</v>
      </c>
      <c r="M3033" s="2"/>
    </row>
    <row r="3034" spans="1:13" ht="12.75" hidden="1">
      <c r="A3034" s="12"/>
      <c r="B3034" s="6"/>
      <c r="F3034" s="138"/>
      <c r="G3034" s="138"/>
      <c r="H3034" s="6">
        <f t="shared" si="166"/>
        <v>0</v>
      </c>
      <c r="I3034" s="22" t="e">
        <f t="shared" si="165"/>
        <v>#DIV/0!</v>
      </c>
      <c r="M3034" s="2"/>
    </row>
    <row r="3035" spans="1:13" ht="12.75" hidden="1">
      <c r="A3035" s="12"/>
      <c r="B3035" s="6"/>
      <c r="F3035" s="138"/>
      <c r="G3035" s="138"/>
      <c r="H3035" s="6">
        <f t="shared" si="166"/>
        <v>0</v>
      </c>
      <c r="I3035" s="22" t="e">
        <f t="shared" si="165"/>
        <v>#DIV/0!</v>
      </c>
      <c r="M3035" s="2"/>
    </row>
    <row r="3036" spans="1:13" ht="12.75" hidden="1">
      <c r="A3036" s="12"/>
      <c r="B3036" s="6"/>
      <c r="F3036" s="138"/>
      <c r="G3036" s="138"/>
      <c r="H3036" s="6">
        <f t="shared" si="166"/>
        <v>0</v>
      </c>
      <c r="I3036" s="22" t="e">
        <f t="shared" si="165"/>
        <v>#DIV/0!</v>
      </c>
      <c r="M3036" s="2"/>
    </row>
    <row r="3037" spans="1:13" ht="12.75" hidden="1">
      <c r="A3037" s="12"/>
      <c r="B3037" s="6"/>
      <c r="F3037" s="138"/>
      <c r="G3037" s="138"/>
      <c r="H3037" s="6">
        <f t="shared" si="166"/>
        <v>0</v>
      </c>
      <c r="I3037" s="22" t="e">
        <f t="shared" si="165"/>
        <v>#DIV/0!</v>
      </c>
      <c r="M3037" s="2"/>
    </row>
    <row r="3038" spans="1:13" ht="12.75" hidden="1">
      <c r="A3038" s="12"/>
      <c r="B3038" s="6"/>
      <c r="F3038" s="138"/>
      <c r="G3038" s="138"/>
      <c r="H3038" s="6">
        <f t="shared" si="166"/>
        <v>0</v>
      </c>
      <c r="I3038" s="22" t="e">
        <f t="shared" si="165"/>
        <v>#DIV/0!</v>
      </c>
      <c r="M3038" s="2"/>
    </row>
    <row r="3039" spans="1:13" ht="12.75" hidden="1">
      <c r="A3039" s="12"/>
      <c r="B3039" s="6"/>
      <c r="F3039" s="138"/>
      <c r="G3039" s="138"/>
      <c r="H3039" s="6">
        <f t="shared" si="166"/>
        <v>0</v>
      </c>
      <c r="I3039" s="22" t="e">
        <f t="shared" si="165"/>
        <v>#DIV/0!</v>
      </c>
      <c r="M3039" s="2"/>
    </row>
    <row r="3040" spans="1:13" ht="12.75" hidden="1">
      <c r="A3040" s="12"/>
      <c r="B3040" s="6"/>
      <c r="F3040" s="138"/>
      <c r="G3040" s="138"/>
      <c r="H3040" s="6">
        <f t="shared" si="166"/>
        <v>0</v>
      </c>
      <c r="I3040" s="22" t="e">
        <f t="shared" si="165"/>
        <v>#DIV/0!</v>
      </c>
      <c r="M3040" s="2"/>
    </row>
    <row r="3041" spans="1:13" ht="12.75" hidden="1">
      <c r="A3041" s="12"/>
      <c r="B3041" s="6"/>
      <c r="F3041" s="138"/>
      <c r="G3041" s="138"/>
      <c r="H3041" s="6">
        <f t="shared" si="166"/>
        <v>0</v>
      </c>
      <c r="I3041" s="22" t="e">
        <f t="shared" si="165"/>
        <v>#DIV/0!</v>
      </c>
      <c r="M3041" s="2"/>
    </row>
    <row r="3042" spans="1:13" ht="12.75" hidden="1">
      <c r="A3042" s="12"/>
      <c r="B3042" s="6"/>
      <c r="F3042" s="138"/>
      <c r="G3042" s="138"/>
      <c r="H3042" s="6">
        <f t="shared" si="166"/>
        <v>0</v>
      </c>
      <c r="I3042" s="22" t="e">
        <f t="shared" si="165"/>
        <v>#DIV/0!</v>
      </c>
      <c r="M3042" s="2"/>
    </row>
    <row r="3043" spans="1:13" ht="12.75" hidden="1">
      <c r="A3043" s="12"/>
      <c r="B3043" s="6"/>
      <c r="F3043" s="138"/>
      <c r="G3043" s="138"/>
      <c r="H3043" s="6">
        <f t="shared" si="166"/>
        <v>0</v>
      </c>
      <c r="I3043" s="22" t="e">
        <f t="shared" si="165"/>
        <v>#DIV/0!</v>
      </c>
      <c r="M3043" s="2"/>
    </row>
    <row r="3044" spans="1:13" ht="12.75" hidden="1">
      <c r="A3044" s="12"/>
      <c r="B3044" s="6"/>
      <c r="F3044" s="138"/>
      <c r="G3044" s="138"/>
      <c r="H3044" s="6">
        <f t="shared" si="166"/>
        <v>0</v>
      </c>
      <c r="I3044" s="22" t="e">
        <f t="shared" si="165"/>
        <v>#DIV/0!</v>
      </c>
      <c r="M3044" s="2"/>
    </row>
    <row r="3045" spans="1:13" ht="12.75" hidden="1">
      <c r="A3045" s="12"/>
      <c r="B3045" s="6"/>
      <c r="F3045" s="138"/>
      <c r="G3045" s="138"/>
      <c r="H3045" s="6">
        <f t="shared" si="166"/>
        <v>0</v>
      </c>
      <c r="I3045" s="22" t="e">
        <f t="shared" si="165"/>
        <v>#DIV/0!</v>
      </c>
      <c r="M3045" s="2"/>
    </row>
    <row r="3046" spans="1:13" ht="12.75" hidden="1">
      <c r="A3046" s="12"/>
      <c r="B3046" s="6"/>
      <c r="F3046" s="138"/>
      <c r="G3046" s="138"/>
      <c r="H3046" s="6">
        <f t="shared" si="166"/>
        <v>0</v>
      </c>
      <c r="I3046" s="22" t="e">
        <f t="shared" si="165"/>
        <v>#DIV/0!</v>
      </c>
      <c r="M3046" s="2"/>
    </row>
    <row r="3047" spans="1:13" ht="12.75" hidden="1">
      <c r="A3047" s="12"/>
      <c r="B3047" s="6"/>
      <c r="F3047" s="138"/>
      <c r="G3047" s="138"/>
      <c r="H3047" s="6">
        <f t="shared" si="166"/>
        <v>0</v>
      </c>
      <c r="I3047" s="22" t="e">
        <f t="shared" si="165"/>
        <v>#DIV/0!</v>
      </c>
      <c r="M3047" s="2"/>
    </row>
    <row r="3048" spans="1:13" ht="12.75" hidden="1">
      <c r="A3048" s="12"/>
      <c r="B3048" s="6"/>
      <c r="F3048" s="138"/>
      <c r="G3048" s="138"/>
      <c r="H3048" s="6">
        <f t="shared" si="166"/>
        <v>0</v>
      </c>
      <c r="I3048" s="22" t="e">
        <f t="shared" si="165"/>
        <v>#DIV/0!</v>
      </c>
      <c r="M3048" s="2"/>
    </row>
    <row r="3049" spans="1:13" ht="12.75" hidden="1">
      <c r="A3049" s="12"/>
      <c r="B3049" s="6"/>
      <c r="F3049" s="138"/>
      <c r="G3049" s="138"/>
      <c r="H3049" s="6">
        <f t="shared" si="166"/>
        <v>0</v>
      </c>
      <c r="I3049" s="22" t="e">
        <f t="shared" si="165"/>
        <v>#DIV/0!</v>
      </c>
      <c r="M3049" s="2"/>
    </row>
    <row r="3050" spans="1:13" ht="12.75" hidden="1">
      <c r="A3050" s="12"/>
      <c r="B3050" s="6"/>
      <c r="F3050" s="138"/>
      <c r="G3050" s="138"/>
      <c r="H3050" s="6">
        <f t="shared" si="166"/>
        <v>0</v>
      </c>
      <c r="I3050" s="22" t="e">
        <f t="shared" si="165"/>
        <v>#DIV/0!</v>
      </c>
      <c r="M3050" s="2"/>
    </row>
    <row r="3051" spans="1:13" ht="12.75" hidden="1">
      <c r="A3051" s="12"/>
      <c r="B3051" s="6"/>
      <c r="F3051" s="138"/>
      <c r="G3051" s="138"/>
      <c r="H3051" s="6">
        <f t="shared" si="166"/>
        <v>0</v>
      </c>
      <c r="I3051" s="22" t="e">
        <f t="shared" si="165"/>
        <v>#DIV/0!</v>
      </c>
      <c r="M3051" s="2"/>
    </row>
    <row r="3052" spans="1:13" ht="12.75" hidden="1">
      <c r="A3052" s="12"/>
      <c r="B3052" s="6"/>
      <c r="F3052" s="138"/>
      <c r="G3052" s="138"/>
      <c r="H3052" s="6">
        <f t="shared" si="166"/>
        <v>0</v>
      </c>
      <c r="I3052" s="22" t="e">
        <f t="shared" si="165"/>
        <v>#DIV/0!</v>
      </c>
      <c r="M3052" s="2"/>
    </row>
    <row r="3053" spans="1:13" ht="12.75" hidden="1">
      <c r="A3053" s="12"/>
      <c r="B3053" s="6"/>
      <c r="F3053" s="138"/>
      <c r="G3053" s="138"/>
      <c r="H3053" s="6">
        <f t="shared" si="166"/>
        <v>0</v>
      </c>
      <c r="I3053" s="22" t="e">
        <f t="shared" si="165"/>
        <v>#DIV/0!</v>
      </c>
      <c r="M3053" s="2"/>
    </row>
    <row r="3054" spans="1:13" ht="12.75" hidden="1">
      <c r="A3054" s="12"/>
      <c r="B3054" s="6"/>
      <c r="F3054" s="138"/>
      <c r="G3054" s="138"/>
      <c r="H3054" s="6">
        <f t="shared" si="166"/>
        <v>0</v>
      </c>
      <c r="I3054" s="22" t="e">
        <f t="shared" si="165"/>
        <v>#DIV/0!</v>
      </c>
      <c r="M3054" s="2"/>
    </row>
    <row r="3055" spans="1:13" ht="12.75" hidden="1">
      <c r="A3055" s="12"/>
      <c r="B3055" s="6"/>
      <c r="F3055" s="138"/>
      <c r="G3055" s="138"/>
      <c r="H3055" s="6">
        <f t="shared" si="166"/>
        <v>0</v>
      </c>
      <c r="I3055" s="22" t="e">
        <f t="shared" si="165"/>
        <v>#DIV/0!</v>
      </c>
      <c r="M3055" s="2"/>
    </row>
    <row r="3056" spans="1:13" ht="12.75" hidden="1">
      <c r="A3056" s="12"/>
      <c r="B3056" s="6"/>
      <c r="F3056" s="138"/>
      <c r="G3056" s="138"/>
      <c r="H3056" s="6">
        <f t="shared" si="166"/>
        <v>0</v>
      </c>
      <c r="I3056" s="22" t="e">
        <f t="shared" si="165"/>
        <v>#DIV/0!</v>
      </c>
      <c r="M3056" s="2"/>
    </row>
    <row r="3057" spans="1:13" ht="12.75" hidden="1">
      <c r="A3057" s="12"/>
      <c r="B3057" s="6"/>
      <c r="F3057" s="138"/>
      <c r="G3057" s="138"/>
      <c r="H3057" s="6">
        <f t="shared" si="166"/>
        <v>0</v>
      </c>
      <c r="I3057" s="22" t="e">
        <f t="shared" si="165"/>
        <v>#DIV/0!</v>
      </c>
      <c r="M3057" s="2"/>
    </row>
    <row r="3058" spans="1:13" ht="12.75" hidden="1">
      <c r="A3058" s="12"/>
      <c r="B3058" s="6"/>
      <c r="F3058" s="138"/>
      <c r="G3058" s="138"/>
      <c r="H3058" s="6">
        <f t="shared" si="166"/>
        <v>0</v>
      </c>
      <c r="I3058" s="22" t="e">
        <f t="shared" si="165"/>
        <v>#DIV/0!</v>
      </c>
      <c r="M3058" s="2"/>
    </row>
    <row r="3059" spans="1:13" ht="12.75" hidden="1">
      <c r="A3059" s="12"/>
      <c r="B3059" s="6"/>
      <c r="F3059" s="138"/>
      <c r="G3059" s="138"/>
      <c r="H3059" s="6">
        <f t="shared" si="166"/>
        <v>0</v>
      </c>
      <c r="I3059" s="22" t="e">
        <f t="shared" si="165"/>
        <v>#DIV/0!</v>
      </c>
      <c r="M3059" s="2"/>
    </row>
    <row r="3060" spans="1:13" ht="12.75" hidden="1">
      <c r="A3060" s="12"/>
      <c r="B3060" s="6"/>
      <c r="F3060" s="138"/>
      <c r="G3060" s="138"/>
      <c r="H3060" s="6">
        <f t="shared" si="166"/>
        <v>0</v>
      </c>
      <c r="I3060" s="22" t="e">
        <f t="shared" si="165"/>
        <v>#DIV/0!</v>
      </c>
      <c r="M3060" s="2"/>
    </row>
    <row r="3061" spans="1:13" ht="12.75" hidden="1">
      <c r="A3061" s="12"/>
      <c r="B3061" s="6"/>
      <c r="F3061" s="138"/>
      <c r="G3061" s="138"/>
      <c r="H3061" s="6">
        <f t="shared" si="166"/>
        <v>0</v>
      </c>
      <c r="I3061" s="22" t="e">
        <f t="shared" si="165"/>
        <v>#DIV/0!</v>
      </c>
      <c r="M3061" s="2"/>
    </row>
    <row r="3062" spans="1:13" ht="12.75" hidden="1">
      <c r="A3062" s="12"/>
      <c r="B3062" s="6"/>
      <c r="F3062" s="138"/>
      <c r="G3062" s="138"/>
      <c r="H3062" s="6">
        <f t="shared" si="166"/>
        <v>0</v>
      </c>
      <c r="I3062" s="22" t="e">
        <f t="shared" si="165"/>
        <v>#DIV/0!</v>
      </c>
      <c r="M3062" s="2"/>
    </row>
    <row r="3063" spans="1:13" ht="12.75" hidden="1">
      <c r="A3063" s="12"/>
      <c r="B3063" s="6"/>
      <c r="F3063" s="138"/>
      <c r="G3063" s="138"/>
      <c r="H3063" s="6">
        <f t="shared" si="166"/>
        <v>0</v>
      </c>
      <c r="I3063" s="22" t="e">
        <f t="shared" si="165"/>
        <v>#DIV/0!</v>
      </c>
      <c r="M3063" s="2"/>
    </row>
    <row r="3064" spans="1:13" ht="12.75" hidden="1">
      <c r="A3064" s="12"/>
      <c r="B3064" s="6"/>
      <c r="F3064" s="138"/>
      <c r="G3064" s="138"/>
      <c r="H3064" s="6">
        <f t="shared" si="166"/>
        <v>0</v>
      </c>
      <c r="I3064" s="22" t="e">
        <f t="shared" si="165"/>
        <v>#DIV/0!</v>
      </c>
      <c r="M3064" s="2"/>
    </row>
    <row r="3065" spans="1:13" ht="12.75" hidden="1">
      <c r="A3065" s="12"/>
      <c r="B3065" s="6"/>
      <c r="F3065" s="138"/>
      <c r="G3065" s="138"/>
      <c r="H3065" s="6">
        <f t="shared" si="166"/>
        <v>0</v>
      </c>
      <c r="I3065" s="22" t="e">
        <f t="shared" si="165"/>
        <v>#DIV/0!</v>
      </c>
      <c r="M3065" s="2"/>
    </row>
    <row r="3066" spans="1:13" ht="12.75" hidden="1">
      <c r="A3066" s="12"/>
      <c r="B3066" s="6"/>
      <c r="F3066" s="138"/>
      <c r="G3066" s="138"/>
      <c r="H3066" s="6">
        <f t="shared" si="166"/>
        <v>0</v>
      </c>
      <c r="I3066" s="22" t="e">
        <f t="shared" si="165"/>
        <v>#DIV/0!</v>
      </c>
      <c r="M3066" s="2"/>
    </row>
    <row r="3067" spans="1:13" ht="12.75" hidden="1">
      <c r="A3067" s="12"/>
      <c r="B3067" s="6"/>
      <c r="F3067" s="138"/>
      <c r="G3067" s="138"/>
      <c r="H3067" s="6">
        <f t="shared" si="166"/>
        <v>0</v>
      </c>
      <c r="I3067" s="22" t="e">
        <f t="shared" si="165"/>
        <v>#DIV/0!</v>
      </c>
      <c r="M3067" s="2"/>
    </row>
    <row r="3068" spans="1:13" ht="12.75" hidden="1">
      <c r="A3068" s="12"/>
      <c r="B3068" s="6"/>
      <c r="F3068" s="138"/>
      <c r="G3068" s="138"/>
      <c r="H3068" s="6">
        <f t="shared" si="166"/>
        <v>0</v>
      </c>
      <c r="I3068" s="22" t="e">
        <f t="shared" si="165"/>
        <v>#DIV/0!</v>
      </c>
      <c r="M3068" s="2"/>
    </row>
    <row r="3069" spans="1:13" ht="12.75" hidden="1">
      <c r="A3069" s="12"/>
      <c r="B3069" s="6"/>
      <c r="F3069" s="138"/>
      <c r="G3069" s="138"/>
      <c r="H3069" s="6">
        <f t="shared" si="166"/>
        <v>0</v>
      </c>
      <c r="I3069" s="22" t="e">
        <f t="shared" si="165"/>
        <v>#DIV/0!</v>
      </c>
      <c r="M3069" s="2"/>
    </row>
    <row r="3070" spans="1:13" ht="12.75" hidden="1">
      <c r="A3070" s="12"/>
      <c r="B3070" s="6"/>
      <c r="F3070" s="138"/>
      <c r="G3070" s="138"/>
      <c r="H3070" s="6">
        <f t="shared" si="166"/>
        <v>0</v>
      </c>
      <c r="I3070" s="22" t="e">
        <f t="shared" si="165"/>
        <v>#DIV/0!</v>
      </c>
      <c r="M3070" s="2"/>
    </row>
    <row r="3071" spans="1:13" ht="12.75" hidden="1">
      <c r="A3071" s="12"/>
      <c r="B3071" s="6"/>
      <c r="F3071" s="138"/>
      <c r="G3071" s="138"/>
      <c r="H3071" s="6">
        <f t="shared" si="166"/>
        <v>0</v>
      </c>
      <c r="I3071" s="22" t="e">
        <f t="shared" si="165"/>
        <v>#DIV/0!</v>
      </c>
      <c r="M3071" s="2"/>
    </row>
    <row r="3072" spans="1:13" ht="12.75" hidden="1">
      <c r="A3072" s="12"/>
      <c r="B3072" s="6"/>
      <c r="F3072" s="138"/>
      <c r="G3072" s="138"/>
      <c r="H3072" s="6">
        <f t="shared" si="166"/>
        <v>0</v>
      </c>
      <c r="I3072" s="22" t="e">
        <f t="shared" si="165"/>
        <v>#DIV/0!</v>
      </c>
      <c r="M3072" s="2"/>
    </row>
    <row r="3073" spans="1:13" ht="12.75" hidden="1">
      <c r="A3073" s="12"/>
      <c r="B3073" s="6"/>
      <c r="F3073" s="138"/>
      <c r="G3073" s="138"/>
      <c r="H3073" s="6">
        <f t="shared" si="166"/>
        <v>0</v>
      </c>
      <c r="I3073" s="22" t="e">
        <f t="shared" si="165"/>
        <v>#DIV/0!</v>
      </c>
      <c r="M3073" s="2"/>
    </row>
    <row r="3074" spans="1:13" ht="12.75" hidden="1">
      <c r="A3074" s="12"/>
      <c r="B3074" s="6"/>
      <c r="F3074" s="138"/>
      <c r="G3074" s="138"/>
      <c r="H3074" s="6">
        <f t="shared" si="166"/>
        <v>0</v>
      </c>
      <c r="I3074" s="22" t="e">
        <f t="shared" si="165"/>
        <v>#DIV/0!</v>
      </c>
      <c r="M3074" s="2"/>
    </row>
    <row r="3075" spans="1:13" ht="12.75" hidden="1">
      <c r="A3075" s="12"/>
      <c r="B3075" s="6"/>
      <c r="F3075" s="138"/>
      <c r="G3075" s="138"/>
      <c r="H3075" s="6">
        <f t="shared" si="166"/>
        <v>0</v>
      </c>
      <c r="I3075" s="22" t="e">
        <f t="shared" si="165"/>
        <v>#DIV/0!</v>
      </c>
      <c r="M3075" s="2"/>
    </row>
    <row r="3076" spans="1:13" ht="12.75" hidden="1">
      <c r="A3076" s="12"/>
      <c r="B3076" s="6"/>
      <c r="F3076" s="138"/>
      <c r="G3076" s="138"/>
      <c r="H3076" s="6">
        <f t="shared" si="166"/>
        <v>0</v>
      </c>
      <c r="I3076" s="22" t="e">
        <f t="shared" si="165"/>
        <v>#DIV/0!</v>
      </c>
      <c r="M3076" s="2"/>
    </row>
    <row r="3077" spans="1:13" ht="12.75" hidden="1">
      <c r="A3077" s="12"/>
      <c r="B3077" s="6"/>
      <c r="F3077" s="138"/>
      <c r="G3077" s="138"/>
      <c r="H3077" s="6">
        <f t="shared" si="166"/>
        <v>0</v>
      </c>
      <c r="I3077" s="22" t="e">
        <f t="shared" si="165"/>
        <v>#DIV/0!</v>
      </c>
      <c r="M3077" s="2"/>
    </row>
    <row r="3078" spans="1:13" ht="12.75" hidden="1">
      <c r="A3078" s="12"/>
      <c r="B3078" s="6"/>
      <c r="F3078" s="138"/>
      <c r="G3078" s="138"/>
      <c r="H3078" s="6">
        <f t="shared" si="166"/>
        <v>0</v>
      </c>
      <c r="I3078" s="22" t="e">
        <f t="shared" si="165"/>
        <v>#DIV/0!</v>
      </c>
      <c r="M3078" s="2"/>
    </row>
    <row r="3079" spans="1:13" ht="12.75" hidden="1">
      <c r="A3079" s="12"/>
      <c r="B3079" s="6"/>
      <c r="F3079" s="138"/>
      <c r="G3079" s="138"/>
      <c r="H3079" s="6">
        <f t="shared" si="166"/>
        <v>0</v>
      </c>
      <c r="I3079" s="22" t="e">
        <f t="shared" si="165"/>
        <v>#DIV/0!</v>
      </c>
      <c r="M3079" s="2"/>
    </row>
    <row r="3080" spans="1:13" ht="12.75" hidden="1">
      <c r="A3080" s="12"/>
      <c r="B3080" s="6"/>
      <c r="F3080" s="138"/>
      <c r="G3080" s="138"/>
      <c r="H3080" s="6">
        <f t="shared" si="166"/>
        <v>0</v>
      </c>
      <c r="I3080" s="22" t="e">
        <f t="shared" si="165"/>
        <v>#DIV/0!</v>
      </c>
      <c r="M3080" s="2"/>
    </row>
    <row r="3081" spans="1:13" ht="12.75" hidden="1">
      <c r="A3081" s="12"/>
      <c r="B3081" s="6"/>
      <c r="F3081" s="138"/>
      <c r="G3081" s="138"/>
      <c r="H3081" s="6">
        <f t="shared" si="166"/>
        <v>0</v>
      </c>
      <c r="I3081" s="22" t="e">
        <f aca="true" t="shared" si="167" ref="I3081:I3144">+B3081/M3081</f>
        <v>#DIV/0!</v>
      </c>
      <c r="M3081" s="2"/>
    </row>
    <row r="3082" spans="1:13" ht="12.75" hidden="1">
      <c r="A3082" s="12"/>
      <c r="B3082" s="6"/>
      <c r="F3082" s="138"/>
      <c r="G3082" s="138"/>
      <c r="H3082" s="6">
        <f t="shared" si="166"/>
        <v>0</v>
      </c>
      <c r="I3082" s="22" t="e">
        <f t="shared" si="167"/>
        <v>#DIV/0!</v>
      </c>
      <c r="M3082" s="2"/>
    </row>
    <row r="3083" spans="1:13" ht="12.75" hidden="1">
      <c r="A3083" s="12"/>
      <c r="B3083" s="6"/>
      <c r="F3083" s="138"/>
      <c r="G3083" s="138"/>
      <c r="H3083" s="6">
        <f aca="true" t="shared" si="168" ref="H3083:H3146">H3082-B3083</f>
        <v>0</v>
      </c>
      <c r="I3083" s="22" t="e">
        <f t="shared" si="167"/>
        <v>#DIV/0!</v>
      </c>
      <c r="M3083" s="2"/>
    </row>
    <row r="3084" spans="1:13" ht="12.75" hidden="1">
      <c r="A3084" s="12"/>
      <c r="B3084" s="6"/>
      <c r="F3084" s="138"/>
      <c r="G3084" s="138"/>
      <c r="H3084" s="6">
        <f t="shared" si="168"/>
        <v>0</v>
      </c>
      <c r="I3084" s="22" t="e">
        <f t="shared" si="167"/>
        <v>#DIV/0!</v>
      </c>
      <c r="M3084" s="2"/>
    </row>
    <row r="3085" spans="1:13" ht="12.75" hidden="1">
      <c r="A3085" s="12"/>
      <c r="B3085" s="6"/>
      <c r="F3085" s="138"/>
      <c r="G3085" s="138"/>
      <c r="H3085" s="6">
        <f t="shared" si="168"/>
        <v>0</v>
      </c>
      <c r="I3085" s="22" t="e">
        <f t="shared" si="167"/>
        <v>#DIV/0!</v>
      </c>
      <c r="M3085" s="2"/>
    </row>
    <row r="3086" spans="1:13" ht="12.75" hidden="1">
      <c r="A3086" s="12"/>
      <c r="B3086" s="6"/>
      <c r="F3086" s="138"/>
      <c r="G3086" s="138"/>
      <c r="H3086" s="6">
        <f t="shared" si="168"/>
        <v>0</v>
      </c>
      <c r="I3086" s="22" t="e">
        <f t="shared" si="167"/>
        <v>#DIV/0!</v>
      </c>
      <c r="M3086" s="2"/>
    </row>
    <row r="3087" spans="1:13" ht="12.75" hidden="1">
      <c r="A3087" s="12"/>
      <c r="B3087" s="6"/>
      <c r="F3087" s="138"/>
      <c r="G3087" s="138"/>
      <c r="H3087" s="6">
        <f t="shared" si="168"/>
        <v>0</v>
      </c>
      <c r="I3087" s="22" t="e">
        <f t="shared" si="167"/>
        <v>#DIV/0!</v>
      </c>
      <c r="M3087" s="2"/>
    </row>
    <row r="3088" spans="1:13" ht="12.75" hidden="1">
      <c r="A3088" s="12"/>
      <c r="B3088" s="6"/>
      <c r="F3088" s="138"/>
      <c r="G3088" s="138"/>
      <c r="H3088" s="6">
        <f t="shared" si="168"/>
        <v>0</v>
      </c>
      <c r="I3088" s="22" t="e">
        <f t="shared" si="167"/>
        <v>#DIV/0!</v>
      </c>
      <c r="M3088" s="2"/>
    </row>
    <row r="3089" spans="1:13" ht="12.75" hidden="1">
      <c r="A3089" s="12"/>
      <c r="B3089" s="6"/>
      <c r="F3089" s="138"/>
      <c r="G3089" s="138"/>
      <c r="H3089" s="6">
        <f t="shared" si="168"/>
        <v>0</v>
      </c>
      <c r="I3089" s="22" t="e">
        <f t="shared" si="167"/>
        <v>#DIV/0!</v>
      </c>
      <c r="M3089" s="2"/>
    </row>
    <row r="3090" spans="1:13" ht="12.75" hidden="1">
      <c r="A3090" s="12"/>
      <c r="B3090" s="6"/>
      <c r="F3090" s="138"/>
      <c r="G3090" s="138"/>
      <c r="H3090" s="6">
        <f t="shared" si="168"/>
        <v>0</v>
      </c>
      <c r="I3090" s="22" t="e">
        <f t="shared" si="167"/>
        <v>#DIV/0!</v>
      </c>
      <c r="M3090" s="2"/>
    </row>
    <row r="3091" spans="1:13" ht="12.75" hidden="1">
      <c r="A3091" s="12"/>
      <c r="B3091" s="6"/>
      <c r="F3091" s="138"/>
      <c r="G3091" s="138"/>
      <c r="H3091" s="6">
        <f t="shared" si="168"/>
        <v>0</v>
      </c>
      <c r="I3091" s="22" t="e">
        <f t="shared" si="167"/>
        <v>#DIV/0!</v>
      </c>
      <c r="M3091" s="2"/>
    </row>
    <row r="3092" spans="1:13" ht="12.75" hidden="1">
      <c r="A3092" s="12"/>
      <c r="B3092" s="6"/>
      <c r="F3092" s="138"/>
      <c r="G3092" s="138"/>
      <c r="H3092" s="6">
        <f t="shared" si="168"/>
        <v>0</v>
      </c>
      <c r="I3092" s="22" t="e">
        <f t="shared" si="167"/>
        <v>#DIV/0!</v>
      </c>
      <c r="M3092" s="2"/>
    </row>
    <row r="3093" spans="1:13" ht="12.75" hidden="1">
      <c r="A3093" s="12"/>
      <c r="B3093" s="6"/>
      <c r="F3093" s="138"/>
      <c r="G3093" s="138"/>
      <c r="H3093" s="6">
        <f t="shared" si="168"/>
        <v>0</v>
      </c>
      <c r="I3093" s="22" t="e">
        <f t="shared" si="167"/>
        <v>#DIV/0!</v>
      </c>
      <c r="M3093" s="2"/>
    </row>
    <row r="3094" spans="1:13" ht="12.75" hidden="1">
      <c r="A3094" s="12"/>
      <c r="B3094" s="6"/>
      <c r="F3094" s="138"/>
      <c r="G3094" s="138"/>
      <c r="H3094" s="6">
        <f t="shared" si="168"/>
        <v>0</v>
      </c>
      <c r="I3094" s="22" t="e">
        <f t="shared" si="167"/>
        <v>#DIV/0!</v>
      </c>
      <c r="M3094" s="2"/>
    </row>
    <row r="3095" spans="1:13" ht="12.75" hidden="1">
      <c r="A3095" s="12"/>
      <c r="B3095" s="6"/>
      <c r="F3095" s="138"/>
      <c r="G3095" s="138"/>
      <c r="H3095" s="6">
        <f t="shared" si="168"/>
        <v>0</v>
      </c>
      <c r="I3095" s="22" t="e">
        <f t="shared" si="167"/>
        <v>#DIV/0!</v>
      </c>
      <c r="M3095" s="2"/>
    </row>
    <row r="3096" spans="1:13" ht="12.75" hidden="1">
      <c r="A3096" s="12"/>
      <c r="B3096" s="6"/>
      <c r="F3096" s="138"/>
      <c r="G3096" s="138"/>
      <c r="H3096" s="6">
        <f t="shared" si="168"/>
        <v>0</v>
      </c>
      <c r="I3096" s="22" t="e">
        <f t="shared" si="167"/>
        <v>#DIV/0!</v>
      </c>
      <c r="M3096" s="2"/>
    </row>
    <row r="3097" spans="1:13" ht="12.75" hidden="1">
      <c r="A3097" s="12"/>
      <c r="B3097" s="6"/>
      <c r="F3097" s="138"/>
      <c r="G3097" s="138"/>
      <c r="H3097" s="6">
        <f t="shared" si="168"/>
        <v>0</v>
      </c>
      <c r="I3097" s="22" t="e">
        <f t="shared" si="167"/>
        <v>#DIV/0!</v>
      </c>
      <c r="M3097" s="2"/>
    </row>
    <row r="3098" spans="1:13" ht="12.75" hidden="1">
      <c r="A3098" s="12"/>
      <c r="B3098" s="6"/>
      <c r="F3098" s="138"/>
      <c r="G3098" s="138"/>
      <c r="H3098" s="6">
        <f t="shared" si="168"/>
        <v>0</v>
      </c>
      <c r="I3098" s="22" t="e">
        <f t="shared" si="167"/>
        <v>#DIV/0!</v>
      </c>
      <c r="M3098" s="2"/>
    </row>
    <row r="3099" spans="1:13" ht="12.75" hidden="1">
      <c r="A3099" s="12"/>
      <c r="B3099" s="6"/>
      <c r="F3099" s="138"/>
      <c r="G3099" s="138"/>
      <c r="H3099" s="6">
        <f t="shared" si="168"/>
        <v>0</v>
      </c>
      <c r="I3099" s="22" t="e">
        <f t="shared" si="167"/>
        <v>#DIV/0!</v>
      </c>
      <c r="M3099" s="2"/>
    </row>
    <row r="3100" spans="1:13" ht="12.75" hidden="1">
      <c r="A3100" s="12"/>
      <c r="B3100" s="6"/>
      <c r="F3100" s="138"/>
      <c r="G3100" s="138"/>
      <c r="H3100" s="6">
        <f t="shared" si="168"/>
        <v>0</v>
      </c>
      <c r="I3100" s="22" t="e">
        <f t="shared" si="167"/>
        <v>#DIV/0!</v>
      </c>
      <c r="M3100" s="2"/>
    </row>
    <row r="3101" spans="1:13" ht="12.75" hidden="1">
      <c r="A3101" s="12"/>
      <c r="B3101" s="6"/>
      <c r="F3101" s="138"/>
      <c r="G3101" s="138"/>
      <c r="H3101" s="6">
        <f t="shared" si="168"/>
        <v>0</v>
      </c>
      <c r="I3101" s="22" t="e">
        <f t="shared" si="167"/>
        <v>#DIV/0!</v>
      </c>
      <c r="M3101" s="2"/>
    </row>
    <row r="3102" spans="1:13" ht="12.75" hidden="1">
      <c r="A3102" s="12"/>
      <c r="B3102" s="6"/>
      <c r="F3102" s="138"/>
      <c r="G3102" s="138"/>
      <c r="H3102" s="6">
        <f t="shared" si="168"/>
        <v>0</v>
      </c>
      <c r="I3102" s="22" t="e">
        <f t="shared" si="167"/>
        <v>#DIV/0!</v>
      </c>
      <c r="M3102" s="2"/>
    </row>
    <row r="3103" spans="1:13" ht="12.75" hidden="1">
      <c r="A3103" s="12"/>
      <c r="B3103" s="6"/>
      <c r="F3103" s="138"/>
      <c r="G3103" s="138"/>
      <c r="H3103" s="6">
        <f t="shared" si="168"/>
        <v>0</v>
      </c>
      <c r="I3103" s="22" t="e">
        <f t="shared" si="167"/>
        <v>#DIV/0!</v>
      </c>
      <c r="M3103" s="2"/>
    </row>
    <row r="3104" spans="1:13" ht="12.75" hidden="1">
      <c r="A3104" s="12"/>
      <c r="B3104" s="6"/>
      <c r="F3104" s="138"/>
      <c r="G3104" s="138"/>
      <c r="H3104" s="6">
        <f t="shared" si="168"/>
        <v>0</v>
      </c>
      <c r="I3104" s="22" t="e">
        <f t="shared" si="167"/>
        <v>#DIV/0!</v>
      </c>
      <c r="M3104" s="2"/>
    </row>
    <row r="3105" spans="1:13" ht="12.75" hidden="1">
      <c r="A3105" s="12"/>
      <c r="B3105" s="6"/>
      <c r="F3105" s="138"/>
      <c r="G3105" s="138"/>
      <c r="H3105" s="6">
        <f t="shared" si="168"/>
        <v>0</v>
      </c>
      <c r="I3105" s="22" t="e">
        <f t="shared" si="167"/>
        <v>#DIV/0!</v>
      </c>
      <c r="M3105" s="2"/>
    </row>
    <row r="3106" spans="1:13" ht="12.75" hidden="1">
      <c r="A3106" s="12"/>
      <c r="B3106" s="6"/>
      <c r="F3106" s="138"/>
      <c r="G3106" s="138"/>
      <c r="H3106" s="6">
        <f t="shared" si="168"/>
        <v>0</v>
      </c>
      <c r="I3106" s="22" t="e">
        <f t="shared" si="167"/>
        <v>#DIV/0!</v>
      </c>
      <c r="M3106" s="2"/>
    </row>
    <row r="3107" spans="1:13" ht="12.75" hidden="1">
      <c r="A3107" s="12"/>
      <c r="B3107" s="6"/>
      <c r="F3107" s="138"/>
      <c r="G3107" s="138"/>
      <c r="H3107" s="6">
        <f t="shared" si="168"/>
        <v>0</v>
      </c>
      <c r="I3107" s="22" t="e">
        <f t="shared" si="167"/>
        <v>#DIV/0!</v>
      </c>
      <c r="M3107" s="2"/>
    </row>
    <row r="3108" spans="1:13" ht="12.75" hidden="1">
      <c r="A3108" s="12"/>
      <c r="B3108" s="6"/>
      <c r="F3108" s="138"/>
      <c r="G3108" s="138"/>
      <c r="H3108" s="6">
        <f t="shared" si="168"/>
        <v>0</v>
      </c>
      <c r="I3108" s="22" t="e">
        <f t="shared" si="167"/>
        <v>#DIV/0!</v>
      </c>
      <c r="M3108" s="2"/>
    </row>
    <row r="3109" spans="1:13" ht="12.75" hidden="1">
      <c r="A3109" s="12"/>
      <c r="B3109" s="6"/>
      <c r="F3109" s="138"/>
      <c r="G3109" s="138"/>
      <c r="H3109" s="6">
        <f t="shared" si="168"/>
        <v>0</v>
      </c>
      <c r="I3109" s="22" t="e">
        <f t="shared" si="167"/>
        <v>#DIV/0!</v>
      </c>
      <c r="M3109" s="2"/>
    </row>
    <row r="3110" spans="1:13" ht="12.75" hidden="1">
      <c r="A3110" s="12"/>
      <c r="B3110" s="6"/>
      <c r="F3110" s="138"/>
      <c r="G3110" s="138"/>
      <c r="H3110" s="6">
        <f t="shared" si="168"/>
        <v>0</v>
      </c>
      <c r="I3110" s="22" t="e">
        <f t="shared" si="167"/>
        <v>#DIV/0!</v>
      </c>
      <c r="M3110" s="2"/>
    </row>
    <row r="3111" spans="1:13" ht="12.75" hidden="1">
      <c r="A3111" s="12"/>
      <c r="B3111" s="6"/>
      <c r="F3111" s="138"/>
      <c r="G3111" s="138"/>
      <c r="H3111" s="6">
        <f t="shared" si="168"/>
        <v>0</v>
      </c>
      <c r="I3111" s="22" t="e">
        <f t="shared" si="167"/>
        <v>#DIV/0!</v>
      </c>
      <c r="M3111" s="2"/>
    </row>
    <row r="3112" spans="1:13" ht="12.75" hidden="1">
      <c r="A3112" s="12"/>
      <c r="B3112" s="6"/>
      <c r="F3112" s="138"/>
      <c r="G3112" s="138"/>
      <c r="H3112" s="6">
        <f t="shared" si="168"/>
        <v>0</v>
      </c>
      <c r="I3112" s="22" t="e">
        <f t="shared" si="167"/>
        <v>#DIV/0!</v>
      </c>
      <c r="M3112" s="2"/>
    </row>
    <row r="3113" spans="1:13" ht="12.75" hidden="1">
      <c r="A3113" s="12"/>
      <c r="B3113" s="6"/>
      <c r="F3113" s="138"/>
      <c r="G3113" s="138"/>
      <c r="H3113" s="6">
        <f t="shared" si="168"/>
        <v>0</v>
      </c>
      <c r="I3113" s="22" t="e">
        <f t="shared" si="167"/>
        <v>#DIV/0!</v>
      </c>
      <c r="M3113" s="2"/>
    </row>
    <row r="3114" spans="1:13" ht="12.75" hidden="1">
      <c r="A3114" s="12"/>
      <c r="B3114" s="6"/>
      <c r="F3114" s="138"/>
      <c r="G3114" s="138"/>
      <c r="H3114" s="6">
        <f t="shared" si="168"/>
        <v>0</v>
      </c>
      <c r="I3114" s="22" t="e">
        <f t="shared" si="167"/>
        <v>#DIV/0!</v>
      </c>
      <c r="M3114" s="2"/>
    </row>
    <row r="3115" spans="1:13" ht="12.75" hidden="1">
      <c r="A3115" s="12"/>
      <c r="B3115" s="6"/>
      <c r="F3115" s="138"/>
      <c r="G3115" s="138"/>
      <c r="H3115" s="6">
        <f t="shared" si="168"/>
        <v>0</v>
      </c>
      <c r="I3115" s="22" t="e">
        <f t="shared" si="167"/>
        <v>#DIV/0!</v>
      </c>
      <c r="M3115" s="2"/>
    </row>
    <row r="3116" spans="1:13" ht="12.75" hidden="1">
      <c r="A3116" s="12"/>
      <c r="B3116" s="6"/>
      <c r="F3116" s="138"/>
      <c r="G3116" s="138"/>
      <c r="H3116" s="6">
        <f t="shared" si="168"/>
        <v>0</v>
      </c>
      <c r="I3116" s="22" t="e">
        <f t="shared" si="167"/>
        <v>#DIV/0!</v>
      </c>
      <c r="M3116" s="2"/>
    </row>
    <row r="3117" spans="1:13" ht="12.75" hidden="1">
      <c r="A3117" s="12"/>
      <c r="B3117" s="6"/>
      <c r="F3117" s="138"/>
      <c r="G3117" s="138"/>
      <c r="H3117" s="6">
        <f t="shared" si="168"/>
        <v>0</v>
      </c>
      <c r="I3117" s="22" t="e">
        <f t="shared" si="167"/>
        <v>#DIV/0!</v>
      </c>
      <c r="M3117" s="2"/>
    </row>
    <row r="3118" spans="1:13" ht="12.75" hidden="1">
      <c r="A3118" s="12"/>
      <c r="B3118" s="6"/>
      <c r="F3118" s="138"/>
      <c r="G3118" s="138"/>
      <c r="H3118" s="6">
        <f t="shared" si="168"/>
        <v>0</v>
      </c>
      <c r="I3118" s="22" t="e">
        <f t="shared" si="167"/>
        <v>#DIV/0!</v>
      </c>
      <c r="M3118" s="2"/>
    </row>
    <row r="3119" spans="1:13" ht="12.75" hidden="1">
      <c r="A3119" s="12"/>
      <c r="B3119" s="6"/>
      <c r="F3119" s="138"/>
      <c r="G3119" s="138"/>
      <c r="H3119" s="6">
        <f t="shared" si="168"/>
        <v>0</v>
      </c>
      <c r="I3119" s="22" t="e">
        <f t="shared" si="167"/>
        <v>#DIV/0!</v>
      </c>
      <c r="M3119" s="2"/>
    </row>
    <row r="3120" spans="1:13" ht="12.75" hidden="1">
      <c r="A3120" s="12"/>
      <c r="B3120" s="6"/>
      <c r="F3120" s="138"/>
      <c r="G3120" s="138"/>
      <c r="H3120" s="6">
        <f t="shared" si="168"/>
        <v>0</v>
      </c>
      <c r="I3120" s="22" t="e">
        <f t="shared" si="167"/>
        <v>#DIV/0!</v>
      </c>
      <c r="M3120" s="2"/>
    </row>
    <row r="3121" spans="1:13" ht="12.75" hidden="1">
      <c r="A3121" s="12"/>
      <c r="B3121" s="6"/>
      <c r="F3121" s="138"/>
      <c r="G3121" s="138"/>
      <c r="H3121" s="6">
        <f t="shared" si="168"/>
        <v>0</v>
      </c>
      <c r="I3121" s="22" t="e">
        <f t="shared" si="167"/>
        <v>#DIV/0!</v>
      </c>
      <c r="M3121" s="2"/>
    </row>
    <row r="3122" spans="1:13" ht="12.75" hidden="1">
      <c r="A3122" s="12"/>
      <c r="B3122" s="6"/>
      <c r="F3122" s="138"/>
      <c r="G3122" s="138"/>
      <c r="H3122" s="6">
        <f t="shared" si="168"/>
        <v>0</v>
      </c>
      <c r="I3122" s="22" t="e">
        <f t="shared" si="167"/>
        <v>#DIV/0!</v>
      </c>
      <c r="M3122" s="2"/>
    </row>
    <row r="3123" spans="1:13" ht="12.75" hidden="1">
      <c r="A3123" s="12"/>
      <c r="B3123" s="6"/>
      <c r="F3123" s="138"/>
      <c r="G3123" s="138"/>
      <c r="H3123" s="6">
        <f t="shared" si="168"/>
        <v>0</v>
      </c>
      <c r="I3123" s="22" t="e">
        <f t="shared" si="167"/>
        <v>#DIV/0!</v>
      </c>
      <c r="M3123" s="2"/>
    </row>
    <row r="3124" spans="1:13" ht="12.75" hidden="1">
      <c r="A3124" s="12"/>
      <c r="B3124" s="6"/>
      <c r="F3124" s="138"/>
      <c r="G3124" s="138"/>
      <c r="H3124" s="6">
        <f t="shared" si="168"/>
        <v>0</v>
      </c>
      <c r="I3124" s="22" t="e">
        <f t="shared" si="167"/>
        <v>#DIV/0!</v>
      </c>
      <c r="M3124" s="2"/>
    </row>
    <row r="3125" spans="1:13" ht="12.75" hidden="1">
      <c r="A3125" s="12"/>
      <c r="B3125" s="6"/>
      <c r="F3125" s="138"/>
      <c r="G3125" s="138"/>
      <c r="H3125" s="6">
        <f t="shared" si="168"/>
        <v>0</v>
      </c>
      <c r="I3125" s="22" t="e">
        <f t="shared" si="167"/>
        <v>#DIV/0!</v>
      </c>
      <c r="M3125" s="2"/>
    </row>
    <row r="3126" spans="1:13" ht="12.75" hidden="1">
      <c r="A3126" s="12"/>
      <c r="B3126" s="6"/>
      <c r="F3126" s="138"/>
      <c r="G3126" s="138"/>
      <c r="H3126" s="6">
        <f t="shared" si="168"/>
        <v>0</v>
      </c>
      <c r="I3126" s="22" t="e">
        <f t="shared" si="167"/>
        <v>#DIV/0!</v>
      </c>
      <c r="M3126" s="2"/>
    </row>
    <row r="3127" spans="1:13" ht="12.75" hidden="1">
      <c r="A3127" s="12"/>
      <c r="B3127" s="6"/>
      <c r="F3127" s="138"/>
      <c r="G3127" s="138"/>
      <c r="H3127" s="6">
        <f t="shared" si="168"/>
        <v>0</v>
      </c>
      <c r="I3127" s="22" t="e">
        <f t="shared" si="167"/>
        <v>#DIV/0!</v>
      </c>
      <c r="M3127" s="2"/>
    </row>
    <row r="3128" spans="1:13" ht="12.75" hidden="1">
      <c r="A3128" s="12"/>
      <c r="B3128" s="6"/>
      <c r="F3128" s="138"/>
      <c r="G3128" s="138"/>
      <c r="H3128" s="6">
        <f t="shared" si="168"/>
        <v>0</v>
      </c>
      <c r="I3128" s="22" t="e">
        <f t="shared" si="167"/>
        <v>#DIV/0!</v>
      </c>
      <c r="M3128" s="2"/>
    </row>
    <row r="3129" spans="1:13" ht="12.75" hidden="1">
      <c r="A3129" s="12"/>
      <c r="B3129" s="6"/>
      <c r="F3129" s="138"/>
      <c r="G3129" s="138"/>
      <c r="H3129" s="6">
        <f t="shared" si="168"/>
        <v>0</v>
      </c>
      <c r="I3129" s="22" t="e">
        <f t="shared" si="167"/>
        <v>#DIV/0!</v>
      </c>
      <c r="M3129" s="2"/>
    </row>
    <row r="3130" spans="1:13" ht="12.75" hidden="1">
      <c r="A3130" s="12"/>
      <c r="B3130" s="6"/>
      <c r="F3130" s="138"/>
      <c r="G3130" s="138"/>
      <c r="H3130" s="6">
        <f t="shared" si="168"/>
        <v>0</v>
      </c>
      <c r="I3130" s="22" t="e">
        <f t="shared" si="167"/>
        <v>#DIV/0!</v>
      </c>
      <c r="M3130" s="2"/>
    </row>
    <row r="3131" spans="1:13" ht="12.75" hidden="1">
      <c r="A3131" s="12"/>
      <c r="B3131" s="6"/>
      <c r="F3131" s="138"/>
      <c r="G3131" s="138"/>
      <c r="H3131" s="6">
        <f t="shared" si="168"/>
        <v>0</v>
      </c>
      <c r="I3131" s="22" t="e">
        <f t="shared" si="167"/>
        <v>#DIV/0!</v>
      </c>
      <c r="M3131" s="2"/>
    </row>
    <row r="3132" spans="1:13" ht="12.75" hidden="1">
      <c r="A3132" s="12"/>
      <c r="B3132" s="6"/>
      <c r="F3132" s="138"/>
      <c r="G3132" s="138"/>
      <c r="H3132" s="6">
        <f t="shared" si="168"/>
        <v>0</v>
      </c>
      <c r="I3132" s="22" t="e">
        <f t="shared" si="167"/>
        <v>#DIV/0!</v>
      </c>
      <c r="M3132" s="2"/>
    </row>
    <row r="3133" spans="1:13" ht="12.75" hidden="1">
      <c r="A3133" s="12"/>
      <c r="B3133" s="6"/>
      <c r="F3133" s="138"/>
      <c r="G3133" s="138"/>
      <c r="H3133" s="6">
        <f t="shared" si="168"/>
        <v>0</v>
      </c>
      <c r="I3133" s="22" t="e">
        <f t="shared" si="167"/>
        <v>#DIV/0!</v>
      </c>
      <c r="M3133" s="2"/>
    </row>
    <row r="3134" spans="1:13" ht="12.75" hidden="1">
      <c r="A3134" s="12"/>
      <c r="B3134" s="6"/>
      <c r="F3134" s="138"/>
      <c r="G3134" s="138"/>
      <c r="H3134" s="6">
        <f t="shared" si="168"/>
        <v>0</v>
      </c>
      <c r="I3134" s="22" t="e">
        <f t="shared" si="167"/>
        <v>#DIV/0!</v>
      </c>
      <c r="M3134" s="2"/>
    </row>
    <row r="3135" spans="1:13" ht="12.75" hidden="1">
      <c r="A3135" s="12"/>
      <c r="B3135" s="6"/>
      <c r="F3135" s="138"/>
      <c r="G3135" s="138"/>
      <c r="H3135" s="6">
        <f t="shared" si="168"/>
        <v>0</v>
      </c>
      <c r="I3135" s="22" t="e">
        <f t="shared" si="167"/>
        <v>#DIV/0!</v>
      </c>
      <c r="M3135" s="2"/>
    </row>
    <row r="3136" spans="1:13" ht="12.75" hidden="1">
      <c r="A3136" s="12"/>
      <c r="B3136" s="6"/>
      <c r="F3136" s="138"/>
      <c r="G3136" s="138"/>
      <c r="H3136" s="6">
        <f t="shared" si="168"/>
        <v>0</v>
      </c>
      <c r="I3136" s="22" t="e">
        <f t="shared" si="167"/>
        <v>#DIV/0!</v>
      </c>
      <c r="M3136" s="2"/>
    </row>
    <row r="3137" spans="1:13" ht="12.75" hidden="1">
      <c r="A3137" s="12"/>
      <c r="B3137" s="6"/>
      <c r="F3137" s="138"/>
      <c r="G3137" s="138"/>
      <c r="H3137" s="6">
        <f t="shared" si="168"/>
        <v>0</v>
      </c>
      <c r="I3137" s="22" t="e">
        <f t="shared" si="167"/>
        <v>#DIV/0!</v>
      </c>
      <c r="M3137" s="2"/>
    </row>
    <row r="3138" spans="1:13" ht="12.75" hidden="1">
      <c r="A3138" s="12"/>
      <c r="B3138" s="6"/>
      <c r="F3138" s="138"/>
      <c r="G3138" s="138"/>
      <c r="H3138" s="6">
        <f t="shared" si="168"/>
        <v>0</v>
      </c>
      <c r="I3138" s="22" t="e">
        <f t="shared" si="167"/>
        <v>#DIV/0!</v>
      </c>
      <c r="M3138" s="2"/>
    </row>
    <row r="3139" spans="1:13" ht="12.75" hidden="1">
      <c r="A3139" s="12"/>
      <c r="B3139" s="6"/>
      <c r="F3139" s="138"/>
      <c r="G3139" s="138"/>
      <c r="H3139" s="6">
        <f t="shared" si="168"/>
        <v>0</v>
      </c>
      <c r="I3139" s="22" t="e">
        <f t="shared" si="167"/>
        <v>#DIV/0!</v>
      </c>
      <c r="M3139" s="2"/>
    </row>
    <row r="3140" spans="1:13" ht="12.75" hidden="1">
      <c r="A3140" s="12"/>
      <c r="B3140" s="6"/>
      <c r="F3140" s="138"/>
      <c r="G3140" s="138"/>
      <c r="H3140" s="6">
        <f t="shared" si="168"/>
        <v>0</v>
      </c>
      <c r="I3140" s="22" t="e">
        <f t="shared" si="167"/>
        <v>#DIV/0!</v>
      </c>
      <c r="M3140" s="2"/>
    </row>
    <row r="3141" spans="1:13" ht="12.75" hidden="1">
      <c r="A3141" s="12"/>
      <c r="B3141" s="6"/>
      <c r="F3141" s="138"/>
      <c r="G3141" s="138"/>
      <c r="H3141" s="6">
        <f t="shared" si="168"/>
        <v>0</v>
      </c>
      <c r="I3141" s="22" t="e">
        <f t="shared" si="167"/>
        <v>#DIV/0!</v>
      </c>
      <c r="M3141" s="2"/>
    </row>
    <row r="3142" spans="1:13" ht="12.75" hidden="1">
      <c r="A3142" s="12"/>
      <c r="B3142" s="6"/>
      <c r="F3142" s="138"/>
      <c r="G3142" s="138"/>
      <c r="H3142" s="6">
        <f t="shared" si="168"/>
        <v>0</v>
      </c>
      <c r="I3142" s="22" t="e">
        <f t="shared" si="167"/>
        <v>#DIV/0!</v>
      </c>
      <c r="M3142" s="2"/>
    </row>
    <row r="3143" spans="1:13" ht="12.75" hidden="1">
      <c r="A3143" s="12"/>
      <c r="B3143" s="6"/>
      <c r="F3143" s="138"/>
      <c r="G3143" s="138"/>
      <c r="H3143" s="6">
        <f t="shared" si="168"/>
        <v>0</v>
      </c>
      <c r="I3143" s="22" t="e">
        <f t="shared" si="167"/>
        <v>#DIV/0!</v>
      </c>
      <c r="M3143" s="2"/>
    </row>
    <row r="3144" spans="1:13" ht="12.75" hidden="1">
      <c r="A3144" s="12"/>
      <c r="B3144" s="6"/>
      <c r="F3144" s="138"/>
      <c r="G3144" s="138"/>
      <c r="H3144" s="6">
        <f t="shared" si="168"/>
        <v>0</v>
      </c>
      <c r="I3144" s="22" t="e">
        <f t="shared" si="167"/>
        <v>#DIV/0!</v>
      </c>
      <c r="M3144" s="2"/>
    </row>
    <row r="3145" spans="1:13" ht="12.75" hidden="1">
      <c r="A3145" s="12"/>
      <c r="B3145" s="6"/>
      <c r="F3145" s="138"/>
      <c r="G3145" s="138"/>
      <c r="H3145" s="6">
        <f t="shared" si="168"/>
        <v>0</v>
      </c>
      <c r="I3145" s="22" t="e">
        <f aca="true" t="shared" si="169" ref="I3145:I3199">+B3145/M3145</f>
        <v>#DIV/0!</v>
      </c>
      <c r="M3145" s="2"/>
    </row>
    <row r="3146" spans="1:13" ht="12.75" hidden="1">
      <c r="A3146" s="12"/>
      <c r="B3146" s="6"/>
      <c r="F3146" s="138"/>
      <c r="G3146" s="138"/>
      <c r="H3146" s="6">
        <f t="shared" si="168"/>
        <v>0</v>
      </c>
      <c r="I3146" s="22" t="e">
        <f t="shared" si="169"/>
        <v>#DIV/0!</v>
      </c>
      <c r="M3146" s="2"/>
    </row>
    <row r="3147" spans="1:13" ht="12.75" hidden="1">
      <c r="A3147" s="12"/>
      <c r="B3147" s="6"/>
      <c r="F3147" s="138"/>
      <c r="G3147" s="138"/>
      <c r="H3147" s="6">
        <f aca="true" t="shared" si="170" ref="H3147:H3199">H3146-B3147</f>
        <v>0</v>
      </c>
      <c r="I3147" s="22" t="e">
        <f t="shared" si="169"/>
        <v>#DIV/0!</v>
      </c>
      <c r="M3147" s="2"/>
    </row>
    <row r="3148" spans="1:13" ht="12.75" hidden="1">
      <c r="A3148" s="12"/>
      <c r="B3148" s="6"/>
      <c r="F3148" s="138"/>
      <c r="G3148" s="138"/>
      <c r="H3148" s="6">
        <f t="shared" si="170"/>
        <v>0</v>
      </c>
      <c r="I3148" s="22" t="e">
        <f t="shared" si="169"/>
        <v>#DIV/0!</v>
      </c>
      <c r="M3148" s="2"/>
    </row>
    <row r="3149" spans="1:13" ht="12.75" hidden="1">
      <c r="A3149" s="12"/>
      <c r="B3149" s="6"/>
      <c r="F3149" s="138"/>
      <c r="G3149" s="138"/>
      <c r="H3149" s="6">
        <f t="shared" si="170"/>
        <v>0</v>
      </c>
      <c r="I3149" s="22" t="e">
        <f t="shared" si="169"/>
        <v>#DIV/0!</v>
      </c>
      <c r="M3149" s="2"/>
    </row>
    <row r="3150" spans="1:13" ht="12.75" hidden="1">
      <c r="A3150" s="12"/>
      <c r="B3150" s="6"/>
      <c r="F3150" s="138"/>
      <c r="G3150" s="138"/>
      <c r="H3150" s="6">
        <f t="shared" si="170"/>
        <v>0</v>
      </c>
      <c r="I3150" s="22" t="e">
        <f t="shared" si="169"/>
        <v>#DIV/0!</v>
      </c>
      <c r="M3150" s="2"/>
    </row>
    <row r="3151" spans="1:13" ht="12.75" hidden="1">
      <c r="A3151" s="12"/>
      <c r="B3151" s="6"/>
      <c r="F3151" s="138"/>
      <c r="G3151" s="138"/>
      <c r="H3151" s="6">
        <f t="shared" si="170"/>
        <v>0</v>
      </c>
      <c r="I3151" s="22" t="e">
        <f t="shared" si="169"/>
        <v>#DIV/0!</v>
      </c>
      <c r="M3151" s="2"/>
    </row>
    <row r="3152" spans="1:13" ht="12.75" hidden="1">
      <c r="A3152" s="12"/>
      <c r="B3152" s="6"/>
      <c r="F3152" s="138"/>
      <c r="G3152" s="138"/>
      <c r="H3152" s="6">
        <f t="shared" si="170"/>
        <v>0</v>
      </c>
      <c r="I3152" s="22" t="e">
        <f t="shared" si="169"/>
        <v>#DIV/0!</v>
      </c>
      <c r="M3152" s="2"/>
    </row>
    <row r="3153" spans="1:13" ht="12.75" hidden="1">
      <c r="A3153" s="12"/>
      <c r="B3153" s="6"/>
      <c r="F3153" s="138"/>
      <c r="G3153" s="138"/>
      <c r="H3153" s="6">
        <f t="shared" si="170"/>
        <v>0</v>
      </c>
      <c r="I3153" s="22" t="e">
        <f t="shared" si="169"/>
        <v>#DIV/0!</v>
      </c>
      <c r="M3153" s="2"/>
    </row>
    <row r="3154" spans="1:13" ht="12.75" hidden="1">
      <c r="A3154" s="12"/>
      <c r="B3154" s="6"/>
      <c r="F3154" s="138"/>
      <c r="G3154" s="138"/>
      <c r="H3154" s="6">
        <f t="shared" si="170"/>
        <v>0</v>
      </c>
      <c r="I3154" s="22" t="e">
        <f t="shared" si="169"/>
        <v>#DIV/0!</v>
      </c>
      <c r="M3154" s="2"/>
    </row>
    <row r="3155" spans="1:13" ht="12.75" hidden="1">
      <c r="A3155" s="12"/>
      <c r="B3155" s="6"/>
      <c r="F3155" s="138"/>
      <c r="G3155" s="138"/>
      <c r="H3155" s="6">
        <f t="shared" si="170"/>
        <v>0</v>
      </c>
      <c r="I3155" s="22" t="e">
        <f t="shared" si="169"/>
        <v>#DIV/0!</v>
      </c>
      <c r="M3155" s="2"/>
    </row>
    <row r="3156" spans="1:13" ht="12.75" hidden="1">
      <c r="A3156" s="12"/>
      <c r="B3156" s="6"/>
      <c r="F3156" s="138"/>
      <c r="G3156" s="138"/>
      <c r="H3156" s="6">
        <f t="shared" si="170"/>
        <v>0</v>
      </c>
      <c r="I3156" s="22" t="e">
        <f t="shared" si="169"/>
        <v>#DIV/0!</v>
      </c>
      <c r="M3156" s="2"/>
    </row>
    <row r="3157" spans="1:13" ht="12.75" hidden="1">
      <c r="A3157" s="12"/>
      <c r="B3157" s="6"/>
      <c r="F3157" s="138"/>
      <c r="G3157" s="138"/>
      <c r="H3157" s="6">
        <f t="shared" si="170"/>
        <v>0</v>
      </c>
      <c r="I3157" s="22" t="e">
        <f t="shared" si="169"/>
        <v>#DIV/0!</v>
      </c>
      <c r="M3157" s="2"/>
    </row>
    <row r="3158" spans="1:13" ht="12.75" hidden="1">
      <c r="A3158" s="12"/>
      <c r="B3158" s="6"/>
      <c r="F3158" s="138"/>
      <c r="G3158" s="138"/>
      <c r="H3158" s="6">
        <f t="shared" si="170"/>
        <v>0</v>
      </c>
      <c r="I3158" s="22" t="e">
        <f t="shared" si="169"/>
        <v>#DIV/0!</v>
      </c>
      <c r="M3158" s="2"/>
    </row>
    <row r="3159" spans="1:13" ht="12.75" hidden="1">
      <c r="A3159" s="12"/>
      <c r="B3159" s="6"/>
      <c r="F3159" s="138"/>
      <c r="G3159" s="138"/>
      <c r="H3159" s="6">
        <f t="shared" si="170"/>
        <v>0</v>
      </c>
      <c r="I3159" s="22" t="e">
        <f t="shared" si="169"/>
        <v>#DIV/0!</v>
      </c>
      <c r="M3159" s="2"/>
    </row>
    <row r="3160" spans="1:13" ht="12.75" hidden="1">
      <c r="A3160" s="12"/>
      <c r="B3160" s="6"/>
      <c r="F3160" s="138"/>
      <c r="G3160" s="138"/>
      <c r="H3160" s="6">
        <f t="shared" si="170"/>
        <v>0</v>
      </c>
      <c r="I3160" s="22" t="e">
        <f t="shared" si="169"/>
        <v>#DIV/0!</v>
      </c>
      <c r="M3160" s="2"/>
    </row>
    <row r="3161" spans="1:13" ht="12.75" hidden="1">
      <c r="A3161" s="12"/>
      <c r="B3161" s="6"/>
      <c r="F3161" s="138"/>
      <c r="G3161" s="138"/>
      <c r="H3161" s="6">
        <f t="shared" si="170"/>
        <v>0</v>
      </c>
      <c r="I3161" s="22" t="e">
        <f t="shared" si="169"/>
        <v>#DIV/0!</v>
      </c>
      <c r="M3161" s="2"/>
    </row>
    <row r="3162" spans="1:13" ht="12.75" hidden="1">
      <c r="A3162" s="12"/>
      <c r="B3162" s="6"/>
      <c r="F3162" s="138"/>
      <c r="G3162" s="138"/>
      <c r="H3162" s="6">
        <f t="shared" si="170"/>
        <v>0</v>
      </c>
      <c r="I3162" s="22" t="e">
        <f t="shared" si="169"/>
        <v>#DIV/0!</v>
      </c>
      <c r="M3162" s="2"/>
    </row>
    <row r="3163" spans="1:13" ht="12.75" hidden="1">
      <c r="A3163" s="12"/>
      <c r="B3163" s="6"/>
      <c r="F3163" s="138"/>
      <c r="G3163" s="138"/>
      <c r="H3163" s="6">
        <f t="shared" si="170"/>
        <v>0</v>
      </c>
      <c r="I3163" s="22" t="e">
        <f t="shared" si="169"/>
        <v>#DIV/0!</v>
      </c>
      <c r="M3163" s="2"/>
    </row>
    <row r="3164" spans="1:13" ht="12.75" hidden="1">
      <c r="A3164" s="12"/>
      <c r="B3164" s="6"/>
      <c r="F3164" s="138"/>
      <c r="G3164" s="138"/>
      <c r="H3164" s="6">
        <f t="shared" si="170"/>
        <v>0</v>
      </c>
      <c r="I3164" s="22" t="e">
        <f t="shared" si="169"/>
        <v>#DIV/0!</v>
      </c>
      <c r="M3164" s="2"/>
    </row>
    <row r="3165" spans="1:13" ht="12.75" hidden="1">
      <c r="A3165" s="12"/>
      <c r="B3165" s="6"/>
      <c r="F3165" s="138"/>
      <c r="G3165" s="138"/>
      <c r="H3165" s="6">
        <f t="shared" si="170"/>
        <v>0</v>
      </c>
      <c r="I3165" s="22" t="e">
        <f t="shared" si="169"/>
        <v>#DIV/0!</v>
      </c>
      <c r="M3165" s="2"/>
    </row>
    <row r="3166" spans="1:13" ht="12.75" hidden="1">
      <c r="A3166" s="12"/>
      <c r="B3166" s="6"/>
      <c r="F3166" s="138"/>
      <c r="G3166" s="138"/>
      <c r="H3166" s="6">
        <f t="shared" si="170"/>
        <v>0</v>
      </c>
      <c r="I3166" s="22" t="e">
        <f t="shared" si="169"/>
        <v>#DIV/0!</v>
      </c>
      <c r="M3166" s="2"/>
    </row>
    <row r="3167" spans="1:13" ht="12.75" hidden="1">
      <c r="A3167" s="12"/>
      <c r="B3167" s="6"/>
      <c r="F3167" s="138"/>
      <c r="G3167" s="138"/>
      <c r="H3167" s="6">
        <f t="shared" si="170"/>
        <v>0</v>
      </c>
      <c r="I3167" s="22" t="e">
        <f t="shared" si="169"/>
        <v>#DIV/0!</v>
      </c>
      <c r="M3167" s="2"/>
    </row>
    <row r="3168" spans="1:13" ht="12.75" hidden="1">
      <c r="A3168" s="12"/>
      <c r="B3168" s="6"/>
      <c r="F3168" s="138"/>
      <c r="G3168" s="138"/>
      <c r="H3168" s="6">
        <f t="shared" si="170"/>
        <v>0</v>
      </c>
      <c r="I3168" s="22" t="e">
        <f t="shared" si="169"/>
        <v>#DIV/0!</v>
      </c>
      <c r="M3168" s="2"/>
    </row>
    <row r="3169" spans="1:13" ht="12.75" hidden="1">
      <c r="A3169" s="12"/>
      <c r="B3169" s="6"/>
      <c r="F3169" s="138"/>
      <c r="G3169" s="138"/>
      <c r="H3169" s="6">
        <f t="shared" si="170"/>
        <v>0</v>
      </c>
      <c r="I3169" s="22" t="e">
        <f t="shared" si="169"/>
        <v>#DIV/0!</v>
      </c>
      <c r="M3169" s="2"/>
    </row>
    <row r="3170" spans="1:13" ht="12.75" hidden="1">
      <c r="A3170" s="12"/>
      <c r="B3170" s="6"/>
      <c r="F3170" s="138"/>
      <c r="G3170" s="138"/>
      <c r="H3170" s="6">
        <f t="shared" si="170"/>
        <v>0</v>
      </c>
      <c r="I3170" s="22" t="e">
        <f t="shared" si="169"/>
        <v>#DIV/0!</v>
      </c>
      <c r="M3170" s="2"/>
    </row>
    <row r="3171" spans="1:13" ht="12.75" hidden="1">
      <c r="A3171" s="12"/>
      <c r="B3171" s="6"/>
      <c r="F3171" s="138"/>
      <c r="G3171" s="138"/>
      <c r="H3171" s="6">
        <f t="shared" si="170"/>
        <v>0</v>
      </c>
      <c r="I3171" s="22" t="e">
        <f t="shared" si="169"/>
        <v>#DIV/0!</v>
      </c>
      <c r="M3171" s="2"/>
    </row>
    <row r="3172" spans="1:13" ht="12.75" hidden="1">
      <c r="A3172" s="12"/>
      <c r="B3172" s="6"/>
      <c r="F3172" s="138"/>
      <c r="G3172" s="138"/>
      <c r="H3172" s="6">
        <f t="shared" si="170"/>
        <v>0</v>
      </c>
      <c r="I3172" s="22" t="e">
        <f t="shared" si="169"/>
        <v>#DIV/0!</v>
      </c>
      <c r="M3172" s="2"/>
    </row>
    <row r="3173" spans="1:13" ht="12.75" hidden="1">
      <c r="A3173" s="12"/>
      <c r="B3173" s="6"/>
      <c r="F3173" s="138"/>
      <c r="G3173" s="138"/>
      <c r="H3173" s="6">
        <f t="shared" si="170"/>
        <v>0</v>
      </c>
      <c r="I3173" s="22" t="e">
        <f t="shared" si="169"/>
        <v>#DIV/0!</v>
      </c>
      <c r="M3173" s="2"/>
    </row>
    <row r="3174" spans="1:13" ht="12.75" hidden="1">
      <c r="A3174" s="12"/>
      <c r="B3174" s="6"/>
      <c r="F3174" s="138"/>
      <c r="G3174" s="138"/>
      <c r="H3174" s="6">
        <f t="shared" si="170"/>
        <v>0</v>
      </c>
      <c r="I3174" s="22" t="e">
        <f t="shared" si="169"/>
        <v>#DIV/0!</v>
      </c>
      <c r="M3174" s="2"/>
    </row>
    <row r="3175" spans="1:13" ht="12.75" hidden="1">
      <c r="A3175" s="12"/>
      <c r="B3175" s="6"/>
      <c r="F3175" s="138"/>
      <c r="G3175" s="138"/>
      <c r="H3175" s="6">
        <f t="shared" si="170"/>
        <v>0</v>
      </c>
      <c r="I3175" s="22" t="e">
        <f t="shared" si="169"/>
        <v>#DIV/0!</v>
      </c>
      <c r="M3175" s="2"/>
    </row>
    <row r="3176" spans="1:13" ht="12.75" hidden="1">
      <c r="A3176" s="12"/>
      <c r="B3176" s="6"/>
      <c r="F3176" s="138"/>
      <c r="G3176" s="138"/>
      <c r="H3176" s="6">
        <f t="shared" si="170"/>
        <v>0</v>
      </c>
      <c r="I3176" s="22" t="e">
        <f t="shared" si="169"/>
        <v>#DIV/0!</v>
      </c>
      <c r="M3176" s="2"/>
    </row>
    <row r="3177" spans="1:13" ht="12.75" hidden="1">
      <c r="A3177" s="12"/>
      <c r="B3177" s="6"/>
      <c r="F3177" s="138"/>
      <c r="G3177" s="138"/>
      <c r="H3177" s="6">
        <f t="shared" si="170"/>
        <v>0</v>
      </c>
      <c r="I3177" s="22" t="e">
        <f t="shared" si="169"/>
        <v>#DIV/0!</v>
      </c>
      <c r="M3177" s="2"/>
    </row>
    <row r="3178" spans="1:13" ht="12.75" hidden="1">
      <c r="A3178" s="12"/>
      <c r="B3178" s="6"/>
      <c r="F3178" s="138"/>
      <c r="G3178" s="138"/>
      <c r="H3178" s="6">
        <f t="shared" si="170"/>
        <v>0</v>
      </c>
      <c r="I3178" s="22" t="e">
        <f t="shared" si="169"/>
        <v>#DIV/0!</v>
      </c>
      <c r="M3178" s="2"/>
    </row>
    <row r="3179" spans="1:13" ht="12.75" hidden="1">
      <c r="A3179" s="12"/>
      <c r="B3179" s="6"/>
      <c r="F3179" s="138"/>
      <c r="G3179" s="138"/>
      <c r="H3179" s="6">
        <f t="shared" si="170"/>
        <v>0</v>
      </c>
      <c r="I3179" s="22" t="e">
        <f t="shared" si="169"/>
        <v>#DIV/0!</v>
      </c>
      <c r="M3179" s="2"/>
    </row>
    <row r="3180" spans="1:13" ht="12.75" hidden="1">
      <c r="A3180" s="12"/>
      <c r="B3180" s="6"/>
      <c r="F3180" s="138"/>
      <c r="G3180" s="138"/>
      <c r="H3180" s="6">
        <f t="shared" si="170"/>
        <v>0</v>
      </c>
      <c r="I3180" s="22" t="e">
        <f t="shared" si="169"/>
        <v>#DIV/0!</v>
      </c>
      <c r="M3180" s="2"/>
    </row>
    <row r="3181" spans="1:13" ht="12.75" hidden="1">
      <c r="A3181" s="12"/>
      <c r="B3181" s="6"/>
      <c r="F3181" s="138"/>
      <c r="G3181" s="138"/>
      <c r="H3181" s="6">
        <f t="shared" si="170"/>
        <v>0</v>
      </c>
      <c r="I3181" s="22" t="e">
        <f t="shared" si="169"/>
        <v>#DIV/0!</v>
      </c>
      <c r="M3181" s="2"/>
    </row>
    <row r="3182" spans="1:13" ht="12.75" hidden="1">
      <c r="A3182" s="12"/>
      <c r="B3182" s="6"/>
      <c r="F3182" s="138"/>
      <c r="G3182" s="138"/>
      <c r="H3182" s="6">
        <f t="shared" si="170"/>
        <v>0</v>
      </c>
      <c r="I3182" s="22" t="e">
        <f t="shared" si="169"/>
        <v>#DIV/0!</v>
      </c>
      <c r="M3182" s="2"/>
    </row>
    <row r="3183" spans="1:13" ht="12.75" hidden="1">
      <c r="A3183" s="12"/>
      <c r="B3183" s="6"/>
      <c r="F3183" s="138"/>
      <c r="G3183" s="138"/>
      <c r="H3183" s="6">
        <f t="shared" si="170"/>
        <v>0</v>
      </c>
      <c r="I3183" s="22" t="e">
        <f t="shared" si="169"/>
        <v>#DIV/0!</v>
      </c>
      <c r="M3183" s="2"/>
    </row>
    <row r="3184" spans="1:13" ht="12.75" hidden="1">
      <c r="A3184" s="12"/>
      <c r="B3184" s="6"/>
      <c r="F3184" s="138"/>
      <c r="G3184" s="138"/>
      <c r="H3184" s="6">
        <f t="shared" si="170"/>
        <v>0</v>
      </c>
      <c r="I3184" s="22" t="e">
        <f t="shared" si="169"/>
        <v>#DIV/0!</v>
      </c>
      <c r="M3184" s="2"/>
    </row>
    <row r="3185" spans="1:13" ht="12.75" hidden="1">
      <c r="A3185" s="12"/>
      <c r="B3185" s="6"/>
      <c r="F3185" s="138"/>
      <c r="G3185" s="138"/>
      <c r="H3185" s="6">
        <f t="shared" si="170"/>
        <v>0</v>
      </c>
      <c r="I3185" s="22" t="e">
        <f t="shared" si="169"/>
        <v>#DIV/0!</v>
      </c>
      <c r="M3185" s="2"/>
    </row>
    <row r="3186" spans="1:13" ht="12.75" hidden="1">
      <c r="A3186" s="12"/>
      <c r="B3186" s="6"/>
      <c r="F3186" s="138"/>
      <c r="G3186" s="138"/>
      <c r="H3186" s="6">
        <f t="shared" si="170"/>
        <v>0</v>
      </c>
      <c r="I3186" s="22" t="e">
        <f t="shared" si="169"/>
        <v>#DIV/0!</v>
      </c>
      <c r="M3186" s="2"/>
    </row>
    <row r="3187" spans="1:13" ht="12.75" hidden="1">
      <c r="A3187" s="12"/>
      <c r="B3187" s="6"/>
      <c r="F3187" s="138"/>
      <c r="G3187" s="138"/>
      <c r="H3187" s="6">
        <f t="shared" si="170"/>
        <v>0</v>
      </c>
      <c r="I3187" s="22" t="e">
        <f t="shared" si="169"/>
        <v>#DIV/0!</v>
      </c>
      <c r="M3187" s="2"/>
    </row>
    <row r="3188" spans="1:13" ht="12.75" hidden="1">
      <c r="A3188" s="12"/>
      <c r="B3188" s="6"/>
      <c r="F3188" s="138"/>
      <c r="G3188" s="138"/>
      <c r="H3188" s="6">
        <f t="shared" si="170"/>
        <v>0</v>
      </c>
      <c r="I3188" s="22" t="e">
        <f t="shared" si="169"/>
        <v>#DIV/0!</v>
      </c>
      <c r="M3188" s="2"/>
    </row>
    <row r="3189" spans="1:13" ht="12.75" hidden="1">
      <c r="A3189" s="12"/>
      <c r="B3189" s="6"/>
      <c r="F3189" s="138"/>
      <c r="G3189" s="138"/>
      <c r="H3189" s="6">
        <f t="shared" si="170"/>
        <v>0</v>
      </c>
      <c r="I3189" s="22" t="e">
        <f t="shared" si="169"/>
        <v>#DIV/0!</v>
      </c>
      <c r="M3189" s="2"/>
    </row>
    <row r="3190" spans="1:13" ht="12.75" hidden="1">
      <c r="A3190" s="12"/>
      <c r="B3190" s="6"/>
      <c r="F3190" s="138"/>
      <c r="G3190" s="138"/>
      <c r="H3190" s="6">
        <f t="shared" si="170"/>
        <v>0</v>
      </c>
      <c r="I3190" s="22" t="e">
        <f t="shared" si="169"/>
        <v>#DIV/0!</v>
      </c>
      <c r="M3190" s="2"/>
    </row>
    <row r="3191" spans="1:13" ht="12.75" hidden="1">
      <c r="A3191" s="12"/>
      <c r="B3191" s="6"/>
      <c r="F3191" s="138"/>
      <c r="G3191" s="138"/>
      <c r="H3191" s="6">
        <f t="shared" si="170"/>
        <v>0</v>
      </c>
      <c r="I3191" s="22" t="e">
        <f t="shared" si="169"/>
        <v>#DIV/0!</v>
      </c>
      <c r="M3191" s="2"/>
    </row>
    <row r="3192" spans="1:13" ht="12.75" hidden="1">
      <c r="A3192" s="12"/>
      <c r="B3192" s="6"/>
      <c r="F3192" s="138"/>
      <c r="G3192" s="138"/>
      <c r="H3192" s="6">
        <f t="shared" si="170"/>
        <v>0</v>
      </c>
      <c r="I3192" s="22" t="e">
        <f t="shared" si="169"/>
        <v>#DIV/0!</v>
      </c>
      <c r="M3192" s="2"/>
    </row>
    <row r="3193" spans="1:13" ht="12.75" hidden="1">
      <c r="A3193" s="12"/>
      <c r="B3193" s="6"/>
      <c r="F3193" s="138"/>
      <c r="G3193" s="138"/>
      <c r="H3193" s="6">
        <f t="shared" si="170"/>
        <v>0</v>
      </c>
      <c r="I3193" s="22" t="e">
        <f t="shared" si="169"/>
        <v>#DIV/0!</v>
      </c>
      <c r="M3193" s="2"/>
    </row>
    <row r="3194" spans="1:13" ht="12.75" hidden="1">
      <c r="A3194" s="12"/>
      <c r="B3194" s="6"/>
      <c r="F3194" s="138"/>
      <c r="G3194" s="138"/>
      <c r="H3194" s="6">
        <f t="shared" si="170"/>
        <v>0</v>
      </c>
      <c r="I3194" s="22" t="e">
        <f t="shared" si="169"/>
        <v>#DIV/0!</v>
      </c>
      <c r="M3194" s="2"/>
    </row>
    <row r="3195" spans="1:13" ht="12.75" hidden="1">
      <c r="A3195" s="12"/>
      <c r="B3195" s="6"/>
      <c r="F3195" s="138"/>
      <c r="G3195" s="138"/>
      <c r="H3195" s="6">
        <f t="shared" si="170"/>
        <v>0</v>
      </c>
      <c r="I3195" s="22" t="e">
        <f t="shared" si="169"/>
        <v>#DIV/0!</v>
      </c>
      <c r="M3195" s="2"/>
    </row>
    <row r="3196" spans="1:13" ht="12.75" hidden="1">
      <c r="A3196" s="12"/>
      <c r="B3196" s="6"/>
      <c r="F3196" s="138"/>
      <c r="G3196" s="138"/>
      <c r="H3196" s="6">
        <f t="shared" si="170"/>
        <v>0</v>
      </c>
      <c r="I3196" s="22" t="e">
        <f t="shared" si="169"/>
        <v>#DIV/0!</v>
      </c>
      <c r="M3196" s="2"/>
    </row>
    <row r="3197" spans="1:13" ht="12.75" hidden="1">
      <c r="A3197" s="12"/>
      <c r="B3197" s="6"/>
      <c r="F3197" s="138"/>
      <c r="G3197" s="138"/>
      <c r="H3197" s="6">
        <f t="shared" si="170"/>
        <v>0</v>
      </c>
      <c r="I3197" s="22" t="e">
        <f t="shared" si="169"/>
        <v>#DIV/0!</v>
      </c>
      <c r="M3197" s="2"/>
    </row>
    <row r="3198" spans="1:13" ht="12.75" hidden="1">
      <c r="A3198" s="12"/>
      <c r="B3198" s="6"/>
      <c r="F3198" s="138"/>
      <c r="G3198" s="138"/>
      <c r="H3198" s="6">
        <f t="shared" si="170"/>
        <v>0</v>
      </c>
      <c r="I3198" s="22" t="e">
        <f t="shared" si="169"/>
        <v>#DIV/0!</v>
      </c>
      <c r="M3198" s="2"/>
    </row>
    <row r="3199" spans="1:13" ht="12.75" hidden="1">
      <c r="A3199" s="12"/>
      <c r="B3199" s="6"/>
      <c r="F3199" s="138"/>
      <c r="G3199" s="138"/>
      <c r="H3199" s="6">
        <f t="shared" si="170"/>
        <v>0</v>
      </c>
      <c r="I3199" s="22" t="e">
        <f t="shared" si="169"/>
        <v>#DIV/0!</v>
      </c>
      <c r="M3199" s="2"/>
    </row>
    <row r="3200" spans="1:13" ht="12.75" hidden="1">
      <c r="A3200" s="12"/>
      <c r="B3200" s="6"/>
      <c r="F3200" s="138"/>
      <c r="G3200" s="138"/>
      <c r="M3200" s="2"/>
    </row>
    <row r="3201" spans="1:13" ht="12.75" hidden="1">
      <c r="A3201" s="12"/>
      <c r="B3201" s="6"/>
      <c r="F3201" s="138"/>
      <c r="G3201" s="138"/>
      <c r="M3201" s="2"/>
    </row>
    <row r="3202" spans="1:13" ht="12.75" hidden="1">
      <c r="A3202" s="12"/>
      <c r="B3202" s="6"/>
      <c r="F3202" s="138"/>
      <c r="G3202" s="138"/>
      <c r="M3202" s="2"/>
    </row>
    <row r="3203" spans="1:13" ht="12.75" hidden="1">
      <c r="A3203" s="12"/>
      <c r="B3203" s="6"/>
      <c r="F3203" s="138"/>
      <c r="G3203" s="138"/>
      <c r="M3203" s="2"/>
    </row>
    <row r="3204" spans="1:13" ht="12.75" hidden="1">
      <c r="A3204" s="12"/>
      <c r="B3204" s="6"/>
      <c r="F3204" s="138"/>
      <c r="G3204" s="138"/>
      <c r="M3204" s="2"/>
    </row>
    <row r="3205" spans="1:13" ht="12.75" hidden="1">
      <c r="A3205" s="12"/>
      <c r="B3205" s="6"/>
      <c r="F3205" s="138"/>
      <c r="G3205" s="138"/>
      <c r="M3205" s="2"/>
    </row>
    <row r="3206" spans="1:13" ht="12.75" hidden="1">
      <c r="A3206" s="12"/>
      <c r="B3206" s="6"/>
      <c r="F3206" s="138"/>
      <c r="G3206" s="138"/>
      <c r="M3206" s="2"/>
    </row>
    <row r="3207" spans="1:13" ht="12.75" hidden="1">
      <c r="A3207" s="12"/>
      <c r="B3207" s="6"/>
      <c r="F3207" s="138"/>
      <c r="G3207" s="138"/>
      <c r="M3207" s="2"/>
    </row>
    <row r="3208" spans="1:13" ht="12.75" hidden="1">
      <c r="A3208" s="12"/>
      <c r="B3208" s="6"/>
      <c r="F3208" s="138"/>
      <c r="G3208" s="138"/>
      <c r="M3208" s="2"/>
    </row>
    <row r="3209" spans="1:13" ht="12.75" hidden="1">
      <c r="A3209" s="12"/>
      <c r="B3209" s="6"/>
      <c r="F3209" s="138"/>
      <c r="G3209" s="138"/>
      <c r="M3209" s="2"/>
    </row>
    <row r="3210" spans="1:13" ht="12.75" hidden="1">
      <c r="A3210" s="12"/>
      <c r="B3210" s="6"/>
      <c r="F3210" s="138"/>
      <c r="G3210" s="138"/>
      <c r="M3210" s="2"/>
    </row>
    <row r="3211" spans="1:13" ht="12.75" hidden="1">
      <c r="A3211" s="12"/>
      <c r="B3211" s="6"/>
      <c r="F3211" s="138"/>
      <c r="G3211" s="138"/>
      <c r="M3211" s="2"/>
    </row>
    <row r="3212" spans="1:13" ht="12.75" hidden="1">
      <c r="A3212" s="12"/>
      <c r="B3212" s="6"/>
      <c r="F3212" s="138"/>
      <c r="G3212" s="138"/>
      <c r="M3212" s="2"/>
    </row>
    <row r="3213" spans="1:13" ht="12.75" hidden="1">
      <c r="A3213" s="12"/>
      <c r="B3213" s="6"/>
      <c r="F3213" s="138"/>
      <c r="G3213" s="138"/>
      <c r="M3213" s="2"/>
    </row>
    <row r="3214" spans="1:13" ht="12.75" hidden="1">
      <c r="A3214" s="12"/>
      <c r="B3214" s="6"/>
      <c r="F3214" s="138"/>
      <c r="G3214" s="138"/>
      <c r="M3214" s="2"/>
    </row>
    <row r="3215" spans="1:13" ht="12.75" hidden="1">
      <c r="A3215" s="12"/>
      <c r="B3215" s="6"/>
      <c r="F3215" s="138"/>
      <c r="G3215" s="138"/>
      <c r="M3215" s="2"/>
    </row>
    <row r="3216" spans="1:13" ht="12.75" hidden="1">
      <c r="A3216" s="12"/>
      <c r="B3216" s="6"/>
      <c r="F3216" s="138"/>
      <c r="G3216" s="138"/>
      <c r="M3216" s="2"/>
    </row>
    <row r="3217" spans="1:13" ht="12.75" hidden="1">
      <c r="A3217" s="12"/>
      <c r="B3217" s="6"/>
      <c r="F3217" s="138"/>
      <c r="G3217" s="138"/>
      <c r="M3217" s="2"/>
    </row>
    <row r="3218" spans="1:13" ht="12.75" hidden="1">
      <c r="A3218" s="12"/>
      <c r="B3218" s="6"/>
      <c r="F3218" s="138"/>
      <c r="G3218" s="138"/>
      <c r="M3218" s="2"/>
    </row>
    <row r="3219" spans="1:13" ht="12.75" hidden="1">
      <c r="A3219" s="12"/>
      <c r="B3219" s="6"/>
      <c r="F3219" s="138"/>
      <c r="G3219" s="138"/>
      <c r="M3219" s="2"/>
    </row>
    <row r="3220" spans="1:13" ht="12.75" hidden="1">
      <c r="A3220" s="12"/>
      <c r="B3220" s="6"/>
      <c r="F3220" s="138"/>
      <c r="G3220" s="138"/>
      <c r="M3220" s="2"/>
    </row>
    <row r="3221" spans="1:13" ht="12.75" hidden="1">
      <c r="A3221" s="12"/>
      <c r="B3221" s="6"/>
      <c r="F3221" s="138"/>
      <c r="G3221" s="138"/>
      <c r="M3221" s="2"/>
    </row>
    <row r="3222" spans="1:13" ht="12.75" hidden="1">
      <c r="A3222" s="12"/>
      <c r="B3222" s="6"/>
      <c r="F3222" s="138"/>
      <c r="G3222" s="138"/>
      <c r="M3222" s="2"/>
    </row>
    <row r="3223" spans="1:13" ht="12.75" hidden="1">
      <c r="A3223" s="12"/>
      <c r="B3223" s="6"/>
      <c r="F3223" s="138"/>
      <c r="G3223" s="138"/>
      <c r="M3223" s="2"/>
    </row>
    <row r="3224" spans="1:13" ht="12.75" hidden="1">
      <c r="A3224" s="12"/>
      <c r="B3224" s="6"/>
      <c r="F3224" s="138"/>
      <c r="G3224" s="138"/>
      <c r="M3224" s="2"/>
    </row>
    <row r="3225" spans="1:13" ht="12.75" hidden="1">
      <c r="A3225" s="12"/>
      <c r="B3225" s="6"/>
      <c r="F3225" s="138"/>
      <c r="G3225" s="138"/>
      <c r="M3225" s="2"/>
    </row>
    <row r="3226" spans="1:13" ht="12.75" hidden="1">
      <c r="A3226" s="12"/>
      <c r="B3226" s="6"/>
      <c r="F3226" s="138"/>
      <c r="G3226" s="138"/>
      <c r="M3226" s="2"/>
    </row>
    <row r="3227" spans="1:13" ht="12.75" hidden="1">
      <c r="A3227" s="12"/>
      <c r="B3227" s="6"/>
      <c r="F3227" s="138"/>
      <c r="G3227" s="138"/>
      <c r="M3227" s="2"/>
    </row>
    <row r="3228" spans="1:13" ht="12.75" hidden="1">
      <c r="A3228" s="12"/>
      <c r="B3228" s="6"/>
      <c r="F3228" s="138"/>
      <c r="G3228" s="138"/>
      <c r="M3228" s="2"/>
    </row>
    <row r="3229" spans="1:13" ht="12.75" hidden="1">
      <c r="A3229" s="12"/>
      <c r="B3229" s="6"/>
      <c r="F3229" s="138"/>
      <c r="G3229" s="138"/>
      <c r="M3229" s="2"/>
    </row>
    <row r="3230" spans="1:13" ht="12.75" hidden="1">
      <c r="A3230" s="12"/>
      <c r="B3230" s="6"/>
      <c r="F3230" s="138"/>
      <c r="G3230" s="138"/>
      <c r="M3230" s="2"/>
    </row>
    <row r="3231" spans="1:13" ht="12.75" hidden="1">
      <c r="A3231" s="12"/>
      <c r="B3231" s="6"/>
      <c r="F3231" s="138"/>
      <c r="G3231" s="138"/>
      <c r="M3231" s="2"/>
    </row>
    <row r="3232" spans="1:13" ht="12.75" hidden="1">
      <c r="A3232" s="12"/>
      <c r="B3232" s="6"/>
      <c r="F3232" s="138"/>
      <c r="G3232" s="138"/>
      <c r="M3232" s="2"/>
    </row>
    <row r="3233" spans="1:13" ht="12.75" hidden="1">
      <c r="A3233" s="12"/>
      <c r="B3233" s="6"/>
      <c r="F3233" s="138"/>
      <c r="G3233" s="138"/>
      <c r="M3233" s="2"/>
    </row>
    <row r="3234" spans="1:13" ht="12.75" hidden="1">
      <c r="A3234" s="12"/>
      <c r="B3234" s="6"/>
      <c r="F3234" s="138"/>
      <c r="G3234" s="138"/>
      <c r="M3234" s="2"/>
    </row>
    <row r="3235" spans="1:13" ht="12.75" hidden="1">
      <c r="A3235" s="12"/>
      <c r="B3235" s="6"/>
      <c r="F3235" s="138"/>
      <c r="G3235" s="138"/>
      <c r="M3235" s="2"/>
    </row>
    <row r="3236" spans="1:13" ht="12.75" hidden="1">
      <c r="A3236" s="12"/>
      <c r="B3236" s="6"/>
      <c r="F3236" s="138"/>
      <c r="G3236" s="138"/>
      <c r="M3236" s="2"/>
    </row>
    <row r="3237" spans="1:13" ht="12.75" hidden="1">
      <c r="A3237" s="12"/>
      <c r="B3237" s="6"/>
      <c r="F3237" s="138"/>
      <c r="G3237" s="138"/>
      <c r="M3237" s="2"/>
    </row>
    <row r="3238" spans="1:13" ht="12.75" hidden="1">
      <c r="A3238" s="12"/>
      <c r="B3238" s="6"/>
      <c r="F3238" s="138"/>
      <c r="G3238" s="138"/>
      <c r="M3238" s="2"/>
    </row>
    <row r="3239" spans="1:13" ht="12.75" hidden="1">
      <c r="A3239" s="12"/>
      <c r="B3239" s="6"/>
      <c r="F3239" s="138"/>
      <c r="G3239" s="138"/>
      <c r="M3239" s="2"/>
    </row>
    <row r="3240" spans="1:13" ht="12.75" hidden="1">
      <c r="A3240" s="12"/>
      <c r="B3240" s="6"/>
      <c r="F3240" s="138"/>
      <c r="G3240" s="138"/>
      <c r="M3240" s="2"/>
    </row>
    <row r="3241" spans="1:13" ht="12.75" hidden="1">
      <c r="A3241" s="12"/>
      <c r="B3241" s="6"/>
      <c r="F3241" s="138"/>
      <c r="G3241" s="138"/>
      <c r="M3241" s="2"/>
    </row>
    <row r="3242" spans="1:13" ht="12.75" hidden="1">
      <c r="A3242" s="12"/>
      <c r="B3242" s="6"/>
      <c r="F3242" s="138"/>
      <c r="G3242" s="138"/>
      <c r="M3242" s="2"/>
    </row>
    <row r="3243" spans="1:13" ht="12.75" hidden="1">
      <c r="A3243" s="12"/>
      <c r="B3243" s="6"/>
      <c r="F3243" s="138"/>
      <c r="G3243" s="138"/>
      <c r="M3243" s="2"/>
    </row>
    <row r="3244" spans="1:13" ht="12.75" hidden="1">
      <c r="A3244" s="12"/>
      <c r="B3244" s="6"/>
      <c r="F3244" s="138"/>
      <c r="G3244" s="138"/>
      <c r="M3244" s="2"/>
    </row>
    <row r="3245" spans="1:13" ht="12.75" hidden="1">
      <c r="A3245" s="12"/>
      <c r="B3245" s="6"/>
      <c r="F3245" s="138"/>
      <c r="G3245" s="138"/>
      <c r="M3245" s="2"/>
    </row>
    <row r="3246" spans="1:13" ht="12.75" hidden="1">
      <c r="A3246" s="12"/>
      <c r="B3246" s="6"/>
      <c r="F3246" s="138"/>
      <c r="G3246" s="138"/>
      <c r="M3246" s="2"/>
    </row>
    <row r="3247" spans="1:13" ht="12.75" hidden="1">
      <c r="A3247" s="12"/>
      <c r="B3247" s="6"/>
      <c r="F3247" s="138"/>
      <c r="G3247" s="138"/>
      <c r="M3247" s="2"/>
    </row>
    <row r="3248" spans="1:13" ht="12.75" hidden="1">
      <c r="A3248" s="12"/>
      <c r="B3248" s="6"/>
      <c r="F3248" s="138"/>
      <c r="G3248" s="138"/>
      <c r="M3248" s="2"/>
    </row>
    <row r="3249" spans="1:13" ht="12.75" hidden="1">
      <c r="A3249" s="12"/>
      <c r="B3249" s="6"/>
      <c r="F3249" s="138"/>
      <c r="G3249" s="138"/>
      <c r="M3249" s="2"/>
    </row>
    <row r="3250" spans="1:13" ht="12.75" hidden="1">
      <c r="A3250" s="12"/>
      <c r="B3250" s="6"/>
      <c r="F3250" s="138"/>
      <c r="G3250" s="138"/>
      <c r="M3250" s="2"/>
    </row>
    <row r="3251" spans="1:13" ht="12.75" hidden="1">
      <c r="A3251" s="12"/>
      <c r="B3251" s="6"/>
      <c r="F3251" s="138"/>
      <c r="G3251" s="138"/>
      <c r="M3251" s="2"/>
    </row>
    <row r="3252" spans="1:13" ht="12.75" hidden="1">
      <c r="A3252" s="12"/>
      <c r="B3252" s="6"/>
      <c r="F3252" s="138"/>
      <c r="G3252" s="138"/>
      <c r="M3252" s="2"/>
    </row>
    <row r="3253" spans="1:13" ht="12.75" hidden="1">
      <c r="A3253" s="12"/>
      <c r="B3253" s="6"/>
      <c r="F3253" s="138"/>
      <c r="G3253" s="138"/>
      <c r="M3253" s="2"/>
    </row>
    <row r="3254" spans="1:13" ht="12.75" hidden="1">
      <c r="A3254" s="12"/>
      <c r="B3254" s="6"/>
      <c r="F3254" s="138"/>
      <c r="G3254" s="138"/>
      <c r="M3254" s="2"/>
    </row>
    <row r="3255" spans="1:13" ht="12.75" hidden="1">
      <c r="A3255" s="12"/>
      <c r="B3255" s="6"/>
      <c r="F3255" s="138"/>
      <c r="G3255" s="138"/>
      <c r="M3255" s="2"/>
    </row>
    <row r="3256" spans="1:13" ht="12.75" hidden="1">
      <c r="A3256" s="12"/>
      <c r="B3256" s="6"/>
      <c r="F3256" s="138"/>
      <c r="G3256" s="138"/>
      <c r="M3256" s="2"/>
    </row>
    <row r="3257" spans="1:13" ht="12.75" hidden="1">
      <c r="A3257" s="12"/>
      <c r="B3257" s="6"/>
      <c r="F3257" s="138"/>
      <c r="G3257" s="138"/>
      <c r="M3257" s="2"/>
    </row>
    <row r="3258" spans="1:13" ht="12.75" hidden="1">
      <c r="A3258" s="12"/>
      <c r="B3258" s="6"/>
      <c r="F3258" s="138"/>
      <c r="G3258" s="138"/>
      <c r="M3258" s="2"/>
    </row>
    <row r="3259" spans="1:13" ht="12.75" hidden="1">
      <c r="A3259" s="12"/>
      <c r="B3259" s="6"/>
      <c r="F3259" s="138"/>
      <c r="G3259" s="138"/>
      <c r="M3259" s="2"/>
    </row>
    <row r="3260" spans="1:13" ht="12.75" hidden="1">
      <c r="A3260" s="12"/>
      <c r="B3260" s="6"/>
      <c r="F3260" s="138"/>
      <c r="G3260" s="138"/>
      <c r="M3260" s="2"/>
    </row>
    <row r="3261" spans="1:13" ht="12.75" hidden="1">
      <c r="A3261" s="12"/>
      <c r="B3261" s="6"/>
      <c r="F3261" s="138"/>
      <c r="G3261" s="138"/>
      <c r="M3261" s="2"/>
    </row>
    <row r="3262" spans="1:13" ht="12.75" hidden="1">
      <c r="A3262" s="12"/>
      <c r="B3262" s="6"/>
      <c r="F3262" s="138"/>
      <c r="G3262" s="138"/>
      <c r="M3262" s="2"/>
    </row>
    <row r="3263" spans="1:13" ht="12.75" hidden="1">
      <c r="A3263" s="12"/>
      <c r="B3263" s="6"/>
      <c r="F3263" s="138"/>
      <c r="G3263" s="138"/>
      <c r="M3263" s="2"/>
    </row>
    <row r="3264" spans="1:13" ht="12.75" hidden="1">
      <c r="A3264" s="12"/>
      <c r="B3264" s="6"/>
      <c r="F3264" s="138"/>
      <c r="G3264" s="138"/>
      <c r="M3264" s="2"/>
    </row>
    <row r="3265" spans="1:13" ht="12.75" hidden="1">
      <c r="A3265" s="12"/>
      <c r="B3265" s="6"/>
      <c r="F3265" s="138"/>
      <c r="G3265" s="138"/>
      <c r="M3265" s="2"/>
    </row>
    <row r="3266" spans="1:13" ht="12.75" hidden="1">
      <c r="A3266" s="12"/>
      <c r="B3266" s="6"/>
      <c r="F3266" s="138"/>
      <c r="G3266" s="138"/>
      <c r="M3266" s="2"/>
    </row>
    <row r="3267" spans="1:13" ht="12.75" hidden="1">
      <c r="A3267" s="12"/>
      <c r="B3267" s="6"/>
      <c r="F3267" s="138"/>
      <c r="G3267" s="138"/>
      <c r="M3267" s="2"/>
    </row>
    <row r="3268" spans="1:13" ht="12.75" hidden="1">
      <c r="A3268" s="12"/>
      <c r="B3268" s="6"/>
      <c r="F3268" s="138"/>
      <c r="G3268" s="138"/>
      <c r="M3268" s="2"/>
    </row>
    <row r="3269" spans="1:13" s="292" customFormat="1" ht="12.75" hidden="1">
      <c r="A3269" s="287"/>
      <c r="B3269" s="288"/>
      <c r="C3269" s="287"/>
      <c r="D3269" s="287"/>
      <c r="E3269" s="287"/>
      <c r="F3269" s="289"/>
      <c r="G3269" s="289"/>
      <c r="H3269" s="288"/>
      <c r="I3269" s="271"/>
      <c r="K3269" s="39"/>
      <c r="L3269" s="15"/>
      <c r="M3269" s="2"/>
    </row>
    <row r="3270" spans="1:13" s="292" customFormat="1" ht="12.75" hidden="1">
      <c r="A3270" s="287"/>
      <c r="B3270" s="288"/>
      <c r="C3270" s="287"/>
      <c r="D3270" s="287"/>
      <c r="E3270" s="287"/>
      <c r="F3270" s="289"/>
      <c r="G3270" s="289"/>
      <c r="H3270" s="288"/>
      <c r="I3270" s="271"/>
      <c r="K3270" s="39"/>
      <c r="L3270" s="15"/>
      <c r="M3270" s="2"/>
    </row>
    <row r="3271" spans="2:13" ht="12.75" hidden="1">
      <c r="B3271" s="297"/>
      <c r="F3271" s="138"/>
      <c r="G3271" s="138"/>
      <c r="H3271" s="288"/>
      <c r="I3271" s="22" t="e">
        <f aca="true" t="shared" si="171" ref="I3271:I3334">+B3271/M3271</f>
        <v>#DIV/0!</v>
      </c>
      <c r="M3271" s="2"/>
    </row>
    <row r="3272" spans="2:13" ht="12.75" hidden="1">
      <c r="B3272" s="297"/>
      <c r="F3272" s="138"/>
      <c r="G3272" s="138"/>
      <c r="H3272" s="288"/>
      <c r="I3272" s="22" t="e">
        <f t="shared" si="171"/>
        <v>#DIV/0!</v>
      </c>
      <c r="M3272" s="2"/>
    </row>
    <row r="3273" spans="2:13" ht="12.75" hidden="1">
      <c r="B3273" s="297"/>
      <c r="F3273" s="138"/>
      <c r="G3273" s="138"/>
      <c r="H3273" s="6">
        <f aca="true" t="shared" si="172" ref="H3273:H3336">H3272-B3273</f>
        <v>0</v>
      </c>
      <c r="I3273" s="22" t="e">
        <f t="shared" si="171"/>
        <v>#DIV/0!</v>
      </c>
      <c r="M3273" s="2"/>
    </row>
    <row r="3274" spans="2:13" ht="12.75" hidden="1">
      <c r="B3274" s="297"/>
      <c r="F3274" s="138"/>
      <c r="G3274" s="138"/>
      <c r="H3274" s="6">
        <f t="shared" si="172"/>
        <v>0</v>
      </c>
      <c r="I3274" s="22" t="e">
        <f t="shared" si="171"/>
        <v>#DIV/0!</v>
      </c>
      <c r="M3274" s="2"/>
    </row>
    <row r="3275" spans="2:13" ht="12.75" hidden="1">
      <c r="B3275" s="297"/>
      <c r="F3275" s="138"/>
      <c r="G3275" s="138"/>
      <c r="H3275" s="6">
        <f t="shared" si="172"/>
        <v>0</v>
      </c>
      <c r="I3275" s="22" t="e">
        <f t="shared" si="171"/>
        <v>#DIV/0!</v>
      </c>
      <c r="M3275" s="2"/>
    </row>
    <row r="3276" spans="2:13" ht="12.75" hidden="1">
      <c r="B3276" s="297"/>
      <c r="F3276" s="138"/>
      <c r="G3276" s="138"/>
      <c r="H3276" s="6">
        <f t="shared" si="172"/>
        <v>0</v>
      </c>
      <c r="I3276" s="22" t="e">
        <f t="shared" si="171"/>
        <v>#DIV/0!</v>
      </c>
      <c r="M3276" s="2"/>
    </row>
    <row r="3277" spans="2:13" ht="12.75" hidden="1">
      <c r="B3277" s="297"/>
      <c r="F3277" s="138"/>
      <c r="G3277" s="138"/>
      <c r="H3277" s="6">
        <f t="shared" si="172"/>
        <v>0</v>
      </c>
      <c r="I3277" s="22" t="e">
        <f t="shared" si="171"/>
        <v>#DIV/0!</v>
      </c>
      <c r="M3277" s="2"/>
    </row>
    <row r="3278" spans="2:13" ht="12.75" hidden="1">
      <c r="B3278" s="297"/>
      <c r="F3278" s="138"/>
      <c r="G3278" s="138"/>
      <c r="H3278" s="6">
        <f t="shared" si="172"/>
        <v>0</v>
      </c>
      <c r="I3278" s="22" t="e">
        <f t="shared" si="171"/>
        <v>#DIV/0!</v>
      </c>
      <c r="M3278" s="2"/>
    </row>
    <row r="3279" spans="2:13" ht="12.75" hidden="1">
      <c r="B3279" s="297"/>
      <c r="F3279" s="138"/>
      <c r="G3279" s="138"/>
      <c r="H3279" s="6">
        <f t="shared" si="172"/>
        <v>0</v>
      </c>
      <c r="I3279" s="22" t="e">
        <f t="shared" si="171"/>
        <v>#DIV/0!</v>
      </c>
      <c r="M3279" s="2"/>
    </row>
    <row r="3280" spans="2:13" ht="12.75" hidden="1">
      <c r="B3280" s="297"/>
      <c r="F3280" s="138"/>
      <c r="G3280" s="138"/>
      <c r="H3280" s="6">
        <f t="shared" si="172"/>
        <v>0</v>
      </c>
      <c r="I3280" s="22" t="e">
        <f t="shared" si="171"/>
        <v>#DIV/0!</v>
      </c>
      <c r="M3280" s="2"/>
    </row>
    <row r="3281" spans="2:13" ht="12.75" hidden="1">
      <c r="B3281" s="297"/>
      <c r="F3281" s="138"/>
      <c r="G3281" s="138"/>
      <c r="H3281" s="6">
        <f t="shared" si="172"/>
        <v>0</v>
      </c>
      <c r="I3281" s="22" t="e">
        <f t="shared" si="171"/>
        <v>#DIV/0!</v>
      </c>
      <c r="M3281" s="2"/>
    </row>
    <row r="3282" spans="2:13" ht="12.75" hidden="1">
      <c r="B3282" s="297"/>
      <c r="F3282" s="138"/>
      <c r="G3282" s="138"/>
      <c r="H3282" s="6">
        <f t="shared" si="172"/>
        <v>0</v>
      </c>
      <c r="I3282" s="22" t="e">
        <f t="shared" si="171"/>
        <v>#DIV/0!</v>
      </c>
      <c r="M3282" s="2"/>
    </row>
    <row r="3283" spans="2:13" ht="12.75" hidden="1">
      <c r="B3283" s="297"/>
      <c r="F3283" s="138"/>
      <c r="G3283" s="138"/>
      <c r="H3283" s="6">
        <f t="shared" si="172"/>
        <v>0</v>
      </c>
      <c r="I3283" s="22" t="e">
        <f t="shared" si="171"/>
        <v>#DIV/0!</v>
      </c>
      <c r="M3283" s="2"/>
    </row>
    <row r="3284" spans="2:13" ht="12.75" hidden="1">
      <c r="B3284" s="297"/>
      <c r="F3284" s="138"/>
      <c r="G3284" s="138"/>
      <c r="H3284" s="6">
        <f t="shared" si="172"/>
        <v>0</v>
      </c>
      <c r="I3284" s="22" t="e">
        <f t="shared" si="171"/>
        <v>#DIV/0!</v>
      </c>
      <c r="M3284" s="2"/>
    </row>
    <row r="3285" spans="2:13" ht="12.75" hidden="1">
      <c r="B3285" s="6"/>
      <c r="F3285" s="138"/>
      <c r="G3285" s="138"/>
      <c r="H3285" s="6">
        <f t="shared" si="172"/>
        <v>0</v>
      </c>
      <c r="I3285" s="22" t="e">
        <f t="shared" si="171"/>
        <v>#DIV/0!</v>
      </c>
      <c r="M3285" s="2"/>
    </row>
    <row r="3286" spans="2:13" ht="12.75" hidden="1">
      <c r="B3286" s="145"/>
      <c r="F3286" s="138"/>
      <c r="G3286" s="138"/>
      <c r="H3286" s="6">
        <f t="shared" si="172"/>
        <v>0</v>
      </c>
      <c r="I3286" s="22" t="e">
        <f t="shared" si="171"/>
        <v>#DIV/0!</v>
      </c>
      <c r="M3286" s="2"/>
    </row>
    <row r="3287" spans="2:13" ht="12.75" hidden="1">
      <c r="B3287" s="6"/>
      <c r="F3287" s="138"/>
      <c r="G3287" s="138"/>
      <c r="H3287" s="6">
        <f t="shared" si="172"/>
        <v>0</v>
      </c>
      <c r="I3287" s="22" t="e">
        <f t="shared" si="171"/>
        <v>#DIV/0!</v>
      </c>
      <c r="M3287" s="2"/>
    </row>
    <row r="3288" spans="2:13" ht="12.75" hidden="1">
      <c r="B3288" s="6"/>
      <c r="F3288" s="138"/>
      <c r="G3288" s="138"/>
      <c r="H3288" s="6">
        <f t="shared" si="172"/>
        <v>0</v>
      </c>
      <c r="I3288" s="22" t="e">
        <f t="shared" si="171"/>
        <v>#DIV/0!</v>
      </c>
      <c r="M3288" s="2"/>
    </row>
    <row r="3289" spans="2:13" ht="12.75" hidden="1">
      <c r="B3289" s="6"/>
      <c r="F3289" s="138"/>
      <c r="G3289" s="138"/>
      <c r="H3289" s="6">
        <f t="shared" si="172"/>
        <v>0</v>
      </c>
      <c r="I3289" s="22" t="e">
        <f t="shared" si="171"/>
        <v>#DIV/0!</v>
      </c>
      <c r="M3289" s="2"/>
    </row>
    <row r="3290" spans="2:13" ht="12.75" hidden="1">
      <c r="B3290" s="6"/>
      <c r="F3290" s="138"/>
      <c r="G3290" s="138"/>
      <c r="H3290" s="6">
        <f t="shared" si="172"/>
        <v>0</v>
      </c>
      <c r="I3290" s="22" t="e">
        <f t="shared" si="171"/>
        <v>#DIV/0!</v>
      </c>
      <c r="M3290" s="2"/>
    </row>
    <row r="3291" spans="2:13" ht="12.75" hidden="1">
      <c r="B3291" s="6"/>
      <c r="F3291" s="138"/>
      <c r="G3291" s="138"/>
      <c r="H3291" s="6">
        <f t="shared" si="172"/>
        <v>0</v>
      </c>
      <c r="I3291" s="22" t="e">
        <f t="shared" si="171"/>
        <v>#DIV/0!</v>
      </c>
      <c r="M3291" s="2"/>
    </row>
    <row r="3292" spans="2:13" ht="12.75" hidden="1">
      <c r="B3292" s="6"/>
      <c r="F3292" s="138"/>
      <c r="G3292" s="138"/>
      <c r="H3292" s="6">
        <f t="shared" si="172"/>
        <v>0</v>
      </c>
      <c r="I3292" s="22" t="e">
        <f t="shared" si="171"/>
        <v>#DIV/0!</v>
      </c>
      <c r="M3292" s="2"/>
    </row>
    <row r="3293" spans="2:13" ht="12.75" hidden="1">
      <c r="B3293" s="6"/>
      <c r="F3293" s="138"/>
      <c r="G3293" s="138"/>
      <c r="H3293" s="6">
        <f t="shared" si="172"/>
        <v>0</v>
      </c>
      <c r="I3293" s="22" t="e">
        <f t="shared" si="171"/>
        <v>#DIV/0!</v>
      </c>
      <c r="M3293" s="2"/>
    </row>
    <row r="3294" spans="2:13" ht="12.75" hidden="1">
      <c r="B3294" s="6"/>
      <c r="F3294" s="138"/>
      <c r="G3294" s="138"/>
      <c r="H3294" s="6">
        <f t="shared" si="172"/>
        <v>0</v>
      </c>
      <c r="I3294" s="22" t="e">
        <f t="shared" si="171"/>
        <v>#DIV/0!</v>
      </c>
      <c r="M3294" s="2"/>
    </row>
    <row r="3295" spans="2:13" ht="12.75" hidden="1">
      <c r="B3295" s="6"/>
      <c r="F3295" s="138"/>
      <c r="G3295" s="138"/>
      <c r="H3295" s="6">
        <f t="shared" si="172"/>
        <v>0</v>
      </c>
      <c r="I3295" s="22" t="e">
        <f t="shared" si="171"/>
        <v>#DIV/0!</v>
      </c>
      <c r="M3295" s="2"/>
    </row>
    <row r="3296" spans="2:13" ht="12.75" hidden="1">
      <c r="B3296" s="6"/>
      <c r="F3296" s="138"/>
      <c r="G3296" s="138"/>
      <c r="H3296" s="6">
        <f t="shared" si="172"/>
        <v>0</v>
      </c>
      <c r="I3296" s="22" t="e">
        <f t="shared" si="171"/>
        <v>#DIV/0!</v>
      </c>
      <c r="M3296" s="2"/>
    </row>
    <row r="3297" spans="2:13" ht="12.75" hidden="1">
      <c r="B3297" s="6"/>
      <c r="F3297" s="138"/>
      <c r="G3297" s="138"/>
      <c r="H3297" s="6">
        <f t="shared" si="172"/>
        <v>0</v>
      </c>
      <c r="I3297" s="22" t="e">
        <f t="shared" si="171"/>
        <v>#DIV/0!</v>
      </c>
      <c r="M3297" s="2"/>
    </row>
    <row r="3298" spans="2:13" ht="12.75" hidden="1">
      <c r="B3298" s="6"/>
      <c r="F3298" s="138"/>
      <c r="G3298" s="138"/>
      <c r="H3298" s="6">
        <f t="shared" si="172"/>
        <v>0</v>
      </c>
      <c r="I3298" s="22" t="e">
        <f t="shared" si="171"/>
        <v>#DIV/0!</v>
      </c>
      <c r="M3298" s="2"/>
    </row>
    <row r="3299" spans="2:13" ht="12.75" hidden="1">
      <c r="B3299" s="6"/>
      <c r="F3299" s="138"/>
      <c r="G3299" s="138"/>
      <c r="H3299" s="6">
        <f t="shared" si="172"/>
        <v>0</v>
      </c>
      <c r="I3299" s="22" t="e">
        <f t="shared" si="171"/>
        <v>#DIV/0!</v>
      </c>
      <c r="M3299" s="2"/>
    </row>
    <row r="3300" spans="2:13" ht="12.75" hidden="1">
      <c r="B3300" s="6"/>
      <c r="F3300" s="138"/>
      <c r="G3300" s="138"/>
      <c r="H3300" s="6">
        <f t="shared" si="172"/>
        <v>0</v>
      </c>
      <c r="I3300" s="22" t="e">
        <f t="shared" si="171"/>
        <v>#DIV/0!</v>
      </c>
      <c r="M3300" s="2"/>
    </row>
    <row r="3301" spans="2:13" ht="12.75" hidden="1">
      <c r="B3301" s="6"/>
      <c r="F3301" s="138"/>
      <c r="G3301" s="138"/>
      <c r="H3301" s="6">
        <f t="shared" si="172"/>
        <v>0</v>
      </c>
      <c r="I3301" s="22" t="e">
        <f t="shared" si="171"/>
        <v>#DIV/0!</v>
      </c>
      <c r="M3301" s="2"/>
    </row>
    <row r="3302" spans="2:13" ht="12.75" hidden="1">
      <c r="B3302" s="6"/>
      <c r="F3302" s="138"/>
      <c r="G3302" s="138"/>
      <c r="H3302" s="6">
        <f t="shared" si="172"/>
        <v>0</v>
      </c>
      <c r="I3302" s="22" t="e">
        <f t="shared" si="171"/>
        <v>#DIV/0!</v>
      </c>
      <c r="M3302" s="2"/>
    </row>
    <row r="3303" spans="2:13" ht="12.75" hidden="1">
      <c r="B3303" s="6"/>
      <c r="F3303" s="138"/>
      <c r="G3303" s="138"/>
      <c r="H3303" s="6">
        <f t="shared" si="172"/>
        <v>0</v>
      </c>
      <c r="I3303" s="22" t="e">
        <f t="shared" si="171"/>
        <v>#DIV/0!</v>
      </c>
      <c r="M3303" s="2"/>
    </row>
    <row r="3304" spans="2:13" ht="12.75" hidden="1">
      <c r="B3304" s="6"/>
      <c r="F3304" s="138"/>
      <c r="G3304" s="138"/>
      <c r="H3304" s="6">
        <f t="shared" si="172"/>
        <v>0</v>
      </c>
      <c r="I3304" s="22" t="e">
        <f t="shared" si="171"/>
        <v>#DIV/0!</v>
      </c>
      <c r="M3304" s="2"/>
    </row>
    <row r="3305" spans="2:13" ht="12.75" hidden="1">
      <c r="B3305" s="6"/>
      <c r="F3305" s="138"/>
      <c r="G3305" s="138"/>
      <c r="H3305" s="6">
        <f t="shared" si="172"/>
        <v>0</v>
      </c>
      <c r="I3305" s="22" t="e">
        <f t="shared" si="171"/>
        <v>#DIV/0!</v>
      </c>
      <c r="M3305" s="2"/>
    </row>
    <row r="3306" spans="2:13" ht="12.75" hidden="1">
      <c r="B3306" s="6"/>
      <c r="F3306" s="138"/>
      <c r="G3306" s="138"/>
      <c r="H3306" s="6">
        <f t="shared" si="172"/>
        <v>0</v>
      </c>
      <c r="I3306" s="22" t="e">
        <f t="shared" si="171"/>
        <v>#DIV/0!</v>
      </c>
      <c r="M3306" s="2"/>
    </row>
    <row r="3307" spans="2:13" ht="12.75" hidden="1">
      <c r="B3307" s="6"/>
      <c r="F3307" s="138"/>
      <c r="G3307" s="138"/>
      <c r="H3307" s="6">
        <f t="shared" si="172"/>
        <v>0</v>
      </c>
      <c r="I3307" s="22" t="e">
        <f t="shared" si="171"/>
        <v>#DIV/0!</v>
      </c>
      <c r="M3307" s="2"/>
    </row>
    <row r="3308" spans="2:13" ht="12.75" hidden="1">
      <c r="B3308" s="6"/>
      <c r="F3308" s="138"/>
      <c r="G3308" s="138"/>
      <c r="H3308" s="6">
        <f t="shared" si="172"/>
        <v>0</v>
      </c>
      <c r="I3308" s="22" t="e">
        <f t="shared" si="171"/>
        <v>#DIV/0!</v>
      </c>
      <c r="M3308" s="2"/>
    </row>
    <row r="3309" spans="2:13" ht="12.75" hidden="1">
      <c r="B3309" s="6"/>
      <c r="F3309" s="138"/>
      <c r="G3309" s="138"/>
      <c r="H3309" s="6">
        <f t="shared" si="172"/>
        <v>0</v>
      </c>
      <c r="I3309" s="22" t="e">
        <f t="shared" si="171"/>
        <v>#DIV/0!</v>
      </c>
      <c r="M3309" s="2"/>
    </row>
    <row r="3310" spans="2:13" ht="12.75" hidden="1">
      <c r="B3310" s="6"/>
      <c r="F3310" s="138"/>
      <c r="G3310" s="138"/>
      <c r="H3310" s="6">
        <f t="shared" si="172"/>
        <v>0</v>
      </c>
      <c r="I3310" s="22" t="e">
        <f t="shared" si="171"/>
        <v>#DIV/0!</v>
      </c>
      <c r="M3310" s="2"/>
    </row>
    <row r="3311" spans="2:13" ht="12.75" hidden="1">
      <c r="B3311" s="6"/>
      <c r="F3311" s="138"/>
      <c r="G3311" s="138"/>
      <c r="H3311" s="6">
        <f t="shared" si="172"/>
        <v>0</v>
      </c>
      <c r="I3311" s="22" t="e">
        <f t="shared" si="171"/>
        <v>#DIV/0!</v>
      </c>
      <c r="M3311" s="2"/>
    </row>
    <row r="3312" spans="2:13" ht="12.75" hidden="1">
      <c r="B3312" s="6"/>
      <c r="F3312" s="138"/>
      <c r="G3312" s="138"/>
      <c r="H3312" s="6">
        <f t="shared" si="172"/>
        <v>0</v>
      </c>
      <c r="I3312" s="22" t="e">
        <f t="shared" si="171"/>
        <v>#DIV/0!</v>
      </c>
      <c r="M3312" s="2"/>
    </row>
    <row r="3313" spans="2:13" ht="12.75" hidden="1">
      <c r="B3313" s="6"/>
      <c r="F3313" s="138"/>
      <c r="G3313" s="138"/>
      <c r="H3313" s="6">
        <f t="shared" si="172"/>
        <v>0</v>
      </c>
      <c r="I3313" s="22" t="e">
        <f t="shared" si="171"/>
        <v>#DIV/0!</v>
      </c>
      <c r="M3313" s="2"/>
    </row>
    <row r="3314" spans="2:13" ht="12.75" hidden="1">
      <c r="B3314" s="6"/>
      <c r="F3314" s="138"/>
      <c r="G3314" s="138"/>
      <c r="H3314" s="6">
        <f t="shared" si="172"/>
        <v>0</v>
      </c>
      <c r="I3314" s="22" t="e">
        <f t="shared" si="171"/>
        <v>#DIV/0!</v>
      </c>
      <c r="M3314" s="2"/>
    </row>
    <row r="3315" spans="2:13" ht="12.75" hidden="1">
      <c r="B3315" s="6"/>
      <c r="F3315" s="138"/>
      <c r="G3315" s="138"/>
      <c r="H3315" s="6">
        <f t="shared" si="172"/>
        <v>0</v>
      </c>
      <c r="I3315" s="22" t="e">
        <f t="shared" si="171"/>
        <v>#DIV/0!</v>
      </c>
      <c r="M3315" s="2"/>
    </row>
    <row r="3316" spans="2:13" ht="12.75" hidden="1">
      <c r="B3316" s="6"/>
      <c r="F3316" s="138"/>
      <c r="G3316" s="138"/>
      <c r="H3316" s="6">
        <f t="shared" si="172"/>
        <v>0</v>
      </c>
      <c r="I3316" s="22" t="e">
        <f t="shared" si="171"/>
        <v>#DIV/0!</v>
      </c>
      <c r="M3316" s="2"/>
    </row>
    <row r="3317" spans="2:13" ht="12.75" hidden="1">
      <c r="B3317" s="6"/>
      <c r="F3317" s="138"/>
      <c r="G3317" s="138"/>
      <c r="H3317" s="6">
        <f t="shared" si="172"/>
        <v>0</v>
      </c>
      <c r="I3317" s="22" t="e">
        <f t="shared" si="171"/>
        <v>#DIV/0!</v>
      </c>
      <c r="M3317" s="2"/>
    </row>
    <row r="3318" spans="2:13" ht="12.75" hidden="1">
      <c r="B3318" s="6"/>
      <c r="F3318" s="138"/>
      <c r="G3318" s="138"/>
      <c r="H3318" s="6">
        <f t="shared" si="172"/>
        <v>0</v>
      </c>
      <c r="I3318" s="22" t="e">
        <f t="shared" si="171"/>
        <v>#DIV/0!</v>
      </c>
      <c r="M3318" s="2"/>
    </row>
    <row r="3319" spans="2:13" ht="12.75" hidden="1">
      <c r="B3319" s="6"/>
      <c r="F3319" s="138"/>
      <c r="G3319" s="138"/>
      <c r="H3319" s="6">
        <f t="shared" si="172"/>
        <v>0</v>
      </c>
      <c r="I3319" s="22" t="e">
        <f t="shared" si="171"/>
        <v>#DIV/0!</v>
      </c>
      <c r="M3319" s="2"/>
    </row>
    <row r="3320" spans="2:13" ht="12.75" hidden="1">
      <c r="B3320" s="6"/>
      <c r="F3320" s="138"/>
      <c r="G3320" s="138"/>
      <c r="H3320" s="6">
        <f t="shared" si="172"/>
        <v>0</v>
      </c>
      <c r="I3320" s="22" t="e">
        <f t="shared" si="171"/>
        <v>#DIV/0!</v>
      </c>
      <c r="M3320" s="2"/>
    </row>
    <row r="3321" spans="2:13" ht="12.75" hidden="1">
      <c r="B3321" s="6"/>
      <c r="F3321" s="138"/>
      <c r="G3321" s="138"/>
      <c r="H3321" s="6">
        <f t="shared" si="172"/>
        <v>0</v>
      </c>
      <c r="I3321" s="22" t="e">
        <f t="shared" si="171"/>
        <v>#DIV/0!</v>
      </c>
      <c r="M3321" s="2"/>
    </row>
    <row r="3322" spans="2:13" ht="12.75" hidden="1">
      <c r="B3322" s="6"/>
      <c r="F3322" s="138"/>
      <c r="G3322" s="138"/>
      <c r="H3322" s="6">
        <f t="shared" si="172"/>
        <v>0</v>
      </c>
      <c r="I3322" s="22" t="e">
        <f t="shared" si="171"/>
        <v>#DIV/0!</v>
      </c>
      <c r="M3322" s="2"/>
    </row>
    <row r="3323" spans="2:13" ht="12.75" hidden="1">
      <c r="B3323" s="6"/>
      <c r="F3323" s="138"/>
      <c r="G3323" s="138"/>
      <c r="H3323" s="6">
        <f t="shared" si="172"/>
        <v>0</v>
      </c>
      <c r="I3323" s="22" t="e">
        <f t="shared" si="171"/>
        <v>#DIV/0!</v>
      </c>
      <c r="M3323" s="2"/>
    </row>
    <row r="3324" spans="2:13" ht="12.75" hidden="1">
      <c r="B3324" s="6"/>
      <c r="F3324" s="138"/>
      <c r="G3324" s="138"/>
      <c r="H3324" s="6">
        <f t="shared" si="172"/>
        <v>0</v>
      </c>
      <c r="I3324" s="22" t="e">
        <f t="shared" si="171"/>
        <v>#DIV/0!</v>
      </c>
      <c r="M3324" s="2"/>
    </row>
    <row r="3325" spans="2:13" ht="12.75" hidden="1">
      <c r="B3325" s="6"/>
      <c r="F3325" s="138"/>
      <c r="G3325" s="138"/>
      <c r="H3325" s="6">
        <f t="shared" si="172"/>
        <v>0</v>
      </c>
      <c r="I3325" s="22" t="e">
        <f t="shared" si="171"/>
        <v>#DIV/0!</v>
      </c>
      <c r="M3325" s="2"/>
    </row>
    <row r="3326" spans="2:13" ht="12.75" hidden="1">
      <c r="B3326" s="6"/>
      <c r="F3326" s="138"/>
      <c r="G3326" s="138"/>
      <c r="H3326" s="6">
        <f t="shared" si="172"/>
        <v>0</v>
      </c>
      <c r="I3326" s="22" t="e">
        <f t="shared" si="171"/>
        <v>#DIV/0!</v>
      </c>
      <c r="M3326" s="2"/>
    </row>
    <row r="3327" spans="2:13" ht="12.75" hidden="1">
      <c r="B3327" s="6"/>
      <c r="F3327" s="138"/>
      <c r="G3327" s="138"/>
      <c r="H3327" s="6">
        <f t="shared" si="172"/>
        <v>0</v>
      </c>
      <c r="I3327" s="22" t="e">
        <f t="shared" si="171"/>
        <v>#DIV/0!</v>
      </c>
      <c r="M3327" s="2"/>
    </row>
    <row r="3328" spans="2:13" ht="12.75" hidden="1">
      <c r="B3328" s="6"/>
      <c r="F3328" s="138"/>
      <c r="G3328" s="138"/>
      <c r="H3328" s="6">
        <f t="shared" si="172"/>
        <v>0</v>
      </c>
      <c r="I3328" s="22" t="e">
        <f t="shared" si="171"/>
        <v>#DIV/0!</v>
      </c>
      <c r="M3328" s="2"/>
    </row>
    <row r="3329" spans="2:13" ht="12.75" hidden="1">
      <c r="B3329" s="6"/>
      <c r="F3329" s="138"/>
      <c r="G3329" s="138"/>
      <c r="H3329" s="6">
        <f t="shared" si="172"/>
        <v>0</v>
      </c>
      <c r="I3329" s="22" t="e">
        <f t="shared" si="171"/>
        <v>#DIV/0!</v>
      </c>
      <c r="M3329" s="2"/>
    </row>
    <row r="3330" spans="2:13" ht="12.75" hidden="1">
      <c r="B3330" s="6"/>
      <c r="F3330" s="138"/>
      <c r="G3330" s="138"/>
      <c r="H3330" s="6">
        <f t="shared" si="172"/>
        <v>0</v>
      </c>
      <c r="I3330" s="22" t="e">
        <f t="shared" si="171"/>
        <v>#DIV/0!</v>
      </c>
      <c r="M3330" s="2"/>
    </row>
    <row r="3331" spans="2:13" ht="12.75" hidden="1">
      <c r="B3331" s="6"/>
      <c r="F3331" s="138"/>
      <c r="G3331" s="138"/>
      <c r="H3331" s="6">
        <f t="shared" si="172"/>
        <v>0</v>
      </c>
      <c r="I3331" s="22" t="e">
        <f t="shared" si="171"/>
        <v>#DIV/0!</v>
      </c>
      <c r="M3331" s="2"/>
    </row>
    <row r="3332" spans="2:13" ht="12.75" hidden="1">
      <c r="B3332" s="6"/>
      <c r="F3332" s="138"/>
      <c r="G3332" s="138"/>
      <c r="H3332" s="6">
        <f t="shared" si="172"/>
        <v>0</v>
      </c>
      <c r="I3332" s="22" t="e">
        <f t="shared" si="171"/>
        <v>#DIV/0!</v>
      </c>
      <c r="M3332" s="2"/>
    </row>
    <row r="3333" spans="2:13" ht="12.75" hidden="1">
      <c r="B3333" s="6"/>
      <c r="F3333" s="138"/>
      <c r="G3333" s="138"/>
      <c r="H3333" s="6">
        <f t="shared" si="172"/>
        <v>0</v>
      </c>
      <c r="I3333" s="22" t="e">
        <f t="shared" si="171"/>
        <v>#DIV/0!</v>
      </c>
      <c r="M3333" s="2"/>
    </row>
    <row r="3334" spans="2:13" ht="12.75" hidden="1">
      <c r="B3334" s="6"/>
      <c r="F3334" s="138"/>
      <c r="G3334" s="138"/>
      <c r="H3334" s="6">
        <f t="shared" si="172"/>
        <v>0</v>
      </c>
      <c r="I3334" s="22" t="e">
        <f t="shared" si="171"/>
        <v>#DIV/0!</v>
      </c>
      <c r="M3334" s="2"/>
    </row>
    <row r="3335" spans="2:13" ht="12.75" hidden="1">
      <c r="B3335" s="6"/>
      <c r="F3335" s="138"/>
      <c r="G3335" s="138"/>
      <c r="H3335" s="6">
        <f t="shared" si="172"/>
        <v>0</v>
      </c>
      <c r="I3335" s="22" t="e">
        <f aca="true" t="shared" si="173" ref="I3335:I3398">+B3335/M3335</f>
        <v>#DIV/0!</v>
      </c>
      <c r="M3335" s="2"/>
    </row>
    <row r="3336" spans="2:13" ht="12.75" hidden="1">
      <c r="B3336" s="6"/>
      <c r="F3336" s="138"/>
      <c r="G3336" s="138"/>
      <c r="H3336" s="6">
        <f t="shared" si="172"/>
        <v>0</v>
      </c>
      <c r="I3336" s="22" t="e">
        <f t="shared" si="173"/>
        <v>#DIV/0!</v>
      </c>
      <c r="M3336" s="2"/>
    </row>
    <row r="3337" spans="2:13" ht="12.75" hidden="1">
      <c r="B3337" s="6"/>
      <c r="F3337" s="138"/>
      <c r="G3337" s="138"/>
      <c r="H3337" s="6">
        <f aca="true" t="shared" si="174" ref="H3337:H3400">H3336-B3337</f>
        <v>0</v>
      </c>
      <c r="I3337" s="22" t="e">
        <f t="shared" si="173"/>
        <v>#DIV/0!</v>
      </c>
      <c r="M3337" s="2"/>
    </row>
    <row r="3338" spans="2:13" ht="12.75" hidden="1">
      <c r="B3338" s="6"/>
      <c r="F3338" s="138"/>
      <c r="G3338" s="138"/>
      <c r="H3338" s="6">
        <f t="shared" si="174"/>
        <v>0</v>
      </c>
      <c r="I3338" s="22" t="e">
        <f t="shared" si="173"/>
        <v>#DIV/0!</v>
      </c>
      <c r="M3338" s="2"/>
    </row>
    <row r="3339" spans="2:13" ht="12.75" hidden="1">
      <c r="B3339" s="6"/>
      <c r="F3339" s="138"/>
      <c r="G3339" s="138"/>
      <c r="H3339" s="6">
        <f t="shared" si="174"/>
        <v>0</v>
      </c>
      <c r="I3339" s="22" t="e">
        <f t="shared" si="173"/>
        <v>#DIV/0!</v>
      </c>
      <c r="M3339" s="2"/>
    </row>
    <row r="3340" spans="2:13" ht="12.75" hidden="1">
      <c r="B3340" s="6"/>
      <c r="F3340" s="138"/>
      <c r="G3340" s="138"/>
      <c r="H3340" s="6">
        <f t="shared" si="174"/>
        <v>0</v>
      </c>
      <c r="I3340" s="22" t="e">
        <f t="shared" si="173"/>
        <v>#DIV/0!</v>
      </c>
      <c r="M3340" s="2"/>
    </row>
    <row r="3341" spans="2:13" ht="12.75" hidden="1">
      <c r="B3341" s="6"/>
      <c r="F3341" s="138"/>
      <c r="G3341" s="138"/>
      <c r="H3341" s="6">
        <f t="shared" si="174"/>
        <v>0</v>
      </c>
      <c r="I3341" s="22" t="e">
        <f t="shared" si="173"/>
        <v>#DIV/0!</v>
      </c>
      <c r="M3341" s="2"/>
    </row>
    <row r="3342" spans="2:13" ht="12.75" hidden="1">
      <c r="B3342" s="6"/>
      <c r="F3342" s="138"/>
      <c r="G3342" s="138"/>
      <c r="H3342" s="6">
        <f t="shared" si="174"/>
        <v>0</v>
      </c>
      <c r="I3342" s="22" t="e">
        <f t="shared" si="173"/>
        <v>#DIV/0!</v>
      </c>
      <c r="M3342" s="2"/>
    </row>
    <row r="3343" spans="2:13" ht="12.75" hidden="1">
      <c r="B3343" s="6"/>
      <c r="F3343" s="138"/>
      <c r="G3343" s="138"/>
      <c r="H3343" s="6">
        <f t="shared" si="174"/>
        <v>0</v>
      </c>
      <c r="I3343" s="22" t="e">
        <f t="shared" si="173"/>
        <v>#DIV/0!</v>
      </c>
      <c r="M3343" s="2"/>
    </row>
    <row r="3344" spans="2:13" ht="12.75" hidden="1">
      <c r="B3344" s="6"/>
      <c r="F3344" s="138"/>
      <c r="G3344" s="138"/>
      <c r="H3344" s="6">
        <f t="shared" si="174"/>
        <v>0</v>
      </c>
      <c r="I3344" s="22" t="e">
        <f t="shared" si="173"/>
        <v>#DIV/0!</v>
      </c>
      <c r="M3344" s="2"/>
    </row>
    <row r="3345" spans="2:13" ht="12.75" hidden="1">
      <c r="B3345" s="6"/>
      <c r="F3345" s="138"/>
      <c r="G3345" s="138"/>
      <c r="H3345" s="6">
        <f t="shared" si="174"/>
        <v>0</v>
      </c>
      <c r="I3345" s="22" t="e">
        <f t="shared" si="173"/>
        <v>#DIV/0!</v>
      </c>
      <c r="M3345" s="2"/>
    </row>
    <row r="3346" spans="2:13" ht="12.75" hidden="1">
      <c r="B3346" s="6"/>
      <c r="F3346" s="138"/>
      <c r="G3346" s="138"/>
      <c r="H3346" s="6">
        <f t="shared" si="174"/>
        <v>0</v>
      </c>
      <c r="I3346" s="22" t="e">
        <f t="shared" si="173"/>
        <v>#DIV/0!</v>
      </c>
      <c r="M3346" s="2"/>
    </row>
    <row r="3347" spans="2:13" ht="12.75" hidden="1">
      <c r="B3347" s="6"/>
      <c r="F3347" s="138"/>
      <c r="G3347" s="138"/>
      <c r="H3347" s="6">
        <f t="shared" si="174"/>
        <v>0</v>
      </c>
      <c r="I3347" s="22" t="e">
        <f t="shared" si="173"/>
        <v>#DIV/0!</v>
      </c>
      <c r="M3347" s="2"/>
    </row>
    <row r="3348" spans="2:13" ht="12.75" hidden="1">
      <c r="B3348" s="6"/>
      <c r="F3348" s="138"/>
      <c r="G3348" s="138"/>
      <c r="H3348" s="6">
        <f t="shared" si="174"/>
        <v>0</v>
      </c>
      <c r="I3348" s="22" t="e">
        <f t="shared" si="173"/>
        <v>#DIV/0!</v>
      </c>
      <c r="M3348" s="2"/>
    </row>
    <row r="3349" spans="2:13" ht="12.75" hidden="1">
      <c r="B3349" s="6"/>
      <c r="F3349" s="138"/>
      <c r="G3349" s="138"/>
      <c r="H3349" s="6">
        <f t="shared" si="174"/>
        <v>0</v>
      </c>
      <c r="I3349" s="22" t="e">
        <f t="shared" si="173"/>
        <v>#DIV/0!</v>
      </c>
      <c r="M3349" s="2"/>
    </row>
    <row r="3350" spans="2:13" ht="12.75" hidden="1">
      <c r="B3350" s="6"/>
      <c r="F3350" s="138"/>
      <c r="G3350" s="138"/>
      <c r="H3350" s="6">
        <f t="shared" si="174"/>
        <v>0</v>
      </c>
      <c r="I3350" s="22" t="e">
        <f t="shared" si="173"/>
        <v>#DIV/0!</v>
      </c>
      <c r="M3350" s="2"/>
    </row>
    <row r="3351" spans="2:13" ht="12.75" hidden="1">
      <c r="B3351" s="6"/>
      <c r="F3351" s="138"/>
      <c r="G3351" s="138"/>
      <c r="H3351" s="6">
        <f t="shared" si="174"/>
        <v>0</v>
      </c>
      <c r="I3351" s="22" t="e">
        <f t="shared" si="173"/>
        <v>#DIV/0!</v>
      </c>
      <c r="M3351" s="2"/>
    </row>
    <row r="3352" spans="2:13" ht="12.75" hidden="1">
      <c r="B3352" s="6"/>
      <c r="F3352" s="138"/>
      <c r="G3352" s="138"/>
      <c r="H3352" s="6">
        <f t="shared" si="174"/>
        <v>0</v>
      </c>
      <c r="I3352" s="22" t="e">
        <f t="shared" si="173"/>
        <v>#DIV/0!</v>
      </c>
      <c r="M3352" s="2"/>
    </row>
    <row r="3353" spans="2:13" ht="12.75" hidden="1">
      <c r="B3353" s="6"/>
      <c r="F3353" s="138"/>
      <c r="G3353" s="138"/>
      <c r="H3353" s="6">
        <f t="shared" si="174"/>
        <v>0</v>
      </c>
      <c r="I3353" s="22" t="e">
        <f t="shared" si="173"/>
        <v>#DIV/0!</v>
      </c>
      <c r="M3353" s="2"/>
    </row>
    <row r="3354" spans="2:13" ht="12.75" hidden="1">
      <c r="B3354" s="6"/>
      <c r="F3354" s="138"/>
      <c r="G3354" s="138"/>
      <c r="H3354" s="6">
        <f t="shared" si="174"/>
        <v>0</v>
      </c>
      <c r="I3354" s="22" t="e">
        <f t="shared" si="173"/>
        <v>#DIV/0!</v>
      </c>
      <c r="M3354" s="2"/>
    </row>
    <row r="3355" spans="2:13" ht="12.75" hidden="1">
      <c r="B3355" s="6"/>
      <c r="F3355" s="138"/>
      <c r="G3355" s="138"/>
      <c r="H3355" s="6">
        <f t="shared" si="174"/>
        <v>0</v>
      </c>
      <c r="I3355" s="22" t="e">
        <f t="shared" si="173"/>
        <v>#DIV/0!</v>
      </c>
      <c r="M3355" s="2"/>
    </row>
    <row r="3356" spans="2:13" ht="12.75" hidden="1">
      <c r="B3356" s="6"/>
      <c r="F3356" s="138"/>
      <c r="G3356" s="138"/>
      <c r="H3356" s="6">
        <f t="shared" si="174"/>
        <v>0</v>
      </c>
      <c r="I3356" s="22" t="e">
        <f t="shared" si="173"/>
        <v>#DIV/0!</v>
      </c>
      <c r="M3356" s="2"/>
    </row>
    <row r="3357" spans="2:13" ht="12.75" hidden="1">
      <c r="B3357" s="6"/>
      <c r="F3357" s="138"/>
      <c r="G3357" s="138"/>
      <c r="H3357" s="6">
        <f t="shared" si="174"/>
        <v>0</v>
      </c>
      <c r="I3357" s="22" t="e">
        <f t="shared" si="173"/>
        <v>#DIV/0!</v>
      </c>
      <c r="M3357" s="2"/>
    </row>
    <row r="3358" spans="2:13" ht="12.75" hidden="1">
      <c r="B3358" s="6"/>
      <c r="F3358" s="138"/>
      <c r="G3358" s="138"/>
      <c r="H3358" s="6">
        <f t="shared" si="174"/>
        <v>0</v>
      </c>
      <c r="I3358" s="22" t="e">
        <f t="shared" si="173"/>
        <v>#DIV/0!</v>
      </c>
      <c r="M3358" s="2"/>
    </row>
    <row r="3359" spans="2:13" ht="12.75" hidden="1">
      <c r="B3359" s="6"/>
      <c r="F3359" s="138"/>
      <c r="G3359" s="138"/>
      <c r="H3359" s="6">
        <f t="shared" si="174"/>
        <v>0</v>
      </c>
      <c r="I3359" s="22" t="e">
        <f t="shared" si="173"/>
        <v>#DIV/0!</v>
      </c>
      <c r="M3359" s="2"/>
    </row>
    <row r="3360" spans="2:13" ht="12.75" hidden="1">
      <c r="B3360" s="6"/>
      <c r="F3360" s="138"/>
      <c r="G3360" s="138"/>
      <c r="H3360" s="6">
        <f t="shared" si="174"/>
        <v>0</v>
      </c>
      <c r="I3360" s="22" t="e">
        <f t="shared" si="173"/>
        <v>#DIV/0!</v>
      </c>
      <c r="M3360" s="2"/>
    </row>
    <row r="3361" spans="2:13" ht="12.75" hidden="1">
      <c r="B3361" s="6"/>
      <c r="F3361" s="138"/>
      <c r="G3361" s="138"/>
      <c r="H3361" s="6">
        <f t="shared" si="174"/>
        <v>0</v>
      </c>
      <c r="I3361" s="22" t="e">
        <f t="shared" si="173"/>
        <v>#DIV/0!</v>
      </c>
      <c r="M3361" s="2"/>
    </row>
    <row r="3362" spans="2:13" ht="12.75" hidden="1">
      <c r="B3362" s="6"/>
      <c r="F3362" s="138"/>
      <c r="G3362" s="138"/>
      <c r="H3362" s="6">
        <f t="shared" si="174"/>
        <v>0</v>
      </c>
      <c r="I3362" s="22" t="e">
        <f t="shared" si="173"/>
        <v>#DIV/0!</v>
      </c>
      <c r="M3362" s="2"/>
    </row>
    <row r="3363" spans="2:13" ht="12.75" hidden="1">
      <c r="B3363" s="6"/>
      <c r="F3363" s="138"/>
      <c r="G3363" s="138"/>
      <c r="H3363" s="6">
        <f t="shared" si="174"/>
        <v>0</v>
      </c>
      <c r="I3363" s="22" t="e">
        <f t="shared" si="173"/>
        <v>#DIV/0!</v>
      </c>
      <c r="M3363" s="2"/>
    </row>
    <row r="3364" spans="2:13" ht="12.75" hidden="1">
      <c r="B3364" s="6"/>
      <c r="F3364" s="138"/>
      <c r="G3364" s="138"/>
      <c r="H3364" s="6">
        <f t="shared" si="174"/>
        <v>0</v>
      </c>
      <c r="I3364" s="22" t="e">
        <f t="shared" si="173"/>
        <v>#DIV/0!</v>
      </c>
      <c r="M3364" s="2"/>
    </row>
    <row r="3365" spans="2:13" ht="12.75" hidden="1">
      <c r="B3365" s="6"/>
      <c r="F3365" s="138"/>
      <c r="G3365" s="138"/>
      <c r="H3365" s="6">
        <f t="shared" si="174"/>
        <v>0</v>
      </c>
      <c r="I3365" s="22" t="e">
        <f t="shared" si="173"/>
        <v>#DIV/0!</v>
      </c>
      <c r="M3365" s="2"/>
    </row>
    <row r="3366" spans="2:13" ht="12.75" hidden="1">
      <c r="B3366" s="6"/>
      <c r="F3366" s="138"/>
      <c r="G3366" s="138"/>
      <c r="H3366" s="6">
        <f t="shared" si="174"/>
        <v>0</v>
      </c>
      <c r="I3366" s="22" t="e">
        <f t="shared" si="173"/>
        <v>#DIV/0!</v>
      </c>
      <c r="M3366" s="2"/>
    </row>
    <row r="3367" spans="2:13" ht="12.75" hidden="1">
      <c r="B3367" s="6"/>
      <c r="F3367" s="138"/>
      <c r="G3367" s="138"/>
      <c r="H3367" s="6">
        <f t="shared" si="174"/>
        <v>0</v>
      </c>
      <c r="I3367" s="22" t="e">
        <f t="shared" si="173"/>
        <v>#DIV/0!</v>
      </c>
      <c r="M3367" s="2"/>
    </row>
    <row r="3368" spans="2:13" ht="12.75" hidden="1">
      <c r="B3368" s="6"/>
      <c r="F3368" s="138"/>
      <c r="G3368" s="138"/>
      <c r="H3368" s="6">
        <f t="shared" si="174"/>
        <v>0</v>
      </c>
      <c r="I3368" s="22" t="e">
        <f t="shared" si="173"/>
        <v>#DIV/0!</v>
      </c>
      <c r="M3368" s="2"/>
    </row>
    <row r="3369" spans="2:13" ht="12.75" hidden="1">
      <c r="B3369" s="6"/>
      <c r="F3369" s="138"/>
      <c r="G3369" s="138"/>
      <c r="H3369" s="6">
        <f t="shared" si="174"/>
        <v>0</v>
      </c>
      <c r="I3369" s="22" t="e">
        <f t="shared" si="173"/>
        <v>#DIV/0!</v>
      </c>
      <c r="M3369" s="2"/>
    </row>
    <row r="3370" spans="2:13" ht="12.75" hidden="1">
      <c r="B3370" s="6"/>
      <c r="F3370" s="138"/>
      <c r="G3370" s="138"/>
      <c r="H3370" s="6">
        <f t="shared" si="174"/>
        <v>0</v>
      </c>
      <c r="I3370" s="22" t="e">
        <f t="shared" si="173"/>
        <v>#DIV/0!</v>
      </c>
      <c r="M3370" s="2"/>
    </row>
    <row r="3371" spans="2:13" ht="12.75" hidden="1">
      <c r="B3371" s="6"/>
      <c r="F3371" s="138"/>
      <c r="G3371" s="138"/>
      <c r="H3371" s="6">
        <f t="shared" si="174"/>
        <v>0</v>
      </c>
      <c r="I3371" s="22" t="e">
        <f t="shared" si="173"/>
        <v>#DIV/0!</v>
      </c>
      <c r="M3371" s="2"/>
    </row>
    <row r="3372" spans="2:13" ht="12.75" hidden="1">
      <c r="B3372" s="6"/>
      <c r="F3372" s="138"/>
      <c r="G3372" s="138"/>
      <c r="H3372" s="6">
        <f t="shared" si="174"/>
        <v>0</v>
      </c>
      <c r="I3372" s="22" t="e">
        <f t="shared" si="173"/>
        <v>#DIV/0!</v>
      </c>
      <c r="M3372" s="2"/>
    </row>
    <row r="3373" spans="2:13" ht="12.75" hidden="1">
      <c r="B3373" s="6"/>
      <c r="F3373" s="138"/>
      <c r="G3373" s="138"/>
      <c r="H3373" s="6">
        <f t="shared" si="174"/>
        <v>0</v>
      </c>
      <c r="I3373" s="22" t="e">
        <f t="shared" si="173"/>
        <v>#DIV/0!</v>
      </c>
      <c r="M3373" s="2"/>
    </row>
    <row r="3374" spans="2:13" ht="12.75" hidden="1">
      <c r="B3374" s="6"/>
      <c r="F3374" s="138"/>
      <c r="G3374" s="138"/>
      <c r="H3374" s="6">
        <f t="shared" si="174"/>
        <v>0</v>
      </c>
      <c r="I3374" s="22" t="e">
        <f t="shared" si="173"/>
        <v>#DIV/0!</v>
      </c>
      <c r="M3374" s="2"/>
    </row>
    <row r="3375" spans="2:13" ht="12.75" hidden="1">
      <c r="B3375" s="6"/>
      <c r="F3375" s="138"/>
      <c r="G3375" s="138"/>
      <c r="H3375" s="6">
        <f t="shared" si="174"/>
        <v>0</v>
      </c>
      <c r="I3375" s="22" t="e">
        <f t="shared" si="173"/>
        <v>#DIV/0!</v>
      </c>
      <c r="M3375" s="2"/>
    </row>
    <row r="3376" spans="2:13" ht="12.75" hidden="1">
      <c r="B3376" s="6"/>
      <c r="F3376" s="138"/>
      <c r="G3376" s="138"/>
      <c r="H3376" s="6">
        <f t="shared" si="174"/>
        <v>0</v>
      </c>
      <c r="I3376" s="22" t="e">
        <f t="shared" si="173"/>
        <v>#DIV/0!</v>
      </c>
      <c r="M3376" s="2"/>
    </row>
    <row r="3377" spans="2:13" ht="12.75" hidden="1">
      <c r="B3377" s="6"/>
      <c r="F3377" s="138"/>
      <c r="G3377" s="138"/>
      <c r="H3377" s="6">
        <f t="shared" si="174"/>
        <v>0</v>
      </c>
      <c r="I3377" s="22" t="e">
        <f t="shared" si="173"/>
        <v>#DIV/0!</v>
      </c>
      <c r="M3377" s="2"/>
    </row>
    <row r="3378" spans="2:13" ht="12.75" hidden="1">
      <c r="B3378" s="6"/>
      <c r="F3378" s="138"/>
      <c r="G3378" s="138"/>
      <c r="H3378" s="6">
        <f t="shared" si="174"/>
        <v>0</v>
      </c>
      <c r="I3378" s="22" t="e">
        <f t="shared" si="173"/>
        <v>#DIV/0!</v>
      </c>
      <c r="M3378" s="2"/>
    </row>
    <row r="3379" spans="2:13" ht="12.75" hidden="1">
      <c r="B3379" s="6"/>
      <c r="F3379" s="138"/>
      <c r="G3379" s="138"/>
      <c r="H3379" s="6">
        <f t="shared" si="174"/>
        <v>0</v>
      </c>
      <c r="I3379" s="22" t="e">
        <f t="shared" si="173"/>
        <v>#DIV/0!</v>
      </c>
      <c r="M3379" s="2"/>
    </row>
    <row r="3380" spans="2:13" ht="12.75" hidden="1">
      <c r="B3380" s="6"/>
      <c r="F3380" s="138"/>
      <c r="G3380" s="138"/>
      <c r="H3380" s="6">
        <f t="shared" si="174"/>
        <v>0</v>
      </c>
      <c r="I3380" s="22" t="e">
        <f t="shared" si="173"/>
        <v>#DIV/0!</v>
      </c>
      <c r="M3380" s="2"/>
    </row>
    <row r="3381" spans="2:13" ht="12.75" hidden="1">
      <c r="B3381" s="6"/>
      <c r="F3381" s="138"/>
      <c r="G3381" s="138"/>
      <c r="H3381" s="6">
        <f t="shared" si="174"/>
        <v>0</v>
      </c>
      <c r="I3381" s="22" t="e">
        <f t="shared" si="173"/>
        <v>#DIV/0!</v>
      </c>
      <c r="M3381" s="2"/>
    </row>
    <row r="3382" spans="2:13" ht="12.75" hidden="1">
      <c r="B3382" s="6"/>
      <c r="F3382" s="138"/>
      <c r="G3382" s="138"/>
      <c r="H3382" s="6">
        <f t="shared" si="174"/>
        <v>0</v>
      </c>
      <c r="I3382" s="22" t="e">
        <f t="shared" si="173"/>
        <v>#DIV/0!</v>
      </c>
      <c r="M3382" s="2"/>
    </row>
    <row r="3383" spans="2:13" ht="12.75" hidden="1">
      <c r="B3383" s="6"/>
      <c r="F3383" s="138"/>
      <c r="G3383" s="138"/>
      <c r="H3383" s="6">
        <f t="shared" si="174"/>
        <v>0</v>
      </c>
      <c r="I3383" s="22" t="e">
        <f t="shared" si="173"/>
        <v>#DIV/0!</v>
      </c>
      <c r="M3383" s="2"/>
    </row>
    <row r="3384" spans="2:13" ht="12.75" hidden="1">
      <c r="B3384" s="6"/>
      <c r="F3384" s="138"/>
      <c r="G3384" s="138"/>
      <c r="H3384" s="6">
        <f t="shared" si="174"/>
        <v>0</v>
      </c>
      <c r="I3384" s="22" t="e">
        <f t="shared" si="173"/>
        <v>#DIV/0!</v>
      </c>
      <c r="M3384" s="2"/>
    </row>
    <row r="3385" spans="2:13" ht="12.75" hidden="1">
      <c r="B3385" s="6"/>
      <c r="F3385" s="138"/>
      <c r="G3385" s="138"/>
      <c r="H3385" s="6">
        <f t="shared" si="174"/>
        <v>0</v>
      </c>
      <c r="I3385" s="22" t="e">
        <f t="shared" si="173"/>
        <v>#DIV/0!</v>
      </c>
      <c r="M3385" s="2"/>
    </row>
    <row r="3386" spans="2:13" ht="12.75" hidden="1">
      <c r="B3386" s="6"/>
      <c r="F3386" s="138"/>
      <c r="G3386" s="138"/>
      <c r="H3386" s="6">
        <f t="shared" si="174"/>
        <v>0</v>
      </c>
      <c r="I3386" s="22" t="e">
        <f t="shared" si="173"/>
        <v>#DIV/0!</v>
      </c>
      <c r="M3386" s="2"/>
    </row>
    <row r="3387" spans="2:13" ht="12.75" hidden="1">
      <c r="B3387" s="6"/>
      <c r="F3387" s="138"/>
      <c r="G3387" s="138"/>
      <c r="H3387" s="6">
        <f t="shared" si="174"/>
        <v>0</v>
      </c>
      <c r="I3387" s="22" t="e">
        <f t="shared" si="173"/>
        <v>#DIV/0!</v>
      </c>
      <c r="M3387" s="2"/>
    </row>
    <row r="3388" spans="2:13" ht="12.75" hidden="1">
      <c r="B3388" s="6"/>
      <c r="F3388" s="138"/>
      <c r="G3388" s="138"/>
      <c r="H3388" s="6">
        <f t="shared" si="174"/>
        <v>0</v>
      </c>
      <c r="I3388" s="22" t="e">
        <f t="shared" si="173"/>
        <v>#DIV/0!</v>
      </c>
      <c r="M3388" s="2"/>
    </row>
    <row r="3389" spans="2:13" ht="12.75" hidden="1">
      <c r="B3389" s="6"/>
      <c r="F3389" s="138"/>
      <c r="G3389" s="138"/>
      <c r="H3389" s="6">
        <f t="shared" si="174"/>
        <v>0</v>
      </c>
      <c r="I3389" s="22" t="e">
        <f t="shared" si="173"/>
        <v>#DIV/0!</v>
      </c>
      <c r="M3389" s="2"/>
    </row>
    <row r="3390" spans="2:13" ht="12.75" hidden="1">
      <c r="B3390" s="6"/>
      <c r="F3390" s="138"/>
      <c r="G3390" s="138"/>
      <c r="H3390" s="6">
        <f t="shared" si="174"/>
        <v>0</v>
      </c>
      <c r="I3390" s="22" t="e">
        <f t="shared" si="173"/>
        <v>#DIV/0!</v>
      </c>
      <c r="M3390" s="2"/>
    </row>
    <row r="3391" spans="2:13" ht="12.75" hidden="1">
      <c r="B3391" s="6"/>
      <c r="F3391" s="138"/>
      <c r="G3391" s="138"/>
      <c r="H3391" s="6">
        <f t="shared" si="174"/>
        <v>0</v>
      </c>
      <c r="I3391" s="22" t="e">
        <f t="shared" si="173"/>
        <v>#DIV/0!</v>
      </c>
      <c r="M3391" s="2"/>
    </row>
    <row r="3392" spans="2:13" ht="12.75" hidden="1">
      <c r="B3392" s="6"/>
      <c r="F3392" s="138"/>
      <c r="G3392" s="138"/>
      <c r="H3392" s="6">
        <f t="shared" si="174"/>
        <v>0</v>
      </c>
      <c r="I3392" s="22" t="e">
        <f t="shared" si="173"/>
        <v>#DIV/0!</v>
      </c>
      <c r="M3392" s="2"/>
    </row>
    <row r="3393" spans="2:13" ht="12.75" hidden="1">
      <c r="B3393" s="6"/>
      <c r="F3393" s="138"/>
      <c r="G3393" s="138"/>
      <c r="H3393" s="6">
        <f t="shared" si="174"/>
        <v>0</v>
      </c>
      <c r="I3393" s="22" t="e">
        <f t="shared" si="173"/>
        <v>#DIV/0!</v>
      </c>
      <c r="M3393" s="2"/>
    </row>
    <row r="3394" spans="2:13" ht="12.75" hidden="1">
      <c r="B3394" s="6"/>
      <c r="F3394" s="138"/>
      <c r="G3394" s="138"/>
      <c r="H3394" s="6">
        <f t="shared" si="174"/>
        <v>0</v>
      </c>
      <c r="I3394" s="22" t="e">
        <f t="shared" si="173"/>
        <v>#DIV/0!</v>
      </c>
      <c r="M3394" s="2"/>
    </row>
    <row r="3395" spans="2:13" ht="12.75" hidden="1">
      <c r="B3395" s="6"/>
      <c r="F3395" s="138"/>
      <c r="G3395" s="138"/>
      <c r="H3395" s="6">
        <f t="shared" si="174"/>
        <v>0</v>
      </c>
      <c r="I3395" s="22" t="e">
        <f t="shared" si="173"/>
        <v>#DIV/0!</v>
      </c>
      <c r="M3395" s="2"/>
    </row>
    <row r="3396" spans="2:13" ht="12.75" hidden="1">
      <c r="B3396" s="6"/>
      <c r="F3396" s="138"/>
      <c r="G3396" s="138"/>
      <c r="H3396" s="6">
        <f t="shared" si="174"/>
        <v>0</v>
      </c>
      <c r="I3396" s="22" t="e">
        <f t="shared" si="173"/>
        <v>#DIV/0!</v>
      </c>
      <c r="M3396" s="2"/>
    </row>
    <row r="3397" spans="2:13" ht="12.75" hidden="1">
      <c r="B3397" s="6"/>
      <c r="F3397" s="138"/>
      <c r="G3397" s="138"/>
      <c r="H3397" s="6">
        <f t="shared" si="174"/>
        <v>0</v>
      </c>
      <c r="I3397" s="22" t="e">
        <f t="shared" si="173"/>
        <v>#DIV/0!</v>
      </c>
      <c r="M3397" s="2"/>
    </row>
    <row r="3398" spans="2:13" ht="12.75" hidden="1">
      <c r="B3398" s="6"/>
      <c r="F3398" s="138"/>
      <c r="G3398" s="138"/>
      <c r="H3398" s="6">
        <f t="shared" si="174"/>
        <v>0</v>
      </c>
      <c r="I3398" s="22" t="e">
        <f t="shared" si="173"/>
        <v>#DIV/0!</v>
      </c>
      <c r="M3398" s="2"/>
    </row>
    <row r="3399" spans="2:13" ht="12.75" hidden="1">
      <c r="B3399" s="6"/>
      <c r="F3399" s="138"/>
      <c r="G3399" s="138"/>
      <c r="H3399" s="6">
        <f t="shared" si="174"/>
        <v>0</v>
      </c>
      <c r="I3399" s="22" t="e">
        <f aca="true" t="shared" si="175" ref="I3399:I3453">+B3399/M3399</f>
        <v>#DIV/0!</v>
      </c>
      <c r="M3399" s="2"/>
    </row>
    <row r="3400" spans="2:13" ht="12.75" hidden="1">
      <c r="B3400" s="6"/>
      <c r="F3400" s="138"/>
      <c r="G3400" s="138"/>
      <c r="H3400" s="6">
        <f t="shared" si="174"/>
        <v>0</v>
      </c>
      <c r="I3400" s="22" t="e">
        <f t="shared" si="175"/>
        <v>#DIV/0!</v>
      </c>
      <c r="M3400" s="2"/>
    </row>
    <row r="3401" spans="2:13" ht="12.75" hidden="1">
      <c r="B3401" s="6"/>
      <c r="F3401" s="138"/>
      <c r="G3401" s="138"/>
      <c r="H3401" s="6">
        <f aca="true" t="shared" si="176" ref="H3401:H3453">H3400-B3401</f>
        <v>0</v>
      </c>
      <c r="I3401" s="22" t="e">
        <f t="shared" si="175"/>
        <v>#DIV/0!</v>
      </c>
      <c r="M3401" s="2"/>
    </row>
    <row r="3402" spans="2:13" ht="12.75" hidden="1">
      <c r="B3402" s="6"/>
      <c r="F3402" s="138"/>
      <c r="G3402" s="138"/>
      <c r="H3402" s="6">
        <f t="shared" si="176"/>
        <v>0</v>
      </c>
      <c r="I3402" s="22" t="e">
        <f t="shared" si="175"/>
        <v>#DIV/0!</v>
      </c>
      <c r="M3402" s="2"/>
    </row>
    <row r="3403" spans="2:13" ht="12.75" hidden="1">
      <c r="B3403" s="6"/>
      <c r="F3403" s="138"/>
      <c r="G3403" s="138"/>
      <c r="H3403" s="6">
        <f t="shared" si="176"/>
        <v>0</v>
      </c>
      <c r="I3403" s="22" t="e">
        <f t="shared" si="175"/>
        <v>#DIV/0!</v>
      </c>
      <c r="M3403" s="2"/>
    </row>
    <row r="3404" spans="2:13" ht="12.75" hidden="1">
      <c r="B3404" s="6"/>
      <c r="F3404" s="138"/>
      <c r="G3404" s="138"/>
      <c r="H3404" s="6">
        <f t="shared" si="176"/>
        <v>0</v>
      </c>
      <c r="I3404" s="22" t="e">
        <f t="shared" si="175"/>
        <v>#DIV/0!</v>
      </c>
      <c r="M3404" s="2"/>
    </row>
    <row r="3405" spans="2:13" ht="12.75" hidden="1">
      <c r="B3405" s="6"/>
      <c r="F3405" s="138"/>
      <c r="G3405" s="138"/>
      <c r="H3405" s="6">
        <f t="shared" si="176"/>
        <v>0</v>
      </c>
      <c r="I3405" s="22" t="e">
        <f t="shared" si="175"/>
        <v>#DIV/0!</v>
      </c>
      <c r="M3405" s="2"/>
    </row>
    <row r="3406" spans="2:13" ht="12.75" hidden="1">
      <c r="B3406" s="6"/>
      <c r="F3406" s="138"/>
      <c r="G3406" s="138"/>
      <c r="H3406" s="6">
        <f t="shared" si="176"/>
        <v>0</v>
      </c>
      <c r="I3406" s="22" t="e">
        <f t="shared" si="175"/>
        <v>#DIV/0!</v>
      </c>
      <c r="M3406" s="2"/>
    </row>
    <row r="3407" spans="2:13" ht="12.75" hidden="1">
      <c r="B3407" s="6"/>
      <c r="F3407" s="138"/>
      <c r="G3407" s="138"/>
      <c r="H3407" s="6">
        <f t="shared" si="176"/>
        <v>0</v>
      </c>
      <c r="I3407" s="22" t="e">
        <f t="shared" si="175"/>
        <v>#DIV/0!</v>
      </c>
      <c r="M3407" s="2"/>
    </row>
    <row r="3408" spans="2:13" ht="12.75" hidden="1">
      <c r="B3408" s="6"/>
      <c r="F3408" s="138"/>
      <c r="G3408" s="138"/>
      <c r="H3408" s="6">
        <f t="shared" si="176"/>
        <v>0</v>
      </c>
      <c r="I3408" s="22" t="e">
        <f t="shared" si="175"/>
        <v>#DIV/0!</v>
      </c>
      <c r="M3408" s="2"/>
    </row>
    <row r="3409" spans="2:13" ht="12.75" hidden="1">
      <c r="B3409" s="6"/>
      <c r="F3409" s="138"/>
      <c r="G3409" s="138"/>
      <c r="H3409" s="6">
        <f t="shared" si="176"/>
        <v>0</v>
      </c>
      <c r="I3409" s="22" t="e">
        <f t="shared" si="175"/>
        <v>#DIV/0!</v>
      </c>
      <c r="M3409" s="2"/>
    </row>
    <row r="3410" spans="2:13" ht="12.75" hidden="1">
      <c r="B3410" s="6"/>
      <c r="F3410" s="138"/>
      <c r="G3410" s="138"/>
      <c r="H3410" s="6">
        <f t="shared" si="176"/>
        <v>0</v>
      </c>
      <c r="I3410" s="22" t="e">
        <f t="shared" si="175"/>
        <v>#DIV/0!</v>
      </c>
      <c r="M3410" s="2"/>
    </row>
    <row r="3411" spans="2:13" ht="12.75" hidden="1">
      <c r="B3411" s="6"/>
      <c r="F3411" s="138"/>
      <c r="G3411" s="138"/>
      <c r="H3411" s="6">
        <f t="shared" si="176"/>
        <v>0</v>
      </c>
      <c r="I3411" s="22" t="e">
        <f t="shared" si="175"/>
        <v>#DIV/0!</v>
      </c>
      <c r="M3411" s="2"/>
    </row>
    <row r="3412" spans="2:13" ht="12.75" hidden="1">
      <c r="B3412" s="6"/>
      <c r="F3412" s="138"/>
      <c r="G3412" s="138"/>
      <c r="H3412" s="6">
        <f t="shared" si="176"/>
        <v>0</v>
      </c>
      <c r="I3412" s="22" t="e">
        <f t="shared" si="175"/>
        <v>#DIV/0!</v>
      </c>
      <c r="M3412" s="2"/>
    </row>
    <row r="3413" spans="2:13" ht="12.75" hidden="1">
      <c r="B3413" s="6"/>
      <c r="F3413" s="138"/>
      <c r="G3413" s="138"/>
      <c r="H3413" s="6">
        <f t="shared" si="176"/>
        <v>0</v>
      </c>
      <c r="I3413" s="22" t="e">
        <f t="shared" si="175"/>
        <v>#DIV/0!</v>
      </c>
      <c r="M3413" s="2"/>
    </row>
    <row r="3414" spans="2:13" ht="12.75" hidden="1">
      <c r="B3414" s="6"/>
      <c r="F3414" s="138"/>
      <c r="G3414" s="138"/>
      <c r="H3414" s="6">
        <f t="shared" si="176"/>
        <v>0</v>
      </c>
      <c r="I3414" s="22" t="e">
        <f t="shared" si="175"/>
        <v>#DIV/0!</v>
      </c>
      <c r="M3414" s="2"/>
    </row>
    <row r="3415" spans="2:13" ht="12.75" hidden="1">
      <c r="B3415" s="6"/>
      <c r="F3415" s="138"/>
      <c r="G3415" s="138"/>
      <c r="H3415" s="6">
        <f t="shared" si="176"/>
        <v>0</v>
      </c>
      <c r="I3415" s="22" t="e">
        <f t="shared" si="175"/>
        <v>#DIV/0!</v>
      </c>
      <c r="M3415" s="2"/>
    </row>
    <row r="3416" spans="2:13" ht="12.75" hidden="1">
      <c r="B3416" s="6"/>
      <c r="F3416" s="138"/>
      <c r="G3416" s="138"/>
      <c r="H3416" s="6">
        <f t="shared" si="176"/>
        <v>0</v>
      </c>
      <c r="I3416" s="22" t="e">
        <f t="shared" si="175"/>
        <v>#DIV/0!</v>
      </c>
      <c r="M3416" s="2"/>
    </row>
    <row r="3417" spans="2:13" ht="12.75" hidden="1">
      <c r="B3417" s="6"/>
      <c r="F3417" s="138"/>
      <c r="G3417" s="138"/>
      <c r="H3417" s="6">
        <f t="shared" si="176"/>
        <v>0</v>
      </c>
      <c r="I3417" s="22" t="e">
        <f t="shared" si="175"/>
        <v>#DIV/0!</v>
      </c>
      <c r="M3417" s="2"/>
    </row>
    <row r="3418" spans="2:13" ht="12.75" hidden="1">
      <c r="B3418" s="6"/>
      <c r="F3418" s="138"/>
      <c r="G3418" s="138"/>
      <c r="H3418" s="6">
        <f t="shared" si="176"/>
        <v>0</v>
      </c>
      <c r="I3418" s="22" t="e">
        <f t="shared" si="175"/>
        <v>#DIV/0!</v>
      </c>
      <c r="M3418" s="2"/>
    </row>
    <row r="3419" spans="2:13" ht="12.75" hidden="1">
      <c r="B3419" s="6"/>
      <c r="F3419" s="138"/>
      <c r="G3419" s="138"/>
      <c r="H3419" s="6">
        <f t="shared" si="176"/>
        <v>0</v>
      </c>
      <c r="I3419" s="22" t="e">
        <f t="shared" si="175"/>
        <v>#DIV/0!</v>
      </c>
      <c r="M3419" s="2"/>
    </row>
    <row r="3420" spans="2:13" ht="12.75" hidden="1">
      <c r="B3420" s="6"/>
      <c r="F3420" s="138"/>
      <c r="G3420" s="138"/>
      <c r="H3420" s="6">
        <f t="shared" si="176"/>
        <v>0</v>
      </c>
      <c r="I3420" s="22" t="e">
        <f t="shared" si="175"/>
        <v>#DIV/0!</v>
      </c>
      <c r="M3420" s="2"/>
    </row>
    <row r="3421" spans="2:13" ht="12.75" hidden="1">
      <c r="B3421" s="6"/>
      <c r="F3421" s="138"/>
      <c r="G3421" s="138"/>
      <c r="H3421" s="6">
        <f t="shared" si="176"/>
        <v>0</v>
      </c>
      <c r="I3421" s="22" t="e">
        <f t="shared" si="175"/>
        <v>#DIV/0!</v>
      </c>
      <c r="M3421" s="2"/>
    </row>
    <row r="3422" spans="2:13" ht="12.75" hidden="1">
      <c r="B3422" s="6"/>
      <c r="F3422" s="138"/>
      <c r="G3422" s="138"/>
      <c r="H3422" s="6">
        <f t="shared" si="176"/>
        <v>0</v>
      </c>
      <c r="I3422" s="22" t="e">
        <f t="shared" si="175"/>
        <v>#DIV/0!</v>
      </c>
      <c r="M3422" s="2"/>
    </row>
    <row r="3423" spans="2:13" ht="12.75" hidden="1">
      <c r="B3423" s="6"/>
      <c r="F3423" s="138"/>
      <c r="G3423" s="138"/>
      <c r="H3423" s="6">
        <f t="shared" si="176"/>
        <v>0</v>
      </c>
      <c r="I3423" s="22" t="e">
        <f t="shared" si="175"/>
        <v>#DIV/0!</v>
      </c>
      <c r="M3423" s="2"/>
    </row>
    <row r="3424" spans="2:13" ht="12.75" hidden="1">
      <c r="B3424" s="6"/>
      <c r="F3424" s="138"/>
      <c r="G3424" s="138"/>
      <c r="H3424" s="6">
        <f t="shared" si="176"/>
        <v>0</v>
      </c>
      <c r="I3424" s="22" t="e">
        <f t="shared" si="175"/>
        <v>#DIV/0!</v>
      </c>
      <c r="M3424" s="2"/>
    </row>
    <row r="3425" spans="2:13" ht="12.75" hidden="1">
      <c r="B3425" s="6"/>
      <c r="F3425" s="138"/>
      <c r="G3425" s="138"/>
      <c r="H3425" s="6">
        <f t="shared" si="176"/>
        <v>0</v>
      </c>
      <c r="I3425" s="22" t="e">
        <f t="shared" si="175"/>
        <v>#DIV/0!</v>
      </c>
      <c r="M3425" s="2"/>
    </row>
    <row r="3426" spans="2:13" ht="12.75" hidden="1">
      <c r="B3426" s="6"/>
      <c r="F3426" s="138"/>
      <c r="G3426" s="138"/>
      <c r="H3426" s="6">
        <f t="shared" si="176"/>
        <v>0</v>
      </c>
      <c r="I3426" s="22" t="e">
        <f t="shared" si="175"/>
        <v>#DIV/0!</v>
      </c>
      <c r="M3426" s="2"/>
    </row>
    <row r="3427" spans="2:13" ht="12.75" hidden="1">
      <c r="B3427" s="6"/>
      <c r="F3427" s="138"/>
      <c r="G3427" s="138"/>
      <c r="H3427" s="6">
        <f t="shared" si="176"/>
        <v>0</v>
      </c>
      <c r="I3427" s="22" t="e">
        <f t="shared" si="175"/>
        <v>#DIV/0!</v>
      </c>
      <c r="M3427" s="2"/>
    </row>
    <row r="3428" spans="2:13" ht="12.75" hidden="1">
      <c r="B3428" s="6"/>
      <c r="F3428" s="138"/>
      <c r="G3428" s="138"/>
      <c r="H3428" s="6">
        <f t="shared" si="176"/>
        <v>0</v>
      </c>
      <c r="I3428" s="22" t="e">
        <f t="shared" si="175"/>
        <v>#DIV/0!</v>
      </c>
      <c r="M3428" s="2"/>
    </row>
    <row r="3429" spans="2:13" ht="12.75" hidden="1">
      <c r="B3429" s="6"/>
      <c r="F3429" s="138"/>
      <c r="G3429" s="138"/>
      <c r="H3429" s="6">
        <f t="shared" si="176"/>
        <v>0</v>
      </c>
      <c r="I3429" s="22" t="e">
        <f t="shared" si="175"/>
        <v>#DIV/0!</v>
      </c>
      <c r="M3429" s="2"/>
    </row>
    <row r="3430" spans="2:13" ht="12.75" hidden="1">
      <c r="B3430" s="6"/>
      <c r="F3430" s="138"/>
      <c r="G3430" s="138"/>
      <c r="H3430" s="6">
        <f t="shared" si="176"/>
        <v>0</v>
      </c>
      <c r="I3430" s="22" t="e">
        <f t="shared" si="175"/>
        <v>#DIV/0!</v>
      </c>
      <c r="M3430" s="2"/>
    </row>
    <row r="3431" spans="2:13" ht="12.75" hidden="1">
      <c r="B3431" s="6"/>
      <c r="F3431" s="138"/>
      <c r="G3431" s="138"/>
      <c r="H3431" s="6">
        <f t="shared" si="176"/>
        <v>0</v>
      </c>
      <c r="I3431" s="22" t="e">
        <f t="shared" si="175"/>
        <v>#DIV/0!</v>
      </c>
      <c r="M3431" s="2"/>
    </row>
    <row r="3432" spans="2:13" ht="12.75" hidden="1">
      <c r="B3432" s="6"/>
      <c r="F3432" s="138"/>
      <c r="G3432" s="138"/>
      <c r="H3432" s="6">
        <f t="shared" si="176"/>
        <v>0</v>
      </c>
      <c r="I3432" s="22" t="e">
        <f t="shared" si="175"/>
        <v>#DIV/0!</v>
      </c>
      <c r="M3432" s="2"/>
    </row>
    <row r="3433" spans="2:13" ht="12.75" hidden="1">
      <c r="B3433" s="6"/>
      <c r="F3433" s="138"/>
      <c r="G3433" s="138"/>
      <c r="H3433" s="6">
        <f t="shared" si="176"/>
        <v>0</v>
      </c>
      <c r="I3433" s="22" t="e">
        <f t="shared" si="175"/>
        <v>#DIV/0!</v>
      </c>
      <c r="M3433" s="2"/>
    </row>
    <row r="3434" spans="2:13" ht="12.75" hidden="1">
      <c r="B3434" s="6"/>
      <c r="F3434" s="138"/>
      <c r="G3434" s="138"/>
      <c r="H3434" s="6">
        <f t="shared" si="176"/>
        <v>0</v>
      </c>
      <c r="I3434" s="22" t="e">
        <f t="shared" si="175"/>
        <v>#DIV/0!</v>
      </c>
      <c r="M3434" s="2"/>
    </row>
    <row r="3435" spans="2:13" ht="12.75" hidden="1">
      <c r="B3435" s="6"/>
      <c r="F3435" s="138"/>
      <c r="G3435" s="138"/>
      <c r="H3435" s="6">
        <f t="shared" si="176"/>
        <v>0</v>
      </c>
      <c r="I3435" s="22" t="e">
        <f t="shared" si="175"/>
        <v>#DIV/0!</v>
      </c>
      <c r="M3435" s="2"/>
    </row>
    <row r="3436" spans="2:13" ht="12.75" hidden="1">
      <c r="B3436" s="6"/>
      <c r="F3436" s="138"/>
      <c r="G3436" s="138"/>
      <c r="H3436" s="6">
        <f t="shared" si="176"/>
        <v>0</v>
      </c>
      <c r="I3436" s="22" t="e">
        <f t="shared" si="175"/>
        <v>#DIV/0!</v>
      </c>
      <c r="M3436" s="2"/>
    </row>
    <row r="3437" spans="2:13" ht="12.75" hidden="1">
      <c r="B3437" s="6"/>
      <c r="F3437" s="138"/>
      <c r="G3437" s="138"/>
      <c r="H3437" s="6">
        <f t="shared" si="176"/>
        <v>0</v>
      </c>
      <c r="I3437" s="22" t="e">
        <f t="shared" si="175"/>
        <v>#DIV/0!</v>
      </c>
      <c r="M3437" s="2"/>
    </row>
    <row r="3438" spans="2:13" ht="12.75" hidden="1">
      <c r="B3438" s="6"/>
      <c r="F3438" s="138"/>
      <c r="G3438" s="138"/>
      <c r="H3438" s="6">
        <f t="shared" si="176"/>
        <v>0</v>
      </c>
      <c r="I3438" s="22" t="e">
        <f t="shared" si="175"/>
        <v>#DIV/0!</v>
      </c>
      <c r="M3438" s="2"/>
    </row>
    <row r="3439" spans="2:13" ht="12.75" hidden="1">
      <c r="B3439" s="6"/>
      <c r="F3439" s="138"/>
      <c r="G3439" s="138"/>
      <c r="H3439" s="6">
        <f t="shared" si="176"/>
        <v>0</v>
      </c>
      <c r="I3439" s="22" t="e">
        <f t="shared" si="175"/>
        <v>#DIV/0!</v>
      </c>
      <c r="M3439" s="2"/>
    </row>
    <row r="3440" spans="2:13" ht="12.75" hidden="1">
      <c r="B3440" s="6"/>
      <c r="F3440" s="138"/>
      <c r="G3440" s="138"/>
      <c r="H3440" s="6">
        <f t="shared" si="176"/>
        <v>0</v>
      </c>
      <c r="I3440" s="22" t="e">
        <f t="shared" si="175"/>
        <v>#DIV/0!</v>
      </c>
      <c r="M3440" s="2"/>
    </row>
    <row r="3441" spans="2:13" ht="12.75" hidden="1">
      <c r="B3441" s="6"/>
      <c r="F3441" s="138"/>
      <c r="G3441" s="138"/>
      <c r="H3441" s="6">
        <f t="shared" si="176"/>
        <v>0</v>
      </c>
      <c r="I3441" s="22" t="e">
        <f t="shared" si="175"/>
        <v>#DIV/0!</v>
      </c>
      <c r="M3441" s="2"/>
    </row>
    <row r="3442" spans="2:13" ht="12.75" hidden="1">
      <c r="B3442" s="6"/>
      <c r="F3442" s="138"/>
      <c r="G3442" s="138"/>
      <c r="H3442" s="6">
        <f t="shared" si="176"/>
        <v>0</v>
      </c>
      <c r="I3442" s="22" t="e">
        <f t="shared" si="175"/>
        <v>#DIV/0!</v>
      </c>
      <c r="M3442" s="2"/>
    </row>
    <row r="3443" spans="2:13" ht="12.75" hidden="1">
      <c r="B3443" s="6"/>
      <c r="F3443" s="138"/>
      <c r="G3443" s="138"/>
      <c r="H3443" s="6">
        <f t="shared" si="176"/>
        <v>0</v>
      </c>
      <c r="I3443" s="22" t="e">
        <f t="shared" si="175"/>
        <v>#DIV/0!</v>
      </c>
      <c r="M3443" s="2"/>
    </row>
    <row r="3444" spans="2:13" ht="12.75" hidden="1">
      <c r="B3444" s="6"/>
      <c r="F3444" s="138"/>
      <c r="G3444" s="138"/>
      <c r="H3444" s="6">
        <f t="shared" si="176"/>
        <v>0</v>
      </c>
      <c r="I3444" s="22" t="e">
        <f t="shared" si="175"/>
        <v>#DIV/0!</v>
      </c>
      <c r="M3444" s="2"/>
    </row>
    <row r="3445" spans="2:13" ht="12.75" hidden="1">
      <c r="B3445" s="6"/>
      <c r="F3445" s="138"/>
      <c r="G3445" s="138"/>
      <c r="H3445" s="6">
        <f t="shared" si="176"/>
        <v>0</v>
      </c>
      <c r="I3445" s="22" t="e">
        <f t="shared" si="175"/>
        <v>#DIV/0!</v>
      </c>
      <c r="M3445" s="2"/>
    </row>
    <row r="3446" spans="2:13" ht="12.75" hidden="1">
      <c r="B3446" s="6"/>
      <c r="F3446" s="138"/>
      <c r="G3446" s="138"/>
      <c r="H3446" s="6">
        <f t="shared" si="176"/>
        <v>0</v>
      </c>
      <c r="I3446" s="22" t="e">
        <f t="shared" si="175"/>
        <v>#DIV/0!</v>
      </c>
      <c r="M3446" s="2"/>
    </row>
    <row r="3447" spans="2:13" ht="12.75" hidden="1">
      <c r="B3447" s="6"/>
      <c r="F3447" s="138"/>
      <c r="G3447" s="138"/>
      <c r="H3447" s="6">
        <f t="shared" si="176"/>
        <v>0</v>
      </c>
      <c r="I3447" s="22" t="e">
        <f t="shared" si="175"/>
        <v>#DIV/0!</v>
      </c>
      <c r="M3447" s="2"/>
    </row>
    <row r="3448" spans="2:13" ht="12.75" hidden="1">
      <c r="B3448" s="6"/>
      <c r="F3448" s="138"/>
      <c r="G3448" s="138"/>
      <c r="H3448" s="6">
        <f t="shared" si="176"/>
        <v>0</v>
      </c>
      <c r="I3448" s="22" t="e">
        <f t="shared" si="175"/>
        <v>#DIV/0!</v>
      </c>
      <c r="M3448" s="2"/>
    </row>
    <row r="3449" spans="2:13" ht="12.75" hidden="1">
      <c r="B3449" s="6"/>
      <c r="F3449" s="138"/>
      <c r="G3449" s="138"/>
      <c r="H3449" s="6">
        <f t="shared" si="176"/>
        <v>0</v>
      </c>
      <c r="I3449" s="22" t="e">
        <f t="shared" si="175"/>
        <v>#DIV/0!</v>
      </c>
      <c r="M3449" s="2"/>
    </row>
    <row r="3450" spans="2:13" ht="12.75" hidden="1">
      <c r="B3450" s="6"/>
      <c r="F3450" s="138"/>
      <c r="G3450" s="138"/>
      <c r="H3450" s="6">
        <f t="shared" si="176"/>
        <v>0</v>
      </c>
      <c r="I3450" s="22" t="e">
        <f t="shared" si="175"/>
        <v>#DIV/0!</v>
      </c>
      <c r="M3450" s="2"/>
    </row>
    <row r="3451" spans="2:13" ht="12.75" hidden="1">
      <c r="B3451" s="6"/>
      <c r="F3451" s="138"/>
      <c r="G3451" s="138"/>
      <c r="H3451" s="6">
        <f t="shared" si="176"/>
        <v>0</v>
      </c>
      <c r="I3451" s="22" t="e">
        <f t="shared" si="175"/>
        <v>#DIV/0!</v>
      </c>
      <c r="M3451" s="2"/>
    </row>
    <row r="3452" spans="2:13" ht="12.75" hidden="1">
      <c r="B3452" s="6"/>
      <c r="F3452" s="138"/>
      <c r="G3452" s="138"/>
      <c r="H3452" s="6">
        <f t="shared" si="176"/>
        <v>0</v>
      </c>
      <c r="I3452" s="22" t="e">
        <f t="shared" si="175"/>
        <v>#DIV/0!</v>
      </c>
      <c r="M3452" s="2"/>
    </row>
    <row r="3453" spans="2:13" ht="12.75" hidden="1">
      <c r="B3453" s="6"/>
      <c r="F3453" s="138"/>
      <c r="G3453" s="138"/>
      <c r="H3453" s="6">
        <f t="shared" si="176"/>
        <v>0</v>
      </c>
      <c r="I3453" s="22" t="e">
        <f t="shared" si="175"/>
        <v>#DIV/0!</v>
      </c>
      <c r="M3453" s="2"/>
    </row>
    <row r="3454" spans="2:13" ht="12.75" hidden="1">
      <c r="B3454" s="6"/>
      <c r="F3454" s="138"/>
      <c r="G3454" s="138"/>
      <c r="M3454" s="2"/>
    </row>
    <row r="3455" spans="2:13" ht="12.75" hidden="1">
      <c r="B3455" s="6"/>
      <c r="F3455" s="138"/>
      <c r="G3455" s="138"/>
      <c r="M3455" s="2"/>
    </row>
    <row r="3456" spans="2:13" ht="12.75" hidden="1">
      <c r="B3456" s="6"/>
      <c r="F3456" s="138"/>
      <c r="G3456" s="138"/>
      <c r="M3456" s="2"/>
    </row>
    <row r="3457" spans="2:13" ht="12.75" hidden="1">
      <c r="B3457" s="6"/>
      <c r="F3457" s="138"/>
      <c r="G3457" s="138"/>
      <c r="M3457" s="2"/>
    </row>
    <row r="3458" spans="2:13" ht="12.75" hidden="1">
      <c r="B3458" s="6"/>
      <c r="F3458" s="138"/>
      <c r="G3458" s="138"/>
      <c r="M3458" s="2"/>
    </row>
    <row r="3459" spans="2:13" ht="12.75" hidden="1">
      <c r="B3459" s="6"/>
      <c r="F3459" s="138"/>
      <c r="G3459" s="138"/>
      <c r="M3459" s="2"/>
    </row>
    <row r="3460" spans="2:13" ht="12.75" hidden="1">
      <c r="B3460" s="6"/>
      <c r="F3460" s="138"/>
      <c r="G3460" s="138"/>
      <c r="M3460" s="2"/>
    </row>
    <row r="3461" spans="2:13" ht="12.75" hidden="1">
      <c r="B3461" s="6"/>
      <c r="F3461" s="138"/>
      <c r="G3461" s="138"/>
      <c r="M3461" s="2"/>
    </row>
    <row r="3462" spans="2:13" ht="12.75" hidden="1">
      <c r="B3462" s="6"/>
      <c r="F3462" s="138"/>
      <c r="G3462" s="138"/>
      <c r="M3462" s="2"/>
    </row>
    <row r="3463" spans="2:13" ht="12.75" hidden="1">
      <c r="B3463" s="6"/>
      <c r="F3463" s="138"/>
      <c r="G3463" s="138"/>
      <c r="M3463" s="2"/>
    </row>
    <row r="3464" spans="2:13" ht="12.75" hidden="1">
      <c r="B3464" s="6"/>
      <c r="F3464" s="138"/>
      <c r="G3464" s="138"/>
      <c r="M3464" s="2"/>
    </row>
    <row r="3465" spans="2:13" ht="12.75" hidden="1">
      <c r="B3465" s="6"/>
      <c r="F3465" s="138"/>
      <c r="G3465" s="138"/>
      <c r="M3465" s="2"/>
    </row>
    <row r="3466" spans="2:13" ht="12.75" hidden="1">
      <c r="B3466" s="6"/>
      <c r="F3466" s="138"/>
      <c r="G3466" s="138"/>
      <c r="M3466" s="2"/>
    </row>
    <row r="3467" spans="2:13" ht="12.75" hidden="1">
      <c r="B3467" s="6"/>
      <c r="F3467" s="138"/>
      <c r="G3467" s="138"/>
      <c r="M3467" s="2"/>
    </row>
    <row r="3468" spans="2:13" ht="12.75" hidden="1">
      <c r="B3468" s="6"/>
      <c r="F3468" s="138"/>
      <c r="G3468" s="138"/>
      <c r="M3468" s="2"/>
    </row>
    <row r="3469" spans="2:13" ht="12.75" hidden="1">
      <c r="B3469" s="6"/>
      <c r="F3469" s="138"/>
      <c r="G3469" s="138"/>
      <c r="M3469" s="2"/>
    </row>
    <row r="3470" spans="2:13" ht="12.75" hidden="1">
      <c r="B3470" s="6"/>
      <c r="F3470" s="138"/>
      <c r="G3470" s="138"/>
      <c r="M3470" s="2"/>
    </row>
    <row r="3471" spans="2:13" ht="12.75" hidden="1">
      <c r="B3471" s="6"/>
      <c r="F3471" s="138"/>
      <c r="G3471" s="138"/>
      <c r="M3471" s="2"/>
    </row>
    <row r="3472" spans="2:13" ht="12.75" hidden="1">
      <c r="B3472" s="6"/>
      <c r="F3472" s="138"/>
      <c r="G3472" s="138"/>
      <c r="M3472" s="2"/>
    </row>
    <row r="3473" spans="2:13" ht="12.75" hidden="1">
      <c r="B3473" s="6"/>
      <c r="F3473" s="138"/>
      <c r="G3473" s="138"/>
      <c r="M3473" s="2"/>
    </row>
    <row r="3474" spans="2:13" ht="12.75" hidden="1">
      <c r="B3474" s="6"/>
      <c r="F3474" s="138"/>
      <c r="G3474" s="138"/>
      <c r="M3474" s="2"/>
    </row>
    <row r="3475" spans="2:13" ht="12.75" hidden="1">
      <c r="B3475" s="6"/>
      <c r="F3475" s="138"/>
      <c r="G3475" s="138"/>
      <c r="M3475" s="2"/>
    </row>
    <row r="3476" spans="2:13" ht="12.75" hidden="1">
      <c r="B3476" s="6"/>
      <c r="F3476" s="138"/>
      <c r="G3476" s="138"/>
      <c r="M3476" s="2"/>
    </row>
    <row r="3477" spans="2:13" ht="12.75" hidden="1">
      <c r="B3477" s="6"/>
      <c r="F3477" s="138"/>
      <c r="G3477" s="138"/>
      <c r="M3477" s="2"/>
    </row>
    <row r="3478" spans="2:13" ht="12.75" hidden="1">
      <c r="B3478" s="6"/>
      <c r="F3478" s="138"/>
      <c r="G3478" s="138"/>
      <c r="M3478" s="2"/>
    </row>
    <row r="3479" spans="2:13" ht="12.75" hidden="1">
      <c r="B3479" s="6"/>
      <c r="F3479" s="138"/>
      <c r="G3479" s="138"/>
      <c r="M3479" s="2"/>
    </row>
    <row r="3480" spans="2:13" ht="12.75" hidden="1">
      <c r="B3480" s="6"/>
      <c r="F3480" s="138"/>
      <c r="G3480" s="138"/>
      <c r="M3480" s="2"/>
    </row>
    <row r="3481" spans="2:13" ht="12.75" hidden="1">
      <c r="B3481" s="6"/>
      <c r="F3481" s="138"/>
      <c r="G3481" s="138"/>
      <c r="M3481" s="2"/>
    </row>
    <row r="3482" spans="2:13" ht="12.75" hidden="1">
      <c r="B3482" s="6"/>
      <c r="F3482" s="138"/>
      <c r="G3482" s="138"/>
      <c r="M3482" s="2"/>
    </row>
    <row r="3483" spans="2:13" ht="12.75" hidden="1">
      <c r="B3483" s="6"/>
      <c r="F3483" s="138"/>
      <c r="G3483" s="138"/>
      <c r="M3483" s="2"/>
    </row>
    <row r="3484" spans="2:13" ht="12.75" hidden="1">
      <c r="B3484" s="6"/>
      <c r="F3484" s="138"/>
      <c r="G3484" s="138"/>
      <c r="M3484" s="2"/>
    </row>
    <row r="3485" spans="2:13" ht="12.75" hidden="1">
      <c r="B3485" s="6"/>
      <c r="F3485" s="138"/>
      <c r="G3485" s="138"/>
      <c r="M3485" s="2"/>
    </row>
    <row r="3486" spans="2:13" ht="12.75" hidden="1">
      <c r="B3486" s="6"/>
      <c r="F3486" s="138"/>
      <c r="G3486" s="138"/>
      <c r="M3486" s="2"/>
    </row>
    <row r="3487" spans="2:13" ht="12.75" hidden="1">
      <c r="B3487" s="6"/>
      <c r="F3487" s="138"/>
      <c r="G3487" s="138"/>
      <c r="M3487" s="2"/>
    </row>
    <row r="3488" spans="2:13" ht="12.75" hidden="1">
      <c r="B3488" s="6"/>
      <c r="F3488" s="138"/>
      <c r="G3488" s="138"/>
      <c r="M3488" s="2"/>
    </row>
    <row r="3489" spans="2:13" ht="12.75" hidden="1">
      <c r="B3489" s="6"/>
      <c r="F3489" s="138"/>
      <c r="G3489" s="138"/>
      <c r="M3489" s="2"/>
    </row>
    <row r="3490" spans="2:13" ht="12.75" hidden="1">
      <c r="B3490" s="6"/>
      <c r="F3490" s="138"/>
      <c r="G3490" s="138"/>
      <c r="M3490" s="2"/>
    </row>
    <row r="3491" spans="2:13" ht="12.75" hidden="1">
      <c r="B3491" s="6"/>
      <c r="F3491" s="138"/>
      <c r="G3491" s="138"/>
      <c r="M3491" s="2"/>
    </row>
    <row r="3492" spans="2:13" ht="12.75" hidden="1">
      <c r="B3492" s="6"/>
      <c r="F3492" s="138"/>
      <c r="G3492" s="138"/>
      <c r="M3492" s="2"/>
    </row>
    <row r="3493" spans="2:13" ht="12.75" hidden="1">
      <c r="B3493" s="6"/>
      <c r="F3493" s="138"/>
      <c r="G3493" s="138"/>
      <c r="M3493" s="2"/>
    </row>
    <row r="3494" spans="2:13" ht="12.75" hidden="1">
      <c r="B3494" s="6"/>
      <c r="F3494" s="138"/>
      <c r="G3494" s="138"/>
      <c r="M3494" s="2"/>
    </row>
    <row r="3495" spans="2:13" ht="12.75" hidden="1">
      <c r="B3495" s="6"/>
      <c r="F3495" s="138"/>
      <c r="G3495" s="138"/>
      <c r="M3495" s="2"/>
    </row>
    <row r="3496" spans="2:13" ht="12.75" hidden="1">
      <c r="B3496" s="6"/>
      <c r="F3496" s="138"/>
      <c r="G3496" s="138"/>
      <c r="M3496" s="2"/>
    </row>
    <row r="3497" spans="2:13" ht="12.75" hidden="1">
      <c r="B3497" s="6"/>
      <c r="F3497" s="138"/>
      <c r="G3497" s="138"/>
      <c r="M3497" s="2"/>
    </row>
    <row r="3498" spans="2:13" ht="12.75" hidden="1">
      <c r="B3498" s="6"/>
      <c r="F3498" s="138"/>
      <c r="G3498" s="138"/>
      <c r="M3498" s="2"/>
    </row>
    <row r="3499" spans="2:13" ht="12.75" hidden="1">
      <c r="B3499" s="6"/>
      <c r="F3499" s="138"/>
      <c r="G3499" s="138"/>
      <c r="M3499" s="2"/>
    </row>
    <row r="3500" spans="2:13" ht="12.75" hidden="1">
      <c r="B3500" s="6"/>
      <c r="F3500" s="138"/>
      <c r="G3500" s="138"/>
      <c r="M3500" s="2"/>
    </row>
    <row r="3501" spans="2:13" ht="12.75" hidden="1">
      <c r="B3501" s="6"/>
      <c r="F3501" s="138"/>
      <c r="G3501" s="138"/>
      <c r="M3501" s="2"/>
    </row>
    <row r="3502" spans="2:13" ht="12.75" hidden="1">
      <c r="B3502" s="6"/>
      <c r="F3502" s="138"/>
      <c r="G3502" s="138"/>
      <c r="M3502" s="2"/>
    </row>
    <row r="3503" spans="2:13" ht="12.75" hidden="1">
      <c r="B3503" s="6"/>
      <c r="F3503" s="138"/>
      <c r="G3503" s="138"/>
      <c r="M3503" s="2"/>
    </row>
    <row r="3504" spans="2:13" ht="12.75" hidden="1">
      <c r="B3504" s="6"/>
      <c r="F3504" s="138"/>
      <c r="G3504" s="138"/>
      <c r="M3504" s="2"/>
    </row>
    <row r="3505" spans="2:13" ht="12.75" hidden="1">
      <c r="B3505" s="6"/>
      <c r="F3505" s="138"/>
      <c r="G3505" s="138"/>
      <c r="M3505" s="2"/>
    </row>
    <row r="3506" spans="2:13" ht="12.75" hidden="1">
      <c r="B3506" s="6"/>
      <c r="F3506" s="138"/>
      <c r="G3506" s="138"/>
      <c r="M3506" s="2"/>
    </row>
    <row r="3507" spans="2:13" ht="12.75" hidden="1">
      <c r="B3507" s="6"/>
      <c r="F3507" s="138"/>
      <c r="G3507" s="138"/>
      <c r="M3507" s="2"/>
    </row>
    <row r="3508" spans="2:13" ht="12.75" hidden="1">
      <c r="B3508" s="6"/>
      <c r="F3508" s="138"/>
      <c r="G3508" s="138"/>
      <c r="M3508" s="2"/>
    </row>
    <row r="3509" spans="2:13" ht="12.75" hidden="1">
      <c r="B3509" s="6"/>
      <c r="F3509" s="138"/>
      <c r="G3509" s="138"/>
      <c r="M3509" s="2"/>
    </row>
    <row r="3510" spans="2:13" ht="12.75" hidden="1">
      <c r="B3510" s="6"/>
      <c r="F3510" s="138"/>
      <c r="G3510" s="138"/>
      <c r="M3510" s="2"/>
    </row>
    <row r="3511" spans="2:13" ht="12.75" hidden="1">
      <c r="B3511" s="6"/>
      <c r="F3511" s="138"/>
      <c r="G3511" s="138"/>
      <c r="M3511" s="2"/>
    </row>
    <row r="3512" spans="2:13" ht="12.75" hidden="1">
      <c r="B3512" s="6"/>
      <c r="F3512" s="138"/>
      <c r="G3512" s="138"/>
      <c r="M3512" s="2"/>
    </row>
    <row r="3513" spans="2:13" ht="12.75" hidden="1">
      <c r="B3513" s="6"/>
      <c r="F3513" s="138"/>
      <c r="G3513" s="138"/>
      <c r="M3513" s="2"/>
    </row>
    <row r="3514" spans="2:13" ht="12.75" hidden="1">
      <c r="B3514" s="6"/>
      <c r="F3514" s="138"/>
      <c r="G3514" s="138"/>
      <c r="M3514" s="2"/>
    </row>
    <row r="3515" spans="2:13" ht="12.75" hidden="1">
      <c r="B3515" s="6"/>
      <c r="F3515" s="138"/>
      <c r="G3515" s="138"/>
      <c r="M3515" s="2"/>
    </row>
    <row r="3516" spans="2:13" ht="12.75" hidden="1">
      <c r="B3516" s="6"/>
      <c r="F3516" s="138"/>
      <c r="G3516" s="138"/>
      <c r="M3516" s="2"/>
    </row>
    <row r="3517" spans="2:13" ht="12.75" hidden="1">
      <c r="B3517" s="6"/>
      <c r="F3517" s="138"/>
      <c r="G3517" s="138"/>
      <c r="M3517" s="2"/>
    </row>
    <row r="3518" spans="2:13" ht="12.75" hidden="1">
      <c r="B3518" s="6"/>
      <c r="F3518" s="138"/>
      <c r="G3518" s="138"/>
      <c r="M3518" s="2"/>
    </row>
    <row r="3519" spans="2:13" ht="12.75" hidden="1">
      <c r="B3519" s="6"/>
      <c r="F3519" s="138"/>
      <c r="G3519" s="138"/>
      <c r="M3519" s="2"/>
    </row>
    <row r="3520" spans="2:13" ht="12.75" hidden="1">
      <c r="B3520" s="6"/>
      <c r="F3520" s="138"/>
      <c r="G3520" s="138"/>
      <c r="M3520" s="2"/>
    </row>
    <row r="3521" spans="2:13" ht="12.75" hidden="1">
      <c r="B3521" s="6"/>
      <c r="F3521" s="138"/>
      <c r="G3521" s="138"/>
      <c r="M3521" s="2"/>
    </row>
    <row r="3522" spans="2:13" ht="12.75" hidden="1">
      <c r="B3522" s="6"/>
      <c r="F3522" s="138"/>
      <c r="G3522" s="138"/>
      <c r="M3522" s="2"/>
    </row>
    <row r="3523" spans="2:13" ht="12.75">
      <c r="B3523" s="6"/>
      <c r="F3523" s="138"/>
      <c r="G3523" s="138"/>
      <c r="M3523" s="2"/>
    </row>
    <row r="3524" spans="2:13" ht="12.75">
      <c r="B3524" s="6"/>
      <c r="F3524" s="138"/>
      <c r="G3524" s="138"/>
      <c r="M3524" s="2"/>
    </row>
    <row r="3525" spans="1:256" s="313" customFormat="1" ht="12.75">
      <c r="A3525" s="309"/>
      <c r="B3525" s="310">
        <v>-1239869</v>
      </c>
      <c r="C3525" s="309" t="s">
        <v>1177</v>
      </c>
      <c r="D3525" s="309" t="s">
        <v>1178</v>
      </c>
      <c r="E3525" s="309"/>
      <c r="F3525" s="311"/>
      <c r="G3525" s="311"/>
      <c r="H3525" s="310">
        <f aca="true" t="shared" si="177" ref="H3525:H3530">H3524-B3525</f>
        <v>1239869</v>
      </c>
      <c r="I3525" s="312">
        <f aca="true" t="shared" si="178" ref="I3525:I3533">+B3525/M3525</f>
        <v>-2479.738</v>
      </c>
      <c r="K3525" s="314"/>
      <c r="L3525" s="315"/>
      <c r="M3525" s="2">
        <v>500</v>
      </c>
      <c r="N3525" s="315"/>
      <c r="O3525" s="315"/>
      <c r="P3525" s="315"/>
      <c r="Q3525" s="315"/>
      <c r="R3525" s="315"/>
      <c r="S3525" s="315"/>
      <c r="T3525" s="315"/>
      <c r="U3525" s="315"/>
      <c r="V3525" s="315"/>
      <c r="W3525" s="315"/>
      <c r="X3525" s="315"/>
      <c r="Y3525" s="315"/>
      <c r="Z3525" s="315"/>
      <c r="AA3525" s="315"/>
      <c r="AB3525" s="315"/>
      <c r="AC3525" s="315"/>
      <c r="AD3525" s="315"/>
      <c r="AE3525" s="315"/>
      <c r="AF3525" s="315"/>
      <c r="AG3525" s="315"/>
      <c r="AH3525" s="315"/>
      <c r="AI3525" s="315"/>
      <c r="AJ3525" s="315"/>
      <c r="AK3525" s="315"/>
      <c r="AL3525" s="315"/>
      <c r="AM3525" s="315"/>
      <c r="AN3525" s="315"/>
      <c r="AO3525" s="315"/>
      <c r="AP3525" s="315"/>
      <c r="AQ3525" s="315"/>
      <c r="AR3525" s="315"/>
      <c r="AS3525" s="315"/>
      <c r="AT3525" s="315"/>
      <c r="AU3525" s="315"/>
      <c r="AV3525" s="315"/>
      <c r="AW3525" s="315"/>
      <c r="AX3525" s="315"/>
      <c r="AY3525" s="315"/>
      <c r="AZ3525" s="315"/>
      <c r="BA3525" s="315"/>
      <c r="BB3525" s="315"/>
      <c r="BC3525" s="315"/>
      <c r="BD3525" s="315"/>
      <c r="BE3525" s="315"/>
      <c r="BF3525" s="315"/>
      <c r="BG3525" s="315"/>
      <c r="BH3525" s="315"/>
      <c r="BI3525" s="315"/>
      <c r="BJ3525" s="315"/>
      <c r="BK3525" s="315"/>
      <c r="BL3525" s="315"/>
      <c r="BM3525" s="315"/>
      <c r="BN3525" s="315"/>
      <c r="BO3525" s="315"/>
      <c r="BP3525" s="315"/>
      <c r="BQ3525" s="315"/>
      <c r="BR3525" s="315"/>
      <c r="BS3525" s="315"/>
      <c r="BT3525" s="315"/>
      <c r="BU3525" s="315"/>
      <c r="BV3525" s="315"/>
      <c r="BW3525" s="315"/>
      <c r="BX3525" s="315"/>
      <c r="BY3525" s="315"/>
      <c r="BZ3525" s="315"/>
      <c r="CA3525" s="315"/>
      <c r="CB3525" s="315"/>
      <c r="CC3525" s="315"/>
      <c r="CD3525" s="315"/>
      <c r="CE3525" s="315"/>
      <c r="CF3525" s="315"/>
      <c r="CG3525" s="315"/>
      <c r="CH3525" s="315"/>
      <c r="CI3525" s="315"/>
      <c r="CJ3525" s="315"/>
      <c r="CK3525" s="315"/>
      <c r="CL3525" s="315"/>
      <c r="CM3525" s="315"/>
      <c r="CN3525" s="315"/>
      <c r="CO3525" s="315"/>
      <c r="CP3525" s="315"/>
      <c r="CQ3525" s="315"/>
      <c r="CR3525" s="315"/>
      <c r="CS3525" s="315"/>
      <c r="CT3525" s="315"/>
      <c r="CU3525" s="315"/>
      <c r="CV3525" s="315"/>
      <c r="CW3525" s="315"/>
      <c r="CX3525" s="315"/>
      <c r="CY3525" s="315"/>
      <c r="CZ3525" s="315"/>
      <c r="DA3525" s="315"/>
      <c r="DB3525" s="315"/>
      <c r="DC3525" s="315"/>
      <c r="DD3525" s="315"/>
      <c r="DE3525" s="315"/>
      <c r="DF3525" s="315"/>
      <c r="DG3525" s="315"/>
      <c r="DH3525" s="315"/>
      <c r="DI3525" s="315"/>
      <c r="DJ3525" s="315"/>
      <c r="DK3525" s="315"/>
      <c r="DL3525" s="315"/>
      <c r="DM3525" s="315"/>
      <c r="DN3525" s="315"/>
      <c r="DO3525" s="315"/>
      <c r="DP3525" s="315"/>
      <c r="DQ3525" s="315"/>
      <c r="DR3525" s="315"/>
      <c r="DS3525" s="315"/>
      <c r="DT3525" s="315"/>
      <c r="DU3525" s="315"/>
      <c r="DV3525" s="315"/>
      <c r="DW3525" s="315"/>
      <c r="DX3525" s="315"/>
      <c r="DY3525" s="315"/>
      <c r="DZ3525" s="315"/>
      <c r="EA3525" s="315"/>
      <c r="EB3525" s="315"/>
      <c r="EC3525" s="315"/>
      <c r="ED3525" s="315"/>
      <c r="EE3525" s="315"/>
      <c r="EF3525" s="315"/>
      <c r="EG3525" s="315"/>
      <c r="EH3525" s="315"/>
      <c r="EI3525" s="315"/>
      <c r="EJ3525" s="315"/>
      <c r="EK3525" s="315"/>
      <c r="EL3525" s="315"/>
      <c r="EM3525" s="315"/>
      <c r="EN3525" s="315"/>
      <c r="EO3525" s="315"/>
      <c r="EP3525" s="315"/>
      <c r="EQ3525" s="315"/>
      <c r="ER3525" s="315"/>
      <c r="ES3525" s="315"/>
      <c r="ET3525" s="315"/>
      <c r="EU3525" s="315"/>
      <c r="EV3525" s="315"/>
      <c r="EW3525" s="315"/>
      <c r="EX3525" s="315"/>
      <c r="EY3525" s="315"/>
      <c r="EZ3525" s="315"/>
      <c r="FA3525" s="315"/>
      <c r="FB3525" s="315"/>
      <c r="FC3525" s="315"/>
      <c r="FD3525" s="315"/>
      <c r="FE3525" s="315"/>
      <c r="FF3525" s="315"/>
      <c r="FG3525" s="315"/>
      <c r="FH3525" s="315"/>
      <c r="FI3525" s="315"/>
      <c r="FJ3525" s="315"/>
      <c r="FK3525" s="315"/>
      <c r="FL3525" s="315"/>
      <c r="FM3525" s="315"/>
      <c r="FN3525" s="315"/>
      <c r="FO3525" s="315"/>
      <c r="FP3525" s="315"/>
      <c r="FQ3525" s="315"/>
      <c r="FR3525" s="315"/>
      <c r="FS3525" s="315"/>
      <c r="FT3525" s="315"/>
      <c r="FU3525" s="315"/>
      <c r="FV3525" s="315"/>
      <c r="FW3525" s="315"/>
      <c r="FX3525" s="315"/>
      <c r="FY3525" s="315"/>
      <c r="FZ3525" s="315"/>
      <c r="GA3525" s="315"/>
      <c r="GB3525" s="315"/>
      <c r="GC3525" s="315"/>
      <c r="GD3525" s="315"/>
      <c r="GE3525" s="315"/>
      <c r="GF3525" s="315"/>
      <c r="GG3525" s="315"/>
      <c r="GH3525" s="315"/>
      <c r="GI3525" s="315"/>
      <c r="GJ3525" s="315"/>
      <c r="GK3525" s="315"/>
      <c r="GL3525" s="315"/>
      <c r="GM3525" s="315"/>
      <c r="GN3525" s="315"/>
      <c r="GO3525" s="315"/>
      <c r="GP3525" s="315"/>
      <c r="GQ3525" s="315"/>
      <c r="GR3525" s="315"/>
      <c r="GS3525" s="315"/>
      <c r="GT3525" s="315"/>
      <c r="GU3525" s="315"/>
      <c r="GV3525" s="315"/>
      <c r="GW3525" s="315"/>
      <c r="GX3525" s="315"/>
      <c r="GY3525" s="315"/>
      <c r="GZ3525" s="315"/>
      <c r="HA3525" s="315"/>
      <c r="HB3525" s="315"/>
      <c r="HC3525" s="315"/>
      <c r="HD3525" s="315"/>
      <c r="HE3525" s="315"/>
      <c r="HF3525" s="315"/>
      <c r="HG3525" s="315"/>
      <c r="HH3525" s="315"/>
      <c r="HI3525" s="315"/>
      <c r="HJ3525" s="315"/>
      <c r="HK3525" s="315"/>
      <c r="HL3525" s="315"/>
      <c r="HM3525" s="315"/>
      <c r="HN3525" s="315"/>
      <c r="HO3525" s="315"/>
      <c r="HP3525" s="315"/>
      <c r="HQ3525" s="315"/>
      <c r="HR3525" s="315"/>
      <c r="HS3525" s="315"/>
      <c r="HT3525" s="315"/>
      <c r="HU3525" s="315"/>
      <c r="HV3525" s="315"/>
      <c r="HW3525" s="315"/>
      <c r="HX3525" s="315"/>
      <c r="HY3525" s="315"/>
      <c r="HZ3525" s="315"/>
      <c r="IA3525" s="315"/>
      <c r="IB3525" s="315"/>
      <c r="IC3525" s="315"/>
      <c r="ID3525" s="315"/>
      <c r="IE3525" s="315"/>
      <c r="IF3525" s="315"/>
      <c r="IG3525" s="315"/>
      <c r="IH3525" s="315"/>
      <c r="II3525" s="315"/>
      <c r="IJ3525" s="315"/>
      <c r="IK3525" s="315"/>
      <c r="IL3525" s="315"/>
      <c r="IM3525" s="315"/>
      <c r="IN3525" s="315"/>
      <c r="IO3525" s="315"/>
      <c r="IP3525" s="315"/>
      <c r="IQ3525" s="315"/>
      <c r="IR3525" s="315"/>
      <c r="IS3525" s="315"/>
      <c r="IT3525" s="315"/>
      <c r="IU3525" s="315"/>
      <c r="IV3525" s="315"/>
    </row>
    <row r="3526" spans="1:256" s="313" customFormat="1" ht="12.75">
      <c r="A3526" s="309"/>
      <c r="B3526" s="310">
        <v>-2885250</v>
      </c>
      <c r="C3526" s="309" t="s">
        <v>1177</v>
      </c>
      <c r="D3526" s="309" t="s">
        <v>1179</v>
      </c>
      <c r="E3526" s="309"/>
      <c r="F3526" s="311"/>
      <c r="G3526" s="311"/>
      <c r="H3526" s="310">
        <f t="shared" si="177"/>
        <v>4125119</v>
      </c>
      <c r="I3526" s="312">
        <f t="shared" si="178"/>
        <v>-5888.265306122449</v>
      </c>
      <c r="K3526" s="314"/>
      <c r="L3526" s="315"/>
      <c r="M3526" s="2">
        <v>490</v>
      </c>
      <c r="N3526" s="315"/>
      <c r="O3526" s="315"/>
      <c r="P3526" s="315"/>
      <c r="Q3526" s="315"/>
      <c r="R3526" s="315"/>
      <c r="S3526" s="315"/>
      <c r="T3526" s="315"/>
      <c r="U3526" s="315"/>
      <c r="V3526" s="315"/>
      <c r="W3526" s="315"/>
      <c r="X3526" s="315"/>
      <c r="Y3526" s="315"/>
      <c r="Z3526" s="315"/>
      <c r="AA3526" s="315"/>
      <c r="AB3526" s="315"/>
      <c r="AC3526" s="315"/>
      <c r="AD3526" s="315"/>
      <c r="AE3526" s="315"/>
      <c r="AF3526" s="315"/>
      <c r="AG3526" s="315"/>
      <c r="AH3526" s="315"/>
      <c r="AI3526" s="315"/>
      <c r="AJ3526" s="315"/>
      <c r="AK3526" s="315"/>
      <c r="AL3526" s="315"/>
      <c r="AM3526" s="315"/>
      <c r="AN3526" s="315"/>
      <c r="AO3526" s="315"/>
      <c r="AP3526" s="315"/>
      <c r="AQ3526" s="315"/>
      <c r="AR3526" s="315"/>
      <c r="AS3526" s="315"/>
      <c r="AT3526" s="315"/>
      <c r="AU3526" s="315"/>
      <c r="AV3526" s="315"/>
      <c r="AW3526" s="315"/>
      <c r="AX3526" s="315"/>
      <c r="AY3526" s="315"/>
      <c r="AZ3526" s="315"/>
      <c r="BA3526" s="315"/>
      <c r="BB3526" s="315"/>
      <c r="BC3526" s="315"/>
      <c r="BD3526" s="315"/>
      <c r="BE3526" s="315"/>
      <c r="BF3526" s="315"/>
      <c r="BG3526" s="315"/>
      <c r="BH3526" s="315"/>
      <c r="BI3526" s="315"/>
      <c r="BJ3526" s="315"/>
      <c r="BK3526" s="315"/>
      <c r="BL3526" s="315"/>
      <c r="BM3526" s="315"/>
      <c r="BN3526" s="315"/>
      <c r="BO3526" s="315"/>
      <c r="BP3526" s="315"/>
      <c r="BQ3526" s="315"/>
      <c r="BR3526" s="315"/>
      <c r="BS3526" s="315"/>
      <c r="BT3526" s="315"/>
      <c r="BU3526" s="315"/>
      <c r="BV3526" s="315"/>
      <c r="BW3526" s="315"/>
      <c r="BX3526" s="315"/>
      <c r="BY3526" s="315"/>
      <c r="BZ3526" s="315"/>
      <c r="CA3526" s="315"/>
      <c r="CB3526" s="315"/>
      <c r="CC3526" s="315"/>
      <c r="CD3526" s="315"/>
      <c r="CE3526" s="315"/>
      <c r="CF3526" s="315"/>
      <c r="CG3526" s="315"/>
      <c r="CH3526" s="315"/>
      <c r="CI3526" s="315"/>
      <c r="CJ3526" s="315"/>
      <c r="CK3526" s="315"/>
      <c r="CL3526" s="315"/>
      <c r="CM3526" s="315"/>
      <c r="CN3526" s="315"/>
      <c r="CO3526" s="315"/>
      <c r="CP3526" s="315"/>
      <c r="CQ3526" s="315"/>
      <c r="CR3526" s="315"/>
      <c r="CS3526" s="315"/>
      <c r="CT3526" s="315"/>
      <c r="CU3526" s="315"/>
      <c r="CV3526" s="315"/>
      <c r="CW3526" s="315"/>
      <c r="CX3526" s="315"/>
      <c r="CY3526" s="315"/>
      <c r="CZ3526" s="315"/>
      <c r="DA3526" s="315"/>
      <c r="DB3526" s="315"/>
      <c r="DC3526" s="315"/>
      <c r="DD3526" s="315"/>
      <c r="DE3526" s="315"/>
      <c r="DF3526" s="315"/>
      <c r="DG3526" s="315"/>
      <c r="DH3526" s="315"/>
      <c r="DI3526" s="315"/>
      <c r="DJ3526" s="315"/>
      <c r="DK3526" s="315"/>
      <c r="DL3526" s="315"/>
      <c r="DM3526" s="315"/>
      <c r="DN3526" s="315"/>
      <c r="DO3526" s="315"/>
      <c r="DP3526" s="315"/>
      <c r="DQ3526" s="315"/>
      <c r="DR3526" s="315"/>
      <c r="DS3526" s="315"/>
      <c r="DT3526" s="315"/>
      <c r="DU3526" s="315"/>
      <c r="DV3526" s="315"/>
      <c r="DW3526" s="315"/>
      <c r="DX3526" s="315"/>
      <c r="DY3526" s="315"/>
      <c r="DZ3526" s="315"/>
      <c r="EA3526" s="315"/>
      <c r="EB3526" s="315"/>
      <c r="EC3526" s="315"/>
      <c r="ED3526" s="315"/>
      <c r="EE3526" s="315"/>
      <c r="EF3526" s="315"/>
      <c r="EG3526" s="315"/>
      <c r="EH3526" s="315"/>
      <c r="EI3526" s="315"/>
      <c r="EJ3526" s="315"/>
      <c r="EK3526" s="315"/>
      <c r="EL3526" s="315"/>
      <c r="EM3526" s="315"/>
      <c r="EN3526" s="315"/>
      <c r="EO3526" s="315"/>
      <c r="EP3526" s="315"/>
      <c r="EQ3526" s="315"/>
      <c r="ER3526" s="315"/>
      <c r="ES3526" s="315"/>
      <c r="ET3526" s="315"/>
      <c r="EU3526" s="315"/>
      <c r="EV3526" s="315"/>
      <c r="EW3526" s="315"/>
      <c r="EX3526" s="315"/>
      <c r="EY3526" s="315"/>
      <c r="EZ3526" s="315"/>
      <c r="FA3526" s="315"/>
      <c r="FB3526" s="315"/>
      <c r="FC3526" s="315"/>
      <c r="FD3526" s="315"/>
      <c r="FE3526" s="315"/>
      <c r="FF3526" s="315"/>
      <c r="FG3526" s="315"/>
      <c r="FH3526" s="315"/>
      <c r="FI3526" s="315"/>
      <c r="FJ3526" s="315"/>
      <c r="FK3526" s="315"/>
      <c r="FL3526" s="315"/>
      <c r="FM3526" s="315"/>
      <c r="FN3526" s="315"/>
      <c r="FO3526" s="315"/>
      <c r="FP3526" s="315"/>
      <c r="FQ3526" s="315"/>
      <c r="FR3526" s="315"/>
      <c r="FS3526" s="315"/>
      <c r="FT3526" s="315"/>
      <c r="FU3526" s="315"/>
      <c r="FV3526" s="315"/>
      <c r="FW3526" s="315"/>
      <c r="FX3526" s="315"/>
      <c r="FY3526" s="315"/>
      <c r="FZ3526" s="315"/>
      <c r="GA3526" s="315"/>
      <c r="GB3526" s="315"/>
      <c r="GC3526" s="315"/>
      <c r="GD3526" s="315"/>
      <c r="GE3526" s="315"/>
      <c r="GF3526" s="315"/>
      <c r="GG3526" s="315"/>
      <c r="GH3526" s="315"/>
      <c r="GI3526" s="315"/>
      <c r="GJ3526" s="315"/>
      <c r="GK3526" s="315"/>
      <c r="GL3526" s="315"/>
      <c r="GM3526" s="315"/>
      <c r="GN3526" s="315"/>
      <c r="GO3526" s="315"/>
      <c r="GP3526" s="315"/>
      <c r="GQ3526" s="315"/>
      <c r="GR3526" s="315"/>
      <c r="GS3526" s="315"/>
      <c r="GT3526" s="315"/>
      <c r="GU3526" s="315"/>
      <c r="GV3526" s="315"/>
      <c r="GW3526" s="315"/>
      <c r="GX3526" s="315"/>
      <c r="GY3526" s="315"/>
      <c r="GZ3526" s="315"/>
      <c r="HA3526" s="315"/>
      <c r="HB3526" s="315"/>
      <c r="HC3526" s="315"/>
      <c r="HD3526" s="315"/>
      <c r="HE3526" s="315"/>
      <c r="HF3526" s="315"/>
      <c r="HG3526" s="315"/>
      <c r="HH3526" s="315"/>
      <c r="HI3526" s="315"/>
      <c r="HJ3526" s="315"/>
      <c r="HK3526" s="315"/>
      <c r="HL3526" s="315"/>
      <c r="HM3526" s="315"/>
      <c r="HN3526" s="315"/>
      <c r="HO3526" s="315"/>
      <c r="HP3526" s="315"/>
      <c r="HQ3526" s="315"/>
      <c r="HR3526" s="315"/>
      <c r="HS3526" s="315"/>
      <c r="HT3526" s="315"/>
      <c r="HU3526" s="315"/>
      <c r="HV3526" s="315"/>
      <c r="HW3526" s="315"/>
      <c r="HX3526" s="315"/>
      <c r="HY3526" s="315"/>
      <c r="HZ3526" s="315"/>
      <c r="IA3526" s="315"/>
      <c r="IB3526" s="315"/>
      <c r="IC3526" s="315"/>
      <c r="ID3526" s="315"/>
      <c r="IE3526" s="315"/>
      <c r="IF3526" s="315"/>
      <c r="IG3526" s="315"/>
      <c r="IH3526" s="315"/>
      <c r="II3526" s="315"/>
      <c r="IJ3526" s="315"/>
      <c r="IK3526" s="315"/>
      <c r="IL3526" s="315"/>
      <c r="IM3526" s="315"/>
      <c r="IN3526" s="315"/>
      <c r="IO3526" s="315"/>
      <c r="IP3526" s="315"/>
      <c r="IQ3526" s="315"/>
      <c r="IR3526" s="315"/>
      <c r="IS3526" s="315"/>
      <c r="IT3526" s="315"/>
      <c r="IU3526" s="315"/>
      <c r="IV3526" s="315"/>
    </row>
    <row r="3527" spans="1:256" s="313" customFormat="1" ht="12.75">
      <c r="A3527" s="309"/>
      <c r="B3527" s="310">
        <v>236539</v>
      </c>
      <c r="C3527" s="309" t="s">
        <v>1177</v>
      </c>
      <c r="D3527" s="309" t="s">
        <v>1174</v>
      </c>
      <c r="E3527" s="309"/>
      <c r="F3527" s="311"/>
      <c r="G3527" s="311"/>
      <c r="H3527" s="310">
        <f t="shared" si="177"/>
        <v>3888580</v>
      </c>
      <c r="I3527" s="312">
        <f t="shared" si="178"/>
        <v>482.7326530612245</v>
      </c>
      <c r="K3527" s="314"/>
      <c r="L3527" s="315"/>
      <c r="M3527" s="2">
        <v>490</v>
      </c>
      <c r="N3527" s="315"/>
      <c r="O3527" s="315"/>
      <c r="P3527" s="315"/>
      <c r="Q3527" s="315"/>
      <c r="R3527" s="315"/>
      <c r="S3527" s="315"/>
      <c r="T3527" s="315"/>
      <c r="U3527" s="315"/>
      <c r="V3527" s="315"/>
      <c r="W3527" s="315"/>
      <c r="X3527" s="315"/>
      <c r="Y3527" s="315"/>
      <c r="Z3527" s="315"/>
      <c r="AA3527" s="315"/>
      <c r="AB3527" s="315"/>
      <c r="AC3527" s="315"/>
      <c r="AD3527" s="315"/>
      <c r="AE3527" s="315"/>
      <c r="AF3527" s="315"/>
      <c r="AG3527" s="315"/>
      <c r="AH3527" s="315"/>
      <c r="AI3527" s="315"/>
      <c r="AJ3527" s="315"/>
      <c r="AK3527" s="315"/>
      <c r="AL3527" s="315"/>
      <c r="AM3527" s="315"/>
      <c r="AN3527" s="315"/>
      <c r="AO3527" s="315"/>
      <c r="AP3527" s="315"/>
      <c r="AQ3527" s="315"/>
      <c r="AR3527" s="315"/>
      <c r="AS3527" s="315"/>
      <c r="AT3527" s="315"/>
      <c r="AU3527" s="315"/>
      <c r="AV3527" s="315"/>
      <c r="AW3527" s="315"/>
      <c r="AX3527" s="315"/>
      <c r="AY3527" s="315"/>
      <c r="AZ3527" s="315"/>
      <c r="BA3527" s="315"/>
      <c r="BB3527" s="315"/>
      <c r="BC3527" s="315"/>
      <c r="BD3527" s="315"/>
      <c r="BE3527" s="315"/>
      <c r="BF3527" s="315"/>
      <c r="BG3527" s="315"/>
      <c r="BH3527" s="315"/>
      <c r="BI3527" s="315"/>
      <c r="BJ3527" s="315"/>
      <c r="BK3527" s="315"/>
      <c r="BL3527" s="315"/>
      <c r="BM3527" s="315"/>
      <c r="BN3527" s="315"/>
      <c r="BO3527" s="315"/>
      <c r="BP3527" s="315"/>
      <c r="BQ3527" s="315"/>
      <c r="BR3527" s="315"/>
      <c r="BS3527" s="315"/>
      <c r="BT3527" s="315"/>
      <c r="BU3527" s="315"/>
      <c r="BV3527" s="315"/>
      <c r="BW3527" s="315"/>
      <c r="BX3527" s="315"/>
      <c r="BY3527" s="315"/>
      <c r="BZ3527" s="315"/>
      <c r="CA3527" s="315"/>
      <c r="CB3527" s="315"/>
      <c r="CC3527" s="315"/>
      <c r="CD3527" s="315"/>
      <c r="CE3527" s="315"/>
      <c r="CF3527" s="315"/>
      <c r="CG3527" s="315"/>
      <c r="CH3527" s="315"/>
      <c r="CI3527" s="315"/>
      <c r="CJ3527" s="315"/>
      <c r="CK3527" s="315"/>
      <c r="CL3527" s="315"/>
      <c r="CM3527" s="315"/>
      <c r="CN3527" s="315"/>
      <c r="CO3527" s="315"/>
      <c r="CP3527" s="315"/>
      <c r="CQ3527" s="315"/>
      <c r="CR3527" s="315"/>
      <c r="CS3527" s="315"/>
      <c r="CT3527" s="315"/>
      <c r="CU3527" s="315"/>
      <c r="CV3527" s="315"/>
      <c r="CW3527" s="315"/>
      <c r="CX3527" s="315"/>
      <c r="CY3527" s="315"/>
      <c r="CZ3527" s="315"/>
      <c r="DA3527" s="315"/>
      <c r="DB3527" s="315"/>
      <c r="DC3527" s="315"/>
      <c r="DD3527" s="315"/>
      <c r="DE3527" s="315"/>
      <c r="DF3527" s="315"/>
      <c r="DG3527" s="315"/>
      <c r="DH3527" s="315"/>
      <c r="DI3527" s="315"/>
      <c r="DJ3527" s="315"/>
      <c r="DK3527" s="315"/>
      <c r="DL3527" s="315"/>
      <c r="DM3527" s="315"/>
      <c r="DN3527" s="315"/>
      <c r="DO3527" s="315"/>
      <c r="DP3527" s="315"/>
      <c r="DQ3527" s="315"/>
      <c r="DR3527" s="315"/>
      <c r="DS3527" s="315"/>
      <c r="DT3527" s="315"/>
      <c r="DU3527" s="315"/>
      <c r="DV3527" s="315"/>
      <c r="DW3527" s="315"/>
      <c r="DX3527" s="315"/>
      <c r="DY3527" s="315"/>
      <c r="DZ3527" s="315"/>
      <c r="EA3527" s="315"/>
      <c r="EB3527" s="315"/>
      <c r="EC3527" s="315"/>
      <c r="ED3527" s="315"/>
      <c r="EE3527" s="315"/>
      <c r="EF3527" s="315"/>
      <c r="EG3527" s="315"/>
      <c r="EH3527" s="315"/>
      <c r="EI3527" s="315"/>
      <c r="EJ3527" s="315"/>
      <c r="EK3527" s="315"/>
      <c r="EL3527" s="315"/>
      <c r="EM3527" s="315"/>
      <c r="EN3527" s="315"/>
      <c r="EO3527" s="315"/>
      <c r="EP3527" s="315"/>
      <c r="EQ3527" s="315"/>
      <c r="ER3527" s="315"/>
      <c r="ES3527" s="315"/>
      <c r="ET3527" s="315"/>
      <c r="EU3527" s="315"/>
      <c r="EV3527" s="315"/>
      <c r="EW3527" s="315"/>
      <c r="EX3527" s="315"/>
      <c r="EY3527" s="315"/>
      <c r="EZ3527" s="315"/>
      <c r="FA3527" s="315"/>
      <c r="FB3527" s="315"/>
      <c r="FC3527" s="315"/>
      <c r="FD3527" s="315"/>
      <c r="FE3527" s="315"/>
      <c r="FF3527" s="315"/>
      <c r="FG3527" s="315"/>
      <c r="FH3527" s="315"/>
      <c r="FI3527" s="315"/>
      <c r="FJ3527" s="315"/>
      <c r="FK3527" s="315"/>
      <c r="FL3527" s="315"/>
      <c r="FM3527" s="315"/>
      <c r="FN3527" s="315"/>
      <c r="FO3527" s="315"/>
      <c r="FP3527" s="315"/>
      <c r="FQ3527" s="315"/>
      <c r="FR3527" s="315"/>
      <c r="FS3527" s="315"/>
      <c r="FT3527" s="315"/>
      <c r="FU3527" s="315"/>
      <c r="FV3527" s="315"/>
      <c r="FW3527" s="315"/>
      <c r="FX3527" s="315"/>
      <c r="FY3527" s="315"/>
      <c r="FZ3527" s="315"/>
      <c r="GA3527" s="315"/>
      <c r="GB3527" s="315"/>
      <c r="GC3527" s="315"/>
      <c r="GD3527" s="315"/>
      <c r="GE3527" s="315"/>
      <c r="GF3527" s="315"/>
      <c r="GG3527" s="315"/>
      <c r="GH3527" s="315"/>
      <c r="GI3527" s="315"/>
      <c r="GJ3527" s="315"/>
      <c r="GK3527" s="315"/>
      <c r="GL3527" s="315"/>
      <c r="GM3527" s="315"/>
      <c r="GN3527" s="315"/>
      <c r="GO3527" s="315"/>
      <c r="GP3527" s="315"/>
      <c r="GQ3527" s="315"/>
      <c r="GR3527" s="315"/>
      <c r="GS3527" s="315"/>
      <c r="GT3527" s="315"/>
      <c r="GU3527" s="315"/>
      <c r="GV3527" s="315"/>
      <c r="GW3527" s="315"/>
      <c r="GX3527" s="315"/>
      <c r="GY3527" s="315"/>
      <c r="GZ3527" s="315"/>
      <c r="HA3527" s="315"/>
      <c r="HB3527" s="315"/>
      <c r="HC3527" s="315"/>
      <c r="HD3527" s="315"/>
      <c r="HE3527" s="315"/>
      <c r="HF3527" s="315"/>
      <c r="HG3527" s="315"/>
      <c r="HH3527" s="315"/>
      <c r="HI3527" s="315"/>
      <c r="HJ3527" s="315"/>
      <c r="HK3527" s="315"/>
      <c r="HL3527" s="315"/>
      <c r="HM3527" s="315"/>
      <c r="HN3527" s="315"/>
      <c r="HO3527" s="315"/>
      <c r="HP3527" s="315"/>
      <c r="HQ3527" s="315"/>
      <c r="HR3527" s="315"/>
      <c r="HS3527" s="315"/>
      <c r="HT3527" s="315"/>
      <c r="HU3527" s="315"/>
      <c r="HV3527" s="315"/>
      <c r="HW3527" s="315"/>
      <c r="HX3527" s="315"/>
      <c r="HY3527" s="315"/>
      <c r="HZ3527" s="315"/>
      <c r="IA3527" s="315"/>
      <c r="IB3527" s="315"/>
      <c r="IC3527" s="315"/>
      <c r="ID3527" s="315"/>
      <c r="IE3527" s="315"/>
      <c r="IF3527" s="315"/>
      <c r="IG3527" s="315"/>
      <c r="IH3527" s="315"/>
      <c r="II3527" s="315"/>
      <c r="IJ3527" s="315"/>
      <c r="IK3527" s="315"/>
      <c r="IL3527" s="315"/>
      <c r="IM3527" s="315"/>
      <c r="IN3527" s="315"/>
      <c r="IO3527" s="315"/>
      <c r="IP3527" s="315"/>
      <c r="IQ3527" s="315"/>
      <c r="IR3527" s="315"/>
      <c r="IS3527" s="315"/>
      <c r="IT3527" s="315"/>
      <c r="IU3527" s="315"/>
      <c r="IV3527" s="315"/>
    </row>
    <row r="3528" spans="1:256" s="313" customFormat="1" ht="12.75">
      <c r="A3528" s="309"/>
      <c r="B3528" s="310">
        <v>978117</v>
      </c>
      <c r="C3528" s="309" t="s">
        <v>1177</v>
      </c>
      <c r="D3528" s="309" t="s">
        <v>1176</v>
      </c>
      <c r="E3528" s="309"/>
      <c r="F3528" s="311"/>
      <c r="G3528" s="311"/>
      <c r="H3528" s="310">
        <f t="shared" si="177"/>
        <v>2910463</v>
      </c>
      <c r="I3528" s="312">
        <f t="shared" si="178"/>
        <v>1988.0426829268292</v>
      </c>
      <c r="K3528" s="314"/>
      <c r="L3528" s="315"/>
      <c r="M3528" s="39">
        <v>492</v>
      </c>
      <c r="N3528" s="315"/>
      <c r="O3528" s="315"/>
      <c r="P3528" s="315"/>
      <c r="Q3528" s="315"/>
      <c r="R3528" s="315"/>
      <c r="S3528" s="315"/>
      <c r="T3528" s="315"/>
      <c r="U3528" s="315"/>
      <c r="V3528" s="315"/>
      <c r="W3528" s="315"/>
      <c r="X3528" s="315"/>
      <c r="Y3528" s="315"/>
      <c r="Z3528" s="315"/>
      <c r="AA3528" s="315"/>
      <c r="AB3528" s="315"/>
      <c r="AC3528" s="315"/>
      <c r="AD3528" s="315"/>
      <c r="AE3528" s="315"/>
      <c r="AF3528" s="315"/>
      <c r="AG3528" s="315"/>
      <c r="AH3528" s="315"/>
      <c r="AI3528" s="315"/>
      <c r="AJ3528" s="315"/>
      <c r="AK3528" s="315"/>
      <c r="AL3528" s="315"/>
      <c r="AM3528" s="315"/>
      <c r="AN3528" s="315"/>
      <c r="AO3528" s="315"/>
      <c r="AP3528" s="315"/>
      <c r="AQ3528" s="315"/>
      <c r="AR3528" s="315"/>
      <c r="AS3528" s="315"/>
      <c r="AT3528" s="315"/>
      <c r="AU3528" s="315"/>
      <c r="AV3528" s="315"/>
      <c r="AW3528" s="315"/>
      <c r="AX3528" s="315"/>
      <c r="AY3528" s="315"/>
      <c r="AZ3528" s="315"/>
      <c r="BA3528" s="315"/>
      <c r="BB3528" s="315"/>
      <c r="BC3528" s="315"/>
      <c r="BD3528" s="315"/>
      <c r="BE3528" s="315"/>
      <c r="BF3528" s="315"/>
      <c r="BG3528" s="315"/>
      <c r="BH3528" s="315"/>
      <c r="BI3528" s="315"/>
      <c r="BJ3528" s="315"/>
      <c r="BK3528" s="315"/>
      <c r="BL3528" s="315"/>
      <c r="BM3528" s="315"/>
      <c r="BN3528" s="315"/>
      <c r="BO3528" s="315"/>
      <c r="BP3528" s="315"/>
      <c r="BQ3528" s="315"/>
      <c r="BR3528" s="315"/>
      <c r="BS3528" s="315"/>
      <c r="BT3528" s="315"/>
      <c r="BU3528" s="315"/>
      <c r="BV3528" s="315"/>
      <c r="BW3528" s="315"/>
      <c r="BX3528" s="315"/>
      <c r="BY3528" s="315"/>
      <c r="BZ3528" s="315"/>
      <c r="CA3528" s="315"/>
      <c r="CB3528" s="315"/>
      <c r="CC3528" s="315"/>
      <c r="CD3528" s="315"/>
      <c r="CE3528" s="315"/>
      <c r="CF3528" s="315"/>
      <c r="CG3528" s="315"/>
      <c r="CH3528" s="315"/>
      <c r="CI3528" s="315"/>
      <c r="CJ3528" s="315"/>
      <c r="CK3528" s="315"/>
      <c r="CL3528" s="315"/>
      <c r="CM3528" s="315"/>
      <c r="CN3528" s="315"/>
      <c r="CO3528" s="315"/>
      <c r="CP3528" s="315"/>
      <c r="CQ3528" s="315"/>
      <c r="CR3528" s="315"/>
      <c r="CS3528" s="315"/>
      <c r="CT3528" s="315"/>
      <c r="CU3528" s="315"/>
      <c r="CV3528" s="315"/>
      <c r="CW3528" s="315"/>
      <c r="CX3528" s="315"/>
      <c r="CY3528" s="315"/>
      <c r="CZ3528" s="315"/>
      <c r="DA3528" s="315"/>
      <c r="DB3528" s="315"/>
      <c r="DC3528" s="315"/>
      <c r="DD3528" s="315"/>
      <c r="DE3528" s="315"/>
      <c r="DF3528" s="315"/>
      <c r="DG3528" s="315"/>
      <c r="DH3528" s="315"/>
      <c r="DI3528" s="315"/>
      <c r="DJ3528" s="315"/>
      <c r="DK3528" s="315"/>
      <c r="DL3528" s="315"/>
      <c r="DM3528" s="315"/>
      <c r="DN3528" s="315"/>
      <c r="DO3528" s="315"/>
      <c r="DP3528" s="315"/>
      <c r="DQ3528" s="315"/>
      <c r="DR3528" s="315"/>
      <c r="DS3528" s="315"/>
      <c r="DT3528" s="315"/>
      <c r="DU3528" s="315"/>
      <c r="DV3528" s="315"/>
      <c r="DW3528" s="315"/>
      <c r="DX3528" s="315"/>
      <c r="DY3528" s="315"/>
      <c r="DZ3528" s="315"/>
      <c r="EA3528" s="315"/>
      <c r="EB3528" s="315"/>
      <c r="EC3528" s="315"/>
      <c r="ED3528" s="315"/>
      <c r="EE3528" s="315"/>
      <c r="EF3528" s="315"/>
      <c r="EG3528" s="315"/>
      <c r="EH3528" s="315"/>
      <c r="EI3528" s="315"/>
      <c r="EJ3528" s="315"/>
      <c r="EK3528" s="315"/>
      <c r="EL3528" s="315"/>
      <c r="EM3528" s="315"/>
      <c r="EN3528" s="315"/>
      <c r="EO3528" s="315"/>
      <c r="EP3528" s="315"/>
      <c r="EQ3528" s="315"/>
      <c r="ER3528" s="315"/>
      <c r="ES3528" s="315"/>
      <c r="ET3528" s="315"/>
      <c r="EU3528" s="315"/>
      <c r="EV3528" s="315"/>
      <c r="EW3528" s="315"/>
      <c r="EX3528" s="315"/>
      <c r="EY3528" s="315"/>
      <c r="EZ3528" s="315"/>
      <c r="FA3528" s="315"/>
      <c r="FB3528" s="315"/>
      <c r="FC3528" s="315"/>
      <c r="FD3528" s="315"/>
      <c r="FE3528" s="315"/>
      <c r="FF3528" s="315"/>
      <c r="FG3528" s="315"/>
      <c r="FH3528" s="315"/>
      <c r="FI3528" s="315"/>
      <c r="FJ3528" s="315"/>
      <c r="FK3528" s="315"/>
      <c r="FL3528" s="315"/>
      <c r="FM3528" s="315"/>
      <c r="FN3528" s="315"/>
      <c r="FO3528" s="315"/>
      <c r="FP3528" s="315"/>
      <c r="FQ3528" s="315"/>
      <c r="FR3528" s="315"/>
      <c r="FS3528" s="315"/>
      <c r="FT3528" s="315"/>
      <c r="FU3528" s="315"/>
      <c r="FV3528" s="315"/>
      <c r="FW3528" s="315"/>
      <c r="FX3528" s="315"/>
      <c r="FY3528" s="315"/>
      <c r="FZ3528" s="315"/>
      <c r="GA3528" s="315"/>
      <c r="GB3528" s="315"/>
      <c r="GC3528" s="315"/>
      <c r="GD3528" s="315"/>
      <c r="GE3528" s="315"/>
      <c r="GF3528" s="315"/>
      <c r="GG3528" s="315"/>
      <c r="GH3528" s="315"/>
      <c r="GI3528" s="315"/>
      <c r="GJ3528" s="315"/>
      <c r="GK3528" s="315"/>
      <c r="GL3528" s="315"/>
      <c r="GM3528" s="315"/>
      <c r="GN3528" s="315"/>
      <c r="GO3528" s="315"/>
      <c r="GP3528" s="315"/>
      <c r="GQ3528" s="315"/>
      <c r="GR3528" s="315"/>
      <c r="GS3528" s="315"/>
      <c r="GT3528" s="315"/>
      <c r="GU3528" s="315"/>
      <c r="GV3528" s="315"/>
      <c r="GW3528" s="315"/>
      <c r="GX3528" s="315"/>
      <c r="GY3528" s="315"/>
      <c r="GZ3528" s="315"/>
      <c r="HA3528" s="315"/>
      <c r="HB3528" s="315"/>
      <c r="HC3528" s="315"/>
      <c r="HD3528" s="315"/>
      <c r="HE3528" s="315"/>
      <c r="HF3528" s="315"/>
      <c r="HG3528" s="315"/>
      <c r="HH3528" s="315"/>
      <c r="HI3528" s="315"/>
      <c r="HJ3528" s="315"/>
      <c r="HK3528" s="315"/>
      <c r="HL3528" s="315"/>
      <c r="HM3528" s="315"/>
      <c r="HN3528" s="315"/>
      <c r="HO3528" s="315"/>
      <c r="HP3528" s="315"/>
      <c r="HQ3528" s="315"/>
      <c r="HR3528" s="315"/>
      <c r="HS3528" s="315"/>
      <c r="HT3528" s="315"/>
      <c r="HU3528" s="315"/>
      <c r="HV3528" s="315"/>
      <c r="HW3528" s="315"/>
      <c r="HX3528" s="315"/>
      <c r="HY3528" s="315"/>
      <c r="HZ3528" s="315"/>
      <c r="IA3528" s="315"/>
      <c r="IB3528" s="315"/>
      <c r="IC3528" s="315"/>
      <c r="ID3528" s="315"/>
      <c r="IE3528" s="315"/>
      <c r="IF3528" s="315"/>
      <c r="IG3528" s="315"/>
      <c r="IH3528" s="315"/>
      <c r="II3528" s="315"/>
      <c r="IJ3528" s="315"/>
      <c r="IK3528" s="315"/>
      <c r="IL3528" s="315"/>
      <c r="IM3528" s="315"/>
      <c r="IN3528" s="315"/>
      <c r="IO3528" s="315"/>
      <c r="IP3528" s="315"/>
      <c r="IQ3528" s="315"/>
      <c r="IR3528" s="315"/>
      <c r="IS3528" s="315"/>
      <c r="IT3528" s="315"/>
      <c r="IU3528" s="315"/>
      <c r="IV3528" s="315"/>
    </row>
    <row r="3529" spans="1:256" s="313" customFormat="1" ht="12.75">
      <c r="A3529" s="309"/>
      <c r="B3529" s="310">
        <v>1557633</v>
      </c>
      <c r="C3529" s="309" t="s">
        <v>1177</v>
      </c>
      <c r="D3529" s="309" t="s">
        <v>1170</v>
      </c>
      <c r="E3529" s="309"/>
      <c r="F3529" s="311"/>
      <c r="G3529" s="311"/>
      <c r="H3529" s="310">
        <f t="shared" si="177"/>
        <v>1352830</v>
      </c>
      <c r="I3529" s="312">
        <f t="shared" si="178"/>
        <v>3090.5416666666665</v>
      </c>
      <c r="K3529" s="314"/>
      <c r="L3529" s="315"/>
      <c r="M3529" s="39">
        <v>504</v>
      </c>
      <c r="N3529" s="315"/>
      <c r="O3529" s="315"/>
      <c r="P3529" s="315"/>
      <c r="Q3529" s="315"/>
      <c r="R3529" s="315"/>
      <c r="S3529" s="315"/>
      <c r="T3529" s="315"/>
      <c r="U3529" s="315"/>
      <c r="V3529" s="315"/>
      <c r="W3529" s="315"/>
      <c r="X3529" s="315"/>
      <c r="Y3529" s="315"/>
      <c r="Z3529" s="315"/>
      <c r="AA3529" s="315"/>
      <c r="AB3529" s="315"/>
      <c r="AC3529" s="315"/>
      <c r="AD3529" s="315"/>
      <c r="AE3529" s="315"/>
      <c r="AF3529" s="315"/>
      <c r="AG3529" s="315"/>
      <c r="AH3529" s="315"/>
      <c r="AI3529" s="315"/>
      <c r="AJ3529" s="315"/>
      <c r="AK3529" s="315"/>
      <c r="AL3529" s="315"/>
      <c r="AM3529" s="315"/>
      <c r="AN3529" s="315"/>
      <c r="AO3529" s="315"/>
      <c r="AP3529" s="315"/>
      <c r="AQ3529" s="315"/>
      <c r="AR3529" s="315"/>
      <c r="AS3529" s="315"/>
      <c r="AT3529" s="315"/>
      <c r="AU3529" s="315"/>
      <c r="AV3529" s="315"/>
      <c r="AW3529" s="315"/>
      <c r="AX3529" s="315"/>
      <c r="AY3529" s="315"/>
      <c r="AZ3529" s="315"/>
      <c r="BA3529" s="315"/>
      <c r="BB3529" s="315"/>
      <c r="BC3529" s="315"/>
      <c r="BD3529" s="315"/>
      <c r="BE3529" s="315"/>
      <c r="BF3529" s="315"/>
      <c r="BG3529" s="315"/>
      <c r="BH3529" s="315"/>
      <c r="BI3529" s="315"/>
      <c r="BJ3529" s="315"/>
      <c r="BK3529" s="315"/>
      <c r="BL3529" s="315"/>
      <c r="BM3529" s="315"/>
      <c r="BN3529" s="315"/>
      <c r="BO3529" s="315"/>
      <c r="BP3529" s="315"/>
      <c r="BQ3529" s="315"/>
      <c r="BR3529" s="315"/>
      <c r="BS3529" s="315"/>
      <c r="BT3529" s="315"/>
      <c r="BU3529" s="315"/>
      <c r="BV3529" s="315"/>
      <c r="BW3529" s="315"/>
      <c r="BX3529" s="315"/>
      <c r="BY3529" s="315"/>
      <c r="BZ3529" s="315"/>
      <c r="CA3529" s="315"/>
      <c r="CB3529" s="315"/>
      <c r="CC3529" s="315"/>
      <c r="CD3529" s="315"/>
      <c r="CE3529" s="315"/>
      <c r="CF3529" s="315"/>
      <c r="CG3529" s="315"/>
      <c r="CH3529" s="315"/>
      <c r="CI3529" s="315"/>
      <c r="CJ3529" s="315"/>
      <c r="CK3529" s="315"/>
      <c r="CL3529" s="315"/>
      <c r="CM3529" s="315"/>
      <c r="CN3529" s="315"/>
      <c r="CO3529" s="315"/>
      <c r="CP3529" s="315"/>
      <c r="CQ3529" s="315"/>
      <c r="CR3529" s="315"/>
      <c r="CS3529" s="315"/>
      <c r="CT3529" s="315"/>
      <c r="CU3529" s="315"/>
      <c r="CV3529" s="315"/>
      <c r="CW3529" s="315"/>
      <c r="CX3529" s="315"/>
      <c r="CY3529" s="315"/>
      <c r="CZ3529" s="315"/>
      <c r="DA3529" s="315"/>
      <c r="DB3529" s="315"/>
      <c r="DC3529" s="315"/>
      <c r="DD3529" s="315"/>
      <c r="DE3529" s="315"/>
      <c r="DF3529" s="315"/>
      <c r="DG3529" s="315"/>
      <c r="DH3529" s="315"/>
      <c r="DI3529" s="315"/>
      <c r="DJ3529" s="315"/>
      <c r="DK3529" s="315"/>
      <c r="DL3529" s="315"/>
      <c r="DM3529" s="315"/>
      <c r="DN3529" s="315"/>
      <c r="DO3529" s="315"/>
      <c r="DP3529" s="315"/>
      <c r="DQ3529" s="315"/>
      <c r="DR3529" s="315"/>
      <c r="DS3529" s="315"/>
      <c r="DT3529" s="315"/>
      <c r="DU3529" s="315"/>
      <c r="DV3529" s="315"/>
      <c r="DW3529" s="315"/>
      <c r="DX3529" s="315"/>
      <c r="DY3529" s="315"/>
      <c r="DZ3529" s="315"/>
      <c r="EA3529" s="315"/>
      <c r="EB3529" s="315"/>
      <c r="EC3529" s="315"/>
      <c r="ED3529" s="315"/>
      <c r="EE3529" s="315"/>
      <c r="EF3529" s="315"/>
      <c r="EG3529" s="315"/>
      <c r="EH3529" s="315"/>
      <c r="EI3529" s="315"/>
      <c r="EJ3529" s="315"/>
      <c r="EK3529" s="315"/>
      <c r="EL3529" s="315"/>
      <c r="EM3529" s="315"/>
      <c r="EN3529" s="315"/>
      <c r="EO3529" s="315"/>
      <c r="EP3529" s="315"/>
      <c r="EQ3529" s="315"/>
      <c r="ER3529" s="315"/>
      <c r="ES3529" s="315"/>
      <c r="ET3529" s="315"/>
      <c r="EU3529" s="315"/>
      <c r="EV3529" s="315"/>
      <c r="EW3529" s="315"/>
      <c r="EX3529" s="315"/>
      <c r="EY3529" s="315"/>
      <c r="EZ3529" s="315"/>
      <c r="FA3529" s="315"/>
      <c r="FB3529" s="315"/>
      <c r="FC3529" s="315"/>
      <c r="FD3529" s="315"/>
      <c r="FE3529" s="315"/>
      <c r="FF3529" s="315"/>
      <c r="FG3529" s="315"/>
      <c r="FH3529" s="315"/>
      <c r="FI3529" s="315"/>
      <c r="FJ3529" s="315"/>
      <c r="FK3529" s="315"/>
      <c r="FL3529" s="315"/>
      <c r="FM3529" s="315"/>
      <c r="FN3529" s="315"/>
      <c r="FO3529" s="315"/>
      <c r="FP3529" s="315"/>
      <c r="FQ3529" s="315"/>
      <c r="FR3529" s="315"/>
      <c r="FS3529" s="315"/>
      <c r="FT3529" s="315"/>
      <c r="FU3529" s="315"/>
      <c r="FV3529" s="315"/>
      <c r="FW3529" s="315"/>
      <c r="FX3529" s="315"/>
      <c r="FY3529" s="315"/>
      <c r="FZ3529" s="315"/>
      <c r="GA3529" s="315"/>
      <c r="GB3529" s="315"/>
      <c r="GC3529" s="315"/>
      <c r="GD3529" s="315"/>
      <c r="GE3529" s="315"/>
      <c r="GF3529" s="315"/>
      <c r="GG3529" s="315"/>
      <c r="GH3529" s="315"/>
      <c r="GI3529" s="315"/>
      <c r="GJ3529" s="315"/>
      <c r="GK3529" s="315"/>
      <c r="GL3529" s="315"/>
      <c r="GM3529" s="315"/>
      <c r="GN3529" s="315"/>
      <c r="GO3529" s="315"/>
      <c r="GP3529" s="315"/>
      <c r="GQ3529" s="315"/>
      <c r="GR3529" s="315"/>
      <c r="GS3529" s="315"/>
      <c r="GT3529" s="315"/>
      <c r="GU3529" s="315"/>
      <c r="GV3529" s="315"/>
      <c r="GW3529" s="315"/>
      <c r="GX3529" s="315"/>
      <c r="GY3529" s="315"/>
      <c r="GZ3529" s="315"/>
      <c r="HA3529" s="315"/>
      <c r="HB3529" s="315"/>
      <c r="HC3529" s="315"/>
      <c r="HD3529" s="315"/>
      <c r="HE3529" s="315"/>
      <c r="HF3529" s="315"/>
      <c r="HG3529" s="315"/>
      <c r="HH3529" s="315"/>
      <c r="HI3529" s="315"/>
      <c r="HJ3529" s="315"/>
      <c r="HK3529" s="315"/>
      <c r="HL3529" s="315"/>
      <c r="HM3529" s="315"/>
      <c r="HN3529" s="315"/>
      <c r="HO3529" s="315"/>
      <c r="HP3529" s="315"/>
      <c r="HQ3529" s="315"/>
      <c r="HR3529" s="315"/>
      <c r="HS3529" s="315"/>
      <c r="HT3529" s="315"/>
      <c r="HU3529" s="315"/>
      <c r="HV3529" s="315"/>
      <c r="HW3529" s="315"/>
      <c r="HX3529" s="315"/>
      <c r="HY3529" s="315"/>
      <c r="HZ3529" s="315"/>
      <c r="IA3529" s="315"/>
      <c r="IB3529" s="315"/>
      <c r="IC3529" s="315"/>
      <c r="ID3529" s="315"/>
      <c r="IE3529" s="315"/>
      <c r="IF3529" s="315"/>
      <c r="IG3529" s="315"/>
      <c r="IH3529" s="315"/>
      <c r="II3529" s="315"/>
      <c r="IJ3529" s="315"/>
      <c r="IK3529" s="315"/>
      <c r="IL3529" s="315"/>
      <c r="IM3529" s="315"/>
      <c r="IN3529" s="315"/>
      <c r="IO3529" s="315"/>
      <c r="IP3529" s="315"/>
      <c r="IQ3529" s="315"/>
      <c r="IR3529" s="315"/>
      <c r="IS3529" s="315"/>
      <c r="IT3529" s="315"/>
      <c r="IU3529" s="315"/>
      <c r="IV3529" s="315"/>
    </row>
    <row r="3530" spans="1:256" s="313" customFormat="1" ht="12.75">
      <c r="A3530" s="309"/>
      <c r="B3530" s="310">
        <v>1482096</v>
      </c>
      <c r="C3530" s="309" t="s">
        <v>1177</v>
      </c>
      <c r="D3530" s="309" t="s">
        <v>1171</v>
      </c>
      <c r="E3530" s="309"/>
      <c r="F3530" s="311"/>
      <c r="G3530" s="311"/>
      <c r="H3530" s="310">
        <f t="shared" si="177"/>
        <v>-129266</v>
      </c>
      <c r="I3530" s="312">
        <f t="shared" si="178"/>
        <v>2940.6666666666665</v>
      </c>
      <c r="K3530" s="314"/>
      <c r="L3530" s="315"/>
      <c r="M3530" s="39">
        <v>504</v>
      </c>
      <c r="N3530" s="315"/>
      <c r="O3530" s="315"/>
      <c r="P3530" s="315"/>
      <c r="Q3530" s="315"/>
      <c r="R3530" s="315"/>
      <c r="S3530" s="315"/>
      <c r="T3530" s="315"/>
      <c r="U3530" s="315"/>
      <c r="V3530" s="315"/>
      <c r="W3530" s="315"/>
      <c r="X3530" s="315"/>
      <c r="Y3530" s="315"/>
      <c r="Z3530" s="315"/>
      <c r="AA3530" s="315"/>
      <c r="AB3530" s="315"/>
      <c r="AC3530" s="315"/>
      <c r="AD3530" s="315"/>
      <c r="AE3530" s="315"/>
      <c r="AF3530" s="315"/>
      <c r="AG3530" s="315"/>
      <c r="AH3530" s="315"/>
      <c r="AI3530" s="315"/>
      <c r="AJ3530" s="315"/>
      <c r="AK3530" s="315"/>
      <c r="AL3530" s="315"/>
      <c r="AM3530" s="315"/>
      <c r="AN3530" s="315"/>
      <c r="AO3530" s="315"/>
      <c r="AP3530" s="315"/>
      <c r="AQ3530" s="315"/>
      <c r="AR3530" s="315"/>
      <c r="AS3530" s="315"/>
      <c r="AT3530" s="315"/>
      <c r="AU3530" s="315"/>
      <c r="AV3530" s="315"/>
      <c r="AW3530" s="315"/>
      <c r="AX3530" s="315"/>
      <c r="AY3530" s="315"/>
      <c r="AZ3530" s="315"/>
      <c r="BA3530" s="315"/>
      <c r="BB3530" s="315"/>
      <c r="BC3530" s="315"/>
      <c r="BD3530" s="315"/>
      <c r="BE3530" s="315"/>
      <c r="BF3530" s="315"/>
      <c r="BG3530" s="315"/>
      <c r="BH3530" s="315"/>
      <c r="BI3530" s="315"/>
      <c r="BJ3530" s="315"/>
      <c r="BK3530" s="315"/>
      <c r="BL3530" s="315"/>
      <c r="BM3530" s="315"/>
      <c r="BN3530" s="315"/>
      <c r="BO3530" s="315"/>
      <c r="BP3530" s="315"/>
      <c r="BQ3530" s="315"/>
      <c r="BR3530" s="315"/>
      <c r="BS3530" s="315"/>
      <c r="BT3530" s="315"/>
      <c r="BU3530" s="315"/>
      <c r="BV3530" s="315"/>
      <c r="BW3530" s="315"/>
      <c r="BX3530" s="315"/>
      <c r="BY3530" s="315"/>
      <c r="BZ3530" s="315"/>
      <c r="CA3530" s="315"/>
      <c r="CB3530" s="315"/>
      <c r="CC3530" s="315"/>
      <c r="CD3530" s="315"/>
      <c r="CE3530" s="315"/>
      <c r="CF3530" s="315"/>
      <c r="CG3530" s="315"/>
      <c r="CH3530" s="315"/>
      <c r="CI3530" s="315"/>
      <c r="CJ3530" s="315"/>
      <c r="CK3530" s="315"/>
      <c r="CL3530" s="315"/>
      <c r="CM3530" s="315"/>
      <c r="CN3530" s="315"/>
      <c r="CO3530" s="315"/>
      <c r="CP3530" s="315"/>
      <c r="CQ3530" s="315"/>
      <c r="CR3530" s="315"/>
      <c r="CS3530" s="315"/>
      <c r="CT3530" s="315"/>
      <c r="CU3530" s="315"/>
      <c r="CV3530" s="315"/>
      <c r="CW3530" s="315"/>
      <c r="CX3530" s="315"/>
      <c r="CY3530" s="315"/>
      <c r="CZ3530" s="315"/>
      <c r="DA3530" s="315"/>
      <c r="DB3530" s="315"/>
      <c r="DC3530" s="315"/>
      <c r="DD3530" s="315"/>
      <c r="DE3530" s="315"/>
      <c r="DF3530" s="315"/>
      <c r="DG3530" s="315"/>
      <c r="DH3530" s="315"/>
      <c r="DI3530" s="315"/>
      <c r="DJ3530" s="315"/>
      <c r="DK3530" s="315"/>
      <c r="DL3530" s="315"/>
      <c r="DM3530" s="315"/>
      <c r="DN3530" s="315"/>
      <c r="DO3530" s="315"/>
      <c r="DP3530" s="315"/>
      <c r="DQ3530" s="315"/>
      <c r="DR3530" s="315"/>
      <c r="DS3530" s="315"/>
      <c r="DT3530" s="315"/>
      <c r="DU3530" s="315"/>
      <c r="DV3530" s="315"/>
      <c r="DW3530" s="315"/>
      <c r="DX3530" s="315"/>
      <c r="DY3530" s="315"/>
      <c r="DZ3530" s="315"/>
      <c r="EA3530" s="315"/>
      <c r="EB3530" s="315"/>
      <c r="EC3530" s="315"/>
      <c r="ED3530" s="315"/>
      <c r="EE3530" s="315"/>
      <c r="EF3530" s="315"/>
      <c r="EG3530" s="315"/>
      <c r="EH3530" s="315"/>
      <c r="EI3530" s="315"/>
      <c r="EJ3530" s="315"/>
      <c r="EK3530" s="315"/>
      <c r="EL3530" s="315"/>
      <c r="EM3530" s="315"/>
      <c r="EN3530" s="315"/>
      <c r="EO3530" s="315"/>
      <c r="EP3530" s="315"/>
      <c r="EQ3530" s="315"/>
      <c r="ER3530" s="315"/>
      <c r="ES3530" s="315"/>
      <c r="ET3530" s="315"/>
      <c r="EU3530" s="315"/>
      <c r="EV3530" s="315"/>
      <c r="EW3530" s="315"/>
      <c r="EX3530" s="315"/>
      <c r="EY3530" s="315"/>
      <c r="EZ3530" s="315"/>
      <c r="FA3530" s="315"/>
      <c r="FB3530" s="315"/>
      <c r="FC3530" s="315"/>
      <c r="FD3530" s="315"/>
      <c r="FE3530" s="315"/>
      <c r="FF3530" s="315"/>
      <c r="FG3530" s="315"/>
      <c r="FH3530" s="315"/>
      <c r="FI3530" s="315"/>
      <c r="FJ3530" s="315"/>
      <c r="FK3530" s="315"/>
      <c r="FL3530" s="315"/>
      <c r="FM3530" s="315"/>
      <c r="FN3530" s="315"/>
      <c r="FO3530" s="315"/>
      <c r="FP3530" s="315"/>
      <c r="FQ3530" s="315"/>
      <c r="FR3530" s="315"/>
      <c r="FS3530" s="315"/>
      <c r="FT3530" s="315"/>
      <c r="FU3530" s="315"/>
      <c r="FV3530" s="315"/>
      <c r="FW3530" s="315"/>
      <c r="FX3530" s="315"/>
      <c r="FY3530" s="315"/>
      <c r="FZ3530" s="315"/>
      <c r="GA3530" s="315"/>
      <c r="GB3530" s="315"/>
      <c r="GC3530" s="315"/>
      <c r="GD3530" s="315"/>
      <c r="GE3530" s="315"/>
      <c r="GF3530" s="315"/>
      <c r="GG3530" s="315"/>
      <c r="GH3530" s="315"/>
      <c r="GI3530" s="315"/>
      <c r="GJ3530" s="315"/>
      <c r="GK3530" s="315"/>
      <c r="GL3530" s="315"/>
      <c r="GM3530" s="315"/>
      <c r="GN3530" s="315"/>
      <c r="GO3530" s="315"/>
      <c r="GP3530" s="315"/>
      <c r="GQ3530" s="315"/>
      <c r="GR3530" s="315"/>
      <c r="GS3530" s="315"/>
      <c r="GT3530" s="315"/>
      <c r="GU3530" s="315"/>
      <c r="GV3530" s="315"/>
      <c r="GW3530" s="315"/>
      <c r="GX3530" s="315"/>
      <c r="GY3530" s="315"/>
      <c r="GZ3530" s="315"/>
      <c r="HA3530" s="315"/>
      <c r="HB3530" s="315"/>
      <c r="HC3530" s="315"/>
      <c r="HD3530" s="315"/>
      <c r="HE3530" s="315"/>
      <c r="HF3530" s="315"/>
      <c r="HG3530" s="315"/>
      <c r="HH3530" s="315"/>
      <c r="HI3530" s="315"/>
      <c r="HJ3530" s="315"/>
      <c r="HK3530" s="315"/>
      <c r="HL3530" s="315"/>
      <c r="HM3530" s="315"/>
      <c r="HN3530" s="315"/>
      <c r="HO3530" s="315"/>
      <c r="HP3530" s="315"/>
      <c r="HQ3530" s="315"/>
      <c r="HR3530" s="315"/>
      <c r="HS3530" s="315"/>
      <c r="HT3530" s="315"/>
      <c r="HU3530" s="315"/>
      <c r="HV3530" s="315"/>
      <c r="HW3530" s="315"/>
      <c r="HX3530" s="315"/>
      <c r="HY3530" s="315"/>
      <c r="HZ3530" s="315"/>
      <c r="IA3530" s="315"/>
      <c r="IB3530" s="315"/>
      <c r="IC3530" s="315"/>
      <c r="ID3530" s="315"/>
      <c r="IE3530" s="315"/>
      <c r="IF3530" s="315"/>
      <c r="IG3530" s="315"/>
      <c r="IH3530" s="315"/>
      <c r="II3530" s="315"/>
      <c r="IJ3530" s="315"/>
      <c r="IK3530" s="315"/>
      <c r="IL3530" s="315"/>
      <c r="IM3530" s="315"/>
      <c r="IN3530" s="315"/>
      <c r="IO3530" s="315"/>
      <c r="IP3530" s="315"/>
      <c r="IQ3530" s="315"/>
      <c r="IR3530" s="315"/>
      <c r="IS3530" s="315"/>
      <c r="IT3530" s="315"/>
      <c r="IU3530" s="315"/>
      <c r="IV3530" s="315"/>
    </row>
    <row r="3531" spans="1:256" s="313" customFormat="1" ht="12.75">
      <c r="A3531" s="309"/>
      <c r="B3531" s="310">
        <v>1027252.5</v>
      </c>
      <c r="C3531" s="309" t="s">
        <v>1177</v>
      </c>
      <c r="D3531" s="309" t="s">
        <v>1180</v>
      </c>
      <c r="E3531" s="309"/>
      <c r="F3531" s="311"/>
      <c r="G3531" s="311"/>
      <c r="H3531" s="310">
        <f>H3530-B3531</f>
        <v>-1156518.5</v>
      </c>
      <c r="I3531" s="312">
        <f>+B3531/M3531</f>
        <v>2014.2205882352941</v>
      </c>
      <c r="K3531" s="314"/>
      <c r="L3531" s="315"/>
      <c r="M3531" s="39">
        <v>510</v>
      </c>
      <c r="N3531" s="315"/>
      <c r="O3531" s="315"/>
      <c r="P3531" s="315"/>
      <c r="Q3531" s="315"/>
      <c r="R3531" s="315"/>
      <c r="S3531" s="315"/>
      <c r="T3531" s="315"/>
      <c r="U3531" s="315"/>
      <c r="V3531" s="315"/>
      <c r="W3531" s="315"/>
      <c r="X3531" s="315"/>
      <c r="Y3531" s="315"/>
      <c r="Z3531" s="315"/>
      <c r="AA3531" s="315"/>
      <c r="AB3531" s="315"/>
      <c r="AC3531" s="315"/>
      <c r="AD3531" s="315"/>
      <c r="AE3531" s="315"/>
      <c r="AF3531" s="315"/>
      <c r="AG3531" s="315"/>
      <c r="AH3531" s="315"/>
      <c r="AI3531" s="315"/>
      <c r="AJ3531" s="315"/>
      <c r="AK3531" s="315"/>
      <c r="AL3531" s="315"/>
      <c r="AM3531" s="315"/>
      <c r="AN3531" s="315"/>
      <c r="AO3531" s="315"/>
      <c r="AP3531" s="315"/>
      <c r="AQ3531" s="315"/>
      <c r="AR3531" s="315"/>
      <c r="AS3531" s="315"/>
      <c r="AT3531" s="315"/>
      <c r="AU3531" s="315"/>
      <c r="AV3531" s="315"/>
      <c r="AW3531" s="315"/>
      <c r="AX3531" s="315"/>
      <c r="AY3531" s="315"/>
      <c r="AZ3531" s="315"/>
      <c r="BA3531" s="315"/>
      <c r="BB3531" s="315"/>
      <c r="BC3531" s="315"/>
      <c r="BD3531" s="315"/>
      <c r="BE3531" s="315"/>
      <c r="BF3531" s="315"/>
      <c r="BG3531" s="315"/>
      <c r="BH3531" s="315"/>
      <c r="BI3531" s="315"/>
      <c r="BJ3531" s="315"/>
      <c r="BK3531" s="315"/>
      <c r="BL3531" s="315"/>
      <c r="BM3531" s="315"/>
      <c r="BN3531" s="315"/>
      <c r="BO3531" s="315"/>
      <c r="BP3531" s="315"/>
      <c r="BQ3531" s="315"/>
      <c r="BR3531" s="315"/>
      <c r="BS3531" s="315"/>
      <c r="BT3531" s="315"/>
      <c r="BU3531" s="315"/>
      <c r="BV3531" s="315"/>
      <c r="BW3531" s="315"/>
      <c r="BX3531" s="315"/>
      <c r="BY3531" s="315"/>
      <c r="BZ3531" s="315"/>
      <c r="CA3531" s="315"/>
      <c r="CB3531" s="315"/>
      <c r="CC3531" s="315"/>
      <c r="CD3531" s="315"/>
      <c r="CE3531" s="315"/>
      <c r="CF3531" s="315"/>
      <c r="CG3531" s="315"/>
      <c r="CH3531" s="315"/>
      <c r="CI3531" s="315"/>
      <c r="CJ3531" s="315"/>
      <c r="CK3531" s="315"/>
      <c r="CL3531" s="315"/>
      <c r="CM3531" s="315"/>
      <c r="CN3531" s="315"/>
      <c r="CO3531" s="315"/>
      <c r="CP3531" s="315"/>
      <c r="CQ3531" s="315"/>
      <c r="CR3531" s="315"/>
      <c r="CS3531" s="315"/>
      <c r="CT3531" s="315"/>
      <c r="CU3531" s="315"/>
      <c r="CV3531" s="315"/>
      <c r="CW3531" s="315"/>
      <c r="CX3531" s="315"/>
      <c r="CY3531" s="315"/>
      <c r="CZ3531" s="315"/>
      <c r="DA3531" s="315"/>
      <c r="DB3531" s="315"/>
      <c r="DC3531" s="315"/>
      <c r="DD3531" s="315"/>
      <c r="DE3531" s="315"/>
      <c r="DF3531" s="315"/>
      <c r="DG3531" s="315"/>
      <c r="DH3531" s="315"/>
      <c r="DI3531" s="315"/>
      <c r="DJ3531" s="315"/>
      <c r="DK3531" s="315"/>
      <c r="DL3531" s="315"/>
      <c r="DM3531" s="315"/>
      <c r="DN3531" s="315"/>
      <c r="DO3531" s="315"/>
      <c r="DP3531" s="315"/>
      <c r="DQ3531" s="315"/>
      <c r="DR3531" s="315"/>
      <c r="DS3531" s="315"/>
      <c r="DT3531" s="315"/>
      <c r="DU3531" s="315"/>
      <c r="DV3531" s="315"/>
      <c r="DW3531" s="315"/>
      <c r="DX3531" s="315"/>
      <c r="DY3531" s="315"/>
      <c r="DZ3531" s="315"/>
      <c r="EA3531" s="315"/>
      <c r="EB3531" s="315"/>
      <c r="EC3531" s="315"/>
      <c r="ED3531" s="315"/>
      <c r="EE3531" s="315"/>
      <c r="EF3531" s="315"/>
      <c r="EG3531" s="315"/>
      <c r="EH3531" s="315"/>
      <c r="EI3531" s="315"/>
      <c r="EJ3531" s="315"/>
      <c r="EK3531" s="315"/>
      <c r="EL3531" s="315"/>
      <c r="EM3531" s="315"/>
      <c r="EN3531" s="315"/>
      <c r="EO3531" s="315"/>
      <c r="EP3531" s="315"/>
      <c r="EQ3531" s="315"/>
      <c r="ER3531" s="315"/>
      <c r="ES3531" s="315"/>
      <c r="ET3531" s="315"/>
      <c r="EU3531" s="315"/>
      <c r="EV3531" s="315"/>
      <c r="EW3531" s="315"/>
      <c r="EX3531" s="315"/>
      <c r="EY3531" s="315"/>
      <c r="EZ3531" s="315"/>
      <c r="FA3531" s="315"/>
      <c r="FB3531" s="315"/>
      <c r="FC3531" s="315"/>
      <c r="FD3531" s="315"/>
      <c r="FE3531" s="315"/>
      <c r="FF3531" s="315"/>
      <c r="FG3531" s="315"/>
      <c r="FH3531" s="315"/>
      <c r="FI3531" s="315"/>
      <c r="FJ3531" s="315"/>
      <c r="FK3531" s="315"/>
      <c r="FL3531" s="315"/>
      <c r="FM3531" s="315"/>
      <c r="FN3531" s="315"/>
      <c r="FO3531" s="315"/>
      <c r="FP3531" s="315"/>
      <c r="FQ3531" s="315"/>
      <c r="FR3531" s="315"/>
      <c r="FS3531" s="315"/>
      <c r="FT3531" s="315"/>
      <c r="FU3531" s="315"/>
      <c r="FV3531" s="315"/>
      <c r="FW3531" s="315"/>
      <c r="FX3531" s="315"/>
      <c r="FY3531" s="315"/>
      <c r="FZ3531" s="315"/>
      <c r="GA3531" s="315"/>
      <c r="GB3531" s="315"/>
      <c r="GC3531" s="315"/>
      <c r="GD3531" s="315"/>
      <c r="GE3531" s="315"/>
      <c r="GF3531" s="315"/>
      <c r="GG3531" s="315"/>
      <c r="GH3531" s="315"/>
      <c r="GI3531" s="315"/>
      <c r="GJ3531" s="315"/>
      <c r="GK3531" s="315"/>
      <c r="GL3531" s="315"/>
      <c r="GM3531" s="315"/>
      <c r="GN3531" s="315"/>
      <c r="GO3531" s="315"/>
      <c r="GP3531" s="315"/>
      <c r="GQ3531" s="315"/>
      <c r="GR3531" s="315"/>
      <c r="GS3531" s="315"/>
      <c r="GT3531" s="315"/>
      <c r="GU3531" s="315"/>
      <c r="GV3531" s="315"/>
      <c r="GW3531" s="315"/>
      <c r="GX3531" s="315"/>
      <c r="GY3531" s="315"/>
      <c r="GZ3531" s="315"/>
      <c r="HA3531" s="315"/>
      <c r="HB3531" s="315"/>
      <c r="HC3531" s="315"/>
      <c r="HD3531" s="315"/>
      <c r="HE3531" s="315"/>
      <c r="HF3531" s="315"/>
      <c r="HG3531" s="315"/>
      <c r="HH3531" s="315"/>
      <c r="HI3531" s="315"/>
      <c r="HJ3531" s="315"/>
      <c r="HK3531" s="315"/>
      <c r="HL3531" s="315"/>
      <c r="HM3531" s="315"/>
      <c r="HN3531" s="315"/>
      <c r="HO3531" s="315"/>
      <c r="HP3531" s="315"/>
      <c r="HQ3531" s="315"/>
      <c r="HR3531" s="315"/>
      <c r="HS3531" s="315"/>
      <c r="HT3531" s="315"/>
      <c r="HU3531" s="315"/>
      <c r="HV3531" s="315"/>
      <c r="HW3531" s="315"/>
      <c r="HX3531" s="315"/>
      <c r="HY3531" s="315"/>
      <c r="HZ3531" s="315"/>
      <c r="IA3531" s="315"/>
      <c r="IB3531" s="315"/>
      <c r="IC3531" s="315"/>
      <c r="ID3531" s="315"/>
      <c r="IE3531" s="315"/>
      <c r="IF3531" s="315"/>
      <c r="IG3531" s="315"/>
      <c r="IH3531" s="315"/>
      <c r="II3531" s="315"/>
      <c r="IJ3531" s="315"/>
      <c r="IK3531" s="315"/>
      <c r="IL3531" s="315"/>
      <c r="IM3531" s="315"/>
      <c r="IN3531" s="315"/>
      <c r="IO3531" s="315"/>
      <c r="IP3531" s="315"/>
      <c r="IQ3531" s="315"/>
      <c r="IR3531" s="315"/>
      <c r="IS3531" s="315"/>
      <c r="IT3531" s="315"/>
      <c r="IU3531" s="315"/>
      <c r="IV3531" s="315"/>
    </row>
    <row r="3532" spans="1:256" s="313" customFormat="1" ht="12.75">
      <c r="A3532" s="309"/>
      <c r="B3532" s="310">
        <v>0</v>
      </c>
      <c r="C3532" s="309" t="s">
        <v>1177</v>
      </c>
      <c r="D3532" s="309" t="s">
        <v>1193</v>
      </c>
      <c r="E3532" s="309"/>
      <c r="F3532" s="311"/>
      <c r="G3532" s="311"/>
      <c r="H3532" s="310">
        <f>H3531-B3532</f>
        <v>-1156518.5</v>
      </c>
      <c r="I3532" s="312">
        <f>+B3532/M3532</f>
        <v>0</v>
      </c>
      <c r="K3532" s="314"/>
      <c r="L3532" s="315"/>
      <c r="M3532" s="39">
        <v>500</v>
      </c>
      <c r="N3532" s="315"/>
      <c r="O3532" s="315"/>
      <c r="P3532" s="315"/>
      <c r="Q3532" s="315"/>
      <c r="R3532" s="315"/>
      <c r="S3532" s="315"/>
      <c r="T3532" s="315"/>
      <c r="U3532" s="315"/>
      <c r="V3532" s="315"/>
      <c r="W3532" s="315"/>
      <c r="X3532" s="315"/>
      <c r="Y3532" s="315"/>
      <c r="Z3532" s="315"/>
      <c r="AA3532" s="315"/>
      <c r="AB3532" s="315"/>
      <c r="AC3532" s="315"/>
      <c r="AD3532" s="315"/>
      <c r="AE3532" s="315"/>
      <c r="AF3532" s="315"/>
      <c r="AG3532" s="315"/>
      <c r="AH3532" s="315"/>
      <c r="AI3532" s="315"/>
      <c r="AJ3532" s="315"/>
      <c r="AK3532" s="315"/>
      <c r="AL3532" s="315"/>
      <c r="AM3532" s="315"/>
      <c r="AN3532" s="315"/>
      <c r="AO3532" s="315"/>
      <c r="AP3532" s="315"/>
      <c r="AQ3532" s="315"/>
      <c r="AR3532" s="315"/>
      <c r="AS3532" s="315"/>
      <c r="AT3532" s="315"/>
      <c r="AU3532" s="315"/>
      <c r="AV3532" s="315"/>
      <c r="AW3532" s="315"/>
      <c r="AX3532" s="315"/>
      <c r="AY3532" s="315"/>
      <c r="AZ3532" s="315"/>
      <c r="BA3532" s="315"/>
      <c r="BB3532" s="315"/>
      <c r="BC3532" s="315"/>
      <c r="BD3532" s="315"/>
      <c r="BE3532" s="315"/>
      <c r="BF3532" s="315"/>
      <c r="BG3532" s="315"/>
      <c r="BH3532" s="315"/>
      <c r="BI3532" s="315"/>
      <c r="BJ3532" s="315"/>
      <c r="BK3532" s="315"/>
      <c r="BL3532" s="315"/>
      <c r="BM3532" s="315"/>
      <c r="BN3532" s="315"/>
      <c r="BO3532" s="315"/>
      <c r="BP3532" s="315"/>
      <c r="BQ3532" s="315"/>
      <c r="BR3532" s="315"/>
      <c r="BS3532" s="315"/>
      <c r="BT3532" s="315"/>
      <c r="BU3532" s="315"/>
      <c r="BV3532" s="315"/>
      <c r="BW3532" s="315"/>
      <c r="BX3532" s="315"/>
      <c r="BY3532" s="315"/>
      <c r="BZ3532" s="315"/>
      <c r="CA3532" s="315"/>
      <c r="CB3532" s="315"/>
      <c r="CC3532" s="315"/>
      <c r="CD3532" s="315"/>
      <c r="CE3532" s="315"/>
      <c r="CF3532" s="315"/>
      <c r="CG3532" s="315"/>
      <c r="CH3532" s="315"/>
      <c r="CI3532" s="315"/>
      <c r="CJ3532" s="315"/>
      <c r="CK3532" s="315"/>
      <c r="CL3532" s="315"/>
      <c r="CM3532" s="315"/>
      <c r="CN3532" s="315"/>
      <c r="CO3532" s="315"/>
      <c r="CP3532" s="315"/>
      <c r="CQ3532" s="315"/>
      <c r="CR3532" s="315"/>
      <c r="CS3532" s="315"/>
      <c r="CT3532" s="315"/>
      <c r="CU3532" s="315"/>
      <c r="CV3532" s="315"/>
      <c r="CW3532" s="315"/>
      <c r="CX3532" s="315"/>
      <c r="CY3532" s="315"/>
      <c r="CZ3532" s="315"/>
      <c r="DA3532" s="315"/>
      <c r="DB3532" s="315"/>
      <c r="DC3532" s="315"/>
      <c r="DD3532" s="315"/>
      <c r="DE3532" s="315"/>
      <c r="DF3532" s="315"/>
      <c r="DG3532" s="315"/>
      <c r="DH3532" s="315"/>
      <c r="DI3532" s="315"/>
      <c r="DJ3532" s="315"/>
      <c r="DK3532" s="315"/>
      <c r="DL3532" s="315"/>
      <c r="DM3532" s="315"/>
      <c r="DN3532" s="315"/>
      <c r="DO3532" s="315"/>
      <c r="DP3532" s="315"/>
      <c r="DQ3532" s="315"/>
      <c r="DR3532" s="315"/>
      <c r="DS3532" s="315"/>
      <c r="DT3532" s="315"/>
      <c r="DU3532" s="315"/>
      <c r="DV3532" s="315"/>
      <c r="DW3532" s="315"/>
      <c r="DX3532" s="315"/>
      <c r="DY3532" s="315"/>
      <c r="DZ3532" s="315"/>
      <c r="EA3532" s="315"/>
      <c r="EB3532" s="315"/>
      <c r="EC3532" s="315"/>
      <c r="ED3532" s="315"/>
      <c r="EE3532" s="315"/>
      <c r="EF3532" s="315"/>
      <c r="EG3532" s="315"/>
      <c r="EH3532" s="315"/>
      <c r="EI3532" s="315"/>
      <c r="EJ3532" s="315"/>
      <c r="EK3532" s="315"/>
      <c r="EL3532" s="315"/>
      <c r="EM3532" s="315"/>
      <c r="EN3532" s="315"/>
      <c r="EO3532" s="315"/>
      <c r="EP3532" s="315"/>
      <c r="EQ3532" s="315"/>
      <c r="ER3532" s="315"/>
      <c r="ES3532" s="315"/>
      <c r="ET3532" s="315"/>
      <c r="EU3532" s="315"/>
      <c r="EV3532" s="315"/>
      <c r="EW3532" s="315"/>
      <c r="EX3532" s="315"/>
      <c r="EY3532" s="315"/>
      <c r="EZ3532" s="315"/>
      <c r="FA3532" s="315"/>
      <c r="FB3532" s="315"/>
      <c r="FC3532" s="315"/>
      <c r="FD3532" s="315"/>
      <c r="FE3532" s="315"/>
      <c r="FF3532" s="315"/>
      <c r="FG3532" s="315"/>
      <c r="FH3532" s="315"/>
      <c r="FI3532" s="315"/>
      <c r="FJ3532" s="315"/>
      <c r="FK3532" s="315"/>
      <c r="FL3532" s="315"/>
      <c r="FM3532" s="315"/>
      <c r="FN3532" s="315"/>
      <c r="FO3532" s="315"/>
      <c r="FP3532" s="315"/>
      <c r="FQ3532" s="315"/>
      <c r="FR3532" s="315"/>
      <c r="FS3532" s="315"/>
      <c r="FT3532" s="315"/>
      <c r="FU3532" s="315"/>
      <c r="FV3532" s="315"/>
      <c r="FW3532" s="315"/>
      <c r="FX3532" s="315"/>
      <c r="FY3532" s="315"/>
      <c r="FZ3532" s="315"/>
      <c r="GA3532" s="315"/>
      <c r="GB3532" s="315"/>
      <c r="GC3532" s="315"/>
      <c r="GD3532" s="315"/>
      <c r="GE3532" s="315"/>
      <c r="GF3532" s="315"/>
      <c r="GG3532" s="315"/>
      <c r="GH3532" s="315"/>
      <c r="GI3532" s="315"/>
      <c r="GJ3532" s="315"/>
      <c r="GK3532" s="315"/>
      <c r="GL3532" s="315"/>
      <c r="GM3532" s="315"/>
      <c r="GN3532" s="315"/>
      <c r="GO3532" s="315"/>
      <c r="GP3532" s="315"/>
      <c r="GQ3532" s="315"/>
      <c r="GR3532" s="315"/>
      <c r="GS3532" s="315"/>
      <c r="GT3532" s="315"/>
      <c r="GU3532" s="315"/>
      <c r="GV3532" s="315"/>
      <c r="GW3532" s="315"/>
      <c r="GX3532" s="315"/>
      <c r="GY3532" s="315"/>
      <c r="GZ3532" s="315"/>
      <c r="HA3532" s="315"/>
      <c r="HB3532" s="315"/>
      <c r="HC3532" s="315"/>
      <c r="HD3532" s="315"/>
      <c r="HE3532" s="315"/>
      <c r="HF3532" s="315"/>
      <c r="HG3532" s="315"/>
      <c r="HH3532" s="315"/>
      <c r="HI3532" s="315"/>
      <c r="HJ3532" s="315"/>
      <c r="HK3532" s="315"/>
      <c r="HL3532" s="315"/>
      <c r="HM3532" s="315"/>
      <c r="HN3532" s="315"/>
      <c r="HO3532" s="315"/>
      <c r="HP3532" s="315"/>
      <c r="HQ3532" s="315"/>
      <c r="HR3532" s="315"/>
      <c r="HS3532" s="315"/>
      <c r="HT3532" s="315"/>
      <c r="HU3532" s="315"/>
      <c r="HV3532" s="315"/>
      <c r="HW3532" s="315"/>
      <c r="HX3532" s="315"/>
      <c r="HY3532" s="315"/>
      <c r="HZ3532" s="315"/>
      <c r="IA3532" s="315"/>
      <c r="IB3532" s="315"/>
      <c r="IC3532" s="315"/>
      <c r="ID3532" s="315"/>
      <c r="IE3532" s="315"/>
      <c r="IF3532" s="315"/>
      <c r="IG3532" s="315"/>
      <c r="IH3532" s="315"/>
      <c r="II3532" s="315"/>
      <c r="IJ3532" s="315"/>
      <c r="IK3532" s="315"/>
      <c r="IL3532" s="315"/>
      <c r="IM3532" s="315"/>
      <c r="IN3532" s="315"/>
      <c r="IO3532" s="315"/>
      <c r="IP3532" s="315"/>
      <c r="IQ3532" s="315"/>
      <c r="IR3532" s="315"/>
      <c r="IS3532" s="315"/>
      <c r="IT3532" s="315"/>
      <c r="IU3532" s="315"/>
      <c r="IV3532" s="315"/>
    </row>
    <row r="3533" spans="1:13" s="284" customFormat="1" ht="12.75">
      <c r="A3533" s="316"/>
      <c r="B3533" s="317">
        <f>SUM(B3525:B3532)</f>
        <v>1156518.5</v>
      </c>
      <c r="C3533" s="316" t="s">
        <v>1177</v>
      </c>
      <c r="D3533" s="316" t="s">
        <v>1192</v>
      </c>
      <c r="E3533" s="316"/>
      <c r="F3533" s="318"/>
      <c r="G3533" s="319"/>
      <c r="H3533" s="317">
        <f>H3530-B3533</f>
        <v>-1285784.5</v>
      </c>
      <c r="I3533" s="320">
        <f t="shared" si="178"/>
        <v>2313.037</v>
      </c>
      <c r="M3533" s="63">
        <v>500</v>
      </c>
    </row>
    <row r="3534" spans="2:13" ht="12.75">
      <c r="B3534" s="6"/>
      <c r="F3534" s="95"/>
      <c r="M3534" s="2"/>
    </row>
    <row r="3535" spans="2:13" ht="12.75">
      <c r="B3535" s="6"/>
      <c r="F3535" s="95"/>
      <c r="M3535" s="2"/>
    </row>
    <row r="3536" spans="2:13" ht="12.75">
      <c r="B3536" s="6"/>
      <c r="F3536" s="95"/>
      <c r="M3536" s="2"/>
    </row>
    <row r="3537" spans="1:13" s="327" customFormat="1" ht="12.75">
      <c r="A3537" s="321"/>
      <c r="B3537" s="322">
        <v>-73994745.86</v>
      </c>
      <c r="C3537" s="321" t="s">
        <v>1163</v>
      </c>
      <c r="D3537" s="321" t="s">
        <v>1178</v>
      </c>
      <c r="E3537" s="321"/>
      <c r="F3537" s="323"/>
      <c r="G3537" s="324"/>
      <c r="H3537" s="325">
        <f aca="true" t="shared" si="179" ref="H3537:H3542">H3536-B3537</f>
        <v>73994745.86</v>
      </c>
      <c r="I3537" s="326">
        <f aca="true" t="shared" si="180" ref="I3537:I3544">+B3537/M3537</f>
        <v>-147989.49172</v>
      </c>
      <c r="M3537" s="2">
        <v>500</v>
      </c>
    </row>
    <row r="3538" spans="2:13" ht="12.75">
      <c r="B3538" s="322">
        <v>3332212.5</v>
      </c>
      <c r="C3538" s="321" t="s">
        <v>1163</v>
      </c>
      <c r="D3538" s="321" t="s">
        <v>1174</v>
      </c>
      <c r="F3538" s="95"/>
      <c r="H3538" s="325">
        <f t="shared" si="179"/>
        <v>70662533.36</v>
      </c>
      <c r="I3538" s="326">
        <f t="shared" si="180"/>
        <v>6800.433673469388</v>
      </c>
      <c r="M3538" s="2">
        <v>490</v>
      </c>
    </row>
    <row r="3539" spans="2:13" ht="12.75">
      <c r="B3539" s="322">
        <v>8918578</v>
      </c>
      <c r="C3539" s="321" t="s">
        <v>1163</v>
      </c>
      <c r="D3539" s="321" t="s">
        <v>1176</v>
      </c>
      <c r="F3539" s="95"/>
      <c r="H3539" s="325">
        <f t="shared" si="179"/>
        <v>61743955.36</v>
      </c>
      <c r="I3539" s="326">
        <f t="shared" si="180"/>
        <v>18127.191056910568</v>
      </c>
      <c r="M3539" s="2">
        <v>492</v>
      </c>
    </row>
    <row r="3540" spans="2:13" ht="12.75">
      <c r="B3540" s="322">
        <v>6610340</v>
      </c>
      <c r="C3540" s="321" t="s">
        <v>1163</v>
      </c>
      <c r="D3540" s="321" t="s">
        <v>1170</v>
      </c>
      <c r="F3540" s="95"/>
      <c r="H3540" s="325">
        <f t="shared" si="179"/>
        <v>55133615.36</v>
      </c>
      <c r="I3540" s="326">
        <f t="shared" si="180"/>
        <v>13115.753968253968</v>
      </c>
      <c r="M3540" s="39">
        <v>504</v>
      </c>
    </row>
    <row r="3541" spans="2:13" ht="12.75">
      <c r="B3541" s="322">
        <v>3874282.5</v>
      </c>
      <c r="C3541" s="321" t="s">
        <v>1163</v>
      </c>
      <c r="D3541" s="321" t="s">
        <v>1171</v>
      </c>
      <c r="F3541" s="95"/>
      <c r="H3541" s="325">
        <f t="shared" si="179"/>
        <v>51259332.86</v>
      </c>
      <c r="I3541" s="326">
        <f t="shared" si="180"/>
        <v>7687.068452380952</v>
      </c>
      <c r="M3541" s="39">
        <v>504</v>
      </c>
    </row>
    <row r="3542" spans="2:13" ht="12.75">
      <c r="B3542" s="322">
        <v>4588542.5</v>
      </c>
      <c r="C3542" s="321" t="s">
        <v>1163</v>
      </c>
      <c r="D3542" s="321" t="s">
        <v>1172</v>
      </c>
      <c r="F3542" s="95"/>
      <c r="H3542" s="325">
        <f t="shared" si="179"/>
        <v>46670790.36</v>
      </c>
      <c r="I3542" s="326">
        <f>+B3542/M3542</f>
        <v>8997.142156862745</v>
      </c>
      <c r="M3542" s="39">
        <v>510</v>
      </c>
    </row>
    <row r="3543" spans="2:13" ht="12.75">
      <c r="B3543" s="322">
        <f>+B2460</f>
        <v>4335622.5</v>
      </c>
      <c r="C3543" s="321" t="s">
        <v>1163</v>
      </c>
      <c r="D3543" s="321" t="s">
        <v>1191</v>
      </c>
      <c r="F3543" s="95"/>
      <c r="H3543" s="325">
        <f>H3542-B3543</f>
        <v>42335167.86</v>
      </c>
      <c r="I3543" s="326">
        <f>+B3543/M3543</f>
        <v>8671.245</v>
      </c>
      <c r="M3543" s="39">
        <v>500</v>
      </c>
    </row>
    <row r="3544" spans="1:13" s="333" customFormat="1" ht="12.75">
      <c r="A3544" s="328"/>
      <c r="B3544" s="329">
        <f>SUM(B3537:B3543)</f>
        <v>-42335167.86</v>
      </c>
      <c r="C3544" s="328" t="s">
        <v>1163</v>
      </c>
      <c r="D3544" s="328" t="s">
        <v>1192</v>
      </c>
      <c r="E3544" s="328"/>
      <c r="F3544" s="330"/>
      <c r="G3544" s="331"/>
      <c r="H3544" s="329">
        <v>0</v>
      </c>
      <c r="I3544" s="332">
        <f t="shared" si="180"/>
        <v>-84670.33572</v>
      </c>
      <c r="M3544" s="63">
        <v>500</v>
      </c>
    </row>
    <row r="3545" spans="2:13" ht="12.75">
      <c r="B3545" s="6"/>
      <c r="F3545" s="138"/>
      <c r="M3545" s="2"/>
    </row>
    <row r="3546" spans="2:13" ht="12.75" hidden="1">
      <c r="B3546" s="6"/>
      <c r="M3546" s="2"/>
    </row>
    <row r="3547" spans="2:13" ht="12.75" hidden="1">
      <c r="B3547" s="6"/>
      <c r="M3547" s="2"/>
    </row>
    <row r="3548" spans="2:13" ht="12.75" hidden="1">
      <c r="B3548" s="6"/>
      <c r="M3548" s="2"/>
    </row>
    <row r="3549" spans="2:13" ht="12.75" hidden="1">
      <c r="B3549" s="6"/>
      <c r="M3549" s="2"/>
    </row>
    <row r="3550" spans="2:13" ht="12.75" hidden="1">
      <c r="B3550" s="6"/>
      <c r="M3550" s="2"/>
    </row>
    <row r="3551" spans="2:13" ht="12.75" hidden="1">
      <c r="B3551" s="6"/>
      <c r="M3551" s="2"/>
    </row>
    <row r="3552" spans="2:13" ht="12.75" hidden="1">
      <c r="B3552" s="6"/>
      <c r="M3552" s="2"/>
    </row>
    <row r="3553" spans="2:13" ht="12.75" hidden="1">
      <c r="B3553" s="6"/>
      <c r="M3553" s="2"/>
    </row>
    <row r="3554" spans="2:13" ht="12.75" hidden="1">
      <c r="B3554" s="6"/>
      <c r="M3554" s="2"/>
    </row>
    <row r="3555" spans="2:13" ht="12.75" hidden="1">
      <c r="B3555" s="6"/>
      <c r="M3555" s="2"/>
    </row>
    <row r="3556" spans="2:13" ht="12.75" hidden="1">
      <c r="B3556" s="6"/>
      <c r="M3556" s="2"/>
    </row>
    <row r="3557" spans="2:13" ht="12.75" hidden="1">
      <c r="B3557" s="6"/>
      <c r="M3557" s="2"/>
    </row>
    <row r="3558" spans="2:13" ht="12.75" hidden="1">
      <c r="B3558" s="6"/>
      <c r="M3558" s="2"/>
    </row>
    <row r="3559" spans="2:13" ht="12.75" hidden="1">
      <c r="B3559" s="6"/>
      <c r="M3559" s="2"/>
    </row>
    <row r="3560" spans="2:13" ht="12.75" hidden="1">
      <c r="B3560" s="6"/>
      <c r="M3560" s="2"/>
    </row>
    <row r="3561" spans="2:13" ht="12.75" hidden="1">
      <c r="B3561" s="6"/>
      <c r="M3561" s="2"/>
    </row>
    <row r="3562" spans="2:13" ht="12.75" hidden="1">
      <c r="B3562" s="6"/>
      <c r="M3562" s="2"/>
    </row>
    <row r="3563" spans="2:13" ht="12.75">
      <c r="B3563" s="6"/>
      <c r="M3563" s="2"/>
    </row>
    <row r="3564" spans="1:13" s="340" customFormat="1" ht="12.75">
      <c r="A3564" s="334"/>
      <c r="B3564" s="335"/>
      <c r="C3564" s="336"/>
      <c r="D3564" s="334"/>
      <c r="E3564" s="334"/>
      <c r="F3564" s="337"/>
      <c r="G3564" s="337"/>
      <c r="H3564" s="338"/>
      <c r="I3564" s="339"/>
      <c r="K3564" s="341"/>
      <c r="M3564" s="2"/>
    </row>
    <row r="3565" spans="1:13" s="346" customFormat="1" ht="12.75">
      <c r="A3565" s="342"/>
      <c r="B3565" s="343">
        <v>-4092741</v>
      </c>
      <c r="C3565" s="342" t="s">
        <v>1160</v>
      </c>
      <c r="D3565" s="342" t="s">
        <v>1178</v>
      </c>
      <c r="E3565" s="342"/>
      <c r="F3565" s="344"/>
      <c r="G3565" s="344"/>
      <c r="H3565" s="343">
        <f>H3562-B3565</f>
        <v>4092741</v>
      </c>
      <c r="I3565" s="345">
        <f aca="true" t="shared" si="181" ref="I3565:I3572">+B3565/M3565</f>
        <v>-8185.482</v>
      </c>
      <c r="M3565" s="2">
        <v>500</v>
      </c>
    </row>
    <row r="3566" spans="1:13" s="346" customFormat="1" ht="12.75">
      <c r="A3566" s="342"/>
      <c r="B3566" s="343">
        <v>0</v>
      </c>
      <c r="C3566" s="342" t="s">
        <v>1160</v>
      </c>
      <c r="D3566" s="342" t="s">
        <v>1174</v>
      </c>
      <c r="E3566" s="342"/>
      <c r="F3566" s="344"/>
      <c r="G3566" s="344"/>
      <c r="H3566" s="343">
        <f>H3563-B3566</f>
        <v>0</v>
      </c>
      <c r="I3566" s="345">
        <f t="shared" si="181"/>
        <v>0</v>
      </c>
      <c r="M3566" s="2">
        <v>490</v>
      </c>
    </row>
    <row r="3567" spans="1:13" s="346" customFormat="1" ht="12.75">
      <c r="A3567" s="342"/>
      <c r="B3567" s="343">
        <v>0</v>
      </c>
      <c r="C3567" s="342" t="s">
        <v>1160</v>
      </c>
      <c r="D3567" s="342" t="s">
        <v>1169</v>
      </c>
      <c r="E3567" s="342"/>
      <c r="F3567" s="344"/>
      <c r="G3567" s="344"/>
      <c r="H3567" s="343">
        <f>H3564-B3567</f>
        <v>0</v>
      </c>
      <c r="I3567" s="345">
        <f t="shared" si="181"/>
        <v>0</v>
      </c>
      <c r="M3567" s="2">
        <v>492</v>
      </c>
    </row>
    <row r="3568" spans="1:13" s="346" customFormat="1" ht="12.75">
      <c r="A3568" s="342"/>
      <c r="B3568" s="343">
        <v>0</v>
      </c>
      <c r="C3568" s="342" t="s">
        <v>1160</v>
      </c>
      <c r="D3568" s="342" t="s">
        <v>1170</v>
      </c>
      <c r="E3568" s="342"/>
      <c r="F3568" s="344"/>
      <c r="G3568" s="344"/>
      <c r="H3568" s="343">
        <v>0</v>
      </c>
      <c r="I3568" s="345">
        <f t="shared" si="181"/>
        <v>0</v>
      </c>
      <c r="M3568" s="39">
        <v>504</v>
      </c>
    </row>
    <row r="3569" spans="1:13" s="346" customFormat="1" ht="12.75">
      <c r="A3569" s="342"/>
      <c r="B3569" s="343">
        <v>0</v>
      </c>
      <c r="C3569" s="342" t="s">
        <v>1160</v>
      </c>
      <c r="D3569" s="342" t="s">
        <v>1171</v>
      </c>
      <c r="E3569" s="342"/>
      <c r="F3569" s="344"/>
      <c r="G3569" s="344"/>
      <c r="H3569" s="343">
        <f>H3566-B3569</f>
        <v>0</v>
      </c>
      <c r="I3569" s="345">
        <f t="shared" si="181"/>
        <v>0</v>
      </c>
      <c r="M3569" s="39">
        <v>504</v>
      </c>
    </row>
    <row r="3570" spans="1:13" s="346" customFormat="1" ht="12.75">
      <c r="A3570" s="342"/>
      <c r="B3570" s="343">
        <f>+B2457</f>
        <v>0</v>
      </c>
      <c r="C3570" s="342" t="s">
        <v>1160</v>
      </c>
      <c r="D3570" s="342" t="s">
        <v>1172</v>
      </c>
      <c r="E3570" s="342"/>
      <c r="F3570" s="344"/>
      <c r="G3570" s="344"/>
      <c r="H3570" s="343">
        <f>H3567-B3570</f>
        <v>0</v>
      </c>
      <c r="I3570" s="345">
        <f t="shared" si="181"/>
        <v>0</v>
      </c>
      <c r="M3570" s="39">
        <v>510</v>
      </c>
    </row>
    <row r="3571" spans="1:13" s="346" customFormat="1" ht="12.75">
      <c r="A3571" s="342"/>
      <c r="B3571" s="343">
        <f>+B2458</f>
        <v>0</v>
      </c>
      <c r="C3571" s="342" t="s">
        <v>1160</v>
      </c>
      <c r="D3571" s="342" t="s">
        <v>1191</v>
      </c>
      <c r="E3571" s="342"/>
      <c r="F3571" s="344"/>
      <c r="G3571" s="344"/>
      <c r="H3571" s="343">
        <f>H3568-B3571</f>
        <v>0</v>
      </c>
      <c r="I3571" s="345">
        <f>+B3571/M3571</f>
        <v>0</v>
      </c>
      <c r="M3571" s="39">
        <v>500</v>
      </c>
    </row>
    <row r="3572" spans="1:13" s="352" customFormat="1" ht="12.75">
      <c r="A3572" s="347"/>
      <c r="B3572" s="348">
        <f>SUM(B3565:B3571)</f>
        <v>-4092741</v>
      </c>
      <c r="C3572" s="347" t="s">
        <v>1160</v>
      </c>
      <c r="D3572" s="347" t="s">
        <v>1192</v>
      </c>
      <c r="E3572" s="347"/>
      <c r="F3572" s="349"/>
      <c r="G3572" s="350"/>
      <c r="H3572" s="348">
        <f>H3567-B3572</f>
        <v>4092741</v>
      </c>
      <c r="I3572" s="351">
        <f t="shared" si="181"/>
        <v>-8185.482</v>
      </c>
      <c r="M3572" s="63">
        <v>500</v>
      </c>
    </row>
    <row r="3573" spans="2:13" ht="12.75">
      <c r="B3573" s="6"/>
      <c r="F3573" s="138"/>
      <c r="M3573" s="2"/>
    </row>
    <row r="3574" spans="2:13" ht="12.75" hidden="1">
      <c r="B3574" s="6"/>
      <c r="M3574" s="2"/>
    </row>
    <row r="3575" spans="2:13" ht="12.75" hidden="1">
      <c r="B3575" s="6"/>
      <c r="M3575" s="2"/>
    </row>
    <row r="3576" spans="2:13" ht="12.75" hidden="1">
      <c r="B3576" s="6"/>
      <c r="M3576" s="2"/>
    </row>
    <row r="3577" spans="2:13" ht="12.75" hidden="1">
      <c r="B3577" s="6"/>
      <c r="M3577" s="2"/>
    </row>
    <row r="3578" spans="2:13" ht="12.75" hidden="1">
      <c r="B3578" s="6"/>
      <c r="M3578" s="2"/>
    </row>
    <row r="3579" spans="2:13" ht="12.75" hidden="1">
      <c r="B3579" s="6"/>
      <c r="M3579" s="2"/>
    </row>
    <row r="3580" spans="2:13" ht="12.75" hidden="1">
      <c r="B3580" s="6"/>
      <c r="M3580" s="2"/>
    </row>
    <row r="3581" spans="2:13" ht="12.75" hidden="1">
      <c r="B3581" s="6"/>
      <c r="M3581" s="2"/>
    </row>
    <row r="3582" spans="2:13" ht="12.75" hidden="1">
      <c r="B3582" s="6"/>
      <c r="M3582" s="2"/>
    </row>
    <row r="3583" spans="2:13" ht="12.75" hidden="1">
      <c r="B3583" s="6"/>
      <c r="M3583" s="2"/>
    </row>
    <row r="3584" spans="2:13" ht="12.75" hidden="1">
      <c r="B3584" s="6"/>
      <c r="M3584" s="2"/>
    </row>
    <row r="3585" spans="2:13" ht="12.75" hidden="1">
      <c r="B3585" s="6"/>
      <c r="M3585" s="2"/>
    </row>
    <row r="3586" spans="2:13" ht="12.75" hidden="1">
      <c r="B3586" s="6"/>
      <c r="M3586" s="2"/>
    </row>
    <row r="3587" spans="2:13" ht="12.75" hidden="1">
      <c r="B3587" s="6"/>
      <c r="M3587" s="2"/>
    </row>
    <row r="3588" spans="2:13" ht="12.75" hidden="1">
      <c r="B3588" s="6"/>
      <c r="M3588" s="2"/>
    </row>
    <row r="3589" spans="2:13" ht="12.75" hidden="1">
      <c r="B3589" s="6"/>
      <c r="M3589" s="2"/>
    </row>
    <row r="3590" spans="2:13" ht="12.75" hidden="1">
      <c r="B3590" s="6"/>
      <c r="M3590" s="2"/>
    </row>
    <row r="3591" spans="2:13" ht="12.75">
      <c r="B3591" s="6"/>
      <c r="M3591" s="2"/>
    </row>
    <row r="3592" spans="1:13" s="340" customFormat="1" ht="12.75">
      <c r="A3592" s="334"/>
      <c r="B3592" s="335"/>
      <c r="C3592" s="336"/>
      <c r="D3592" s="334"/>
      <c r="E3592" s="334"/>
      <c r="F3592" s="337"/>
      <c r="G3592" s="337"/>
      <c r="H3592" s="338"/>
      <c r="I3592" s="339"/>
      <c r="K3592" s="341"/>
      <c r="M3592" s="2"/>
    </row>
    <row r="3593" spans="1:13" s="357" customFormat="1" ht="12.75">
      <c r="A3593" s="353"/>
      <c r="B3593" s="354">
        <v>-2620171.5</v>
      </c>
      <c r="C3593" s="353" t="s">
        <v>1159</v>
      </c>
      <c r="D3593" s="353" t="s">
        <v>1178</v>
      </c>
      <c r="E3593" s="353"/>
      <c r="F3593" s="355"/>
      <c r="G3593" s="355"/>
      <c r="H3593" s="354">
        <f>H3592-B3593</f>
        <v>2620171.5</v>
      </c>
      <c r="I3593" s="356">
        <f aca="true" t="shared" si="182" ref="I3593:I3601">+B3593/M3593</f>
        <v>-5240.343</v>
      </c>
      <c r="M3593" s="2">
        <v>500</v>
      </c>
    </row>
    <row r="3594" spans="1:13" s="357" customFormat="1" ht="12.75">
      <c r="A3594" s="353"/>
      <c r="B3594" s="354">
        <v>1797912.5</v>
      </c>
      <c r="C3594" s="353" t="s">
        <v>1159</v>
      </c>
      <c r="D3594" s="353" t="s">
        <v>1174</v>
      </c>
      <c r="E3594" s="353"/>
      <c r="F3594" s="355"/>
      <c r="G3594" s="355"/>
      <c r="H3594" s="354">
        <f>H3593-B3594</f>
        <v>822259</v>
      </c>
      <c r="I3594" s="356">
        <f t="shared" si="182"/>
        <v>3669.2091836734694</v>
      </c>
      <c r="M3594" s="2">
        <v>490</v>
      </c>
    </row>
    <row r="3595" spans="1:13" s="357" customFormat="1" ht="12.75">
      <c r="A3595" s="353"/>
      <c r="B3595" s="354">
        <v>331500</v>
      </c>
      <c r="C3595" s="353" t="s">
        <v>1159</v>
      </c>
      <c r="D3595" s="353" t="s">
        <v>1176</v>
      </c>
      <c r="E3595" s="353"/>
      <c r="F3595" s="355"/>
      <c r="G3595" s="355"/>
      <c r="H3595" s="354">
        <f>H3594-B3595</f>
        <v>490759</v>
      </c>
      <c r="I3595" s="356">
        <f t="shared" si="182"/>
        <v>673.780487804878</v>
      </c>
      <c r="M3595" s="2">
        <v>492</v>
      </c>
    </row>
    <row r="3596" spans="1:13" s="357" customFormat="1" ht="12.75">
      <c r="A3596" s="353"/>
      <c r="B3596" s="354">
        <v>286300</v>
      </c>
      <c r="C3596" s="353" t="s">
        <v>1159</v>
      </c>
      <c r="D3596" s="353" t="s">
        <v>1170</v>
      </c>
      <c r="E3596" s="353"/>
      <c r="F3596" s="355"/>
      <c r="G3596" s="355"/>
      <c r="H3596" s="354">
        <f>H3595-B3596</f>
        <v>204459</v>
      </c>
      <c r="I3596" s="356">
        <f t="shared" si="182"/>
        <v>568.0555555555555</v>
      </c>
      <c r="M3596" s="39">
        <v>504</v>
      </c>
    </row>
    <row r="3597" spans="1:13" s="357" customFormat="1" ht="12.75">
      <c r="A3597" s="353"/>
      <c r="B3597" s="354">
        <v>46700</v>
      </c>
      <c r="C3597" s="353" t="s">
        <v>1159</v>
      </c>
      <c r="D3597" s="353" t="s">
        <v>1171</v>
      </c>
      <c r="E3597" s="353"/>
      <c r="F3597" s="355"/>
      <c r="G3597" s="355"/>
      <c r="H3597" s="354">
        <f>H3596-B3597</f>
        <v>157759</v>
      </c>
      <c r="I3597" s="356">
        <f t="shared" si="182"/>
        <v>92.65873015873017</v>
      </c>
      <c r="M3597" s="39">
        <v>504</v>
      </c>
    </row>
    <row r="3598" spans="1:13" s="357" customFormat="1" ht="12.75">
      <c r="A3598" s="353"/>
      <c r="B3598" s="354">
        <v>-11456100</v>
      </c>
      <c r="C3598" s="353" t="s">
        <v>1159</v>
      </c>
      <c r="D3598" s="353" t="s">
        <v>1172</v>
      </c>
      <c r="E3598" s="353"/>
      <c r="F3598" s="355"/>
      <c r="G3598" s="355"/>
      <c r="H3598" s="354">
        <f>H3596-B3598</f>
        <v>11660559</v>
      </c>
      <c r="I3598" s="356">
        <f>+B3598/M3598</f>
        <v>-22462.941176470587</v>
      </c>
      <c r="M3598" s="39">
        <v>510</v>
      </c>
    </row>
    <row r="3599" spans="1:13" s="357" customFormat="1" ht="12.75">
      <c r="A3599" s="353"/>
      <c r="B3599" s="354">
        <v>3409482.2</v>
      </c>
      <c r="C3599" s="353" t="s">
        <v>1159</v>
      </c>
      <c r="D3599" s="353" t="s">
        <v>1172</v>
      </c>
      <c r="E3599" s="353"/>
      <c r="F3599" s="355"/>
      <c r="G3599" s="355"/>
      <c r="H3599" s="354">
        <f>H3597-B3599</f>
        <v>-3251723.2</v>
      </c>
      <c r="I3599" s="356">
        <f>+B3599/M3599</f>
        <v>6685.259215686275</v>
      </c>
      <c r="M3599" s="39">
        <v>510</v>
      </c>
    </row>
    <row r="3600" spans="1:13" s="357" customFormat="1" ht="12.75">
      <c r="A3600" s="353"/>
      <c r="B3600" s="354">
        <f>+B2456</f>
        <v>1875415</v>
      </c>
      <c r="C3600" s="353" t="s">
        <v>1159</v>
      </c>
      <c r="D3600" s="353" t="s">
        <v>1191</v>
      </c>
      <c r="E3600" s="353"/>
      <c r="F3600" s="355"/>
      <c r="G3600" s="355"/>
      <c r="H3600" s="354">
        <f>H3598-B3600</f>
        <v>9785144</v>
      </c>
      <c r="I3600" s="356">
        <f>+B3600/M3600</f>
        <v>3750.83</v>
      </c>
      <c r="M3600" s="39">
        <v>500</v>
      </c>
    </row>
    <row r="3601" spans="1:13" s="363" customFormat="1" ht="12.75">
      <c r="A3601" s="358"/>
      <c r="B3601" s="359">
        <f>SUM(B3593:B3600)</f>
        <v>-6328961.8</v>
      </c>
      <c r="C3601" s="358" t="s">
        <v>1159</v>
      </c>
      <c r="D3601" s="358" t="s">
        <v>1192</v>
      </c>
      <c r="E3601" s="358"/>
      <c r="F3601" s="360"/>
      <c r="G3601" s="361"/>
      <c r="H3601" s="359">
        <v>0</v>
      </c>
      <c r="I3601" s="362">
        <f t="shared" si="182"/>
        <v>-12557.46388888889</v>
      </c>
      <c r="M3601" s="63">
        <v>504</v>
      </c>
    </row>
    <row r="3602" spans="2:13" ht="12.75">
      <c r="B3602" s="6"/>
      <c r="F3602" s="138"/>
      <c r="M3602" s="2"/>
    </row>
    <row r="3603" spans="2:13" ht="12.75">
      <c r="B3603" s="6"/>
      <c r="F3603" s="138"/>
      <c r="M3603" s="2"/>
    </row>
    <row r="3604" spans="2:13" ht="12.75">
      <c r="B3604" s="6"/>
      <c r="I3604" s="22"/>
      <c r="M3604" s="2"/>
    </row>
    <row r="3605" spans="1:13" s="367" customFormat="1" ht="12.75">
      <c r="A3605" s="364"/>
      <c r="B3605" s="365">
        <v>-920785</v>
      </c>
      <c r="C3605" s="364" t="s">
        <v>1162</v>
      </c>
      <c r="D3605" s="364" t="s">
        <v>1178</v>
      </c>
      <c r="E3605" s="364"/>
      <c r="F3605" s="366"/>
      <c r="G3605" s="366"/>
      <c r="H3605" s="354">
        <f aca="true" t="shared" si="183" ref="H3605:H3610">H3604-B3605</f>
        <v>920785</v>
      </c>
      <c r="I3605" s="356">
        <f aca="true" t="shared" si="184" ref="I3605:I3613">+B3605/M3605</f>
        <v>-1841.57</v>
      </c>
      <c r="M3605" s="2">
        <v>500</v>
      </c>
    </row>
    <row r="3606" spans="1:13" s="367" customFormat="1" ht="12.75">
      <c r="A3606" s="364"/>
      <c r="B3606" s="365">
        <v>-8199463</v>
      </c>
      <c r="C3606" s="364" t="s">
        <v>1162</v>
      </c>
      <c r="D3606" s="364" t="s">
        <v>1179</v>
      </c>
      <c r="E3606" s="364"/>
      <c r="F3606" s="366"/>
      <c r="G3606" s="366"/>
      <c r="H3606" s="354">
        <f t="shared" si="183"/>
        <v>9120248</v>
      </c>
      <c r="I3606" s="356">
        <f t="shared" si="184"/>
        <v>-16733.597959183673</v>
      </c>
      <c r="M3606" s="2">
        <v>490</v>
      </c>
    </row>
    <row r="3607" spans="1:13" s="367" customFormat="1" ht="12.75">
      <c r="A3607" s="364"/>
      <c r="B3607" s="365">
        <v>0</v>
      </c>
      <c r="C3607" s="364" t="s">
        <v>1162</v>
      </c>
      <c r="D3607" s="364" t="s">
        <v>1174</v>
      </c>
      <c r="E3607" s="364"/>
      <c r="F3607" s="366"/>
      <c r="G3607" s="366"/>
      <c r="H3607" s="354">
        <f t="shared" si="183"/>
        <v>9120248</v>
      </c>
      <c r="I3607" s="356">
        <f t="shared" si="184"/>
        <v>0</v>
      </c>
      <c r="M3607" s="2">
        <v>490</v>
      </c>
    </row>
    <row r="3608" spans="1:13" s="367" customFormat="1" ht="12.75">
      <c r="A3608" s="364"/>
      <c r="B3608" s="365">
        <v>1202013</v>
      </c>
      <c r="C3608" s="364" t="s">
        <v>1162</v>
      </c>
      <c r="D3608" s="364" t="s">
        <v>1169</v>
      </c>
      <c r="E3608" s="364"/>
      <c r="F3608" s="366"/>
      <c r="G3608" s="366"/>
      <c r="H3608" s="354">
        <f t="shared" si="183"/>
        <v>7918235</v>
      </c>
      <c r="I3608" s="356">
        <f t="shared" si="184"/>
        <v>2443.1158536585367</v>
      </c>
      <c r="M3608" s="39">
        <v>492</v>
      </c>
    </row>
    <row r="3609" spans="1:13" s="367" customFormat="1" ht="12.75">
      <c r="A3609" s="364"/>
      <c r="B3609" s="365">
        <v>200000</v>
      </c>
      <c r="C3609" s="364" t="s">
        <v>1162</v>
      </c>
      <c r="D3609" s="364" t="s">
        <v>1181</v>
      </c>
      <c r="E3609" s="364"/>
      <c r="F3609" s="366"/>
      <c r="G3609" s="366"/>
      <c r="H3609" s="354">
        <f t="shared" si="183"/>
        <v>7718235</v>
      </c>
      <c r="I3609" s="356">
        <f t="shared" si="184"/>
        <v>396.8253968253968</v>
      </c>
      <c r="M3609" s="39">
        <v>504</v>
      </c>
    </row>
    <row r="3610" spans="1:13" s="367" customFormat="1" ht="12.75">
      <c r="A3610" s="364"/>
      <c r="B3610" s="365">
        <v>80000</v>
      </c>
      <c r="C3610" s="364" t="s">
        <v>1162</v>
      </c>
      <c r="D3610" s="364" t="s">
        <v>1171</v>
      </c>
      <c r="E3610" s="364"/>
      <c r="F3610" s="366"/>
      <c r="G3610" s="366"/>
      <c r="H3610" s="354">
        <f t="shared" si="183"/>
        <v>7638235</v>
      </c>
      <c r="I3610" s="356">
        <f>+B3610/M3610</f>
        <v>158.73015873015873</v>
      </c>
      <c r="M3610" s="39">
        <v>504</v>
      </c>
    </row>
    <row r="3611" spans="1:13" s="367" customFormat="1" ht="12.75">
      <c r="A3611" s="364"/>
      <c r="B3611" s="365">
        <v>0</v>
      </c>
      <c r="C3611" s="364" t="s">
        <v>1162</v>
      </c>
      <c r="D3611" s="364" t="s">
        <v>1172</v>
      </c>
      <c r="E3611" s="364"/>
      <c r="F3611" s="366"/>
      <c r="G3611" s="366"/>
      <c r="H3611" s="354">
        <f>H3610-B3611</f>
        <v>7638235</v>
      </c>
      <c r="I3611" s="356">
        <f>+B3611/M3611</f>
        <v>0</v>
      </c>
      <c r="M3611" s="39">
        <v>510</v>
      </c>
    </row>
    <row r="3612" spans="1:13" s="367" customFormat="1" ht="12.75">
      <c r="A3612" s="364"/>
      <c r="B3612" s="365">
        <f>+B2459</f>
        <v>667500</v>
      </c>
      <c r="C3612" s="364" t="s">
        <v>1162</v>
      </c>
      <c r="D3612" s="364" t="s">
        <v>1191</v>
      </c>
      <c r="E3612" s="364"/>
      <c r="F3612" s="366"/>
      <c r="G3612" s="366"/>
      <c r="H3612" s="354">
        <f>H3611-B3612</f>
        <v>6970735</v>
      </c>
      <c r="I3612" s="356">
        <f>+B3612/M3612</f>
        <v>1335</v>
      </c>
      <c r="M3612" s="39">
        <v>500</v>
      </c>
    </row>
    <row r="3613" spans="1:13" s="373" customFormat="1" ht="12.75">
      <c r="A3613" s="368"/>
      <c r="B3613" s="369">
        <f>SUM(B3605:B3612)</f>
        <v>-6970735</v>
      </c>
      <c r="C3613" s="368" t="s">
        <v>1162</v>
      </c>
      <c r="D3613" s="368" t="s">
        <v>1192</v>
      </c>
      <c r="E3613" s="368"/>
      <c r="F3613" s="370"/>
      <c r="G3613" s="371"/>
      <c r="H3613" s="369"/>
      <c r="I3613" s="372">
        <f t="shared" si="184"/>
        <v>-13941.47</v>
      </c>
      <c r="M3613" s="63">
        <v>500</v>
      </c>
    </row>
    <row r="3614" spans="1:13" s="379" customFormat="1" ht="12.75">
      <c r="A3614" s="374"/>
      <c r="B3614" s="375"/>
      <c r="C3614" s="374"/>
      <c r="D3614" s="374"/>
      <c r="E3614" s="374"/>
      <c r="F3614" s="376"/>
      <c r="G3614" s="377"/>
      <c r="H3614" s="375"/>
      <c r="I3614" s="378"/>
      <c r="M3614" s="2"/>
    </row>
    <row r="3615" spans="1:13" s="379" customFormat="1" ht="12.75">
      <c r="A3615" s="374"/>
      <c r="B3615" s="375"/>
      <c r="C3615" s="374"/>
      <c r="D3615" s="374"/>
      <c r="E3615" s="374"/>
      <c r="F3615" s="376"/>
      <c r="G3615" s="377"/>
      <c r="H3615" s="375"/>
      <c r="I3615" s="378"/>
      <c r="M3615" s="2"/>
    </row>
    <row r="3616" spans="2:13" ht="12.75">
      <c r="B3616" s="6"/>
      <c r="M3616" s="2"/>
    </row>
    <row r="3617" spans="1:13" s="357" customFormat="1" ht="12.75">
      <c r="A3617" s="353"/>
      <c r="B3617" s="380">
        <v>-9702200</v>
      </c>
      <c r="C3617" s="381" t="s">
        <v>1182</v>
      </c>
      <c r="D3617" s="381" t="s">
        <v>1179</v>
      </c>
      <c r="E3617" s="381"/>
      <c r="F3617" s="382"/>
      <c r="G3617" s="382"/>
      <c r="H3617" s="380">
        <f aca="true" t="shared" si="185" ref="H3617:H3622">H3616-B3617</f>
        <v>9702200</v>
      </c>
      <c r="I3617" s="383">
        <f aca="true" t="shared" si="186" ref="I3617:I3624">+B3617/M3617</f>
        <v>-19404.4</v>
      </c>
      <c r="M3617" s="2">
        <v>500</v>
      </c>
    </row>
    <row r="3618" spans="1:13" s="357" customFormat="1" ht="12.75">
      <c r="A3618" s="353"/>
      <c r="B3618" s="380">
        <v>0</v>
      </c>
      <c r="C3618" s="381" t="s">
        <v>1182</v>
      </c>
      <c r="D3618" s="381" t="s">
        <v>1174</v>
      </c>
      <c r="E3618" s="381"/>
      <c r="F3618" s="382"/>
      <c r="G3618" s="382"/>
      <c r="H3618" s="380">
        <f t="shared" si="185"/>
        <v>9702200</v>
      </c>
      <c r="I3618" s="383">
        <f t="shared" si="186"/>
        <v>0</v>
      </c>
      <c r="M3618" s="2">
        <v>490</v>
      </c>
    </row>
    <row r="3619" spans="1:13" s="357" customFormat="1" ht="12.75">
      <c r="A3619" s="353"/>
      <c r="B3619" s="380">
        <v>0</v>
      </c>
      <c r="C3619" s="381" t="s">
        <v>1182</v>
      </c>
      <c r="D3619" s="381" t="s">
        <v>1176</v>
      </c>
      <c r="E3619" s="381"/>
      <c r="F3619" s="382"/>
      <c r="G3619" s="382"/>
      <c r="H3619" s="380">
        <f t="shared" si="185"/>
        <v>9702200</v>
      </c>
      <c r="I3619" s="383">
        <f t="shared" si="186"/>
        <v>0</v>
      </c>
      <c r="M3619" s="2">
        <v>492</v>
      </c>
    </row>
    <row r="3620" spans="1:13" s="357" customFormat="1" ht="12.75">
      <c r="A3620" s="353"/>
      <c r="B3620" s="380">
        <v>0</v>
      </c>
      <c r="C3620" s="381" t="s">
        <v>1182</v>
      </c>
      <c r="D3620" s="381" t="s">
        <v>1170</v>
      </c>
      <c r="E3620" s="381"/>
      <c r="F3620" s="382"/>
      <c r="G3620" s="382"/>
      <c r="H3620" s="380">
        <f t="shared" si="185"/>
        <v>9702200</v>
      </c>
      <c r="I3620" s="383">
        <f t="shared" si="186"/>
        <v>0</v>
      </c>
      <c r="M3620" s="39">
        <v>504</v>
      </c>
    </row>
    <row r="3621" spans="1:13" s="357" customFormat="1" ht="12.75">
      <c r="A3621" s="353"/>
      <c r="B3621" s="380">
        <f>+B2478</f>
        <v>0</v>
      </c>
      <c r="C3621" s="381" t="s">
        <v>1182</v>
      </c>
      <c r="D3621" s="381" t="s">
        <v>1171</v>
      </c>
      <c r="E3621" s="381"/>
      <c r="F3621" s="382"/>
      <c r="G3621" s="382"/>
      <c r="H3621" s="380">
        <f t="shared" si="185"/>
        <v>9702200</v>
      </c>
      <c r="I3621" s="383">
        <f t="shared" si="186"/>
        <v>0</v>
      </c>
      <c r="M3621" s="39">
        <v>504</v>
      </c>
    </row>
    <row r="3622" spans="1:13" s="357" customFormat="1" ht="12.75">
      <c r="A3622" s="353"/>
      <c r="B3622" s="380">
        <v>0</v>
      </c>
      <c r="C3622" s="381" t="s">
        <v>1182</v>
      </c>
      <c r="D3622" s="381" t="s">
        <v>1172</v>
      </c>
      <c r="E3622" s="381"/>
      <c r="F3622" s="382"/>
      <c r="G3622" s="382"/>
      <c r="H3622" s="380">
        <f t="shared" si="185"/>
        <v>9702200</v>
      </c>
      <c r="I3622" s="383">
        <f>+B3622/M3622</f>
        <v>0</v>
      </c>
      <c r="M3622" s="39">
        <v>510</v>
      </c>
    </row>
    <row r="3623" spans="1:13" s="357" customFormat="1" ht="12.75">
      <c r="A3623" s="353"/>
      <c r="B3623" s="380">
        <f>+B2461</f>
        <v>244000</v>
      </c>
      <c r="C3623" s="381" t="s">
        <v>1182</v>
      </c>
      <c r="D3623" s="381" t="s">
        <v>1191</v>
      </c>
      <c r="E3623" s="381"/>
      <c r="F3623" s="382"/>
      <c r="G3623" s="382"/>
      <c r="H3623" s="380">
        <f>H3622-B3623</f>
        <v>9458200</v>
      </c>
      <c r="I3623" s="383">
        <f>+B3623/M3623</f>
        <v>488</v>
      </c>
      <c r="M3623" s="39">
        <v>500</v>
      </c>
    </row>
    <row r="3624" spans="1:13" s="363" customFormat="1" ht="12.75">
      <c r="A3624" s="358"/>
      <c r="B3624" s="384">
        <f>SUM(B3617:B3623)</f>
        <v>-9458200</v>
      </c>
      <c r="C3624" s="385" t="s">
        <v>1182</v>
      </c>
      <c r="D3624" s="385" t="s">
        <v>1192</v>
      </c>
      <c r="E3624" s="385"/>
      <c r="F3624" s="386"/>
      <c r="G3624" s="387"/>
      <c r="H3624" s="384">
        <v>0</v>
      </c>
      <c r="I3624" s="388">
        <f t="shared" si="186"/>
        <v>-18916.4</v>
      </c>
      <c r="M3624" s="63">
        <v>500</v>
      </c>
    </row>
    <row r="3625" spans="1:13" s="394" customFormat="1" ht="12.75">
      <c r="A3625" s="389"/>
      <c r="B3625" s="390"/>
      <c r="C3625" s="389"/>
      <c r="D3625" s="389"/>
      <c r="E3625" s="389"/>
      <c r="F3625" s="391"/>
      <c r="G3625" s="392"/>
      <c r="H3625" s="390"/>
      <c r="I3625" s="393"/>
      <c r="M3625" s="39"/>
    </row>
    <row r="3626" spans="1:13" s="379" customFormat="1" ht="12.75">
      <c r="A3626" s="374"/>
      <c r="B3626" s="375"/>
      <c r="C3626" s="374"/>
      <c r="D3626" s="374"/>
      <c r="E3626" s="374"/>
      <c r="F3626" s="376"/>
      <c r="G3626" s="377"/>
      <c r="H3626" s="375"/>
      <c r="I3626" s="378"/>
      <c r="M3626" s="2"/>
    </row>
    <row r="3627" spans="1:13" s="379" customFormat="1" ht="12.75">
      <c r="A3627" s="374"/>
      <c r="B3627" s="375"/>
      <c r="C3627" s="374"/>
      <c r="D3627" s="374"/>
      <c r="E3627" s="374"/>
      <c r="F3627" s="376"/>
      <c r="G3627" s="377"/>
      <c r="H3627" s="375"/>
      <c r="I3627" s="378"/>
      <c r="M3627" s="2"/>
    </row>
    <row r="3628" spans="2:13" ht="12.75">
      <c r="B3628" s="6"/>
      <c r="M3628" s="2"/>
    </row>
    <row r="3629" spans="1:13" s="447" customFormat="1" ht="12.75">
      <c r="A3629" s="443"/>
      <c r="B3629" s="444">
        <v>-37202750</v>
      </c>
      <c r="C3629" s="443" t="s">
        <v>1197</v>
      </c>
      <c r="D3629" s="443" t="s">
        <v>1196</v>
      </c>
      <c r="E3629" s="443"/>
      <c r="F3629" s="445"/>
      <c r="G3629" s="445"/>
      <c r="H3629" s="444">
        <f>H3628-B3629</f>
        <v>37202750</v>
      </c>
      <c r="I3629" s="446">
        <f>+B3629/M3629</f>
        <v>-74405.5</v>
      </c>
      <c r="M3629" s="448">
        <v>500</v>
      </c>
    </row>
    <row r="3630" spans="1:13" s="447" customFormat="1" ht="12.75">
      <c r="A3630" s="443"/>
      <c r="B3630" s="444">
        <f>+B2462</f>
        <v>3070755</v>
      </c>
      <c r="C3630" s="443" t="s">
        <v>1197</v>
      </c>
      <c r="D3630" s="443" t="s">
        <v>1191</v>
      </c>
      <c r="E3630" s="443"/>
      <c r="F3630" s="445"/>
      <c r="G3630" s="445"/>
      <c r="H3630" s="444">
        <f>H3629-B3630</f>
        <v>34131995</v>
      </c>
      <c r="I3630" s="446">
        <f>+B3630/M3630</f>
        <v>6021.088235294118</v>
      </c>
      <c r="M3630" s="449">
        <v>510</v>
      </c>
    </row>
    <row r="3631" spans="1:13" s="455" customFormat="1" ht="12.75">
      <c r="A3631" s="450"/>
      <c r="B3631" s="451">
        <f>SUM(B3629:B3630)</f>
        <v>-34131995</v>
      </c>
      <c r="C3631" s="450" t="s">
        <v>1197</v>
      </c>
      <c r="D3631" s="450" t="s">
        <v>1192</v>
      </c>
      <c r="E3631" s="450"/>
      <c r="F3631" s="452"/>
      <c r="G3631" s="453"/>
      <c r="H3631" s="451">
        <v>0</v>
      </c>
      <c r="I3631" s="454">
        <f>+B3631/M3631</f>
        <v>-68263.99</v>
      </c>
      <c r="M3631" s="456">
        <v>500</v>
      </c>
    </row>
    <row r="3632" spans="1:13" s="462" customFormat="1" ht="12.75">
      <c r="A3632" s="457"/>
      <c r="B3632" s="458"/>
      <c r="C3632" s="457"/>
      <c r="D3632" s="457"/>
      <c r="E3632" s="457"/>
      <c r="F3632" s="459"/>
      <c r="G3632" s="460"/>
      <c r="H3632" s="458"/>
      <c r="I3632" s="461"/>
      <c r="M3632" s="449"/>
    </row>
    <row r="3633" spans="1:13" s="462" customFormat="1" ht="12.75">
      <c r="A3633" s="457"/>
      <c r="B3633" s="458"/>
      <c r="C3633" s="457"/>
      <c r="D3633" s="457"/>
      <c r="E3633" s="457"/>
      <c r="F3633" s="459"/>
      <c r="G3633" s="460"/>
      <c r="H3633" s="458"/>
      <c r="I3633" s="461"/>
      <c r="M3633" s="449"/>
    </row>
    <row r="3634" spans="1:13" s="462" customFormat="1" ht="12.75">
      <c r="A3634" s="457"/>
      <c r="B3634" s="458"/>
      <c r="C3634" s="457"/>
      <c r="D3634" s="457"/>
      <c r="E3634" s="457"/>
      <c r="F3634" s="459"/>
      <c r="G3634" s="460"/>
      <c r="H3634" s="458"/>
      <c r="I3634" s="461"/>
      <c r="M3634" s="449"/>
    </row>
    <row r="3635" spans="1:13" s="447" customFormat="1" ht="12.75">
      <c r="A3635" s="443"/>
      <c r="B3635" s="444"/>
      <c r="C3635" s="443"/>
      <c r="D3635" s="443"/>
      <c r="E3635" s="443"/>
      <c r="F3635" s="463"/>
      <c r="G3635" s="463"/>
      <c r="H3635" s="458"/>
      <c r="I3635" s="464">
        <f>+B3635/M3635</f>
        <v>0</v>
      </c>
      <c r="M3635" s="448">
        <v>500</v>
      </c>
    </row>
    <row r="3636" spans="1:13" s="462" customFormat="1" ht="12.75">
      <c r="A3636" s="457"/>
      <c r="B3636" s="465"/>
      <c r="C3636" s="457"/>
      <c r="D3636" s="457" t="s">
        <v>1183</v>
      </c>
      <c r="E3636" s="457"/>
      <c r="F3636" s="460"/>
      <c r="G3636" s="459"/>
      <c r="H3636" s="458"/>
      <c r="I3636" s="466"/>
      <c r="M3636" s="448"/>
    </row>
    <row r="3637" spans="1:13" s="462" customFormat="1" ht="12.75">
      <c r="A3637" s="457" t="s">
        <v>1184</v>
      </c>
      <c r="B3637" s="458"/>
      <c r="C3637" s="467"/>
      <c r="D3637" s="457"/>
      <c r="E3637" s="457"/>
      <c r="F3637" s="459"/>
      <c r="G3637" s="459"/>
      <c r="H3637" s="458"/>
      <c r="I3637" s="461"/>
      <c r="K3637" s="449"/>
      <c r="M3637" s="448"/>
    </row>
    <row r="3638" spans="1:11" s="462" customFormat="1" ht="12.75">
      <c r="A3638" s="457"/>
      <c r="B3638" s="458"/>
      <c r="C3638" s="457"/>
      <c r="D3638" s="457"/>
      <c r="E3638" s="457" t="s">
        <v>1185</v>
      </c>
      <c r="F3638" s="459"/>
      <c r="G3638" s="459"/>
      <c r="H3638" s="458"/>
      <c r="I3638" s="461"/>
      <c r="K3638" s="449"/>
    </row>
    <row r="3639" spans="1:13" s="462" customFormat="1" ht="12.75">
      <c r="A3639" s="457"/>
      <c r="B3639" s="468">
        <v>-37212750</v>
      </c>
      <c r="C3639" s="458" t="s">
        <v>1186</v>
      </c>
      <c r="D3639" s="457"/>
      <c r="E3639" s="457" t="s">
        <v>1195</v>
      </c>
      <c r="F3639" s="459"/>
      <c r="G3639" s="459"/>
      <c r="H3639" s="458">
        <f>H3638-B3639</f>
        <v>37212750</v>
      </c>
      <c r="I3639" s="469">
        <v>75000</v>
      </c>
      <c r="K3639" s="470"/>
      <c r="M3639" s="471">
        <f>-B3639/I3639</f>
        <v>496.17</v>
      </c>
    </row>
    <row r="3640" spans="1:13" s="462" customFormat="1" ht="12.75">
      <c r="A3640" s="457"/>
      <c r="B3640" s="458">
        <v>10000</v>
      </c>
      <c r="C3640" s="457" t="s">
        <v>1187</v>
      </c>
      <c r="D3640" s="457"/>
      <c r="E3640" s="457"/>
      <c r="F3640" s="459"/>
      <c r="G3640" s="459" t="s">
        <v>294</v>
      </c>
      <c r="H3640" s="458">
        <f>H3639-B3640</f>
        <v>37202750</v>
      </c>
      <c r="I3640" s="469">
        <f>+B3640/M3640</f>
        <v>20.154382570489954</v>
      </c>
      <c r="K3640" s="470"/>
      <c r="M3640" s="471">
        <v>496.17</v>
      </c>
    </row>
    <row r="3641" spans="1:13" s="462" customFormat="1" ht="12.75">
      <c r="A3641" s="457"/>
      <c r="B3641" s="468">
        <f>SUM(B3639:B3640)</f>
        <v>-37202750</v>
      </c>
      <c r="C3641" s="467" t="s">
        <v>1188</v>
      </c>
      <c r="D3641" s="457"/>
      <c r="E3641" s="457"/>
      <c r="F3641" s="459"/>
      <c r="G3641" s="459" t="s">
        <v>294</v>
      </c>
      <c r="H3641" s="458">
        <v>0</v>
      </c>
      <c r="I3641" s="469">
        <f>B3641/M3641</f>
        <v>-74979.84561742951</v>
      </c>
      <c r="K3641" s="449"/>
      <c r="M3641" s="471">
        <v>496.17</v>
      </c>
    </row>
    <row r="3642" spans="1:13" s="462" customFormat="1" ht="12.75">
      <c r="A3642" s="457"/>
      <c r="B3642" s="468"/>
      <c r="C3642" s="467"/>
      <c r="D3642" s="457"/>
      <c r="E3642" s="457"/>
      <c r="F3642" s="459"/>
      <c r="G3642" s="459"/>
      <c r="H3642" s="458"/>
      <c r="I3642" s="472"/>
      <c r="K3642" s="449"/>
      <c r="M3642" s="471"/>
    </row>
    <row r="3643" spans="2:13" ht="12.75" hidden="1">
      <c r="B3643" s="6"/>
      <c r="H3643" s="6" t="e">
        <f>#REF!-B3643</f>
        <v>#REF!</v>
      </c>
      <c r="I3643" s="22">
        <f aca="true" t="shared" si="187" ref="I3643:I3668">+B3643/M3643</f>
        <v>0</v>
      </c>
      <c r="M3643" s="2">
        <v>500</v>
      </c>
    </row>
    <row r="3644" spans="2:13" ht="12.75" hidden="1">
      <c r="B3644" s="6"/>
      <c r="H3644" s="6" t="e">
        <f aca="true" t="shared" si="188" ref="H3644:H3668">H3643-B3644</f>
        <v>#REF!</v>
      </c>
      <c r="I3644" s="22">
        <f t="shared" si="187"/>
        <v>0</v>
      </c>
      <c r="M3644" s="2">
        <v>500</v>
      </c>
    </row>
    <row r="3645" spans="2:13" ht="12.75" hidden="1">
      <c r="B3645" s="6"/>
      <c r="H3645" s="6" t="e">
        <f t="shared" si="188"/>
        <v>#REF!</v>
      </c>
      <c r="I3645" s="22">
        <f t="shared" si="187"/>
        <v>0</v>
      </c>
      <c r="M3645" s="2">
        <v>500</v>
      </c>
    </row>
    <row r="3646" spans="2:13" ht="12.75" hidden="1">
      <c r="B3646" s="6"/>
      <c r="H3646" s="6" t="e">
        <f t="shared" si="188"/>
        <v>#REF!</v>
      </c>
      <c r="I3646" s="22">
        <f t="shared" si="187"/>
        <v>0</v>
      </c>
      <c r="M3646" s="2">
        <v>500</v>
      </c>
    </row>
    <row r="3647" spans="2:13" ht="12.75" hidden="1">
      <c r="B3647" s="6"/>
      <c r="H3647" s="6" t="e">
        <f t="shared" si="188"/>
        <v>#REF!</v>
      </c>
      <c r="I3647" s="22">
        <f t="shared" si="187"/>
        <v>0</v>
      </c>
      <c r="M3647" s="2">
        <v>500</v>
      </c>
    </row>
    <row r="3648" spans="2:13" ht="12.75" hidden="1">
      <c r="B3648" s="6"/>
      <c r="H3648" s="6" t="e">
        <f t="shared" si="188"/>
        <v>#REF!</v>
      </c>
      <c r="I3648" s="22">
        <f t="shared" si="187"/>
        <v>0</v>
      </c>
      <c r="M3648" s="2">
        <v>500</v>
      </c>
    </row>
    <row r="3649" spans="2:13" ht="12.75" hidden="1">
      <c r="B3649" s="6"/>
      <c r="H3649" s="6" t="e">
        <f t="shared" si="188"/>
        <v>#REF!</v>
      </c>
      <c r="I3649" s="22">
        <f t="shared" si="187"/>
        <v>0</v>
      </c>
      <c r="M3649" s="2">
        <v>500</v>
      </c>
    </row>
    <row r="3650" spans="2:13" ht="12.75" hidden="1">
      <c r="B3650" s="6"/>
      <c r="H3650" s="6" t="e">
        <f t="shared" si="188"/>
        <v>#REF!</v>
      </c>
      <c r="I3650" s="22">
        <f t="shared" si="187"/>
        <v>0</v>
      </c>
      <c r="M3650" s="2">
        <v>500</v>
      </c>
    </row>
    <row r="3651" spans="2:13" ht="12.75" hidden="1">
      <c r="B3651" s="6"/>
      <c r="H3651" s="6" t="e">
        <f t="shared" si="188"/>
        <v>#REF!</v>
      </c>
      <c r="I3651" s="22">
        <f t="shared" si="187"/>
        <v>0</v>
      </c>
      <c r="M3651" s="2">
        <v>500</v>
      </c>
    </row>
    <row r="3652" spans="2:13" ht="12.75" hidden="1">
      <c r="B3652" s="6"/>
      <c r="H3652" s="6" t="e">
        <f t="shared" si="188"/>
        <v>#REF!</v>
      </c>
      <c r="I3652" s="22">
        <f t="shared" si="187"/>
        <v>0</v>
      </c>
      <c r="M3652" s="2">
        <v>500</v>
      </c>
    </row>
    <row r="3653" spans="2:13" ht="12.75" hidden="1">
      <c r="B3653" s="7"/>
      <c r="H3653" s="6" t="e">
        <f t="shared" si="188"/>
        <v>#REF!</v>
      </c>
      <c r="I3653" s="22">
        <f t="shared" si="187"/>
        <v>0</v>
      </c>
      <c r="M3653" s="2">
        <v>500</v>
      </c>
    </row>
    <row r="3654" spans="2:13" ht="12.75" hidden="1">
      <c r="B3654" s="145"/>
      <c r="H3654" s="6" t="e">
        <f t="shared" si="188"/>
        <v>#REF!</v>
      </c>
      <c r="I3654" s="22">
        <f t="shared" si="187"/>
        <v>0</v>
      </c>
      <c r="M3654" s="2">
        <v>500</v>
      </c>
    </row>
    <row r="3655" spans="2:13" ht="12.75" hidden="1">
      <c r="B3655" s="145"/>
      <c r="H3655" s="6" t="e">
        <f t="shared" si="188"/>
        <v>#REF!</v>
      </c>
      <c r="I3655" s="22">
        <f t="shared" si="187"/>
        <v>0</v>
      </c>
      <c r="M3655" s="2">
        <v>500</v>
      </c>
    </row>
    <row r="3656" spans="2:13" ht="12.75" hidden="1">
      <c r="B3656" s="6"/>
      <c r="H3656" s="6" t="e">
        <f t="shared" si="188"/>
        <v>#REF!</v>
      </c>
      <c r="I3656" s="22">
        <f t="shared" si="187"/>
        <v>0</v>
      </c>
      <c r="M3656" s="2">
        <v>500</v>
      </c>
    </row>
    <row r="3657" spans="2:13" ht="12.75" hidden="1">
      <c r="B3657" s="297"/>
      <c r="H3657" s="6" t="e">
        <f t="shared" si="188"/>
        <v>#REF!</v>
      </c>
      <c r="I3657" s="22">
        <f t="shared" si="187"/>
        <v>0</v>
      </c>
      <c r="M3657" s="2">
        <v>500</v>
      </c>
    </row>
    <row r="3658" spans="2:13" ht="12.75" hidden="1">
      <c r="B3658" s="297"/>
      <c r="H3658" s="6" t="e">
        <f t="shared" si="188"/>
        <v>#REF!</v>
      </c>
      <c r="I3658" s="22">
        <f t="shared" si="187"/>
        <v>0</v>
      </c>
      <c r="M3658" s="2">
        <v>500</v>
      </c>
    </row>
    <row r="3659" spans="2:13" ht="12.75" hidden="1">
      <c r="B3659" s="297"/>
      <c r="H3659" s="6" t="e">
        <f t="shared" si="188"/>
        <v>#REF!</v>
      </c>
      <c r="I3659" s="22">
        <f t="shared" si="187"/>
        <v>0</v>
      </c>
      <c r="M3659" s="2">
        <v>500</v>
      </c>
    </row>
    <row r="3660" spans="2:13" ht="12.75" hidden="1">
      <c r="B3660" s="297"/>
      <c r="H3660" s="6" t="e">
        <f t="shared" si="188"/>
        <v>#REF!</v>
      </c>
      <c r="I3660" s="22">
        <f t="shared" si="187"/>
        <v>0</v>
      </c>
      <c r="M3660" s="2">
        <v>500</v>
      </c>
    </row>
    <row r="3661" spans="2:13" ht="12.75" hidden="1">
      <c r="B3661" s="297"/>
      <c r="H3661" s="6" t="e">
        <f t="shared" si="188"/>
        <v>#REF!</v>
      </c>
      <c r="I3661" s="22">
        <f t="shared" si="187"/>
        <v>0</v>
      </c>
      <c r="M3661" s="2">
        <v>500</v>
      </c>
    </row>
    <row r="3662" spans="2:13" ht="12.75" hidden="1">
      <c r="B3662" s="297"/>
      <c r="H3662" s="6" t="e">
        <f t="shared" si="188"/>
        <v>#REF!</v>
      </c>
      <c r="I3662" s="22">
        <f t="shared" si="187"/>
        <v>0</v>
      </c>
      <c r="M3662" s="2">
        <v>500</v>
      </c>
    </row>
    <row r="3663" spans="2:13" ht="12.75" hidden="1">
      <c r="B3663" s="297"/>
      <c r="H3663" s="6" t="e">
        <f t="shared" si="188"/>
        <v>#REF!</v>
      </c>
      <c r="I3663" s="22">
        <f t="shared" si="187"/>
        <v>0</v>
      </c>
      <c r="M3663" s="2">
        <v>500</v>
      </c>
    </row>
    <row r="3664" spans="2:13" ht="12.75" hidden="1">
      <c r="B3664" s="297"/>
      <c r="H3664" s="6" t="e">
        <f t="shared" si="188"/>
        <v>#REF!</v>
      </c>
      <c r="I3664" s="22">
        <f t="shared" si="187"/>
        <v>0</v>
      </c>
      <c r="M3664" s="2">
        <v>500</v>
      </c>
    </row>
    <row r="3665" spans="2:13" ht="12.75" hidden="1">
      <c r="B3665" s="297"/>
      <c r="H3665" s="6" t="e">
        <f t="shared" si="188"/>
        <v>#REF!</v>
      </c>
      <c r="I3665" s="22">
        <f t="shared" si="187"/>
        <v>0</v>
      </c>
      <c r="M3665" s="2">
        <v>500</v>
      </c>
    </row>
    <row r="3666" spans="2:13" ht="12.75" hidden="1">
      <c r="B3666" s="297"/>
      <c r="H3666" s="6" t="e">
        <f t="shared" si="188"/>
        <v>#REF!</v>
      </c>
      <c r="I3666" s="22">
        <f t="shared" si="187"/>
        <v>0</v>
      </c>
      <c r="M3666" s="2">
        <v>500</v>
      </c>
    </row>
    <row r="3667" spans="2:13" ht="12.75" hidden="1">
      <c r="B3667" s="297"/>
      <c r="H3667" s="6" t="e">
        <f t="shared" si="188"/>
        <v>#REF!</v>
      </c>
      <c r="I3667" s="22">
        <f t="shared" si="187"/>
        <v>0</v>
      </c>
      <c r="M3667" s="2">
        <v>500</v>
      </c>
    </row>
    <row r="3668" spans="2:13" ht="12.75" hidden="1">
      <c r="B3668" s="297"/>
      <c r="H3668" s="6" t="e">
        <f t="shared" si="188"/>
        <v>#REF!</v>
      </c>
      <c r="I3668" s="22">
        <f t="shared" si="187"/>
        <v>0</v>
      </c>
      <c r="M3668" s="2">
        <v>500</v>
      </c>
    </row>
    <row r="3669" ht="12.75" hidden="1">
      <c r="B3669" s="6"/>
    </row>
    <row r="3670" ht="12.75" hidden="1">
      <c r="B3670" s="6"/>
    </row>
    <row r="3671" ht="12.75" hidden="1">
      <c r="B3671" s="6"/>
    </row>
    <row r="3672" ht="12.75" hidden="1">
      <c r="B3672" s="6"/>
    </row>
    <row r="3673" ht="12.75" hidden="1">
      <c r="B3673" s="6"/>
    </row>
    <row r="3674" ht="12.75" hidden="1">
      <c r="B3674" s="6"/>
    </row>
    <row r="3675" ht="12.75" hidden="1">
      <c r="B3675" s="6"/>
    </row>
    <row r="3676" ht="12.75" hidden="1">
      <c r="B3676" s="6"/>
    </row>
    <row r="3677" ht="12.75" hidden="1">
      <c r="B3677" s="6"/>
    </row>
    <row r="3678" ht="12.75" hidden="1">
      <c r="B3678" s="6"/>
    </row>
    <row r="3679" ht="12.75" hidden="1">
      <c r="B3679" s="6"/>
    </row>
    <row r="3680" ht="12.75" hidden="1">
      <c r="B3680" s="6"/>
    </row>
    <row r="3681" ht="12.75" hidden="1">
      <c r="B3681" s="6"/>
    </row>
    <row r="3682" ht="12.75" hidden="1">
      <c r="B3682" s="6"/>
    </row>
    <row r="3683" ht="12.75" hidden="1">
      <c r="B3683" s="6"/>
    </row>
    <row r="3684" ht="12.75" hidden="1">
      <c r="B3684" s="6"/>
    </row>
    <row r="3685" ht="12.75" hidden="1">
      <c r="B3685" s="6"/>
    </row>
    <row r="3686" ht="12.75" hidden="1">
      <c r="B3686" s="6"/>
    </row>
    <row r="3687" ht="12.75" hidden="1">
      <c r="B3687" s="6"/>
    </row>
    <row r="3688" ht="12.75" hidden="1">
      <c r="B3688" s="6"/>
    </row>
    <row r="3689" ht="12.75" hidden="1">
      <c r="B3689" s="6"/>
    </row>
    <row r="3690" ht="12.75" hidden="1">
      <c r="B3690" s="6"/>
    </row>
    <row r="3691" ht="12.75" hidden="1">
      <c r="B3691" s="6"/>
    </row>
    <row r="3692" ht="12.75" hidden="1">
      <c r="B3692" s="6"/>
    </row>
    <row r="3693" ht="12.75" hidden="1">
      <c r="B3693" s="6"/>
    </row>
    <row r="3694" ht="12.75" hidden="1">
      <c r="B3694" s="6"/>
    </row>
    <row r="3695" ht="12.75" hidden="1">
      <c r="B3695" s="6"/>
    </row>
    <row r="3696" ht="12.75" hidden="1">
      <c r="B3696" s="6"/>
    </row>
    <row r="3697" ht="12.75" hidden="1">
      <c r="B3697" s="6"/>
    </row>
    <row r="3698" ht="12.75" hidden="1">
      <c r="B3698" s="6"/>
    </row>
    <row r="3699" ht="12.75" hidden="1">
      <c r="B3699" s="6"/>
    </row>
    <row r="3700" ht="12.75" hidden="1">
      <c r="B3700" s="6"/>
    </row>
    <row r="3701" ht="12.75" hidden="1">
      <c r="B3701" s="6"/>
    </row>
    <row r="3702" ht="12.75" hidden="1">
      <c r="B3702" s="6"/>
    </row>
    <row r="3703" ht="12.75" hidden="1">
      <c r="B3703" s="6"/>
    </row>
    <row r="3704" ht="12.75" hidden="1">
      <c r="B3704" s="6"/>
    </row>
    <row r="3705" ht="12.75" hidden="1">
      <c r="B3705" s="6"/>
    </row>
    <row r="3706" ht="12.75" hidden="1">
      <c r="B3706" s="6"/>
    </row>
    <row r="3707" ht="12.75" hidden="1">
      <c r="B3707" s="6"/>
    </row>
    <row r="3708" ht="12.75" hidden="1">
      <c r="B3708" s="6"/>
    </row>
    <row r="3709" ht="12.75" hidden="1">
      <c r="B3709" s="6"/>
    </row>
    <row r="3710" ht="12.75" hidden="1">
      <c r="B3710" s="6"/>
    </row>
    <row r="3711" ht="12.75" hidden="1">
      <c r="B3711" s="6"/>
    </row>
    <row r="3712" ht="12.75" hidden="1">
      <c r="B3712" s="6"/>
    </row>
    <row r="3713" ht="12.75" hidden="1">
      <c r="B3713" s="6"/>
    </row>
    <row r="3714" ht="12.75" hidden="1">
      <c r="B3714" s="6"/>
    </row>
    <row r="3715" ht="12.75" hidden="1">
      <c r="B3715" s="6"/>
    </row>
    <row r="3716" ht="12.75" hidden="1">
      <c r="B3716" s="6"/>
    </row>
    <row r="3717" ht="12.75" hidden="1">
      <c r="B3717" s="6"/>
    </row>
    <row r="3718" ht="12.75" hidden="1">
      <c r="B3718" s="6"/>
    </row>
    <row r="3719" ht="12.75" hidden="1">
      <c r="B3719" s="6"/>
    </row>
    <row r="3720" ht="12.75" hidden="1">
      <c r="B3720" s="6"/>
    </row>
    <row r="3721" ht="12.75" hidden="1">
      <c r="B3721" s="6"/>
    </row>
    <row r="3722" ht="12.75" hidden="1">
      <c r="B3722" s="6"/>
    </row>
    <row r="3723" ht="12.75" hidden="1">
      <c r="B3723" s="6"/>
    </row>
    <row r="3724" ht="12.75" hidden="1">
      <c r="B3724" s="6"/>
    </row>
    <row r="3725" ht="12.75" hidden="1">
      <c r="B3725" s="6"/>
    </row>
    <row r="3726" ht="12.75" hidden="1">
      <c r="B3726" s="6"/>
    </row>
    <row r="3727" ht="12.75" hidden="1">
      <c r="B3727" s="6"/>
    </row>
    <row r="3728" ht="12.75" hidden="1">
      <c r="B3728" s="6"/>
    </row>
    <row r="3729" ht="12.75" hidden="1">
      <c r="B3729" s="6"/>
    </row>
    <row r="3730" ht="12.75" hidden="1">
      <c r="B3730" s="6"/>
    </row>
    <row r="3731" ht="12.75" hidden="1">
      <c r="B3731" s="6"/>
    </row>
    <row r="3732" ht="12.75" hidden="1">
      <c r="B3732" s="6"/>
    </row>
    <row r="3733" ht="12.75" hidden="1">
      <c r="B3733" s="6"/>
    </row>
    <row r="3734" ht="12.75" hidden="1">
      <c r="B3734" s="6"/>
    </row>
    <row r="3735" ht="12.75" hidden="1">
      <c r="B3735" s="6"/>
    </row>
    <row r="3736" ht="12.75" hidden="1">
      <c r="B3736" s="6"/>
    </row>
    <row r="3737" ht="12.75" hidden="1">
      <c r="B3737" s="6"/>
    </row>
    <row r="3738" ht="12.75" hidden="1">
      <c r="B3738" s="6"/>
    </row>
    <row r="3739" ht="12.75" hidden="1">
      <c r="B3739" s="6"/>
    </row>
    <row r="3740" ht="12.75" hidden="1">
      <c r="B3740" s="6"/>
    </row>
    <row r="3741" ht="12.75" hidden="1">
      <c r="B3741" s="6"/>
    </row>
    <row r="3742" ht="12.75" hidden="1">
      <c r="B3742" s="6"/>
    </row>
    <row r="3743" ht="12.75" hidden="1">
      <c r="B3743" s="6"/>
    </row>
    <row r="3744" ht="12.75" hidden="1">
      <c r="B3744" s="6"/>
    </row>
    <row r="3745" ht="12.75" hidden="1">
      <c r="B3745" s="6"/>
    </row>
    <row r="3746" ht="12.75" hidden="1">
      <c r="B3746" s="6"/>
    </row>
    <row r="3747" ht="12.75" hidden="1">
      <c r="B3747" s="6"/>
    </row>
    <row r="3748" ht="12.75" hidden="1">
      <c r="B3748" s="6"/>
    </row>
    <row r="3749" ht="12.75" hidden="1">
      <c r="B3749" s="6"/>
    </row>
    <row r="3750" ht="12.75" hidden="1">
      <c r="B3750" s="6"/>
    </row>
    <row r="3751" ht="12.75" hidden="1">
      <c r="B3751" s="6"/>
    </row>
    <row r="3752" ht="12.75" hidden="1">
      <c r="B3752" s="6"/>
    </row>
    <row r="3753" ht="12.75" hidden="1">
      <c r="B3753" s="6"/>
    </row>
    <row r="3754" ht="12.75" hidden="1">
      <c r="B3754" s="6"/>
    </row>
    <row r="3755" ht="12.75" hidden="1">
      <c r="B3755" s="6"/>
    </row>
    <row r="3756" ht="12.75" hidden="1">
      <c r="B3756" s="6"/>
    </row>
    <row r="3757" ht="12.75" hidden="1">
      <c r="B3757" s="6"/>
    </row>
    <row r="3758" ht="12.75" hidden="1">
      <c r="B3758" s="6"/>
    </row>
    <row r="3759" ht="12.75" hidden="1">
      <c r="B3759" s="6"/>
    </row>
    <row r="3760" ht="12.75" hidden="1">
      <c r="B3760" s="6"/>
    </row>
    <row r="3761" ht="12.75" hidden="1">
      <c r="B3761" s="6"/>
    </row>
    <row r="3762" ht="12.75" hidden="1">
      <c r="B3762" s="6"/>
    </row>
    <row r="3763" ht="12.75" hidden="1">
      <c r="B3763" s="6"/>
    </row>
    <row r="3764" ht="12.75" hidden="1">
      <c r="B3764" s="6"/>
    </row>
    <row r="3765" ht="12.75" hidden="1">
      <c r="B3765" s="6"/>
    </row>
    <row r="3766" ht="12.75" hidden="1">
      <c r="B3766" s="6"/>
    </row>
    <row r="3767" ht="12.75" hidden="1">
      <c r="B3767" s="6"/>
    </row>
    <row r="3768" ht="12.75" hidden="1">
      <c r="B3768" s="6"/>
    </row>
    <row r="3769" ht="12.75" hidden="1">
      <c r="B3769" s="6"/>
    </row>
    <row r="3770" ht="12.75" hidden="1">
      <c r="B3770" s="6"/>
    </row>
    <row r="3771" ht="12.75" hidden="1">
      <c r="B3771" s="6"/>
    </row>
    <row r="3772" ht="12.75" hidden="1">
      <c r="B3772" s="6"/>
    </row>
    <row r="3773" ht="12.75" hidden="1">
      <c r="B3773" s="6"/>
    </row>
    <row r="3774" ht="12.75" hidden="1">
      <c r="B3774" s="6"/>
    </row>
    <row r="3775" ht="12.75" hidden="1">
      <c r="B3775" s="6"/>
    </row>
    <row r="3776" ht="12.75" hidden="1">
      <c r="B3776" s="6"/>
    </row>
    <row r="3777" ht="12.75" hidden="1">
      <c r="B3777" s="6"/>
    </row>
    <row r="3778" ht="12.75" hidden="1">
      <c r="B3778" s="6"/>
    </row>
    <row r="3779" ht="12.75" hidden="1">
      <c r="B3779" s="6"/>
    </row>
    <row r="3780" ht="12.75" hidden="1">
      <c r="B3780" s="6"/>
    </row>
    <row r="3781" ht="12.75" hidden="1">
      <c r="B3781" s="6"/>
    </row>
    <row r="3782" ht="12.75" hidden="1">
      <c r="B3782" s="6"/>
    </row>
    <row r="3783" ht="12.75" hidden="1">
      <c r="B3783" s="6"/>
    </row>
    <row r="3784" ht="12.75" hidden="1">
      <c r="B3784" s="6"/>
    </row>
    <row r="3785" ht="12.75" hidden="1">
      <c r="B3785" s="6"/>
    </row>
    <row r="3786" ht="12.75" hidden="1">
      <c r="B3786" s="6"/>
    </row>
    <row r="3787" ht="12.75" hidden="1">
      <c r="B3787" s="6"/>
    </row>
    <row r="3788" ht="12.75" hidden="1">
      <c r="B3788" s="6"/>
    </row>
    <row r="3789" ht="12.75" hidden="1">
      <c r="B3789" s="6"/>
    </row>
    <row r="3790" ht="12.75" hidden="1">
      <c r="B3790" s="6"/>
    </row>
    <row r="3791" ht="12.75" hidden="1">
      <c r="B3791" s="6"/>
    </row>
    <row r="3792" ht="12.75" hidden="1">
      <c r="B3792" s="6"/>
    </row>
    <row r="3793" ht="12.75" hidden="1">
      <c r="B3793" s="6"/>
    </row>
    <row r="3794" ht="12.75" hidden="1">
      <c r="B3794" s="6"/>
    </row>
    <row r="3795" ht="12.75" hidden="1">
      <c r="B3795" s="6"/>
    </row>
    <row r="3796" ht="12.75" hidden="1">
      <c r="B3796" s="6"/>
    </row>
    <row r="3797" ht="12.75" hidden="1">
      <c r="B3797" s="6"/>
    </row>
    <row r="3798" ht="12.75" hidden="1">
      <c r="B3798" s="6"/>
    </row>
    <row r="3799" ht="12.75" hidden="1">
      <c r="B3799" s="6"/>
    </row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/>
    <row r="3815" ht="12.75"/>
    <row r="3816" ht="12.75"/>
    <row r="3817" ht="12.75"/>
    <row r="3818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2013-08-14T08:32:40Z</dcterms:modified>
  <cp:category/>
  <cp:version/>
  <cp:contentType/>
  <cp:contentStatus/>
</cp:coreProperties>
</file>