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1"/>
  </bookViews>
  <sheets>
    <sheet name="December 09 Summary" sheetId="1" r:id="rId1"/>
    <sheet name="December 09 Detailed" sheetId="2" r:id="rId2"/>
  </sheets>
  <definedNames>
    <definedName name="_xlnm.Print_Titles" localSheetId="1">'December 09 Detailed'!$1:$4</definedName>
    <definedName name="_xlnm.Print_Titles" localSheetId="0">'December 09 Summary'!$1:$4</definedName>
  </definedNames>
  <calcPr fullCalcOnLoad="1"/>
</workbook>
</file>

<file path=xl/comments1.xml><?xml version="1.0" encoding="utf-8"?>
<comments xmlns="http://schemas.openxmlformats.org/spreadsheetml/2006/main">
  <authors>
    <author>sirri</author>
  </authors>
  <commentList>
    <comment ref="G117" authorId="0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  <comment ref="G119" authorId="0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  <comment ref="G121" authorId="0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  <author>sirri</author>
    <author>MANAGEMENT</author>
    <author>NKWETTA AJONG FELIX</author>
    <author>David</author>
    <author>Valued Packard Bell Customer</author>
    <author>Admin</author>
    <author>user</author>
    <author>media</author>
    <author>management</author>
  </authors>
  <commentList>
    <comment ref="C50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1" authorId="0">
      <text>
        <r>
          <rPr>
            <b/>
            <sz val="8"/>
            <rFont val="Tahoma"/>
            <family val="0"/>
          </rPr>
          <t>i33: By bike</t>
        </r>
        <r>
          <rPr>
            <sz val="8"/>
            <rFont val="Tahoma"/>
            <family val="0"/>
          </rPr>
          <t xml:space="preserve">
</t>
        </r>
      </text>
    </comment>
    <comment ref="C52" authorId="0">
      <text>
        <r>
          <rPr>
            <b/>
            <sz val="8"/>
            <rFont val="Tahoma"/>
            <family val="0"/>
          </rPr>
          <t>i33:  By clando</t>
        </r>
        <r>
          <rPr>
            <sz val="8"/>
            <rFont val="Tahoma"/>
            <family val="0"/>
          </rPr>
          <t xml:space="preserve">
</t>
        </r>
      </text>
    </comment>
    <comment ref="C53" authorId="0">
      <text>
        <r>
          <rPr>
            <b/>
            <sz val="8"/>
            <rFont val="Tahoma"/>
            <family val="0"/>
          </rPr>
          <t>i33:  By clando</t>
        </r>
        <r>
          <rPr>
            <sz val="8"/>
            <rFont val="Tahoma"/>
            <family val="0"/>
          </rPr>
          <t xml:space="preserve">
</t>
        </r>
      </text>
    </comment>
    <comment ref="C54" authorId="0">
      <text>
        <r>
          <rPr>
            <b/>
            <sz val="8"/>
            <rFont val="Tahoma"/>
            <family val="0"/>
          </rPr>
          <t>i33:  By clando</t>
        </r>
        <r>
          <rPr>
            <sz val="8"/>
            <rFont val="Tahoma"/>
            <family val="0"/>
          </rPr>
          <t xml:space="preserve">
</t>
        </r>
      </text>
    </comment>
    <comment ref="C83" authorId="0">
      <text>
        <r>
          <rPr>
            <b/>
            <sz val="8"/>
            <rFont val="Tahoma"/>
            <family val="0"/>
          </rPr>
          <t>i77: by clando</t>
        </r>
        <r>
          <rPr>
            <sz val="8"/>
            <rFont val="Tahoma"/>
            <family val="0"/>
          </rPr>
          <t xml:space="preserve">
</t>
        </r>
      </text>
    </comment>
    <comment ref="C84" authorId="0">
      <text>
        <r>
          <rPr>
            <b/>
            <sz val="8"/>
            <rFont val="Tahoma"/>
            <family val="0"/>
          </rPr>
          <t>i77: by clando</t>
        </r>
        <r>
          <rPr>
            <sz val="8"/>
            <rFont val="Tahoma"/>
            <family val="0"/>
          </rPr>
          <t xml:space="preserve">
</t>
        </r>
      </text>
    </comment>
    <comment ref="C85" authorId="0">
      <text>
        <r>
          <rPr>
            <b/>
            <sz val="8"/>
            <rFont val="Tahoma"/>
            <family val="0"/>
          </rPr>
          <t>i77: by clando</t>
        </r>
        <r>
          <rPr>
            <sz val="8"/>
            <rFont val="Tahoma"/>
            <family val="0"/>
          </rPr>
          <t xml:space="preserve">
</t>
        </r>
      </text>
    </comment>
    <comment ref="C118" authorId="1">
      <text>
        <r>
          <rPr>
            <b/>
            <sz val="8"/>
            <rFont val="Tahoma"/>
            <family val="0"/>
          </rPr>
          <t>Julius:</t>
        </r>
        <r>
          <rPr>
            <sz val="8"/>
            <rFont val="Tahoma"/>
            <family val="0"/>
          </rPr>
          <t xml:space="preserve">
Bazou op</t>
        </r>
      </text>
    </comment>
    <comment ref="C155" authorId="1">
      <text>
        <r>
          <rPr>
            <b/>
            <sz val="8"/>
            <rFont val="Tahoma"/>
            <family val="0"/>
          </rPr>
          <t>i26:</t>
        </r>
        <r>
          <rPr>
            <sz val="8"/>
            <rFont val="Tahoma"/>
            <family val="0"/>
          </rPr>
          <t xml:space="preserve">
 Bazou op and Buea investigations</t>
        </r>
      </text>
    </comment>
    <comment ref="C156" authorId="1">
      <text>
        <r>
          <rPr>
            <b/>
            <sz val="8"/>
            <rFont val="Tahoma"/>
            <family val="0"/>
          </rPr>
          <t>informant Buea</t>
        </r>
      </text>
    </comment>
    <comment ref="C175" authorId="2">
      <text>
        <r>
          <rPr>
            <b/>
            <sz val="8"/>
            <rFont val="Tahoma"/>
            <family val="0"/>
          </rPr>
          <t>Hired a bike: Limbe -Bojongo-Tole-Buea to reach targets at Bojongo and Tole on the same day.</t>
        </r>
      </text>
    </comment>
    <comment ref="C176" authorId="2">
      <text>
        <r>
          <rPr>
            <b/>
            <sz val="8"/>
            <rFont val="Tahoma"/>
            <family val="0"/>
          </rPr>
          <t>Hired a bike to keep an appointment with a dealer (Christiantus) in Tole who promised to deliver ivory but had nothing on that given day.</t>
        </r>
      </text>
    </comment>
    <comment ref="C227" authorId="0">
      <text>
        <r>
          <rPr>
            <b/>
            <sz val="8"/>
            <rFont val="Tahoma"/>
            <family val="0"/>
          </rPr>
          <t>i66: By clando</t>
        </r>
        <r>
          <rPr>
            <sz val="8"/>
            <rFont val="Tahoma"/>
            <family val="0"/>
          </rPr>
          <t xml:space="preserve">
</t>
        </r>
      </text>
    </comment>
    <comment ref="C228" authorId="0">
      <text>
        <r>
          <rPr>
            <b/>
            <sz val="8"/>
            <rFont val="Tahoma"/>
            <family val="0"/>
          </rPr>
          <t>i66: By clando</t>
        </r>
        <r>
          <rPr>
            <sz val="8"/>
            <rFont val="Tahoma"/>
            <family val="0"/>
          </rPr>
          <t xml:space="preserve">
</t>
        </r>
      </text>
    </comment>
    <comment ref="C264" authorId="0">
      <text>
        <r>
          <rPr>
            <b/>
            <sz val="8"/>
            <rFont val="Tahoma"/>
            <family val="0"/>
          </rPr>
          <t>i35: Transport to and from office to plan for mission.</t>
        </r>
        <r>
          <rPr>
            <sz val="8"/>
            <rFont val="Tahoma"/>
            <family val="0"/>
          </rPr>
          <t xml:space="preserve">
</t>
        </r>
      </text>
    </comment>
    <comment ref="C294" authorId="2">
      <text>
        <r>
          <rPr>
            <b/>
            <sz val="8"/>
            <rFont val="Tahoma"/>
            <family val="0"/>
          </rPr>
          <t>Hired a bike from Bamenda to  Bambili and back to check on an old target - Tanchi - a dealer in leopard skins. He had no products at hand.</t>
        </r>
      </text>
    </comment>
    <comment ref="C388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389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390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391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392" authorId="0">
      <text>
        <r>
          <rPr>
            <b/>
            <sz val="8"/>
            <rFont val="Tahoma"/>
            <family val="0"/>
          </rPr>
          <t>i35: By Clando</t>
        </r>
        <r>
          <rPr>
            <sz val="8"/>
            <rFont val="Tahoma"/>
            <family val="0"/>
          </rPr>
          <t xml:space="preserve">
</t>
        </r>
      </text>
    </comment>
    <comment ref="C438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439" authorId="0">
      <text>
        <r>
          <rPr>
            <b/>
            <sz val="8"/>
            <rFont val="Tahoma"/>
            <family val="0"/>
          </rPr>
          <t>i35: By bike</t>
        </r>
        <r>
          <rPr>
            <sz val="8"/>
            <rFont val="Tahoma"/>
            <family val="0"/>
          </rPr>
          <t xml:space="preserve">
</t>
        </r>
      </text>
    </comment>
    <comment ref="C475" authorId="0">
      <text>
        <r>
          <rPr>
            <b/>
            <sz val="8"/>
            <rFont val="Tahoma"/>
            <family val="0"/>
          </rPr>
          <t>i26: Parrots investigations in douala.</t>
        </r>
        <r>
          <rPr>
            <sz val="8"/>
            <rFont val="Tahoma"/>
            <family val="0"/>
          </rPr>
          <t xml:space="preserve">
</t>
        </r>
      </text>
    </comment>
    <comment ref="C524" authorId="2">
      <text>
        <r>
          <rPr>
            <b/>
            <sz val="8"/>
            <rFont val="Tahoma"/>
            <family val="0"/>
          </rPr>
          <t>Took a clando for fast movement.</t>
        </r>
      </text>
    </comment>
    <comment ref="C525" authorId="2">
      <text>
        <r>
          <rPr>
            <b/>
            <sz val="8"/>
            <rFont val="Tahoma"/>
            <family val="0"/>
          </rPr>
          <t>Took a clando for fast movement.</t>
        </r>
      </text>
    </comment>
    <comment ref="C526" authorId="2">
      <text>
        <r>
          <rPr>
            <b/>
            <sz val="8"/>
            <rFont val="Tahoma"/>
            <family val="0"/>
          </rPr>
          <t>Took a clando for fast movement.</t>
        </r>
      </text>
    </comment>
    <comment ref="C527" authorId="2">
      <text>
        <r>
          <rPr>
            <b/>
            <sz val="8"/>
            <rFont val="Tahoma"/>
            <family val="0"/>
          </rPr>
          <t>Took a clando for fast movement.</t>
        </r>
      </text>
    </comment>
    <comment ref="C533" authorId="2">
      <text>
        <r>
          <rPr>
            <b/>
            <sz val="8"/>
            <rFont val="Tahoma"/>
            <family val="0"/>
          </rPr>
          <t>To Epie Valentine for 1 day local transport - cyber undercover in Buea.</t>
        </r>
      </text>
    </comment>
    <comment ref="C535" authorId="2">
      <text>
        <r>
          <rPr>
            <b/>
            <sz val="8"/>
            <rFont val="Tahoma"/>
            <family val="0"/>
          </rPr>
          <t>To Epie Valentine for 1 day local transport - cyber undercover in Buea.</t>
        </r>
      </text>
    </comment>
    <comment ref="C536" authorId="2">
      <text>
        <r>
          <rPr>
            <b/>
            <sz val="8"/>
            <rFont val="Tahoma"/>
            <family val="0"/>
          </rPr>
          <t>To Epie Valentine for 1 day local transport - cyber undercover in Buea.</t>
        </r>
      </text>
    </comment>
    <comment ref="C537" authorId="2">
      <text>
        <r>
          <rPr>
            <b/>
            <sz val="8"/>
            <rFont val="Tahoma"/>
            <family val="0"/>
          </rPr>
          <t>To Epie Valentine for 1 day local transport - cyber undercover in Buea.</t>
        </r>
      </text>
    </comment>
    <comment ref="C538" authorId="2">
      <text>
        <r>
          <rPr>
            <b/>
            <sz val="8"/>
            <rFont val="Tahoma"/>
            <family val="0"/>
          </rPr>
          <t>To Epie Valentine for 1 day local transport - cyber undercover in Buea.</t>
        </r>
      </text>
    </comment>
    <comment ref="C542" authorId="2">
      <text>
        <r>
          <rPr>
            <b/>
            <sz val="8"/>
            <rFont val="Tahoma"/>
            <family val="0"/>
          </rPr>
          <t>To Ekane in Idenau for information on any wildlife products / dealers going to Nigeria through the idenau wharf.</t>
        </r>
      </text>
    </comment>
    <comment ref="C543" authorId="2">
      <text>
        <r>
          <rPr>
            <b/>
            <sz val="8"/>
            <rFont val="Tahoma"/>
            <family val="0"/>
          </rPr>
          <t>To Epie Valentine for 7 days cyber undercover work in Buea and x-mas bonus for collaboration throughout the year.</t>
        </r>
      </text>
    </comment>
    <comment ref="C547" authorId="2">
      <text>
        <r>
          <rPr>
            <b/>
            <sz val="8"/>
            <rFont val="Tahoma"/>
            <family val="0"/>
          </rPr>
          <t>x8 pages of documents on the more 300 parrots seized at the Douala International airport in December 09.</t>
        </r>
      </text>
    </comment>
    <comment ref="C560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61" authorId="0">
      <text>
        <r>
          <rPr>
            <b/>
            <sz val="8"/>
            <rFont val="Tahoma"/>
            <family val="0"/>
          </rPr>
          <t>i33: By clando.</t>
        </r>
        <r>
          <rPr>
            <sz val="8"/>
            <rFont val="Tahoma"/>
            <family val="0"/>
          </rPr>
          <t xml:space="preserve">
</t>
        </r>
      </text>
    </comment>
    <comment ref="C562" authorId="0">
      <text>
        <r>
          <rPr>
            <b/>
            <sz val="8"/>
            <rFont val="Tahoma"/>
            <family val="0"/>
          </rPr>
          <t>i33:  By clando</t>
        </r>
        <r>
          <rPr>
            <sz val="8"/>
            <rFont val="Tahoma"/>
            <family val="0"/>
          </rPr>
          <t xml:space="preserve">
</t>
        </r>
      </text>
    </comment>
    <comment ref="C563" authorId="0">
      <text>
        <r>
          <rPr>
            <b/>
            <sz val="8"/>
            <rFont val="Tahoma"/>
            <family val="0"/>
          </rPr>
          <t>i33:  By clando</t>
        </r>
        <r>
          <rPr>
            <sz val="8"/>
            <rFont val="Tahoma"/>
            <family val="0"/>
          </rPr>
          <t xml:space="preserve">
</t>
        </r>
      </text>
    </comment>
    <comment ref="C612" authorId="2">
      <text>
        <r>
          <rPr>
            <b/>
            <sz val="8"/>
            <rFont val="Tahoma"/>
            <family val="0"/>
          </rPr>
          <t>Hired a bike to check again on the dealer - Christiantus who promised to provide ivory. He claimed he had not yet been delivered the ivory.</t>
        </r>
      </text>
    </comment>
    <comment ref="C610" authorId="0">
      <text>
        <r>
          <rPr>
            <b/>
            <sz val="8"/>
            <rFont val="Tahoma"/>
            <family val="0"/>
          </rPr>
          <t>i26: by clando</t>
        </r>
        <r>
          <rPr>
            <sz val="8"/>
            <rFont val="Tahoma"/>
            <family val="0"/>
          </rPr>
          <t xml:space="preserve">
</t>
        </r>
      </text>
    </comment>
    <comment ref="C611" authorId="0">
      <text>
        <r>
          <rPr>
            <b/>
            <sz val="8"/>
            <rFont val="Tahoma"/>
            <family val="0"/>
          </rPr>
          <t>i26: by clando</t>
        </r>
        <r>
          <rPr>
            <sz val="8"/>
            <rFont val="Tahoma"/>
            <family val="0"/>
          </rPr>
          <t xml:space="preserve">
</t>
        </r>
      </text>
    </comment>
    <comment ref="C704" authorId="1">
      <text>
        <r>
          <rPr>
            <b/>
            <sz val="8"/>
            <rFont val="Tahoma"/>
            <family val="0"/>
          </rPr>
          <t>i26: cordinating ivory</t>
        </r>
        <r>
          <rPr>
            <sz val="8"/>
            <rFont val="Tahoma"/>
            <family val="0"/>
          </rPr>
          <t xml:space="preserve">
investigations in Yaounde.</t>
        </r>
      </text>
    </comment>
    <comment ref="C777" authorId="0">
      <text>
        <r>
          <rPr>
            <b/>
            <sz val="8"/>
            <rFont val="Tahoma"/>
            <family val="0"/>
          </rPr>
          <t>julius: Hired car from bafoussam to bagante and back for operations</t>
        </r>
        <r>
          <rPr>
            <sz val="8"/>
            <rFont val="Tahoma"/>
            <family val="0"/>
          </rPr>
          <t xml:space="preserve">
</t>
        </r>
      </text>
    </comment>
    <comment ref="C778" authorId="3">
      <text>
        <r>
          <rPr>
            <b/>
            <sz val="9"/>
            <rFont val="Tahoma"/>
            <family val="2"/>
          </rPr>
          <t xml:space="preserve"> FELIX: fueling of the Nde minfof divisional delegate's car for the Bazou operation</t>
        </r>
        <r>
          <rPr>
            <sz val="9"/>
            <rFont val="Tahoma"/>
            <family val="2"/>
          </rPr>
          <t xml:space="preserve">
</t>
        </r>
      </text>
    </comment>
    <comment ref="C779" authorId="4">
      <text>
        <r>
          <rPr>
            <b/>
            <sz val="8"/>
            <rFont val="Tahoma"/>
            <family val="2"/>
          </rPr>
          <t>Felix: Hired car for the transportation of chimp from Bazou to Limbe</t>
        </r>
        <r>
          <rPr>
            <sz val="8"/>
            <rFont val="Tahoma"/>
            <family val="2"/>
          </rPr>
          <t xml:space="preserve">
</t>
        </r>
      </text>
    </comment>
    <comment ref="C780" authorId="4">
      <text>
        <r>
          <rPr>
            <b/>
            <sz val="8"/>
            <rFont val="Tahoma"/>
            <family val="2"/>
          </rPr>
          <t>felix: left Yaoundé with a full fuel but had to fuel the car at bafang to take us to limbe</t>
        </r>
        <r>
          <rPr>
            <sz val="8"/>
            <rFont val="Tahoma"/>
            <family val="2"/>
          </rPr>
          <t xml:space="preserve">
</t>
        </r>
      </text>
    </comment>
    <comment ref="C781" authorId="4">
      <text>
        <r>
          <rPr>
            <b/>
            <sz val="8"/>
            <rFont val="Tahoma"/>
            <family val="2"/>
          </rPr>
          <t>felix: fully fuel the car on arrival to Yaounde because the car was handed to us with a full fuel tank</t>
        </r>
        <r>
          <rPr>
            <sz val="8"/>
            <rFont val="Tahoma"/>
            <family val="2"/>
          </rPr>
          <t xml:space="preserve">
</t>
        </r>
      </text>
    </comment>
    <comment ref="C813" authorId="3">
      <text>
        <r>
          <rPr>
            <b/>
            <sz val="9"/>
            <rFont val="Tahoma"/>
            <family val="2"/>
          </rPr>
          <t xml:space="preserve"> FELIX: construction of a wood cage to be used in the transportation of the chimp from Bazou to Limbe</t>
        </r>
        <r>
          <rPr>
            <sz val="9"/>
            <rFont val="Tahoma"/>
            <family val="2"/>
          </rPr>
          <t xml:space="preserve">
</t>
        </r>
      </text>
    </comment>
    <comment ref="C814" authorId="3">
      <text>
        <r>
          <rPr>
            <b/>
            <sz val="9"/>
            <rFont val="Tahoma"/>
            <family val="2"/>
          </rPr>
          <t xml:space="preserve"> FELIX: Paid a welder to cut the iron cage inorder to remove the chimp in bazou </t>
        </r>
        <r>
          <rPr>
            <sz val="9"/>
            <rFont val="Tahoma"/>
            <family val="2"/>
          </rPr>
          <t xml:space="preserve">
informed management</t>
        </r>
      </text>
    </comment>
    <comment ref="C815" authorId="3">
      <text>
        <r>
          <rPr>
            <b/>
            <sz val="9"/>
            <rFont val="Tahoma"/>
            <family val="2"/>
          </rPr>
          <t xml:space="preserve"> FELIX: bought a five meter rope which was used to tie the wood cage to the car for transportation with no receipt because the only available seller did not have a receipt booklet</t>
        </r>
        <r>
          <rPr>
            <sz val="9"/>
            <rFont val="Tahoma"/>
            <family val="2"/>
          </rPr>
          <t xml:space="preserve">
</t>
        </r>
      </text>
    </comment>
    <comment ref="C79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Dr. John of the limbe wildlife center.</t>
        </r>
      </text>
    </comment>
    <comment ref="C79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Jonathand of the limbe wildlife center.</t>
        </r>
      </text>
    </comment>
    <comment ref="C837" authorId="1">
      <text>
        <r>
          <rPr>
            <b/>
            <sz val="8"/>
            <rFont val="Tahoma"/>
            <family val="0"/>
          </rPr>
          <t>Alain: Bazou op</t>
        </r>
        <r>
          <rPr>
            <sz val="8"/>
            <rFont val="Tahoma"/>
            <family val="0"/>
          </rPr>
          <t xml:space="preserve">
</t>
        </r>
      </text>
    </comment>
    <comment ref="C838" authorId="1">
      <text>
        <r>
          <rPr>
            <b/>
            <sz val="8"/>
            <rFont val="Tahoma"/>
            <family val="0"/>
          </rPr>
          <t>Alain:</t>
        </r>
        <r>
          <rPr>
            <sz val="8"/>
            <rFont val="Tahoma"/>
            <family val="0"/>
          </rPr>
          <t xml:space="preserve">
Bazou op</t>
        </r>
      </text>
    </comment>
    <comment ref="C880" authorId="1">
      <text>
        <r>
          <rPr>
            <b/>
            <sz val="8"/>
            <rFont val="Tahoma"/>
            <family val="0"/>
          </rPr>
          <t>Felix: Bazou op</t>
        </r>
        <r>
          <rPr>
            <sz val="8"/>
            <rFont val="Tahoma"/>
            <family val="0"/>
          </rPr>
          <t xml:space="preserve">
</t>
        </r>
      </text>
    </comment>
    <comment ref="C881" authorId="1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Bazou op</t>
        </r>
      </text>
    </comment>
    <comment ref="C882" authorId="1">
      <text>
        <r>
          <rPr>
            <b/>
            <sz val="8"/>
            <rFont val="Tahoma"/>
            <family val="0"/>
          </rPr>
          <t>Felix:</t>
        </r>
        <r>
          <rPr>
            <sz val="8"/>
            <rFont val="Tahoma"/>
            <family val="0"/>
          </rPr>
          <t xml:space="preserve">
 bazou op</t>
        </r>
      </text>
    </comment>
    <comment ref="C887" authorId="1">
      <text>
        <r>
          <rPr>
            <b/>
            <sz val="8"/>
            <rFont val="Tahoma"/>
            <family val="0"/>
          </rPr>
          <t>Felic: bazou chip transportation</t>
        </r>
        <r>
          <rPr>
            <sz val="8"/>
            <rFont val="Tahoma"/>
            <family val="0"/>
          </rPr>
          <t xml:space="preserve">
</t>
        </r>
      </text>
    </comment>
    <comment ref="C907" authorId="3">
      <text>
        <r>
          <rPr>
            <b/>
            <sz val="9"/>
            <rFont val="Tahoma"/>
            <family val="2"/>
          </rPr>
          <t xml:space="preserve"> FELIX: called john of the limbe wildlife center from a phone booth in the night to arranged for the bazou mission</t>
        </r>
        <r>
          <rPr>
            <sz val="9"/>
            <rFont val="Tahoma"/>
            <family val="2"/>
          </rPr>
          <t xml:space="preserve">
</t>
        </r>
      </text>
    </comment>
    <comment ref="C911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Bamenda to update ofir</t>
        </r>
      </text>
    </comment>
    <comment ref="C912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Bamenda to update ofir</t>
        </r>
      </text>
    </comment>
    <comment ref="C913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Douala to update ofir</t>
        </r>
      </text>
    </comment>
    <comment ref="C914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dla to receive docs on parrots case </t>
        </r>
      </text>
    </comment>
    <comment ref="C915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Yaoundé to update 0fir</t>
        </r>
      </text>
    </comment>
    <comment ref="C916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Yaoundé to update ofir</t>
        </r>
      </text>
    </comment>
    <comment ref="C917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Yaoundé to update ofir</t>
        </r>
      </text>
    </comment>
    <comment ref="C918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Yaoundé to update ofir</t>
        </r>
      </text>
    </comment>
    <comment ref="C919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Yaoundé to update ofir</t>
        </r>
      </text>
    </comment>
    <comment ref="C927" authorId="4">
      <text>
        <r>
          <rPr>
            <b/>
            <sz val="8"/>
            <rFont val="Tahoma"/>
            <family val="0"/>
          </rPr>
          <t>Aimé: clando</t>
        </r>
        <r>
          <rPr>
            <sz val="8"/>
            <rFont val="Tahoma"/>
            <family val="0"/>
          </rPr>
          <t xml:space="preserve">
</t>
        </r>
      </text>
    </comment>
    <comment ref="C934" authorId="4">
      <text>
        <r>
          <rPr>
            <b/>
            <sz val="8"/>
            <rFont val="Tahoma"/>
            <family val="2"/>
          </rPr>
          <t>Aimé: Clando</t>
        </r>
        <r>
          <rPr>
            <sz val="8"/>
            <rFont val="Tahoma"/>
            <family val="2"/>
          </rPr>
          <t xml:space="preserve">
</t>
        </r>
      </text>
    </comment>
    <comment ref="C935" authorId="4">
      <text>
        <r>
          <rPr>
            <b/>
            <sz val="8"/>
            <rFont val="Tahoma"/>
            <family val="2"/>
          </rPr>
          <t>Aimé: Clando</t>
        </r>
        <r>
          <rPr>
            <sz val="8"/>
            <rFont val="Tahoma"/>
            <family val="2"/>
          </rPr>
          <t xml:space="preserve">
</t>
        </r>
      </text>
    </comment>
    <comment ref="C966" authorId="6">
      <text>
        <r>
          <rPr>
            <b/>
            <sz val="8"/>
            <rFont val="Tahoma"/>
            <family val="2"/>
          </rPr>
          <t>Aimé: local transport in Yaoundé before travelling</t>
        </r>
        <r>
          <rPr>
            <sz val="8"/>
            <rFont val="Tahoma"/>
            <family val="2"/>
          </rPr>
          <t xml:space="preserve">
</t>
        </r>
      </text>
    </comment>
    <comment ref="C967" authorId="6">
      <text>
        <r>
          <rPr>
            <b/>
            <sz val="8"/>
            <rFont val="Tahoma"/>
            <family val="2"/>
          </rPr>
          <t>Aimé: local transport from house to moto  parck</t>
        </r>
        <r>
          <rPr>
            <sz val="8"/>
            <rFont val="Tahoma"/>
            <family val="2"/>
          </rPr>
          <t xml:space="preserve">
</t>
        </r>
      </text>
    </comment>
    <comment ref="C969" authorId="6">
      <text>
        <r>
          <rPr>
            <b/>
            <sz val="8"/>
            <rFont val="Tahoma"/>
            <family val="2"/>
          </rPr>
          <t>Aimé: special taxi arrive in Yaoude at 4 o'clorck in the morning</t>
        </r>
        <r>
          <rPr>
            <sz val="8"/>
            <rFont val="Tahoma"/>
            <family val="2"/>
          </rPr>
          <t xml:space="preserve">
</t>
        </r>
      </text>
    </comment>
    <comment ref="C973" authorId="6">
      <text>
        <r>
          <rPr>
            <b/>
            <sz val="8"/>
            <rFont val="Tahoma"/>
            <family val="2"/>
          </rPr>
          <t>Aimé: local transport in Yaounde before travelling</t>
        </r>
        <r>
          <rPr>
            <sz val="8"/>
            <rFont val="Tahoma"/>
            <family val="2"/>
          </rPr>
          <t xml:space="preserve">
</t>
        </r>
      </text>
    </comment>
    <comment ref="C974" authorId="6">
      <text>
        <r>
          <rPr>
            <b/>
            <sz val="8"/>
            <rFont val="Tahoma"/>
            <family val="2"/>
          </rPr>
          <t>Aimé: local transport at Ntui</t>
        </r>
        <r>
          <rPr>
            <sz val="8"/>
            <rFont val="Tahoma"/>
            <family val="2"/>
          </rPr>
          <t xml:space="preserve">
</t>
        </r>
      </text>
    </comment>
    <comment ref="C982" authorId="4">
      <text>
        <r>
          <rPr>
            <b/>
            <sz val="8"/>
            <rFont val="Tahoma"/>
            <family val="2"/>
          </rPr>
          <t>Aimé: transport from house to ECOFAC and to Alain house</t>
        </r>
        <r>
          <rPr>
            <sz val="8"/>
            <rFont val="Tahoma"/>
            <family val="2"/>
          </rPr>
          <t xml:space="preserve">
</t>
        </r>
      </text>
    </comment>
    <comment ref="C983" authorId="4">
      <text>
        <r>
          <rPr>
            <b/>
            <sz val="8"/>
            <rFont val="Tahoma"/>
            <family val="2"/>
          </rPr>
          <t>Aimé: transport from house to ECOFAC FOR A meeting with conservator</t>
        </r>
        <r>
          <rPr>
            <sz val="8"/>
            <rFont val="Tahoma"/>
            <family val="2"/>
          </rPr>
          <t xml:space="preserve">
</t>
        </r>
      </text>
    </comment>
    <comment ref="C984" authorId="4">
      <text>
        <r>
          <rPr>
            <b/>
            <sz val="8"/>
            <rFont val="Tahoma"/>
            <family val="2"/>
          </rPr>
          <t xml:space="preserve">Aimé: transport from house to Alain and Emeline place </t>
        </r>
        <r>
          <rPr>
            <sz val="8"/>
            <rFont val="Tahoma"/>
            <family val="2"/>
          </rPr>
          <t xml:space="preserve">
</t>
        </r>
      </text>
    </comment>
    <comment ref="C985" authorId="4">
      <text>
        <r>
          <rPr>
            <b/>
            <sz val="8"/>
            <rFont val="Tahoma"/>
            <family val="2"/>
          </rPr>
          <t>Aimé: Local transport from house to auto parc</t>
        </r>
        <r>
          <rPr>
            <sz val="8"/>
            <rFont val="Tahoma"/>
            <family val="2"/>
          </rPr>
          <t xml:space="preserve">
</t>
        </r>
      </text>
    </comment>
    <comment ref="C990" authorId="4">
      <text>
        <r>
          <rPr>
            <b/>
            <sz val="8"/>
            <rFont val="Tahoma"/>
            <family val="2"/>
          </rPr>
          <t>Aimé: special taxi arrive at yaounde at 1 o'clock in the night</t>
        </r>
        <r>
          <rPr>
            <sz val="8"/>
            <rFont val="Tahoma"/>
            <family val="2"/>
          </rPr>
          <t xml:space="preserve">
</t>
        </r>
      </text>
    </comment>
    <comment ref="C991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yde, hired taxi for one hour to deposit certified docs in case sama vs ofir at minjustice and to lawyer</t>
        </r>
      </text>
    </comment>
    <comment ref="C998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special in b'da, arrived at 5.30 am</t>
        </r>
      </text>
    </comment>
    <comment ref="C1002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yde, arrived at 5.00am</t>
        </r>
      </text>
    </comment>
    <comment ref="C1005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when to airport two times to solve the issue of buying air ticket</t>
        </r>
      </text>
    </comment>
    <comment ref="C1007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left hotel at 5.30 am to take 1st bus</t>
        </r>
      </text>
    </comment>
    <comment ref="C1010" authorId="5">
      <text>
        <r>
          <rPr>
            <sz val="8"/>
            <rFont val="Tahoma"/>
            <family val="2"/>
          </rPr>
          <t>Alain:
meeting with Me Djimi on strategy in Minfof vs Sama case</t>
        </r>
      </text>
    </comment>
    <comment ref="C1012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local transport in yde, work with lawyer of Dla to meet State counsel and notify summons in 3.9 case</t>
        </r>
      </text>
    </comment>
    <comment ref="C1015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local transport in yde to meet Conservator before travelling to dla </t>
        </r>
      </text>
    </comment>
    <comment ref="C1016" authorId="5">
      <text>
        <r>
          <rPr>
            <b/>
            <sz val="8"/>
            <rFont val="Tahoma"/>
            <family val="2"/>
          </rPr>
          <t xml:space="preserve">Alain: </t>
        </r>
        <r>
          <rPr>
            <sz val="8"/>
            <rFont val="Tahoma"/>
            <family val="2"/>
          </rPr>
          <t xml:space="preserve">
in dla</t>
        </r>
      </text>
    </comment>
    <comment ref="C1018" authorId="5">
      <text>
        <r>
          <rPr>
            <b/>
            <sz val="8"/>
            <rFont val="Tahoma"/>
            <family val="2"/>
          </rPr>
          <t>Alain: local transport in douala</t>
        </r>
        <r>
          <rPr>
            <sz val="8"/>
            <rFont val="Tahoma"/>
            <family val="2"/>
          </rPr>
          <t xml:space="preserve">
</t>
        </r>
      </text>
    </comment>
    <comment ref="C1019" authorId="5">
      <text>
        <r>
          <rPr>
            <b/>
            <sz val="8"/>
            <rFont val="Tahoma"/>
            <family val="2"/>
          </rPr>
          <t xml:space="preserve">Alain: special taxi </t>
        </r>
        <r>
          <rPr>
            <b/>
            <sz val="8"/>
            <rFont val="Tahoma"/>
            <family val="2"/>
          </rPr>
          <t>in yde, arrived at 11.45 pm</t>
        </r>
      </text>
    </comment>
    <comment ref="C1037" authorId="3">
      <text>
        <r>
          <rPr>
            <b/>
            <sz val="9"/>
            <rFont val="Tahoma"/>
            <family val="2"/>
          </rPr>
          <t xml:space="preserve"> FELIX: went for the audience of abdoulaye ousmanou with chief of wildlife of centerr region at the TPI centre administratif</t>
        </r>
        <r>
          <rPr>
            <sz val="9"/>
            <rFont val="Tahoma"/>
            <family val="2"/>
          </rPr>
          <t xml:space="preserve">
</t>
        </r>
      </text>
    </comment>
    <comment ref="C1038" authorId="3">
      <text>
        <r>
          <rPr>
            <b/>
            <sz val="9"/>
            <rFont val="Tahoma"/>
            <family val="2"/>
          </rPr>
          <t xml:space="preserve"> FELIX: met aime to hand to him the corruption tablet which we are  working on. </t>
        </r>
        <r>
          <rPr>
            <sz val="9"/>
            <rFont val="Tahoma"/>
            <family val="2"/>
          </rPr>
          <t xml:space="preserve">
</t>
        </r>
      </text>
    </comment>
    <comment ref="C1039" authorId="3">
      <text>
        <r>
          <rPr>
            <b/>
            <sz val="9"/>
            <rFont val="Tahoma"/>
            <family val="2"/>
          </rPr>
          <t>FELIX: went to mvan to collect the letter send from bertoua by maitre Zangue but it was not yet available</t>
        </r>
        <r>
          <rPr>
            <sz val="9"/>
            <rFont val="Tahoma"/>
            <family val="2"/>
          </rPr>
          <t xml:space="preserve">
</t>
        </r>
      </text>
    </comment>
    <comment ref="C1040" authorId="3">
      <text>
        <r>
          <rPr>
            <b/>
            <sz val="9"/>
            <rFont val="Tahoma"/>
            <family val="2"/>
          </rPr>
          <t xml:space="preserve"> FELIX: went to mvan on the second occassion to collect the letter send by maitre Zangue</t>
        </r>
        <r>
          <rPr>
            <sz val="9"/>
            <rFont val="Tahoma"/>
            <family val="2"/>
          </rPr>
          <t xml:space="preserve">
</t>
        </r>
      </text>
    </comment>
    <comment ref="C1058" authorId="4">
      <text>
        <r>
          <rPr>
            <b/>
            <sz val="8"/>
            <rFont val="Tahoma"/>
            <family val="2"/>
          </rPr>
          <t>Rollin: Transport from house to Me Ngongang Chamber to collect and send the summons of Teng to Me Tcheugueu</t>
        </r>
        <r>
          <rPr>
            <sz val="8"/>
            <rFont val="Tahoma"/>
            <family val="2"/>
          </rPr>
          <t xml:space="preserve">
</t>
        </r>
      </text>
    </comment>
    <comment ref="C1067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no rooms for 5,000 available</t>
        </r>
      </text>
    </comment>
    <comment ref="C1091" authorId="6">
      <text>
        <r>
          <rPr>
            <b/>
            <sz val="8"/>
            <rFont val="Tahoma"/>
            <family val="2"/>
          </rPr>
          <t>Aimé: Mineral water at Ntui</t>
        </r>
        <r>
          <rPr>
            <sz val="8"/>
            <rFont val="Tahoma"/>
            <family val="2"/>
          </rPr>
          <t xml:space="preserve">
</t>
        </r>
      </text>
    </comment>
    <comment ref="C1093" authorId="6">
      <text>
        <r>
          <rPr>
            <b/>
            <sz val="8"/>
            <rFont val="Tahoma"/>
            <family val="2"/>
          </rPr>
          <t>Aimé: mineral water at Ntui</t>
        </r>
        <r>
          <rPr>
            <sz val="8"/>
            <rFont val="Tahoma"/>
            <family val="2"/>
          </rPr>
          <t xml:space="preserve">
</t>
        </r>
      </text>
    </comment>
    <comment ref="C1095" authorId="6">
      <text>
        <r>
          <rPr>
            <b/>
            <sz val="8"/>
            <rFont val="Tahoma"/>
            <family val="2"/>
          </rPr>
          <t>Aimé: mineral water at Djoum</t>
        </r>
        <r>
          <rPr>
            <sz val="8"/>
            <rFont val="Tahoma"/>
            <family val="2"/>
          </rPr>
          <t xml:space="preserve">
</t>
        </r>
      </text>
    </comment>
    <comment ref="C1097" authorId="6">
      <text>
        <r>
          <rPr>
            <b/>
            <sz val="8"/>
            <rFont val="Tahoma"/>
            <family val="2"/>
          </rPr>
          <t>Aimé: mineral water at Djoum</t>
        </r>
        <r>
          <rPr>
            <sz val="8"/>
            <rFont val="Tahoma"/>
            <family val="2"/>
          </rPr>
          <t xml:space="preserve">
</t>
        </r>
      </text>
    </comment>
    <comment ref="C1102" authorId="4">
      <text>
        <r>
          <rPr>
            <b/>
            <sz val="8"/>
            <rFont val="Tahoma"/>
            <family val="2"/>
          </rPr>
          <t>Aimé: mineral water at Djoum</t>
        </r>
        <r>
          <rPr>
            <sz val="8"/>
            <rFont val="Tahoma"/>
            <family val="2"/>
          </rPr>
          <t xml:space="preserve">
</t>
        </r>
      </text>
    </comment>
    <comment ref="C1104" authorId="4">
      <text>
        <r>
          <rPr>
            <b/>
            <sz val="8"/>
            <rFont val="Tahoma"/>
            <family val="2"/>
          </rPr>
          <t>Aimé: mineral water at Djoum</t>
        </r>
        <r>
          <rPr>
            <sz val="8"/>
            <rFont val="Tahoma"/>
            <family val="2"/>
          </rPr>
          <t xml:space="preserve">
</t>
        </r>
      </text>
    </comment>
    <comment ref="C1117" authorId="4">
      <text>
        <r>
          <rPr>
            <b/>
            <sz val="8"/>
            <rFont val="Tahoma"/>
            <family val="2"/>
          </rPr>
          <t>Madola: mineral water at Ntui</t>
        </r>
        <r>
          <rPr>
            <sz val="8"/>
            <rFont val="Tahoma"/>
            <family val="2"/>
          </rPr>
          <t xml:space="preserve">
</t>
        </r>
      </text>
    </comment>
    <comment ref="C1118" authorId="4">
      <text>
        <r>
          <rPr>
            <b/>
            <sz val="8"/>
            <rFont val="Tahoma"/>
            <family val="2"/>
          </rPr>
          <t>Madola: mineral water at Ntui</t>
        </r>
        <r>
          <rPr>
            <sz val="8"/>
            <rFont val="Tahoma"/>
            <family val="2"/>
          </rPr>
          <t xml:space="preserve">
</t>
        </r>
      </text>
    </comment>
    <comment ref="C1127" authorId="4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130" authorId="4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134" authorId="6">
      <text>
        <r>
          <rPr>
            <b/>
            <sz val="8"/>
            <rFont val="Tahoma"/>
            <family val="2"/>
          </rPr>
          <t>Rollin: Mineral water at Abong-Mbang</t>
        </r>
        <r>
          <rPr>
            <sz val="8"/>
            <rFont val="Tahoma"/>
            <family val="2"/>
          </rPr>
          <t xml:space="preserve">
</t>
        </r>
      </text>
    </comment>
    <comment ref="C1137" authorId="4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139" authorId="4">
      <text>
        <r>
          <rPr>
            <b/>
            <sz val="8"/>
            <rFont val="Tahoma"/>
            <family val="2"/>
          </rPr>
          <t>Rollin: Mineral water at Mamfe</t>
        </r>
        <r>
          <rPr>
            <sz val="8"/>
            <rFont val="Tahoma"/>
            <family val="2"/>
          </rPr>
          <t xml:space="preserve">
</t>
        </r>
      </text>
    </comment>
    <comment ref="C1145" authorId="4">
      <text>
        <r>
          <rPr>
            <b/>
            <sz val="8"/>
            <rFont val="Tahoma"/>
            <family val="2"/>
          </rPr>
          <t xml:space="preserve">Aimé: some documents of the case file of Sama </t>
        </r>
        <r>
          <rPr>
            <sz val="8"/>
            <rFont val="Tahoma"/>
            <family val="2"/>
          </rPr>
          <t xml:space="preserve">
</t>
        </r>
      </text>
    </comment>
    <comment ref="C1146" authorId="4">
      <text>
        <r>
          <rPr>
            <b/>
            <sz val="8"/>
            <rFont val="Tahoma"/>
            <family val="2"/>
          </rPr>
          <t>Aimé: Some documents of case file of MINFOF c/ Sama</t>
        </r>
        <r>
          <rPr>
            <sz val="8"/>
            <rFont val="Tahoma"/>
            <family val="2"/>
          </rPr>
          <t xml:space="preserve">
</t>
        </r>
      </text>
    </comment>
    <comment ref="C1147" authorId="6">
      <text>
        <r>
          <rPr>
            <b/>
            <sz val="8"/>
            <rFont val="Tahoma"/>
            <family val="2"/>
          </rPr>
          <t>Aimé: Letter from Amssy of USA</t>
        </r>
        <r>
          <rPr>
            <sz val="8"/>
            <rFont val="Tahoma"/>
            <family val="2"/>
          </rPr>
          <t xml:space="preserve">
</t>
        </r>
      </text>
    </comment>
    <comment ref="C1149" authorId="5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in dla,to print parrots case file</t>
        </r>
      </text>
    </comment>
    <comment ref="C1150" authorId="3">
      <text>
        <r>
          <rPr>
            <b/>
            <sz val="9"/>
            <rFont val="Tahoma"/>
            <family val="2"/>
          </rPr>
          <t xml:space="preserve"> FELIX:photocopy of the offence statement of the bazou chimp operation</t>
        </r>
        <r>
          <rPr>
            <sz val="9"/>
            <rFont val="Tahoma"/>
            <family val="2"/>
          </rPr>
          <t xml:space="preserve">
</t>
        </r>
      </text>
    </comment>
    <comment ref="C1151" authorId="3">
      <text>
        <r>
          <rPr>
            <b/>
            <sz val="9"/>
            <rFont val="Tahoma"/>
            <family val="2"/>
          </rPr>
          <t xml:space="preserve"> FELIX: photocopy of the douala parrot report from the ministry</t>
        </r>
        <r>
          <rPr>
            <sz val="9"/>
            <rFont val="Tahoma"/>
            <family val="2"/>
          </rPr>
          <t xml:space="preserve">
</t>
        </r>
      </text>
    </comment>
    <comment ref="C1152" authorId="4">
      <text>
        <r>
          <rPr>
            <b/>
            <sz val="8"/>
            <rFont val="Tahoma"/>
            <family val="2"/>
          </rPr>
          <t>Rollin: Travelling documents of Ofir and letter to Deucth and US ambassy</t>
        </r>
        <r>
          <rPr>
            <sz val="8"/>
            <rFont val="Tahoma"/>
            <family val="2"/>
          </rPr>
          <t xml:space="preserve">
</t>
        </r>
      </text>
    </comment>
    <comment ref="C1153" authorId="4">
      <text>
        <r>
          <rPr>
            <b/>
            <sz val="8"/>
            <rFont val="Tahoma"/>
            <family val="2"/>
          </rPr>
          <t>Rollin: some documents of Teng case</t>
        </r>
        <r>
          <rPr>
            <sz val="8"/>
            <rFont val="Tahoma"/>
            <family val="2"/>
          </rPr>
          <t xml:space="preserve">
</t>
        </r>
      </text>
    </comment>
    <comment ref="C1161" authorId="4">
      <text>
        <r>
          <rPr>
            <b/>
            <sz val="8"/>
            <rFont val="Tahoma"/>
            <family val="2"/>
          </rPr>
          <t>Aimé: transport and logistics from Yaounde to Ntui for the case of Ramoni</t>
        </r>
        <r>
          <rPr>
            <sz val="8"/>
            <rFont val="Tahoma"/>
            <family val="2"/>
          </rPr>
          <t xml:space="preserve">
</t>
        </r>
      </text>
    </comment>
    <comment ref="C1162" authorId="4">
      <text>
        <r>
          <rPr>
            <b/>
            <sz val="8"/>
            <rFont val="Tahoma"/>
            <family val="2"/>
          </rPr>
          <t>Aimé: transport and logistics from Yaounde to Djoum for the case of Manga clother and Awono</t>
        </r>
        <r>
          <rPr>
            <sz val="8"/>
            <rFont val="Tahoma"/>
            <family val="2"/>
          </rPr>
          <t xml:space="preserve">
</t>
        </r>
      </text>
    </comment>
    <comment ref="C1163" authorId="4">
      <text>
        <r>
          <rPr>
            <b/>
            <sz val="8"/>
            <rFont val="Tahoma"/>
            <family val="2"/>
          </rPr>
          <t>Aimé: transport and logistics from Yaounde to Sangmelima for the case of Bolap and others</t>
        </r>
        <r>
          <rPr>
            <sz val="8"/>
            <rFont val="Tahoma"/>
            <family val="2"/>
          </rPr>
          <t xml:space="preserve">
</t>
        </r>
      </text>
    </comment>
    <comment ref="C1164" authorId="4">
      <text>
        <r>
          <rPr>
            <b/>
            <sz val="8"/>
            <rFont val="Tahoma"/>
            <family val="2"/>
          </rPr>
          <t>Alain: professional fees for the case of Sama Vs Ofir</t>
        </r>
        <r>
          <rPr>
            <sz val="8"/>
            <rFont val="Tahoma"/>
            <family val="2"/>
          </rPr>
          <t xml:space="preserve">
</t>
        </r>
      </text>
    </comment>
    <comment ref="C1165" authorId="4">
      <text>
        <r>
          <rPr>
            <b/>
            <sz val="8"/>
            <rFont val="Tahoma"/>
            <family val="2"/>
          </rPr>
          <t>Alain:  professional fees for the case of Bate and Kengouo - Douala</t>
        </r>
        <r>
          <rPr>
            <sz val="8"/>
            <rFont val="Tahoma"/>
            <family val="2"/>
          </rPr>
          <t xml:space="preserve">
</t>
        </r>
      </text>
    </comment>
    <comment ref="C1166" authorId="4">
      <text>
        <r>
          <rPr>
            <b/>
            <sz val="8"/>
            <rFont val="Tahoma"/>
            <family val="2"/>
          </rPr>
          <t>Alain: professional fees for the case of Mengang and others - Nkambe</t>
        </r>
        <r>
          <rPr>
            <sz val="8"/>
            <rFont val="Tahoma"/>
            <family val="2"/>
          </rPr>
          <t xml:space="preserve">
</t>
        </r>
      </text>
    </comment>
    <comment ref="C1167" authorId="4">
      <text>
        <r>
          <rPr>
            <b/>
            <sz val="8"/>
            <rFont val="Tahoma"/>
            <family val="2"/>
          </rPr>
          <t>Alain: transport and logistics from Douala to Yaoundé for the case of Teng and others</t>
        </r>
        <r>
          <rPr>
            <sz val="8"/>
            <rFont val="Tahoma"/>
            <family val="2"/>
          </rPr>
          <t xml:space="preserve">
</t>
        </r>
      </text>
    </comment>
    <comment ref="C1168" authorId="4">
      <text>
        <r>
          <rPr>
            <b/>
            <sz val="8"/>
            <rFont val="Tahoma"/>
            <family val="2"/>
          </rPr>
          <t>Rollin: Transport and logistics from Kumba to Mamfe for the case of Agbor</t>
        </r>
        <r>
          <rPr>
            <sz val="8"/>
            <rFont val="Tahoma"/>
            <family val="2"/>
          </rPr>
          <t xml:space="preserve">
</t>
        </r>
      </text>
    </comment>
    <comment ref="C1169" authorId="4">
      <text>
        <r>
          <rPr>
            <b/>
            <sz val="8"/>
            <rFont val="Tahoma"/>
            <family val="2"/>
          </rPr>
          <t>Rollin: Transport and logistics from Kumba to Mamfe for the case of Agbor</t>
        </r>
        <r>
          <rPr>
            <sz val="8"/>
            <rFont val="Tahoma"/>
            <family val="2"/>
          </rPr>
          <t xml:space="preserve">
</t>
        </r>
      </text>
    </comment>
    <comment ref="C1173" authorId="4">
      <text>
        <r>
          <rPr>
            <sz val="8"/>
            <rFont val="Tahoma"/>
            <family val="2"/>
          </rPr>
          <t>Alain: In Douala Costs of summons paid to  the bailiff for the case of Teng and others</t>
        </r>
      </text>
    </comment>
    <comment ref="C1174" authorId="4">
      <text>
        <r>
          <rPr>
            <b/>
            <sz val="8"/>
            <rFont val="Tahoma"/>
            <family val="2"/>
          </rPr>
          <t>Alain: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Costs of summons paid to  the bailiff for the case of Teng and others</t>
        </r>
      </text>
    </comment>
    <comment ref="C1175" authorId="4">
      <text>
        <r>
          <rPr>
            <b/>
            <sz val="8"/>
            <rFont val="Tahoma"/>
            <family val="2"/>
          </rPr>
          <t>David:</t>
        </r>
        <r>
          <rPr>
            <sz val="8"/>
            <rFont val="Tahoma"/>
            <family val="2"/>
          </rPr>
          <t xml:space="preserve">
Costs of summons paid to the bailiff for the case of 1 tonne</t>
        </r>
      </text>
    </comment>
    <comment ref="C1179" authorId="5">
      <text>
        <r>
          <rPr>
            <b/>
            <sz val="8"/>
            <rFont val="Tahoma"/>
            <family val="2"/>
          </rPr>
          <t>Valued Packard Bell Customer:</t>
        </r>
        <r>
          <rPr>
            <sz val="8"/>
            <rFont val="Tahoma"/>
            <family val="2"/>
          </rPr>
          <t xml:space="preserve">
in dla, sent letter of designation of representative in one ton ivory case to felix to deposit at Ministry</t>
        </r>
      </text>
    </comment>
    <comment ref="C1180" authorId="3">
      <text>
        <r>
          <rPr>
            <b/>
            <sz val="9"/>
            <rFont val="Tahoma"/>
            <family val="2"/>
          </rPr>
          <t xml:space="preserve"> FELIX: send the douala parrot seizure report to alain in douala</t>
        </r>
        <r>
          <rPr>
            <sz val="9"/>
            <rFont val="Tahoma"/>
            <family val="2"/>
          </rPr>
          <t xml:space="preserve">
</t>
        </r>
      </text>
    </comment>
    <comment ref="C1181" authorId="4">
      <text>
        <r>
          <rPr>
            <b/>
            <sz val="8"/>
            <rFont val="Tahoma"/>
            <family val="2"/>
          </rPr>
          <t>Rollin: case fiel of Teng to Me Tcheugueu in Douala</t>
        </r>
        <r>
          <rPr>
            <sz val="8"/>
            <rFont val="Tahoma"/>
            <family val="2"/>
          </rPr>
          <t xml:space="preserve">
</t>
        </r>
      </text>
    </comment>
    <comment ref="E1188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191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195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1197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1228" authorId="1">
      <text>
        <r>
          <rPr>
            <b/>
            <sz val="8"/>
            <rFont val="Tahoma"/>
            <family val="0"/>
          </rPr>
          <t>Eric:</t>
        </r>
        <r>
          <rPr>
            <sz val="8"/>
            <rFont val="Tahoma"/>
            <family val="0"/>
          </rPr>
          <t xml:space="preserve">
Bazou op</t>
        </r>
      </text>
    </comment>
    <comment ref="C1266" authorId="7">
      <text>
        <r>
          <rPr>
            <b/>
            <sz val="8"/>
            <rFont val="Tahoma"/>
            <family val="0"/>
          </rPr>
          <t>Eric: Checking of email (Eric and Vincent) and writing of mails  and replying others</t>
        </r>
        <r>
          <rPr>
            <sz val="8"/>
            <rFont val="Tahoma"/>
            <family val="0"/>
          </rPr>
          <t xml:space="preserve">
</t>
        </r>
      </text>
    </comment>
    <comment ref="C1267" authorId="7">
      <text>
        <r>
          <rPr>
            <b/>
            <sz val="8"/>
            <rFont val="Tahoma"/>
            <family val="0"/>
          </rPr>
          <t>Eric: Preparing and sending press release to Josias</t>
        </r>
        <r>
          <rPr>
            <sz val="8"/>
            <rFont val="Tahoma"/>
            <family val="0"/>
          </rPr>
          <t xml:space="preserve">
</t>
        </r>
      </text>
    </comment>
    <comment ref="C1268" authorId="7">
      <text>
        <r>
          <rPr>
            <b/>
            <sz val="8"/>
            <rFont val="Tahoma"/>
            <family val="0"/>
          </rPr>
          <t>Eric: Writing of emails and checking of website statistics</t>
        </r>
        <r>
          <rPr>
            <sz val="8"/>
            <rFont val="Tahoma"/>
            <family val="0"/>
          </rPr>
          <t xml:space="preserve">
</t>
        </r>
      </text>
    </comment>
    <comment ref="C1273" authorId="7">
      <text>
        <r>
          <rPr>
            <b/>
            <sz val="8"/>
            <rFont val="Tahoma"/>
            <family val="0"/>
          </rPr>
          <t>Eric: Inter-urban transport to Bamenda for interviews</t>
        </r>
        <r>
          <rPr>
            <sz val="8"/>
            <rFont val="Tahoma"/>
            <family val="0"/>
          </rPr>
          <t xml:space="preserve">
</t>
        </r>
      </text>
    </comment>
    <comment ref="C1274" authorId="7">
      <text>
        <r>
          <rPr>
            <b/>
            <sz val="8"/>
            <rFont val="Tahoma"/>
            <family val="0"/>
          </rPr>
          <t>Eric: Interurban transport to Yaounde from Bamenda interview trip</t>
        </r>
        <r>
          <rPr>
            <sz val="8"/>
            <rFont val="Tahoma"/>
            <family val="0"/>
          </rPr>
          <t xml:space="preserve">
</t>
        </r>
      </text>
    </comment>
    <comment ref="C1275" authorId="7">
      <text>
        <r>
          <rPr>
            <b/>
            <sz val="8"/>
            <rFont val="Tahoma"/>
            <family val="0"/>
          </rPr>
          <t>Eric: Interurban transport to Bafoussam attend meeting and do presentation</t>
        </r>
        <r>
          <rPr>
            <sz val="8"/>
            <rFont val="Tahoma"/>
            <family val="0"/>
          </rPr>
          <t xml:space="preserve">
</t>
        </r>
      </text>
    </comment>
    <comment ref="C1276" authorId="7">
      <text>
        <r>
          <rPr>
            <b/>
            <sz val="8"/>
            <rFont val="Tahoma"/>
            <family val="0"/>
          </rPr>
          <t>Eric: Interurban transport from Bafoussam after meeting</t>
        </r>
        <r>
          <rPr>
            <sz val="8"/>
            <rFont val="Tahoma"/>
            <family val="0"/>
          </rPr>
          <t xml:space="preserve">
</t>
        </r>
      </text>
    </comment>
    <comment ref="G1279" authorId="1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  <comment ref="G1284" authorId="1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  <comment ref="G1292" authorId="1">
      <text>
        <r>
          <rPr>
            <b/>
            <sz val="8"/>
            <rFont val="Tahoma"/>
            <family val="0"/>
          </rPr>
          <t>User: mission combined with Holiday</t>
        </r>
        <r>
          <rPr>
            <sz val="8"/>
            <rFont val="Tahoma"/>
            <family val="0"/>
          </rPr>
          <t xml:space="preserve">
</t>
        </r>
      </text>
    </comment>
    <comment ref="C1422" authorId="7">
      <text>
        <r>
          <rPr>
            <b/>
            <sz val="8"/>
            <rFont val="Tahoma"/>
            <family val="0"/>
          </rPr>
          <t>Eric: Camera hire for t days for interview traditional rulers North West Region</t>
        </r>
        <r>
          <rPr>
            <sz val="8"/>
            <rFont val="Tahoma"/>
            <family val="0"/>
          </rPr>
          <t xml:space="preserve">
</t>
        </r>
      </text>
    </comment>
    <comment ref="C1427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428" authorId="8">
      <text>
        <r>
          <rPr>
            <b/>
            <sz val="8"/>
            <rFont val="Tahoma"/>
            <family val="0"/>
          </rPr>
          <t>Anna: weekly review of newspaper in the office.</t>
        </r>
        <r>
          <rPr>
            <sz val="8"/>
            <rFont val="Tahoma"/>
            <family val="0"/>
          </rPr>
          <t xml:space="preserve">
</t>
        </r>
      </text>
    </comment>
    <comment ref="C1435" authorId="8">
      <text>
        <r>
          <rPr>
            <b/>
            <sz val="8"/>
            <rFont val="Tahoma"/>
            <family val="0"/>
          </rPr>
          <t>Vincent: photocopy of fact sheets and information kits for traditional rulers taking part at the lela festival in Bali and journalists covering the event.</t>
        </r>
        <r>
          <rPr>
            <sz val="8"/>
            <rFont val="Tahoma"/>
            <family val="0"/>
          </rPr>
          <t xml:space="preserve">
</t>
        </r>
      </text>
    </comment>
    <comment ref="F1841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1842" authorId="7">
      <text>
        <r>
          <rPr>
            <b/>
            <sz val="8"/>
            <rFont val="Tahoma"/>
            <family val="0"/>
          </rPr>
          <t>cynthia: for the work she is doing on website while in the UK</t>
        </r>
        <r>
          <rPr>
            <sz val="8"/>
            <rFont val="Tahoma"/>
            <family val="0"/>
          </rPr>
          <t xml:space="preserve">
</t>
        </r>
      </text>
    </comment>
    <comment ref="F1845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F1848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1857" authorId="1">
      <text>
        <r>
          <rPr>
            <b/>
            <sz val="8"/>
            <rFont val="Tahoma"/>
            <family val="0"/>
          </rPr>
          <t>Ofir: called Josias in CAR</t>
        </r>
        <r>
          <rPr>
            <sz val="8"/>
            <rFont val="Tahoma"/>
            <family val="0"/>
          </rPr>
          <t xml:space="preserve">
</t>
        </r>
      </text>
    </comment>
    <comment ref="C1858" authorId="1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859" authorId="1">
      <text>
        <r>
          <rPr>
            <b/>
            <sz val="8"/>
            <rFont val="Tahoma"/>
            <family val="0"/>
          </rPr>
          <t>Arrey: called Josias for CAR reports</t>
        </r>
      </text>
    </comment>
    <comment ref="C1860" authorId="1">
      <text>
        <r>
          <rPr>
            <b/>
            <sz val="8"/>
            <rFont val="Tahoma"/>
            <family val="0"/>
          </rPr>
          <t>ofir: called josias</t>
        </r>
        <r>
          <rPr>
            <sz val="8"/>
            <rFont val="Tahoma"/>
            <family val="0"/>
          </rPr>
          <t xml:space="preserve">
</t>
        </r>
      </text>
    </comment>
    <comment ref="C1861" authorId="1">
      <text>
        <r>
          <rPr>
            <b/>
            <sz val="8"/>
            <rFont val="Tahoma"/>
            <family val="0"/>
          </rPr>
          <t>Emeline: called josias</t>
        </r>
        <r>
          <rPr>
            <sz val="8"/>
            <rFont val="Tahoma"/>
            <family val="0"/>
          </rPr>
          <t xml:space="preserve">
</t>
        </r>
      </text>
    </comment>
    <comment ref="C1862" authorId="1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863" authorId="1">
      <text>
        <r>
          <rPr>
            <b/>
            <sz val="8"/>
            <rFont val="Tahoma"/>
            <family val="0"/>
          </rPr>
          <t>Arrey: called josias</t>
        </r>
        <r>
          <rPr>
            <sz val="8"/>
            <rFont val="Tahoma"/>
            <family val="0"/>
          </rPr>
          <t xml:space="preserve">
</t>
        </r>
      </text>
    </comment>
    <comment ref="C1864" authorId="1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865" authorId="1">
      <text>
        <r>
          <rPr>
            <b/>
            <sz val="8"/>
            <rFont val="Tahoma"/>
            <family val="0"/>
          </rPr>
          <t>Alain : called CAR</t>
        </r>
        <r>
          <rPr>
            <sz val="8"/>
            <rFont val="Tahoma"/>
            <family val="0"/>
          </rPr>
          <t xml:space="preserve">
</t>
        </r>
      </text>
    </comment>
    <comment ref="C1866" authorId="1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867" authorId="1">
      <text>
        <r>
          <rPr>
            <b/>
            <sz val="8"/>
            <rFont val="Tahoma"/>
            <family val="0"/>
          </rPr>
          <t>Arrey: called josias for his air ticket</t>
        </r>
        <r>
          <rPr>
            <sz val="8"/>
            <rFont val="Tahoma"/>
            <family val="0"/>
          </rPr>
          <t xml:space="preserve">
</t>
        </r>
      </text>
    </comment>
    <comment ref="C1868" authorId="1">
      <text>
        <r>
          <rPr>
            <b/>
            <sz val="8"/>
            <rFont val="Tahoma"/>
            <family val="0"/>
          </rPr>
          <t>Alain: Called josias</t>
        </r>
        <r>
          <rPr>
            <sz val="8"/>
            <rFont val="Tahoma"/>
            <family val="0"/>
          </rPr>
          <t xml:space="preserve">
</t>
        </r>
      </text>
    </comment>
    <comment ref="C1869" authorId="1">
      <text>
        <r>
          <rPr>
            <b/>
            <sz val="8"/>
            <rFont val="Tahoma"/>
            <family val="0"/>
          </rPr>
          <t>Aime: Called josias</t>
        </r>
        <r>
          <rPr>
            <sz val="8"/>
            <rFont val="Tahoma"/>
            <family val="0"/>
          </rPr>
          <t xml:space="preserve">
</t>
        </r>
      </text>
    </comment>
    <comment ref="C1870" authorId="1">
      <text>
        <r>
          <rPr>
            <b/>
            <sz val="8"/>
            <rFont val="Tahoma"/>
            <family val="0"/>
          </rPr>
          <t>Alain: follow up Josias who was locked up in Bangui airport</t>
        </r>
        <r>
          <rPr>
            <sz val="8"/>
            <rFont val="Tahoma"/>
            <family val="0"/>
          </rPr>
          <t xml:space="preserve">
</t>
        </r>
      </text>
    </comment>
    <comment ref="C1871" authorId="1">
      <text>
        <r>
          <rPr>
            <b/>
            <sz val="8"/>
            <rFont val="Tahoma"/>
            <family val="0"/>
          </rPr>
          <t>Emeline: follow up Josias who was locked up in Bangui airport</t>
        </r>
        <r>
          <rPr>
            <sz val="8"/>
            <rFont val="Tahoma"/>
            <family val="0"/>
          </rPr>
          <t xml:space="preserve">
</t>
        </r>
      </text>
    </comment>
    <comment ref="C1875" authorId="1">
      <text>
        <r>
          <rPr>
            <b/>
            <sz val="8"/>
            <rFont val="Tahoma"/>
            <family val="0"/>
          </rPr>
          <t>Arrey: called Ofir in USA</t>
        </r>
        <r>
          <rPr>
            <sz val="8"/>
            <rFont val="Tahoma"/>
            <family val="0"/>
          </rPr>
          <t xml:space="preserve">
</t>
        </r>
      </text>
    </comment>
    <comment ref="C1876" authorId="1">
      <text>
        <r>
          <rPr>
            <b/>
            <sz val="8"/>
            <rFont val="Tahoma"/>
            <family val="0"/>
          </rPr>
          <t>Anna: called Ofir</t>
        </r>
        <r>
          <rPr>
            <sz val="8"/>
            <rFont val="Tahoma"/>
            <family val="0"/>
          </rPr>
          <t xml:space="preserve">
</t>
        </r>
      </text>
    </comment>
    <comment ref="C1877" authorId="1">
      <text>
        <r>
          <rPr>
            <b/>
            <sz val="8"/>
            <rFont val="Tahoma"/>
            <family val="0"/>
          </rPr>
          <t>Arrey: called Ofir</t>
        </r>
        <r>
          <rPr>
            <sz val="8"/>
            <rFont val="Tahoma"/>
            <family val="0"/>
          </rPr>
          <t xml:space="preserve">
</t>
        </r>
      </text>
    </comment>
    <comment ref="C1878" authorId="1">
      <text>
        <r>
          <rPr>
            <b/>
            <sz val="8"/>
            <rFont val="Tahoma"/>
            <family val="0"/>
          </rPr>
          <t>Emeline: called Ofir in USA</t>
        </r>
        <r>
          <rPr>
            <sz val="8"/>
            <rFont val="Tahoma"/>
            <family val="0"/>
          </rPr>
          <t xml:space="preserve">
</t>
        </r>
      </text>
    </comment>
    <comment ref="C1879" authorId="1">
      <text>
        <r>
          <rPr>
            <sz val="8"/>
            <rFont val="Tahoma"/>
            <family val="0"/>
          </rPr>
          <t xml:space="preserve">Anna: called Ofir
</t>
        </r>
      </text>
    </comment>
    <comment ref="C1880" authorId="1">
      <text>
        <r>
          <rPr>
            <b/>
            <sz val="8"/>
            <rFont val="Tahoma"/>
            <family val="0"/>
          </rPr>
          <t xml:space="preserve">Emeline: called Ofir </t>
        </r>
        <r>
          <rPr>
            <sz val="8"/>
            <rFont val="Tahoma"/>
            <family val="0"/>
          </rPr>
          <t xml:space="preserve">
</t>
        </r>
      </text>
    </comment>
    <comment ref="C1884" authorId="1">
      <text>
        <r>
          <rPr>
            <b/>
            <sz val="8"/>
            <rFont val="Tahoma"/>
            <family val="0"/>
          </rPr>
          <t>Anna: called cynthia for website</t>
        </r>
        <r>
          <rPr>
            <sz val="8"/>
            <rFont val="Tahoma"/>
            <family val="0"/>
          </rPr>
          <t xml:space="preserve">
</t>
        </r>
      </text>
    </comment>
    <comment ref="C1885" authorId="1">
      <text>
        <r>
          <rPr>
            <b/>
            <sz val="8"/>
            <rFont val="Tahoma"/>
            <family val="0"/>
          </rPr>
          <t>Anna: called cynthia in uk</t>
        </r>
        <r>
          <rPr>
            <sz val="8"/>
            <rFont val="Tahoma"/>
            <family val="0"/>
          </rPr>
          <t xml:space="preserve">
</t>
        </r>
      </text>
    </comment>
    <comment ref="C1886" authorId="1">
      <text>
        <r>
          <rPr>
            <b/>
            <sz val="8"/>
            <rFont val="Tahoma"/>
            <family val="0"/>
          </rPr>
          <t>Ofir: called congo</t>
        </r>
        <r>
          <rPr>
            <sz val="8"/>
            <rFont val="Tahoma"/>
            <family val="0"/>
          </rPr>
          <t xml:space="preserve">
</t>
        </r>
      </text>
    </comment>
    <comment ref="C1895" authorId="0">
      <text>
        <r>
          <rPr>
            <b/>
            <sz val="8"/>
            <rFont val="Tahoma"/>
            <family val="0"/>
          </rPr>
          <t>arrey: Cretification of application for passport.</t>
        </r>
        <r>
          <rPr>
            <sz val="8"/>
            <rFont val="Tahoma"/>
            <family val="0"/>
          </rPr>
          <t xml:space="preserve">
</t>
        </r>
      </text>
    </comment>
    <comment ref="C1896" authorId="0">
      <text>
        <r>
          <rPr>
            <b/>
            <sz val="8"/>
            <rFont val="Tahoma"/>
            <family val="0"/>
          </rPr>
          <t>arrey: certification of birth certificate for passport.</t>
        </r>
        <r>
          <rPr>
            <sz val="8"/>
            <rFont val="Tahoma"/>
            <family val="0"/>
          </rPr>
          <t xml:space="preserve">
</t>
        </r>
      </text>
    </comment>
    <comment ref="C1897" authorId="0">
      <text>
        <r>
          <rPr>
            <b/>
            <sz val="8"/>
            <rFont val="Tahoma"/>
            <family val="0"/>
          </rPr>
          <t>arrey: certification of National ID card for passport.</t>
        </r>
        <r>
          <rPr>
            <sz val="8"/>
            <rFont val="Tahoma"/>
            <family val="0"/>
          </rPr>
          <t xml:space="preserve">
</t>
        </r>
      </text>
    </comment>
    <comment ref="C1898" authorId="0">
      <text>
        <r>
          <rPr>
            <b/>
            <sz val="8"/>
            <rFont val="Tahoma"/>
            <family val="0"/>
          </rPr>
          <t>arrey: 50,000 fcfa for the passport stamp.</t>
        </r>
        <r>
          <rPr>
            <sz val="8"/>
            <rFont val="Tahoma"/>
            <family val="0"/>
          </rPr>
          <t xml:space="preserve">
</t>
        </r>
      </text>
    </comment>
    <comment ref="C1899" authorId="8">
      <text>
        <r>
          <rPr>
            <b/>
            <sz val="8"/>
            <rFont val="Tahoma"/>
            <family val="0"/>
          </rPr>
          <t>Anna: fiscal stamp for the certification of birth certificate to establish a passport.</t>
        </r>
        <r>
          <rPr>
            <sz val="8"/>
            <rFont val="Tahoma"/>
            <family val="0"/>
          </rPr>
          <t xml:space="preserve">
</t>
        </r>
      </text>
    </comment>
    <comment ref="C1900" authorId="8">
      <text>
        <r>
          <rPr>
            <b/>
            <sz val="8"/>
            <rFont val="Tahoma"/>
            <family val="2"/>
          </rPr>
          <t xml:space="preserve">Anna: </t>
        </r>
        <r>
          <rPr>
            <sz val="8"/>
            <rFont val="Tahoma"/>
            <family val="0"/>
          </rPr>
          <t>communal stamp for the certification of birth certificate to  establish a passport.</t>
        </r>
      </text>
    </comment>
    <comment ref="C1901" authorId="8">
      <text>
        <r>
          <rPr>
            <b/>
            <sz val="8"/>
            <rFont val="Tahoma"/>
            <family val="0"/>
          </rPr>
          <t>Anna: fiscal stamp for the certification of National Identity card to establish a passport.</t>
        </r>
        <r>
          <rPr>
            <sz val="8"/>
            <rFont val="Tahoma"/>
            <family val="0"/>
          </rPr>
          <t xml:space="preserve">
</t>
        </r>
      </text>
    </comment>
    <comment ref="C1902" authorId="8">
      <text>
        <r>
          <rPr>
            <b/>
            <sz val="8"/>
            <rFont val="Tahoma"/>
            <family val="0"/>
          </rPr>
          <t>Anna: fiscal stamp on the application form for an ordinary passport.</t>
        </r>
        <r>
          <rPr>
            <sz val="8"/>
            <rFont val="Tahoma"/>
            <family val="0"/>
          </rPr>
          <t xml:space="preserve">
</t>
        </r>
      </text>
    </comment>
    <comment ref="C1903" authorId="0">
      <text>
        <r>
          <rPr>
            <b/>
            <sz val="8"/>
            <rFont val="Tahoma"/>
            <family val="0"/>
          </rPr>
          <t>arrey: 50,000 fcfa for the passport stamp.</t>
        </r>
        <r>
          <rPr>
            <sz val="8"/>
            <rFont val="Tahoma"/>
            <family val="0"/>
          </rPr>
          <t xml:space="preserve">
</t>
        </r>
      </text>
    </comment>
    <comment ref="C1911" authorId="1">
      <text>
        <r>
          <rPr>
            <b/>
            <sz val="8"/>
            <rFont val="Tahoma"/>
            <family val="0"/>
          </rPr>
          <t>Ofir: Bazou op</t>
        </r>
        <r>
          <rPr>
            <sz val="8"/>
            <rFont val="Tahoma"/>
            <family val="0"/>
          </rPr>
          <t xml:space="preserve">
</t>
        </r>
      </text>
    </comment>
    <comment ref="C1912" authorId="1">
      <text>
        <r>
          <rPr>
            <b/>
            <sz val="8"/>
            <rFont val="Tahoma"/>
            <family val="0"/>
          </rPr>
          <t>Ofir:</t>
        </r>
        <r>
          <rPr>
            <sz val="8"/>
            <rFont val="Tahoma"/>
            <family val="0"/>
          </rPr>
          <t xml:space="preserve">
Bazou op</t>
        </r>
      </text>
    </comment>
    <comment ref="C1913" authorId="1">
      <text>
        <r>
          <rPr>
            <b/>
            <sz val="8"/>
            <rFont val="Tahoma"/>
            <family val="0"/>
          </rPr>
          <t>Ofir: court case</t>
        </r>
        <r>
          <rPr>
            <sz val="8"/>
            <rFont val="Tahoma"/>
            <family val="0"/>
          </rPr>
          <t xml:space="preserve">
</t>
        </r>
      </text>
    </comment>
    <comment ref="C1915" authorId="1">
      <text>
        <r>
          <rPr>
            <b/>
            <sz val="8"/>
            <rFont val="Tahoma"/>
            <family val="0"/>
          </rPr>
          <t>Ofir: travel</t>
        </r>
        <r>
          <rPr>
            <sz val="8"/>
            <rFont val="Tahoma"/>
            <family val="0"/>
          </rPr>
          <t xml:space="preserve">
also for return</t>
        </r>
      </text>
    </comment>
    <comment ref="C1936" authorId="1">
      <text>
        <r>
          <rPr>
            <b/>
            <sz val="8"/>
            <rFont val="Tahoma"/>
            <family val="0"/>
          </rPr>
          <t>Emeline: Bazou op</t>
        </r>
        <r>
          <rPr>
            <sz val="8"/>
            <rFont val="Tahoma"/>
            <family val="0"/>
          </rPr>
          <t xml:space="preserve">
</t>
        </r>
      </text>
    </comment>
    <comment ref="C1958" authorId="1">
      <text>
        <r>
          <rPr>
            <b/>
            <sz val="8"/>
            <rFont val="Tahoma"/>
            <family val="0"/>
          </rPr>
          <t>Arrey: make calls in the night while working on AC balancesheet</t>
        </r>
        <r>
          <rPr>
            <sz val="8"/>
            <rFont val="Tahoma"/>
            <family val="0"/>
          </rPr>
          <t xml:space="preserve">
</t>
        </r>
      </text>
    </comment>
    <comment ref="C1959" authorId="1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arranging flight for Alain</t>
        </r>
      </text>
    </comment>
    <comment ref="C1961" authorId="1">
      <text>
        <r>
          <rPr>
            <b/>
            <sz val="8"/>
            <rFont val="Tahoma"/>
            <family val="0"/>
          </rPr>
          <t>Arrey: many calls because Emeline traveled to buea</t>
        </r>
        <r>
          <rPr>
            <sz val="8"/>
            <rFont val="Tahoma"/>
            <family val="0"/>
          </rPr>
          <t xml:space="preserve">
</t>
        </r>
      </text>
    </comment>
    <comment ref="C1962" authorId="1">
      <text>
        <r>
          <rPr>
            <b/>
            <sz val="8"/>
            <rFont val="Tahoma"/>
            <family val="0"/>
          </rPr>
          <t>Arrey: many calls because Emeline traveled to buea</t>
        </r>
        <r>
          <rPr>
            <sz val="8"/>
            <rFont val="Tahoma"/>
            <family val="0"/>
          </rPr>
          <t xml:space="preserve">
</t>
        </r>
      </text>
    </comment>
    <comment ref="C1963" authorId="1">
      <text>
        <r>
          <rPr>
            <b/>
            <sz val="8"/>
            <rFont val="Tahoma"/>
            <family val="0"/>
          </rPr>
          <t>Arrey: many calls because Emeline traveled to buea</t>
        </r>
        <r>
          <rPr>
            <sz val="8"/>
            <rFont val="Tahoma"/>
            <family val="0"/>
          </rPr>
          <t xml:space="preserve">
</t>
        </r>
      </text>
    </comment>
    <comment ref="C1964" authorId="1">
      <text>
        <r>
          <rPr>
            <b/>
            <sz val="8"/>
            <rFont val="Tahoma"/>
            <family val="0"/>
          </rPr>
          <t>Arrey: many calls because Emeline traveled to buea</t>
        </r>
        <r>
          <rPr>
            <sz val="8"/>
            <rFont val="Tahoma"/>
            <family val="0"/>
          </rPr>
          <t xml:space="preserve">
</t>
        </r>
      </text>
    </comment>
    <comment ref="C1965" authorId="1">
      <text>
        <r>
          <rPr>
            <b/>
            <sz val="8"/>
            <rFont val="Tahoma"/>
            <family val="0"/>
          </rPr>
          <t>Arrey: many calls because Emeline traveled to buea</t>
        </r>
        <r>
          <rPr>
            <sz val="8"/>
            <rFont val="Tahoma"/>
            <family val="0"/>
          </rPr>
          <t xml:space="preserve">
</t>
        </r>
      </text>
    </comment>
    <comment ref="C1978" authorId="9">
      <text>
        <r>
          <rPr>
            <b/>
            <sz val="8"/>
            <rFont val="Tahoma"/>
            <family val="0"/>
          </rPr>
          <t>Emeline: from office to CNPS-UNICS-exchange house- office</t>
        </r>
      </text>
    </comment>
    <comment ref="C1982" authorId="9">
      <text>
        <r>
          <rPr>
            <b/>
            <sz val="8"/>
            <rFont val="Tahoma"/>
            <family val="0"/>
          </rPr>
          <t>Emeline: office-bank-office</t>
        </r>
        <r>
          <rPr>
            <sz val="8"/>
            <rFont val="Tahoma"/>
            <family val="0"/>
          </rPr>
          <t xml:space="preserve">
</t>
        </r>
      </text>
    </comment>
    <comment ref="C1983" authorId="9">
      <text>
        <r>
          <rPr>
            <b/>
            <sz val="8"/>
            <rFont val="Tahoma"/>
            <family val="0"/>
          </rPr>
          <t>Emeline: to hilton to exchange money</t>
        </r>
        <r>
          <rPr>
            <sz val="8"/>
            <rFont val="Tahoma"/>
            <family val="0"/>
          </rPr>
          <t xml:space="preserve">
</t>
        </r>
      </text>
    </comment>
    <comment ref="C1984" authorId="9">
      <text>
        <r>
          <rPr>
            <b/>
            <sz val="8"/>
            <rFont val="Tahoma"/>
            <family val="0"/>
          </rPr>
          <t>Emeline: special taxi to home because I left office late</t>
        </r>
        <r>
          <rPr>
            <sz val="8"/>
            <rFont val="Tahoma"/>
            <family val="0"/>
          </rPr>
          <t xml:space="preserve">
</t>
        </r>
      </text>
    </comment>
    <comment ref="C1985" authorId="9">
      <text>
        <r>
          <rPr>
            <b/>
            <sz val="8"/>
            <rFont val="Tahoma"/>
            <family val="0"/>
          </rPr>
          <t>Emeline: office-bank-office</t>
        </r>
        <r>
          <rPr>
            <sz val="8"/>
            <rFont val="Tahoma"/>
            <family val="0"/>
          </rPr>
          <t xml:space="preserve">
</t>
        </r>
      </text>
    </comment>
    <comment ref="C1989" authorId="9">
      <text>
        <r>
          <rPr>
            <b/>
            <sz val="8"/>
            <rFont val="Tahoma"/>
            <family val="0"/>
          </rPr>
          <t>Emeline: office-bank-office</t>
        </r>
        <r>
          <rPr>
            <sz val="8"/>
            <rFont val="Tahoma"/>
            <family val="0"/>
          </rPr>
          <t xml:space="preserve">
</t>
        </r>
      </text>
    </comment>
    <comment ref="C1993" authorId="9">
      <text>
        <r>
          <rPr>
            <b/>
            <sz val="8"/>
            <rFont val="Tahoma"/>
            <family val="0"/>
          </rPr>
          <t>Emeline: office-bank-office</t>
        </r>
        <r>
          <rPr>
            <sz val="8"/>
            <rFont val="Tahoma"/>
            <family val="0"/>
          </rPr>
          <t xml:space="preserve">
</t>
        </r>
      </text>
    </comment>
    <comment ref="C2003" authorId="0">
      <text>
        <r>
          <rPr>
            <b/>
            <sz val="8"/>
            <rFont val="Tahoma"/>
            <family val="0"/>
          </rPr>
          <t>arrey:</t>
        </r>
        <r>
          <rPr>
            <sz val="8"/>
            <rFont val="Tahoma"/>
            <family val="0"/>
          </rPr>
          <t xml:space="preserve">
Hired taxi to the house left office late working on budget for december holidays and after.</t>
        </r>
      </text>
    </comment>
    <comment ref="C2028" authorId="0">
      <text>
        <r>
          <rPr>
            <b/>
            <sz val="8"/>
            <rFont val="Tahoma"/>
            <family val="0"/>
          </rPr>
          <t>arrey: 40x25=1000 fcfa photocopy of financial reports.</t>
        </r>
        <r>
          <rPr>
            <sz val="8"/>
            <rFont val="Tahoma"/>
            <family val="0"/>
          </rPr>
          <t xml:space="preserve">
</t>
        </r>
      </text>
    </comment>
    <comment ref="C2029" authorId="0">
      <text>
        <r>
          <rPr>
            <b/>
            <sz val="8"/>
            <rFont val="Tahoma"/>
            <family val="0"/>
          </rPr>
          <t>arrey: 250x4=1000 fcfa</t>
        </r>
        <r>
          <rPr>
            <sz val="8"/>
            <rFont val="Tahoma"/>
            <family val="0"/>
          </rPr>
          <t xml:space="preserve">
</t>
        </r>
      </text>
    </comment>
    <comment ref="C2034" authorId="7">
      <text>
        <r>
          <rPr>
            <b/>
            <sz val="8"/>
            <rFont val="Tahoma"/>
            <family val="0"/>
          </rPr>
          <t>Eric: Repairs at main door</t>
        </r>
        <r>
          <rPr>
            <sz val="8"/>
            <rFont val="Tahoma"/>
            <family val="0"/>
          </rPr>
          <t xml:space="preserve">
</t>
        </r>
      </text>
    </comment>
    <comment ref="C2038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F2038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C2042" authorId="0">
      <text>
        <r>
          <rPr>
            <b/>
            <sz val="8"/>
            <rFont val="Tahoma"/>
            <family val="0"/>
          </rPr>
          <t>arrey: Transferred 88,000 fcfa to Rollin in Mamfe.</t>
        </r>
        <r>
          <rPr>
            <sz val="8"/>
            <rFont val="Tahoma"/>
            <family val="0"/>
          </rPr>
          <t xml:space="preserve">
</t>
        </r>
      </text>
    </comment>
    <comment ref="C2043" authorId="0">
      <text>
        <r>
          <rPr>
            <b/>
            <sz val="8"/>
            <rFont val="Tahoma"/>
            <family val="0"/>
          </rPr>
          <t>arrey: Transferred 11,500 fcfa to i33 in Bazou.</t>
        </r>
        <r>
          <rPr>
            <sz val="8"/>
            <rFont val="Tahoma"/>
            <family val="0"/>
          </rPr>
          <t xml:space="preserve">
</t>
        </r>
      </text>
    </comment>
    <comment ref="C2044" authorId="0">
      <text>
        <r>
          <rPr>
            <b/>
            <sz val="8"/>
            <rFont val="Tahoma"/>
            <family val="0"/>
          </rPr>
          <t>arrey: Transferred 15,000 fcfa to i79 in Bafoussam.</t>
        </r>
        <r>
          <rPr>
            <sz val="8"/>
            <rFont val="Tahoma"/>
            <family val="0"/>
          </rPr>
          <t xml:space="preserve">
</t>
        </r>
      </text>
    </comment>
    <comment ref="C2045" authorId="0">
      <text>
        <r>
          <rPr>
            <b/>
            <sz val="8"/>
            <rFont val="Tahoma"/>
            <family val="0"/>
          </rPr>
          <t>arrey: Transferred 47,000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46" authorId="0">
      <text>
        <r>
          <rPr>
            <b/>
            <sz val="8"/>
            <rFont val="Tahoma"/>
            <family val="0"/>
          </rPr>
          <t>arrey: Transferred 20,000 fcfa to hamidou in Douala.</t>
        </r>
        <r>
          <rPr>
            <sz val="8"/>
            <rFont val="Tahoma"/>
            <family val="0"/>
          </rPr>
          <t xml:space="preserve">
</t>
        </r>
      </text>
    </comment>
    <comment ref="C2047" authorId="0">
      <text>
        <r>
          <rPr>
            <b/>
            <sz val="8"/>
            <rFont val="Tahoma"/>
            <family val="0"/>
          </rPr>
          <t>arrey: Transferred 30,000 fcfa to Felix in Bagante.</t>
        </r>
        <r>
          <rPr>
            <sz val="8"/>
            <rFont val="Tahoma"/>
            <family val="0"/>
          </rPr>
          <t xml:space="preserve">
</t>
        </r>
      </text>
    </comment>
    <comment ref="C2048" authorId="0">
      <text>
        <r>
          <rPr>
            <b/>
            <sz val="8"/>
            <rFont val="Tahoma"/>
            <family val="0"/>
          </rPr>
          <t>arrey: Transferred 16,000 fcfa to julius in Bagante.</t>
        </r>
        <r>
          <rPr>
            <sz val="8"/>
            <rFont val="Tahoma"/>
            <family val="0"/>
          </rPr>
          <t xml:space="preserve">
</t>
        </r>
      </text>
    </comment>
    <comment ref="C2049" authorId="0">
      <text>
        <r>
          <rPr>
            <b/>
            <sz val="8"/>
            <rFont val="Tahoma"/>
            <family val="0"/>
          </rPr>
          <t>arrey: Transferred 30,000 fcfa to Felix in Bagante.</t>
        </r>
        <r>
          <rPr>
            <sz val="8"/>
            <rFont val="Tahoma"/>
            <family val="0"/>
          </rPr>
          <t xml:space="preserve">
</t>
        </r>
      </text>
    </comment>
    <comment ref="C2050" authorId="0">
      <text>
        <r>
          <rPr>
            <b/>
            <sz val="8"/>
            <rFont val="Tahoma"/>
            <family val="0"/>
          </rPr>
          <t>arrey: Transferred 12,000 fcfa to Felix in Bagante.</t>
        </r>
        <r>
          <rPr>
            <sz val="8"/>
            <rFont val="Tahoma"/>
            <family val="0"/>
          </rPr>
          <t xml:space="preserve">
</t>
        </r>
      </text>
    </comment>
    <comment ref="C2051" authorId="0">
      <text>
        <r>
          <rPr>
            <b/>
            <sz val="8"/>
            <rFont val="Tahoma"/>
            <family val="0"/>
          </rPr>
          <t>arrey: Transferred 10,000 fcfa to i33 in bafoussam.</t>
        </r>
        <r>
          <rPr>
            <sz val="8"/>
            <rFont val="Tahoma"/>
            <family val="0"/>
          </rPr>
          <t xml:space="preserve">
</t>
        </r>
      </text>
    </comment>
    <comment ref="C2052" authorId="0">
      <text>
        <r>
          <rPr>
            <b/>
            <sz val="8"/>
            <rFont val="Tahoma"/>
            <family val="0"/>
          </rPr>
          <t>arrey: Transferred 25,000 fcfa to felix in bagante.</t>
        </r>
        <r>
          <rPr>
            <sz val="8"/>
            <rFont val="Tahoma"/>
            <family val="0"/>
          </rPr>
          <t xml:space="preserve">
</t>
        </r>
      </text>
    </comment>
    <comment ref="C2053" authorId="0">
      <text>
        <r>
          <rPr>
            <b/>
            <sz val="8"/>
            <rFont val="Tahoma"/>
            <family val="0"/>
          </rPr>
          <t>arrey: paid 1000 fcfa to withdraw money that was sent to i33 in bafoussam march B because of net work connection and was sent to empire.</t>
        </r>
        <r>
          <rPr>
            <sz val="8"/>
            <rFont val="Tahoma"/>
            <family val="0"/>
          </rPr>
          <t xml:space="preserve">
</t>
        </r>
      </text>
    </comment>
    <comment ref="C2054" authorId="0">
      <text>
        <r>
          <rPr>
            <b/>
            <sz val="8"/>
            <rFont val="Tahoma"/>
            <family val="0"/>
          </rPr>
          <t>arrey: Transferred 10,000 fcfa to i66 in Pouma</t>
        </r>
        <r>
          <rPr>
            <sz val="8"/>
            <rFont val="Tahoma"/>
            <family val="0"/>
          </rPr>
          <t xml:space="preserve">
</t>
        </r>
      </text>
    </comment>
    <comment ref="C2055" authorId="0">
      <text>
        <r>
          <rPr>
            <b/>
            <sz val="8"/>
            <rFont val="Tahoma"/>
            <family val="0"/>
          </rPr>
          <t>arrey: Transferred 10,000 fcfa to i79 in santchou</t>
        </r>
        <r>
          <rPr>
            <sz val="8"/>
            <rFont val="Tahoma"/>
            <family val="0"/>
          </rPr>
          <t xml:space="preserve">
</t>
        </r>
      </text>
    </comment>
    <comment ref="C2056" authorId="0">
      <text>
        <r>
          <rPr>
            <b/>
            <sz val="8"/>
            <rFont val="Tahoma"/>
            <family val="0"/>
          </rPr>
          <t>arrey: Transferred 8,500 fcfa to i35 in abongmbang.</t>
        </r>
        <r>
          <rPr>
            <sz val="8"/>
            <rFont val="Tahoma"/>
            <family val="0"/>
          </rPr>
          <t xml:space="preserve">
</t>
        </r>
      </text>
    </comment>
    <comment ref="C2057" authorId="0">
      <text>
        <r>
          <rPr>
            <b/>
            <sz val="8"/>
            <rFont val="Tahoma"/>
            <family val="0"/>
          </rPr>
          <t>arrey: Transferred 165,000 fcfa to Tchengmen Loius in Dalip</t>
        </r>
        <r>
          <rPr>
            <sz val="8"/>
            <rFont val="Tahoma"/>
            <family val="0"/>
          </rPr>
          <t xml:space="preserve">
</t>
        </r>
      </text>
    </comment>
    <comment ref="C2058" authorId="0">
      <text>
        <r>
          <rPr>
            <b/>
            <sz val="8"/>
            <rFont val="Tahoma"/>
            <family val="0"/>
          </rPr>
          <t>arrey: Transferred 125,000 fcfa to Me. Tum Valentine in Bamenda.</t>
        </r>
        <r>
          <rPr>
            <sz val="8"/>
            <rFont val="Tahoma"/>
            <family val="0"/>
          </rPr>
          <t xml:space="preserve">
</t>
        </r>
      </text>
    </comment>
    <comment ref="C2059" authorId="0">
      <text>
        <r>
          <rPr>
            <b/>
            <sz val="8"/>
            <rFont val="Tahoma"/>
            <family val="0"/>
          </rPr>
          <t>arrey: Transferred 30,000 fcfa to i26 in Bamenda.</t>
        </r>
        <r>
          <rPr>
            <sz val="8"/>
            <rFont val="Tahoma"/>
            <family val="0"/>
          </rPr>
          <t xml:space="preserve">
</t>
        </r>
      </text>
    </comment>
    <comment ref="C2060" authorId="0">
      <text>
        <r>
          <rPr>
            <b/>
            <sz val="8"/>
            <rFont val="Tahoma"/>
            <family val="0"/>
          </rPr>
          <t>arrey: Transferred 10,000 fcfa to i66 in Sangmalima.</t>
        </r>
        <r>
          <rPr>
            <sz val="8"/>
            <rFont val="Tahoma"/>
            <family val="0"/>
          </rPr>
          <t xml:space="preserve">
</t>
        </r>
      </text>
    </comment>
    <comment ref="C2061" authorId="0">
      <text>
        <r>
          <rPr>
            <b/>
            <sz val="8"/>
            <rFont val="Tahoma"/>
            <family val="0"/>
          </rPr>
          <t>arrey: Transferred 10,000 fcfa to i35 in Abongmbang.</t>
        </r>
        <r>
          <rPr>
            <sz val="8"/>
            <rFont val="Tahoma"/>
            <family val="0"/>
          </rPr>
          <t xml:space="preserve">
</t>
        </r>
      </text>
    </comment>
    <comment ref="C2062" authorId="0">
      <text>
        <r>
          <rPr>
            <b/>
            <sz val="8"/>
            <rFont val="Tahoma"/>
            <family val="0"/>
          </rPr>
          <t>arrey: Transferred 22,000 fcfa to i35 in Djoum.</t>
        </r>
        <r>
          <rPr>
            <sz val="8"/>
            <rFont val="Tahoma"/>
            <family val="0"/>
          </rPr>
          <t xml:space="preserve">
</t>
        </r>
      </text>
    </comment>
    <comment ref="C2063" authorId="0">
      <text>
        <r>
          <rPr>
            <b/>
            <sz val="8"/>
            <rFont val="Tahoma"/>
            <family val="0"/>
          </rPr>
          <t>arrey: transferred 50,000 fcfa to Me. Tambe in Kumba.</t>
        </r>
        <r>
          <rPr>
            <sz val="8"/>
            <rFont val="Tahoma"/>
            <family val="0"/>
          </rPr>
          <t xml:space="preserve">
</t>
        </r>
      </text>
    </comment>
    <comment ref="C2064" authorId="0">
      <text>
        <r>
          <rPr>
            <b/>
            <sz val="8"/>
            <rFont val="Tahoma"/>
            <family val="0"/>
          </rPr>
          <t>arrey: Transferred 25,000 fcfa to i26 in Buea.</t>
        </r>
        <r>
          <rPr>
            <sz val="8"/>
            <rFont val="Tahoma"/>
            <family val="0"/>
          </rPr>
          <t xml:space="preserve">
</t>
        </r>
      </text>
    </comment>
    <comment ref="C2065" authorId="0">
      <text>
        <r>
          <rPr>
            <b/>
            <sz val="8"/>
            <rFont val="Tahoma"/>
            <family val="0"/>
          </rPr>
          <t>arrey: transferred 260,000 fcfa to Alain in Douala for air ticket to RCA
.</t>
        </r>
        <r>
          <rPr>
            <sz val="8"/>
            <rFont val="Tahoma"/>
            <family val="0"/>
          </rPr>
          <t xml:space="preserve">
</t>
        </r>
      </text>
    </comment>
    <comment ref="C2066" authorId="0">
      <text>
        <r>
          <rPr>
            <b/>
            <sz val="8"/>
            <rFont val="Tahoma"/>
            <family val="0"/>
          </rPr>
          <t>arrey: Transferred 30,000 fcfa to Julius in Bafoussam.</t>
        </r>
        <r>
          <rPr>
            <sz val="8"/>
            <rFont val="Tahoma"/>
            <family val="0"/>
          </rPr>
          <t xml:space="preserve">
</t>
        </r>
      </text>
    </comment>
    <comment ref="C2067" authorId="0">
      <text>
        <r>
          <rPr>
            <b/>
            <sz val="8"/>
            <rFont val="Tahoma"/>
            <family val="0"/>
          </rPr>
          <t>arrey: Transferred 40,000 fcfa to Me. Louis Bernard in Douala.</t>
        </r>
        <r>
          <rPr>
            <sz val="8"/>
            <rFont val="Tahoma"/>
            <family val="0"/>
          </rPr>
          <t xml:space="preserve">
</t>
        </r>
      </text>
    </comment>
    <comment ref="C2077" authorId="7">
      <text>
        <r>
          <rPr>
            <b/>
            <sz val="8"/>
            <rFont val="Tahoma"/>
            <family val="0"/>
          </rPr>
          <t>Emeline: rent of 24/11/09 to 24/12/09 paid on the 17/12/09</t>
        </r>
        <r>
          <rPr>
            <sz val="8"/>
            <rFont val="Tahoma"/>
            <family val="0"/>
          </rPr>
          <t xml:space="preserve">
</t>
        </r>
      </text>
    </comment>
    <comment ref="C2083" authorId="1">
      <text>
        <r>
          <rPr>
            <b/>
            <sz val="8"/>
            <rFont val="Tahoma"/>
            <family val="0"/>
          </rPr>
          <t>Emeline: chicken 12,000frs
-salad 7,000frs
-fish 7,000frs
-foood 9,500frs for 15 people</t>
        </r>
      </text>
    </comment>
    <comment ref="F2090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F2092" authorId="1">
      <text>
        <r>
          <rPr>
            <b/>
            <sz val="8"/>
            <rFont val="Tahoma"/>
            <family val="0"/>
          </rPr>
          <t>User: christmas bonus</t>
        </r>
        <r>
          <rPr>
            <sz val="8"/>
            <rFont val="Tahoma"/>
            <family val="0"/>
          </rPr>
          <t xml:space="preserve">
</t>
        </r>
      </text>
    </comment>
    <comment ref="E750" authorId="0">
      <text>
        <r>
          <rPr>
            <b/>
            <sz val="8"/>
            <rFont val="Tahoma"/>
            <family val="0"/>
          </rPr>
          <t>i26: Christmass Bonus.</t>
        </r>
        <r>
          <rPr>
            <sz val="8"/>
            <rFont val="Tahoma"/>
            <family val="0"/>
          </rPr>
          <t xml:space="preserve">
</t>
        </r>
      </text>
    </comment>
    <comment ref="E752" authorId="0">
      <text>
        <r>
          <rPr>
            <b/>
            <sz val="8"/>
            <rFont val="Tahoma"/>
            <family val="0"/>
          </rPr>
          <t>i33: Christmass Bonus.</t>
        </r>
        <r>
          <rPr>
            <sz val="8"/>
            <rFont val="Tahoma"/>
            <family val="0"/>
          </rPr>
          <t xml:space="preserve">
</t>
        </r>
      </text>
    </comment>
    <comment ref="E754" authorId="0">
      <text>
        <r>
          <rPr>
            <b/>
            <sz val="8"/>
            <rFont val="Tahoma"/>
            <family val="0"/>
          </rPr>
          <t>i35: Christmass Bonus.</t>
        </r>
        <r>
          <rPr>
            <sz val="8"/>
            <rFont val="Tahoma"/>
            <family val="0"/>
          </rPr>
          <t xml:space="preserve">
</t>
        </r>
      </text>
    </comment>
    <comment ref="E755" authorId="0">
      <text>
        <r>
          <rPr>
            <b/>
            <sz val="8"/>
            <rFont val="Tahoma"/>
            <family val="0"/>
          </rPr>
          <t>i66: Christmass Bonus.</t>
        </r>
        <r>
          <rPr>
            <sz val="8"/>
            <rFont val="Tahoma"/>
            <family val="0"/>
          </rPr>
          <t xml:space="preserve">
</t>
        </r>
      </text>
    </comment>
    <comment ref="F826" authorId="0">
      <text>
        <r>
          <rPr>
            <b/>
            <sz val="8"/>
            <rFont val="Tahoma"/>
            <family val="0"/>
          </rPr>
          <t>julius: Christmass Bonus.</t>
        </r>
        <r>
          <rPr>
            <sz val="8"/>
            <rFont val="Tahoma"/>
            <family val="0"/>
          </rPr>
          <t xml:space="preserve">
</t>
        </r>
      </text>
    </comment>
    <comment ref="F828" authorId="0">
      <text>
        <r>
          <rPr>
            <b/>
            <sz val="8"/>
            <rFont val="Tahoma"/>
            <family val="0"/>
          </rPr>
          <t>julius: Christmass Bonus.</t>
        </r>
        <r>
          <rPr>
            <sz val="8"/>
            <rFont val="Tahoma"/>
            <family val="0"/>
          </rPr>
          <t xml:space="preserve">
</t>
        </r>
      </text>
    </comment>
    <comment ref="C440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123" authorId="0">
      <text>
        <r>
          <rPr>
            <b/>
            <sz val="8"/>
            <rFont val="Tahoma"/>
            <family val="0"/>
          </rPr>
          <t>i35: By clando.</t>
        </r>
        <r>
          <rPr>
            <sz val="8"/>
            <rFont val="Tahoma"/>
            <family val="0"/>
          </rPr>
          <t xml:space="preserve">
</t>
        </r>
      </text>
    </comment>
    <comment ref="C2097" authorId="2">
      <text>
        <r>
          <rPr>
            <b/>
            <sz val="8"/>
            <rFont val="Tahoma"/>
            <family val="0"/>
          </rPr>
          <t>Registration for Driving Lessons - part of LAGA's program on building the capacity and training of the workers</t>
        </r>
      </text>
    </comment>
    <comment ref="C2098" authorId="2">
      <text>
        <r>
          <rPr>
            <b/>
            <sz val="8"/>
            <rFont val="Tahoma"/>
            <family val="0"/>
          </rPr>
          <t>First Instalment of Driving Fees for driving Lessons - part of LAGA's program on building the capacity and training of the workers. For 20 lessons.</t>
        </r>
      </text>
    </comment>
    <comment ref="C2099" authorId="2">
      <text>
        <r>
          <rPr>
            <b/>
            <sz val="8"/>
            <rFont val="Tahoma"/>
            <family val="0"/>
          </rPr>
          <t>Second Instalment of Driving Fees for driving Lessons - part of LAGA's program on building the capacity and training of the workers. For 20 lessons.</t>
        </r>
      </text>
    </comment>
    <comment ref="C743" authorId="1">
      <text>
        <r>
          <rPr>
            <b/>
            <sz val="8"/>
            <rFont val="Tahoma"/>
            <family val="0"/>
          </rPr>
          <t>Ofir: $86.68 x 450=39,006cfa</t>
        </r>
        <r>
          <rPr>
            <sz val="8"/>
            <rFont val="Tahoma"/>
            <family val="0"/>
          </rPr>
          <t xml:space="preserve">
</t>
        </r>
      </text>
    </comment>
    <comment ref="C1157" authorId="1">
      <text>
        <r>
          <rPr>
            <b/>
            <sz val="8"/>
            <rFont val="Tahoma"/>
            <family val="0"/>
          </rPr>
          <t>OFIR: $300 X 450=135.000CFA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<sst xmlns="http://schemas.openxmlformats.org/spreadsheetml/2006/main" count="7047" uniqueCount="986">
  <si>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</si>
  <si>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</si>
  <si>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</si>
  <si>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</si>
  <si>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</si>
  <si>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</si>
  <si>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</si>
  <si>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</si>
  <si>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Name</t>
  </si>
  <si>
    <t>Mission number</t>
  </si>
  <si>
    <t xml:space="preserve">FINANCIAL REPORT      -       2009     </t>
  </si>
  <si>
    <t>Amount CFA</t>
  </si>
  <si>
    <t>Budget line</t>
  </si>
  <si>
    <t>Details</t>
  </si>
  <si>
    <t>Amount USD</t>
  </si>
  <si>
    <t>Operations</t>
  </si>
  <si>
    <t>legal</t>
  </si>
  <si>
    <t>total exp</t>
  </si>
  <si>
    <t>1/12</t>
  </si>
  <si>
    <t>2/12</t>
  </si>
  <si>
    <t>3/12</t>
  </si>
  <si>
    <t>4/12</t>
  </si>
  <si>
    <t>x1 Undercover</t>
  </si>
  <si>
    <t>Mission 2</t>
  </si>
  <si>
    <t>Traveling expenses</t>
  </si>
  <si>
    <t>Feeding</t>
  </si>
  <si>
    <t>West</t>
  </si>
  <si>
    <t>Bazou</t>
  </si>
  <si>
    <t>Apes</t>
  </si>
  <si>
    <t>7/12</t>
  </si>
  <si>
    <t>8/12</t>
  </si>
  <si>
    <t>Bonus</t>
  </si>
  <si>
    <t>9/12</t>
  </si>
  <si>
    <t>14/12</t>
  </si>
  <si>
    <t>15/12</t>
  </si>
  <si>
    <t>21/12</t>
  </si>
  <si>
    <t>23/12</t>
  </si>
  <si>
    <t>31/12</t>
  </si>
  <si>
    <t>bank file</t>
  </si>
  <si>
    <t>10/11</t>
  </si>
  <si>
    <t>CNPS</t>
  </si>
  <si>
    <t>operations</t>
  </si>
  <si>
    <t>2-jul-r</t>
  </si>
  <si>
    <t>x1 Police</t>
  </si>
  <si>
    <t>2-jul-2</t>
  </si>
  <si>
    <t>2-jul-3</t>
  </si>
  <si>
    <t>2-jul-4</t>
  </si>
  <si>
    <t>2-jul-5</t>
  </si>
  <si>
    <t>bonus</t>
  </si>
  <si>
    <t>Personnel</t>
  </si>
  <si>
    <t>4 Operation against 11 subjects</t>
  </si>
  <si>
    <t>follow up 20 cases 15 locked subjects</t>
  </si>
  <si>
    <t>travelling expenses</t>
  </si>
  <si>
    <t>felix</t>
  </si>
  <si>
    <t>feeding</t>
  </si>
  <si>
    <t>cage</t>
  </si>
  <si>
    <t>welder</t>
  </si>
  <si>
    <t>Rope</t>
  </si>
  <si>
    <t>Equipments</t>
  </si>
  <si>
    <t>Hospital bill</t>
  </si>
  <si>
    <t>Medications</t>
  </si>
  <si>
    <t>2-fel-r</t>
  </si>
  <si>
    <t>2-fel-5</t>
  </si>
  <si>
    <t>1-9/12/2009</t>
  </si>
  <si>
    <t>Legal</t>
  </si>
  <si>
    <t>27/12</t>
  </si>
  <si>
    <t>Felix</t>
  </si>
  <si>
    <t>Rollin</t>
  </si>
  <si>
    <t>alain</t>
  </si>
  <si>
    <t>aimé</t>
  </si>
  <si>
    <t>rollin</t>
  </si>
  <si>
    <t>lawyer fees</t>
  </si>
  <si>
    <t>Me Djimi</t>
  </si>
  <si>
    <t>aim-4</t>
  </si>
  <si>
    <t>aim-8</t>
  </si>
  <si>
    <t>aim-16</t>
  </si>
  <si>
    <t>Me Muna</t>
  </si>
  <si>
    <t>al-1</t>
  </si>
  <si>
    <t>Me Tcheugueu</t>
  </si>
  <si>
    <t>al-2</t>
  </si>
  <si>
    <t>Me Tum</t>
  </si>
  <si>
    <t>al-3</t>
  </si>
  <si>
    <t>al-17</t>
  </si>
  <si>
    <t>Me Tambe</t>
  </si>
  <si>
    <t>rol-2a</t>
  </si>
  <si>
    <t>rol-13a</t>
  </si>
  <si>
    <t>court fees</t>
  </si>
  <si>
    <t>al-4</t>
  </si>
  <si>
    <t>al-18</t>
  </si>
  <si>
    <t>al-19</t>
  </si>
  <si>
    <t>postage</t>
  </si>
  <si>
    <t>letter to Minfof</t>
  </si>
  <si>
    <t>al-13</t>
  </si>
  <si>
    <t xml:space="preserve">parrot seizure report </t>
  </si>
  <si>
    <t>fel-15</t>
  </si>
  <si>
    <t>case file of Teng</t>
  </si>
  <si>
    <t>rol-22</t>
  </si>
  <si>
    <t>Nya Aime</t>
  </si>
  <si>
    <t>Alain Bernard</t>
  </si>
  <si>
    <t xml:space="preserve">Josias Sipehovo  Mentchebong  </t>
  </si>
  <si>
    <t>personel</t>
  </si>
  <si>
    <t>Ofir</t>
  </si>
  <si>
    <t xml:space="preserve">      TOTAL EXPENDITURE DECEMBER</t>
  </si>
  <si>
    <t>ARCUS Foundation</t>
  </si>
  <si>
    <t>Used October</t>
  </si>
  <si>
    <t>Used November</t>
  </si>
  <si>
    <t>Used December</t>
  </si>
  <si>
    <t>Used June</t>
  </si>
  <si>
    <t>Used July</t>
  </si>
  <si>
    <t>Used August</t>
  </si>
  <si>
    <t>Donated September</t>
  </si>
  <si>
    <t>Used September</t>
  </si>
  <si>
    <t>$1=450CFA</t>
  </si>
  <si>
    <t>Passing to January 2010</t>
  </si>
  <si>
    <t>computer</t>
  </si>
  <si>
    <t>Equipment</t>
  </si>
  <si>
    <t>Ofir-1</t>
  </si>
  <si>
    <t>Investigations</t>
  </si>
  <si>
    <t>19 inv, 7 Regions</t>
  </si>
  <si>
    <t>Media</t>
  </si>
  <si>
    <t xml:space="preserve">24 media pieces </t>
  </si>
  <si>
    <t>Policy &amp; External Relations</t>
  </si>
  <si>
    <t>Congo/CAR/UK/USA</t>
  </si>
  <si>
    <t>Management</t>
  </si>
  <si>
    <t>Coordination</t>
  </si>
  <si>
    <t xml:space="preserve">     </t>
  </si>
  <si>
    <t>Office</t>
  </si>
  <si>
    <t>investigations</t>
  </si>
  <si>
    <t>Mission 1</t>
  </si>
  <si>
    <t>1-5/12/2009</t>
  </si>
  <si>
    <t>Littoral</t>
  </si>
  <si>
    <t>Douala</t>
  </si>
  <si>
    <t>Parrots</t>
  </si>
  <si>
    <t>1-3/12/2009</t>
  </si>
  <si>
    <t>Mission 3</t>
  </si>
  <si>
    <t>2-4/12/2009</t>
  </si>
  <si>
    <t>Santchou</t>
  </si>
  <si>
    <t>Ivory</t>
  </si>
  <si>
    <t>Mission 4</t>
  </si>
  <si>
    <t>East</t>
  </si>
  <si>
    <t>Mindourou</t>
  </si>
  <si>
    <t>Mission 5</t>
  </si>
  <si>
    <t>2-8/12/2009</t>
  </si>
  <si>
    <t>South West</t>
  </si>
  <si>
    <t>Buea</t>
  </si>
  <si>
    <t>Mission 6</t>
  </si>
  <si>
    <t>Pouma</t>
  </si>
  <si>
    <t>Protected Species</t>
  </si>
  <si>
    <t>Mission 7</t>
  </si>
  <si>
    <t>7-8/12/2009</t>
  </si>
  <si>
    <t xml:space="preserve">South </t>
  </si>
  <si>
    <t>Ambam</t>
  </si>
  <si>
    <t>Mission 8</t>
  </si>
  <si>
    <t>8-14/12/2009</t>
  </si>
  <si>
    <t>North West</t>
  </si>
  <si>
    <t>Bamenda</t>
  </si>
  <si>
    <t>Internet Fraud</t>
  </si>
  <si>
    <t>Mission 9</t>
  </si>
  <si>
    <t>7-11/12/2009</t>
  </si>
  <si>
    <t>Sangmalima</t>
  </si>
  <si>
    <t>Mission 10</t>
  </si>
  <si>
    <t>8-11/12/2009</t>
  </si>
  <si>
    <t>Mission 11</t>
  </si>
  <si>
    <t>12-15/12/2009</t>
  </si>
  <si>
    <t>Djoum</t>
  </si>
  <si>
    <t>Mission 12</t>
  </si>
  <si>
    <t>14/12/2009</t>
  </si>
  <si>
    <t>Mission 13</t>
  </si>
  <si>
    <t>15-21/12/2009</t>
  </si>
  <si>
    <t>Mission 14</t>
  </si>
  <si>
    <t>21-23/12/2009</t>
  </si>
  <si>
    <t>Center</t>
  </si>
  <si>
    <t>Ngoro</t>
  </si>
  <si>
    <t>Mission 15</t>
  </si>
  <si>
    <t>28-31/12/2009</t>
  </si>
  <si>
    <t>Mission 16</t>
  </si>
  <si>
    <t>29-31/12/2009</t>
  </si>
  <si>
    <t>Mission 17</t>
  </si>
  <si>
    <t>30-2/1/2010</t>
  </si>
  <si>
    <t>Mission 18</t>
  </si>
  <si>
    <t>5-24/12/209</t>
  </si>
  <si>
    <t>Yaounde</t>
  </si>
  <si>
    <t>Mission 19</t>
  </si>
  <si>
    <t>14-16/1/209</t>
  </si>
  <si>
    <t>equipment</t>
  </si>
  <si>
    <t>phone</t>
  </si>
  <si>
    <t>internet</t>
  </si>
  <si>
    <t>inter-city transport</t>
  </si>
  <si>
    <t>local transport</t>
  </si>
  <si>
    <t>lodging</t>
  </si>
  <si>
    <t>office</t>
  </si>
  <si>
    <t>mission traditional rulers Bali</t>
  </si>
  <si>
    <t>Bonuses scaled to results</t>
  </si>
  <si>
    <t>1 ton ivory seizure in Douala</t>
  </si>
  <si>
    <t xml:space="preserve"> Bangui arrest of 3 leopard skin and hippo teeth</t>
  </si>
  <si>
    <t>arrest of ivory dealer in Yaounde</t>
  </si>
  <si>
    <t>arrest of 3 bush meat dealers Y'de</t>
  </si>
  <si>
    <t xml:space="preserve">Mamfe prosecution of 3 ivory traffickers </t>
  </si>
  <si>
    <t>prosecution of chimp dealer in Bengbis</t>
  </si>
  <si>
    <t>Douala seizure of 300 parrots</t>
  </si>
  <si>
    <t>traditional rulers fight wildlife crime</t>
  </si>
  <si>
    <t>Editting cost</t>
  </si>
  <si>
    <t>radio news flashes, features and talk show</t>
  </si>
  <si>
    <t>traditional rulers in the fight against wildlife trade</t>
  </si>
  <si>
    <t>budget</t>
  </si>
  <si>
    <t>personnel</t>
  </si>
  <si>
    <t>phone international</t>
  </si>
  <si>
    <t>CAR</t>
  </si>
  <si>
    <t>USA</t>
  </si>
  <si>
    <t>UK/Congo</t>
  </si>
  <si>
    <t>passport for LAGA mmbers</t>
  </si>
  <si>
    <t>Transfer fees</t>
  </si>
  <si>
    <t>Bank charges</t>
  </si>
  <si>
    <t>Rent + bills</t>
  </si>
  <si>
    <t>LAGA family-End of year celebration</t>
  </si>
  <si>
    <t>Capacity Building for LAGA members</t>
  </si>
  <si>
    <t>AmountCFA</t>
  </si>
  <si>
    <t>Donor</t>
  </si>
  <si>
    <t>FWS</t>
  </si>
  <si>
    <t>Used</t>
  </si>
  <si>
    <t>December</t>
  </si>
  <si>
    <t>NEU Foundation</t>
  </si>
  <si>
    <t>EIA</t>
  </si>
  <si>
    <t>TOTAL</t>
  </si>
  <si>
    <t>US FWS</t>
  </si>
  <si>
    <t>Passing to January  2010</t>
  </si>
  <si>
    <t>Donated  April</t>
  </si>
  <si>
    <t>Used April</t>
  </si>
  <si>
    <t>Used May</t>
  </si>
  <si>
    <t>Donated November</t>
  </si>
  <si>
    <t>Transport</t>
  </si>
  <si>
    <t>Local transport</t>
  </si>
  <si>
    <t>1-ham-r</t>
  </si>
  <si>
    <t>hamidou</t>
  </si>
  <si>
    <t>5/12</t>
  </si>
  <si>
    <t>External assistance</t>
  </si>
  <si>
    <t>i33</t>
  </si>
  <si>
    <t>2-phone-3</t>
  </si>
  <si>
    <t>2-phone-40</t>
  </si>
  <si>
    <t>2-phone-62</t>
  </si>
  <si>
    <t>Bazou-Bagante</t>
  </si>
  <si>
    <t>2-i33-r</t>
  </si>
  <si>
    <t>Bagante-Bazou</t>
  </si>
  <si>
    <t>Bazou-Bafoussam</t>
  </si>
  <si>
    <t>Bafoussam-Batie</t>
  </si>
  <si>
    <t>Batie-Bafoussam</t>
  </si>
  <si>
    <t>Bafoussam-Yaounde</t>
  </si>
  <si>
    <t>2-i33-2</t>
  </si>
  <si>
    <t>inter-City transport</t>
  </si>
  <si>
    <t>Lodging</t>
  </si>
  <si>
    <t>2-i33-1</t>
  </si>
  <si>
    <t>i77</t>
  </si>
  <si>
    <t>3-phone-31</t>
  </si>
  <si>
    <t>Bafoussam-Dschang</t>
  </si>
  <si>
    <t>3-i77-r</t>
  </si>
  <si>
    <t>Dschang-Santchou</t>
  </si>
  <si>
    <t>Santchou-Bafoussam</t>
  </si>
  <si>
    <t>3-i77-1</t>
  </si>
  <si>
    <t>Drinks with informer</t>
  </si>
  <si>
    <t>Trust building</t>
  </si>
  <si>
    <t>i35</t>
  </si>
  <si>
    <t>4-phone-12</t>
  </si>
  <si>
    <t>4-phone-34</t>
  </si>
  <si>
    <t>4-phone-65</t>
  </si>
  <si>
    <t>4-phone-94</t>
  </si>
  <si>
    <t>Yaounde-Abongmbang</t>
  </si>
  <si>
    <t>4-i35-1</t>
  </si>
  <si>
    <t>Mindourou-Abongmbang</t>
  </si>
  <si>
    <t>4-i35-r</t>
  </si>
  <si>
    <t>4-i35-4</t>
  </si>
  <si>
    <t>i26</t>
  </si>
  <si>
    <t>5-phone-47-49</t>
  </si>
  <si>
    <t>Adulf</t>
  </si>
  <si>
    <t>5-phone-68</t>
  </si>
  <si>
    <t>5-phone-74-75</t>
  </si>
  <si>
    <t>5-phone-89</t>
  </si>
  <si>
    <t>x3 Hrs Internet</t>
  </si>
  <si>
    <t xml:space="preserve"> Investigations</t>
  </si>
  <si>
    <t>Communication</t>
  </si>
  <si>
    <t>5-i26-r</t>
  </si>
  <si>
    <t>x5 Hrs Internet</t>
  </si>
  <si>
    <t>5-i26-4</t>
  </si>
  <si>
    <t>x6 Hrs Internet</t>
  </si>
  <si>
    <t>6/12</t>
  </si>
  <si>
    <t xml:space="preserve">Internet </t>
  </si>
  <si>
    <t>Yaounde-Limbe</t>
  </si>
  <si>
    <t>Traveling Expenses</t>
  </si>
  <si>
    <t>5-i26-1</t>
  </si>
  <si>
    <t>Limbe-Bojongo-Buea</t>
  </si>
  <si>
    <t>Buea-Tole-Buea</t>
  </si>
  <si>
    <t>Buea-Yaounde</t>
  </si>
  <si>
    <t>5-i26-9</t>
  </si>
  <si>
    <t>Local Transport</t>
  </si>
  <si>
    <t>5-i26-3</t>
  </si>
  <si>
    <t>5-i26-2</t>
  </si>
  <si>
    <t>Drink with Informer</t>
  </si>
  <si>
    <t>Trust Building</t>
  </si>
  <si>
    <t>External Assistance</t>
  </si>
  <si>
    <t>5-i26-5</t>
  </si>
  <si>
    <t>5-i26-6</t>
  </si>
  <si>
    <t>5-i26-7</t>
  </si>
  <si>
    <t>5-i26-8</t>
  </si>
  <si>
    <t>i66</t>
  </si>
  <si>
    <t>6-phone-10</t>
  </si>
  <si>
    <t>6-phone-36</t>
  </si>
  <si>
    <t>6-phone-66</t>
  </si>
  <si>
    <t>6-phone-92</t>
  </si>
  <si>
    <t>6-phone-109</t>
  </si>
  <si>
    <t>Yaounde-Pouma</t>
  </si>
  <si>
    <t>6-i66-1</t>
  </si>
  <si>
    <t>Pouma-Songbenge</t>
  </si>
  <si>
    <t>6-i66-r</t>
  </si>
  <si>
    <t>Songbenge-Puma</t>
  </si>
  <si>
    <t>Pouma-Yaounde</t>
  </si>
  <si>
    <t>6-i66-2</t>
  </si>
  <si>
    <t>7-phone-128</t>
  </si>
  <si>
    <t>7-phone-141</t>
  </si>
  <si>
    <t>Yaounde-Mbam</t>
  </si>
  <si>
    <t>7-i35-7</t>
  </si>
  <si>
    <t>Ebolowa-Yaounde</t>
  </si>
  <si>
    <t>7-i35-8</t>
  </si>
  <si>
    <t>7-i35-r</t>
  </si>
  <si>
    <t>I26</t>
  </si>
  <si>
    <t>8-phone-139</t>
  </si>
  <si>
    <t>8-phone-167-168</t>
  </si>
  <si>
    <t>8-phone-187</t>
  </si>
  <si>
    <t>10/12</t>
  </si>
  <si>
    <t>8-phone-187a</t>
  </si>
  <si>
    <t>8-phone-192</t>
  </si>
  <si>
    <t>11/12</t>
  </si>
  <si>
    <t>8-i26-r</t>
  </si>
  <si>
    <t>8-i26-13</t>
  </si>
  <si>
    <t>x7 Hrs Internet</t>
  </si>
  <si>
    <t>12/12</t>
  </si>
  <si>
    <t>13/12</t>
  </si>
  <si>
    <t>Yaounde-Bamenda</t>
  </si>
  <si>
    <t>Travelling Expenses</t>
  </si>
  <si>
    <t>8-i26-10</t>
  </si>
  <si>
    <t>Bamenda-Bambili-Bamenda</t>
  </si>
  <si>
    <t>Bamenda-Yaounde</t>
  </si>
  <si>
    <t>8-i26-18</t>
  </si>
  <si>
    <t>8-i26-12</t>
  </si>
  <si>
    <t>8-i26-11</t>
  </si>
  <si>
    <t>8-i26-14</t>
  </si>
  <si>
    <t>8-i26-15</t>
  </si>
  <si>
    <t>8-i26-16</t>
  </si>
  <si>
    <t>8-i26-17</t>
  </si>
  <si>
    <t>9-phone-126</t>
  </si>
  <si>
    <t>9-phone-147</t>
  </si>
  <si>
    <t>9-phone-156</t>
  </si>
  <si>
    <t>9-phone-165</t>
  </si>
  <si>
    <t>9-phone-180</t>
  </si>
  <si>
    <t>9-phone-185</t>
  </si>
  <si>
    <t>Yaounde-Sangmalima</t>
  </si>
  <si>
    <t>9-i66-3</t>
  </si>
  <si>
    <t>Sangmalima-Yaounde</t>
  </si>
  <si>
    <t>9-i66-4</t>
  </si>
  <si>
    <t>9-i66-r</t>
  </si>
  <si>
    <t>9-i66-5</t>
  </si>
  <si>
    <t>10-phone-145</t>
  </si>
  <si>
    <t>I35</t>
  </si>
  <si>
    <t>10-phone-160</t>
  </si>
  <si>
    <t>10-phone-166</t>
  </si>
  <si>
    <t>10-phone-181</t>
  </si>
  <si>
    <t>10-phone-183</t>
  </si>
  <si>
    <t>10-phone-201</t>
  </si>
  <si>
    <t>10-i35-9</t>
  </si>
  <si>
    <t>Mindourou-nameyong</t>
  </si>
  <si>
    <t>10-i35-r</t>
  </si>
  <si>
    <t>nameyong-mindourou</t>
  </si>
  <si>
    <t>Mindourou-Medjo</t>
  </si>
  <si>
    <t>Medjo-mindourou</t>
  </si>
  <si>
    <t>Abongmbang-Yaounde</t>
  </si>
  <si>
    <t>10-i35-12</t>
  </si>
  <si>
    <t>10-i35-11</t>
  </si>
  <si>
    <t>11-phone-208</t>
  </si>
  <si>
    <t>11-phone-214</t>
  </si>
  <si>
    <t>11-phone-216</t>
  </si>
  <si>
    <t>11-phone-221</t>
  </si>
  <si>
    <t>11-phone-222</t>
  </si>
  <si>
    <t>11-phone-233</t>
  </si>
  <si>
    <t>11-phone-240</t>
  </si>
  <si>
    <t>11-phone-246</t>
  </si>
  <si>
    <t>11-i35-13</t>
  </si>
  <si>
    <t>Sangmalima-Djoum</t>
  </si>
  <si>
    <t>11-i35-14</t>
  </si>
  <si>
    <t>Djoum-Mveng</t>
  </si>
  <si>
    <t>11-i35-r</t>
  </si>
  <si>
    <t>Mveng-Djoum</t>
  </si>
  <si>
    <t>Djoum-Sangmalima</t>
  </si>
  <si>
    <t>11-i35-17</t>
  </si>
  <si>
    <t>11-i35-15</t>
  </si>
  <si>
    <t>12-phone-235-236</t>
  </si>
  <si>
    <t>Yaounde-Douala</t>
  </si>
  <si>
    <t>12-i26-19</t>
  </si>
  <si>
    <t>12-i26-r</t>
  </si>
  <si>
    <t>12-i26-20</t>
  </si>
  <si>
    <t>Informer Fee</t>
  </si>
  <si>
    <t>13-phone-250-251</t>
  </si>
  <si>
    <t>13-phone-258</t>
  </si>
  <si>
    <t>16/12</t>
  </si>
  <si>
    <t>13-i26-22</t>
  </si>
  <si>
    <t>13-i26-r</t>
  </si>
  <si>
    <t>13-i26-24</t>
  </si>
  <si>
    <t>17/12</t>
  </si>
  <si>
    <t>18/12</t>
  </si>
  <si>
    <t>19/12</t>
  </si>
  <si>
    <t>20/12</t>
  </si>
  <si>
    <t>Douala-Limbe</t>
  </si>
  <si>
    <t>Limbe-Idenau</t>
  </si>
  <si>
    <t>Idenau-Limbe</t>
  </si>
  <si>
    <t>Limbe-Buea</t>
  </si>
  <si>
    <t>13-i26-26</t>
  </si>
  <si>
    <t>13-i26-23</t>
  </si>
  <si>
    <t>13-i26-25</t>
  </si>
  <si>
    <t>Printing</t>
  </si>
  <si>
    <t>14-phone-294</t>
  </si>
  <si>
    <t>22/12</t>
  </si>
  <si>
    <t>Yaounde-Bafia</t>
  </si>
  <si>
    <t>14-i33-3</t>
  </si>
  <si>
    <t>Ngoro-Deuk</t>
  </si>
  <si>
    <t>14-i33-r</t>
  </si>
  <si>
    <t>Deuk-Ngoro</t>
  </si>
  <si>
    <t>ngoro-Boko</t>
  </si>
  <si>
    <t>Boko-Ngoro</t>
  </si>
  <si>
    <t>Bafia-Yaounde</t>
  </si>
  <si>
    <t>14-i33-5</t>
  </si>
  <si>
    <t>14-i33-4</t>
  </si>
  <si>
    <t>trust building</t>
  </si>
  <si>
    <t>15-phone-306</t>
  </si>
  <si>
    <t>28/12</t>
  </si>
  <si>
    <t>15-phone-309</t>
  </si>
  <si>
    <t>29/12</t>
  </si>
  <si>
    <t>15-phone-318</t>
  </si>
  <si>
    <t>30/12</t>
  </si>
  <si>
    <t>15-phone-321</t>
  </si>
  <si>
    <t>15-i26-r</t>
  </si>
  <si>
    <t>x8 hrs Internet</t>
  </si>
  <si>
    <t>15-i26-32</t>
  </si>
  <si>
    <t>15-i26-29</t>
  </si>
  <si>
    <t>Douala-Tiko</t>
  </si>
  <si>
    <t>Tiko-Buea</t>
  </si>
  <si>
    <t>15-i26-34</t>
  </si>
  <si>
    <t>15-i26-31</t>
  </si>
  <si>
    <t>15-i26-30</t>
  </si>
  <si>
    <t>15-i26-33</t>
  </si>
  <si>
    <t>16-phone-310</t>
  </si>
  <si>
    <t>16-phone-319</t>
  </si>
  <si>
    <t>16-phone-322</t>
  </si>
  <si>
    <t>Investgations</t>
  </si>
  <si>
    <t>17-phone-316</t>
  </si>
  <si>
    <t>17-i35-19</t>
  </si>
  <si>
    <t>2/1</t>
  </si>
  <si>
    <t>17-i35-r</t>
  </si>
  <si>
    <t>18-phone-108</t>
  </si>
  <si>
    <t>18-phone-132-133</t>
  </si>
  <si>
    <t>18-phone-210</t>
  </si>
  <si>
    <t>18-phone-215</t>
  </si>
  <si>
    <t>18-phone-264</t>
  </si>
  <si>
    <t>18-phone-276</t>
  </si>
  <si>
    <t>18-phone-277</t>
  </si>
  <si>
    <t>18-phone-287</t>
  </si>
  <si>
    <t>18-phone-292</t>
  </si>
  <si>
    <t>18-phone-299</t>
  </si>
  <si>
    <t>24/12</t>
  </si>
  <si>
    <t>18-i26-r</t>
  </si>
  <si>
    <t>19-phone-227</t>
  </si>
  <si>
    <t>19-phone-249</t>
  </si>
  <si>
    <t>19-phone-269</t>
  </si>
  <si>
    <t>19-i66-r</t>
  </si>
  <si>
    <t>x2 usb keys</t>
  </si>
  <si>
    <t>Ofir-2</t>
  </si>
  <si>
    <t>7/1</t>
  </si>
  <si>
    <t>Operation</t>
  </si>
  <si>
    <t>2-phone-1-1a</t>
  </si>
  <si>
    <t>2-phone-22-25</t>
  </si>
  <si>
    <t>2-phone-33</t>
  </si>
  <si>
    <t>2-phone-41-43</t>
  </si>
  <si>
    <t>2-phone-82-83</t>
  </si>
  <si>
    <t>2-phone-102-103</t>
  </si>
  <si>
    <t>Dr.John</t>
  </si>
  <si>
    <t>2-phone-161</t>
  </si>
  <si>
    <t>Jonathn</t>
  </si>
  <si>
    <t>2-phone-162</t>
  </si>
  <si>
    <t>Bafoussam-Bagante</t>
  </si>
  <si>
    <t>2-jul-1</t>
  </si>
  <si>
    <t>Bagté-Bazou-Bagté</t>
  </si>
  <si>
    <t>2-fel-2</t>
  </si>
  <si>
    <t>Yde-Bazou-Limbe-Yde</t>
  </si>
  <si>
    <t>2-fel-8</t>
  </si>
  <si>
    <t>x 51 liters of fuel</t>
  </si>
  <si>
    <t>2-fel-9</t>
  </si>
  <si>
    <t>x 123 liters of fuel</t>
  </si>
  <si>
    <t>2-fel-14</t>
  </si>
  <si>
    <t>x 10 toll gate</t>
  </si>
  <si>
    <t>2-fel-13</t>
  </si>
  <si>
    <t>Limbe-Douala</t>
  </si>
  <si>
    <t>Douala-Bafang</t>
  </si>
  <si>
    <t>Bafang-bagante</t>
  </si>
  <si>
    <t>Alain</t>
  </si>
  <si>
    <t>phone-16-18</t>
  </si>
  <si>
    <t>phone-44-46</t>
  </si>
  <si>
    <t>phone-76-77</t>
  </si>
  <si>
    <t>phone-97-98</t>
  </si>
  <si>
    <t>phone-120-121</t>
  </si>
  <si>
    <t>phone-136-137</t>
  </si>
  <si>
    <t>phone-151-152</t>
  </si>
  <si>
    <t>phone-173-174</t>
  </si>
  <si>
    <t>phone-189-191</t>
  </si>
  <si>
    <t>phone-200</t>
  </si>
  <si>
    <t>phone-213</t>
  </si>
  <si>
    <t>phone-226</t>
  </si>
  <si>
    <t>phone-239</t>
  </si>
  <si>
    <t>phone-256</t>
  </si>
  <si>
    <t>phone-267</t>
  </si>
  <si>
    <t>phone-279</t>
  </si>
  <si>
    <t>phone-289</t>
  </si>
  <si>
    <t>phone-293</t>
  </si>
  <si>
    <t>phone-296</t>
  </si>
  <si>
    <t>phone-297</t>
  </si>
  <si>
    <t>phone-302</t>
  </si>
  <si>
    <t>phone-303</t>
  </si>
  <si>
    <t>phone-311</t>
  </si>
  <si>
    <t>phone-315</t>
  </si>
  <si>
    <t>Aime</t>
  </si>
  <si>
    <t>phone-9</t>
  </si>
  <si>
    <t>phone-37</t>
  </si>
  <si>
    <t>phone-67</t>
  </si>
  <si>
    <t>phone-90</t>
  </si>
  <si>
    <t>phone-111</t>
  </si>
  <si>
    <t>phone-130</t>
  </si>
  <si>
    <t>phone-144</t>
  </si>
  <si>
    <t>phone-163</t>
  </si>
  <si>
    <t>phone-184</t>
  </si>
  <si>
    <t>phone-198</t>
  </si>
  <si>
    <t>phone-206</t>
  </si>
  <si>
    <t>phone-217</t>
  </si>
  <si>
    <t>phone-242</t>
  </si>
  <si>
    <t>phone-257</t>
  </si>
  <si>
    <t>phone-271</t>
  </si>
  <si>
    <t>phone-300</t>
  </si>
  <si>
    <t>phone-301</t>
  </si>
  <si>
    <t>25/12</t>
  </si>
  <si>
    <t>phone-310</t>
  </si>
  <si>
    <t>phone-313</t>
  </si>
  <si>
    <t>phone-13-15</t>
  </si>
  <si>
    <t>phone-52-53</t>
  </si>
  <si>
    <t>phone-71-73</t>
  </si>
  <si>
    <t>phone-88</t>
  </si>
  <si>
    <t>phone-104</t>
  </si>
  <si>
    <t>phone-125</t>
  </si>
  <si>
    <t>phone-140</t>
  </si>
  <si>
    <t>phone-171-172</t>
  </si>
  <si>
    <t>phone-179</t>
  </si>
  <si>
    <t>phone-199</t>
  </si>
  <si>
    <t>phone-207</t>
  </si>
  <si>
    <t>phone-247</t>
  </si>
  <si>
    <t>phone-254</t>
  </si>
  <si>
    <t>phone-265</t>
  </si>
  <si>
    <t>phone-11</t>
  </si>
  <si>
    <t>phone-35</t>
  </si>
  <si>
    <t>phone-61</t>
  </si>
  <si>
    <t>phone-93</t>
  </si>
  <si>
    <t>phone-129</t>
  </si>
  <si>
    <t>phone-142</t>
  </si>
  <si>
    <t>phone-164</t>
  </si>
  <si>
    <t>phone-195</t>
  </si>
  <si>
    <t>phone-225</t>
  </si>
  <si>
    <t>phone-248</t>
  </si>
  <si>
    <t>phone-260</t>
  </si>
  <si>
    <t>phone-273</t>
  </si>
  <si>
    <t>communication</t>
  </si>
  <si>
    <t>fel-r</t>
  </si>
  <si>
    <t>x 2 hours internet</t>
  </si>
  <si>
    <t>al-7</t>
  </si>
  <si>
    <t>x s hours interrnet</t>
  </si>
  <si>
    <t>al-12</t>
  </si>
  <si>
    <t>al-14</t>
  </si>
  <si>
    <t>al-16</t>
  </si>
  <si>
    <t>al-20</t>
  </si>
  <si>
    <t>al-21</t>
  </si>
  <si>
    <t>al-22</t>
  </si>
  <si>
    <t>al-23</t>
  </si>
  <si>
    <t>Yde-Bamenda</t>
  </si>
  <si>
    <t>aim-1</t>
  </si>
  <si>
    <t>Bamenda-Bafsam</t>
  </si>
  <si>
    <t>aim-2</t>
  </si>
  <si>
    <t>Bafsam-Yde</t>
  </si>
  <si>
    <t>aim-3</t>
  </si>
  <si>
    <t>Yde-Ntui</t>
  </si>
  <si>
    <t>aim-5</t>
  </si>
  <si>
    <t>Ntui-Sa'a</t>
  </si>
  <si>
    <t>aim-r</t>
  </si>
  <si>
    <t>Sa'a-Yde</t>
  </si>
  <si>
    <t>aim-7</t>
  </si>
  <si>
    <t>Yde-Sangmelima</t>
  </si>
  <si>
    <t>aim-9</t>
  </si>
  <si>
    <t>Sangmelima-Djoum</t>
  </si>
  <si>
    <t>aim-10</t>
  </si>
  <si>
    <t>Djoum-Sangmelima</t>
  </si>
  <si>
    <t>aim-12</t>
  </si>
  <si>
    <t>Sangmelima-Yde</t>
  </si>
  <si>
    <t>aim-13</t>
  </si>
  <si>
    <t>Sangmelima-Meyomessala</t>
  </si>
  <si>
    <t>Meyomessala-Sangmelima</t>
  </si>
  <si>
    <t>aim-15</t>
  </si>
  <si>
    <t>26/12</t>
  </si>
  <si>
    <t>aim-17</t>
  </si>
  <si>
    <t>28-12</t>
  </si>
  <si>
    <t>aim-18</t>
  </si>
  <si>
    <t>aim-20</t>
  </si>
  <si>
    <t>aim-21</t>
  </si>
  <si>
    <t>Yde-Bda</t>
  </si>
  <si>
    <t>al-5</t>
  </si>
  <si>
    <t>B'da-Yde</t>
  </si>
  <si>
    <t>al-8</t>
  </si>
  <si>
    <t>Yde-Dla</t>
  </si>
  <si>
    <t>al-9</t>
  </si>
  <si>
    <t>Dla-Yde</t>
  </si>
  <si>
    <t>al-15</t>
  </si>
  <si>
    <t>al-24</t>
  </si>
  <si>
    <t>al-26</t>
  </si>
  <si>
    <t>Yde-Kumba</t>
  </si>
  <si>
    <t>rol-1</t>
  </si>
  <si>
    <t>Kumba-Mamfe</t>
  </si>
  <si>
    <t>rol-3</t>
  </si>
  <si>
    <t>Mamfe-Kumba</t>
  </si>
  <si>
    <t>rol-5</t>
  </si>
  <si>
    <t>Kumba-Yde</t>
  </si>
  <si>
    <t>rol-7</t>
  </si>
  <si>
    <t>Yde-Bafsam</t>
  </si>
  <si>
    <t>rol-9</t>
  </si>
  <si>
    <t>rol-11</t>
  </si>
  <si>
    <t>Yde-Abong-Mbang</t>
  </si>
  <si>
    <t>rol-12</t>
  </si>
  <si>
    <t>Abong-Mbang-Yde</t>
  </si>
  <si>
    <t>rol-13</t>
  </si>
  <si>
    <t>rol-14</t>
  </si>
  <si>
    <t>rol-16</t>
  </si>
  <si>
    <t>rol-18</t>
  </si>
  <si>
    <t>rol-20</t>
  </si>
  <si>
    <t>Bangangte-Yde</t>
  </si>
  <si>
    <t>fel-7</t>
  </si>
  <si>
    <t>mad-1</t>
  </si>
  <si>
    <t>madola</t>
  </si>
  <si>
    <t>Ntui-Yde</t>
  </si>
  <si>
    <t>mad-3</t>
  </si>
  <si>
    <t>transport</t>
  </si>
  <si>
    <t>al-r</t>
  </si>
  <si>
    <t>mad-r</t>
  </si>
  <si>
    <t>rol-r</t>
  </si>
  <si>
    <t>aim-6</t>
  </si>
  <si>
    <t>aim-11</t>
  </si>
  <si>
    <t>aim-14</t>
  </si>
  <si>
    <t>aim-19</t>
  </si>
  <si>
    <t>al-6</t>
  </si>
  <si>
    <t>al-10</t>
  </si>
  <si>
    <t>al-25</t>
  </si>
  <si>
    <t>fel-1</t>
  </si>
  <si>
    <t>fel-4</t>
  </si>
  <si>
    <t>fel-6</t>
  </si>
  <si>
    <t>fel-10</t>
  </si>
  <si>
    <t>rol-2</t>
  </si>
  <si>
    <t>rol-4</t>
  </si>
  <si>
    <t>rol-10</t>
  </si>
  <si>
    <t>rol-15</t>
  </si>
  <si>
    <t>rol-17</t>
  </si>
  <si>
    <t>mad-2</t>
  </si>
  <si>
    <t>14/10</t>
  </si>
  <si>
    <t>x 16 photocopy</t>
  </si>
  <si>
    <t>x 80 photocopies</t>
  </si>
  <si>
    <t>aim-1a</t>
  </si>
  <si>
    <t>x 10 photocopy</t>
  </si>
  <si>
    <t>x bulb holder</t>
  </si>
  <si>
    <t>aim-12a</t>
  </si>
  <si>
    <t>x 8 printing</t>
  </si>
  <si>
    <t>x 17 photocopies</t>
  </si>
  <si>
    <t>fel-3</t>
  </si>
  <si>
    <t>x 16 photocopies</t>
  </si>
  <si>
    <t>fel-16</t>
  </si>
  <si>
    <t>x 45 photocopies</t>
  </si>
  <si>
    <t>rol-8</t>
  </si>
  <si>
    <t>x 10 photocopies</t>
  </si>
  <si>
    <t>rol-21</t>
  </si>
  <si>
    <t>media</t>
  </si>
  <si>
    <t>vincent</t>
  </si>
  <si>
    <t>phone-26-27</t>
  </si>
  <si>
    <t>phone-54-55</t>
  </si>
  <si>
    <t>phone-69</t>
  </si>
  <si>
    <t>phone-87</t>
  </si>
  <si>
    <t>phone-105</t>
  </si>
  <si>
    <t>phone-124</t>
  </si>
  <si>
    <t>phone-153</t>
  </si>
  <si>
    <t>phone-169-170</t>
  </si>
  <si>
    <t>phone-177</t>
  </si>
  <si>
    <t>phone-193</t>
  </si>
  <si>
    <t>phone-212</t>
  </si>
  <si>
    <t>phone-234</t>
  </si>
  <si>
    <t>phone-254-255</t>
  </si>
  <si>
    <t>phone-253</t>
  </si>
  <si>
    <t>phone-274</t>
  </si>
  <si>
    <t>phone-275</t>
  </si>
  <si>
    <t>phone-285</t>
  </si>
  <si>
    <t>phone-291</t>
  </si>
  <si>
    <t>phone-308</t>
  </si>
  <si>
    <t>phone-314</t>
  </si>
  <si>
    <t>phone-323</t>
  </si>
  <si>
    <t>Eric</t>
  </si>
  <si>
    <t>phone-8</t>
  </si>
  <si>
    <t>phone-39-39a</t>
  </si>
  <si>
    <t>phone-63</t>
  </si>
  <si>
    <t>phone-91</t>
  </si>
  <si>
    <t>phone-107</t>
  </si>
  <si>
    <t>phone-131</t>
  </si>
  <si>
    <t>phone-148</t>
  </si>
  <si>
    <t>phone-157</t>
  </si>
  <si>
    <t>phone-178</t>
  </si>
  <si>
    <t>phone-193a</t>
  </si>
  <si>
    <t>phone-209</t>
  </si>
  <si>
    <t>phone-223</t>
  </si>
  <si>
    <t>phone-245</t>
  </si>
  <si>
    <t>phone-261</t>
  </si>
  <si>
    <t>phone-272</t>
  </si>
  <si>
    <t>phone-288</t>
  </si>
  <si>
    <t>phone-304</t>
  </si>
  <si>
    <t>phone-320</t>
  </si>
  <si>
    <t>Anna</t>
  </si>
  <si>
    <t>phone-2</t>
  </si>
  <si>
    <t>phone-38</t>
  </si>
  <si>
    <t>phone-64</t>
  </si>
  <si>
    <t>phone-95</t>
  </si>
  <si>
    <t>phone-106</t>
  </si>
  <si>
    <t>phone-127</t>
  </si>
  <si>
    <t>phone-143</t>
  </si>
  <si>
    <t>phone-158</t>
  </si>
  <si>
    <t>phone-182</t>
  </si>
  <si>
    <t>phone-197</t>
  </si>
  <si>
    <t>phone-211</t>
  </si>
  <si>
    <t>phone-224</t>
  </si>
  <si>
    <t>phone-243</t>
  </si>
  <si>
    <t>phone-255</t>
  </si>
  <si>
    <t>phone-270</t>
  </si>
  <si>
    <t>phone-280</t>
  </si>
  <si>
    <t>phone-295</t>
  </si>
  <si>
    <t>phone-307</t>
  </si>
  <si>
    <t>x 2 hrs internet</t>
  </si>
  <si>
    <t>eri-10</t>
  </si>
  <si>
    <t>eri-11</t>
  </si>
  <si>
    <t>x 2hrs internet</t>
  </si>
  <si>
    <t>eri-13</t>
  </si>
  <si>
    <t>Yaounde - B'da</t>
  </si>
  <si>
    <t>traveling expenses</t>
  </si>
  <si>
    <t>eri-8</t>
  </si>
  <si>
    <t>Bamenda - Y'de</t>
  </si>
  <si>
    <t>eri-14</t>
  </si>
  <si>
    <t>01/1</t>
  </si>
  <si>
    <t>B'da-Bafoussam</t>
  </si>
  <si>
    <t>eri-r</t>
  </si>
  <si>
    <t>Baf-B'da</t>
  </si>
  <si>
    <t>Y'de -Bamenda</t>
  </si>
  <si>
    <t>vin-1</t>
  </si>
  <si>
    <t>Vincent</t>
  </si>
  <si>
    <t>vin-5</t>
  </si>
  <si>
    <t>1/1</t>
  </si>
  <si>
    <t>eri-12</t>
  </si>
  <si>
    <t>vin-3</t>
  </si>
  <si>
    <t>vin-r</t>
  </si>
  <si>
    <t>ann-r</t>
  </si>
  <si>
    <t>radio talk show E</t>
  </si>
  <si>
    <t>TV news feature F</t>
  </si>
  <si>
    <t>Cameroon Tribune newspaper E</t>
  </si>
  <si>
    <t>arrest of 3 leopard skin and hippo teeth in Bangui</t>
  </si>
  <si>
    <t>radio talk show F</t>
  </si>
  <si>
    <t>Le liberal newspaper F</t>
  </si>
  <si>
    <t>The post newspaper E</t>
  </si>
  <si>
    <t>radio news flash F</t>
  </si>
  <si>
    <t>radio news flash E</t>
  </si>
  <si>
    <t xml:space="preserve">Mamfe prosecution of 3 wildlife traffickers in ivory </t>
  </si>
  <si>
    <t>seizure of 300 parrots at Douala</t>
  </si>
  <si>
    <t>cd production</t>
  </si>
  <si>
    <t>vin-15</t>
  </si>
  <si>
    <t>December recordings</t>
  </si>
  <si>
    <t>vin-4</t>
  </si>
  <si>
    <t>x 2 days camera hire</t>
  </si>
  <si>
    <t>eri-9</t>
  </si>
  <si>
    <t>x10 photocopy</t>
  </si>
  <si>
    <t>ann-4</t>
  </si>
  <si>
    <t>x14 news papers</t>
  </si>
  <si>
    <t>ann-5</t>
  </si>
  <si>
    <t>x17 news papers</t>
  </si>
  <si>
    <t>ann-6</t>
  </si>
  <si>
    <t>x16 newspaper</t>
  </si>
  <si>
    <t>ann-7</t>
  </si>
  <si>
    <t>x 2 mini dv casstres</t>
  </si>
  <si>
    <t>eri-1</t>
  </si>
  <si>
    <t>eri-2</t>
  </si>
  <si>
    <t>x 4 dvd</t>
  </si>
  <si>
    <t>x 5 cd</t>
  </si>
  <si>
    <t>eri2</t>
  </si>
  <si>
    <t>x 10 cassettes</t>
  </si>
  <si>
    <t>eri-6</t>
  </si>
  <si>
    <t>x160 photocopy</t>
  </si>
  <si>
    <t>vin-2</t>
  </si>
  <si>
    <t>media officer</t>
  </si>
  <si>
    <t>Development assistant</t>
  </si>
  <si>
    <t>policy and external relations</t>
  </si>
  <si>
    <t>phone-28-29</t>
  </si>
  <si>
    <t>phone  international</t>
  </si>
  <si>
    <t>phone-30</t>
  </si>
  <si>
    <t>phone-57</t>
  </si>
  <si>
    <t>phone-84</t>
  </si>
  <si>
    <t>phone-85</t>
  </si>
  <si>
    <t>phone-99</t>
  </si>
  <si>
    <t>phone-100</t>
  </si>
  <si>
    <t>phone-103</t>
  </si>
  <si>
    <t>phone-138</t>
  </si>
  <si>
    <t>phone-196</t>
  </si>
  <si>
    <t>phone-220</t>
  </si>
  <si>
    <t>phone-228</t>
  </si>
  <si>
    <t>phone-229</t>
  </si>
  <si>
    <t>phone-282</t>
  </si>
  <si>
    <t>phone-283</t>
  </si>
  <si>
    <t>phone-155</t>
  </si>
  <si>
    <t>phone-194</t>
  </si>
  <si>
    <t>phone-202</t>
  </si>
  <si>
    <t>phone-231</t>
  </si>
  <si>
    <t>phone-244</t>
  </si>
  <si>
    <t>phone-281</t>
  </si>
  <si>
    <t>uk</t>
  </si>
  <si>
    <t>phone-60</t>
  </si>
  <si>
    <t>phone-230</t>
  </si>
  <si>
    <t>Congo</t>
  </si>
  <si>
    <t>phone-32</t>
  </si>
  <si>
    <t>Hr-internet 9.12</t>
  </si>
  <si>
    <t>ceritification</t>
  </si>
  <si>
    <t>policy and external Relation</t>
  </si>
  <si>
    <t>Passport production</t>
  </si>
  <si>
    <t>arrey-24</t>
  </si>
  <si>
    <t>arrey</t>
  </si>
  <si>
    <t>arrey-25</t>
  </si>
  <si>
    <t>arrey-26</t>
  </si>
  <si>
    <t>Passport</t>
  </si>
  <si>
    <t>arrey-27</t>
  </si>
  <si>
    <t>Fiscal stamp</t>
  </si>
  <si>
    <t>ann-1</t>
  </si>
  <si>
    <t>communal stamp</t>
  </si>
  <si>
    <t>ann-2</t>
  </si>
  <si>
    <t>ann-3</t>
  </si>
  <si>
    <t>passport production</t>
  </si>
  <si>
    <t>ann-5a</t>
  </si>
  <si>
    <t>management</t>
  </si>
  <si>
    <t>phone-4-6</t>
  </si>
  <si>
    <t>phone-58-59</t>
  </si>
  <si>
    <t>phone-78-80</t>
  </si>
  <si>
    <t>phone-86</t>
  </si>
  <si>
    <t>phone-112-117</t>
  </si>
  <si>
    <t>Ofir-r</t>
  </si>
  <si>
    <t>ofir</t>
  </si>
  <si>
    <t>Director</t>
  </si>
  <si>
    <t>salary</t>
  </si>
  <si>
    <t>Emeline</t>
  </si>
  <si>
    <t>phone-19-21</t>
  </si>
  <si>
    <t>phone-50-51</t>
  </si>
  <si>
    <t>phone-80-81</t>
  </si>
  <si>
    <t>phone-96</t>
  </si>
  <si>
    <t>phone-110</t>
  </si>
  <si>
    <t>phone-123</t>
  </si>
  <si>
    <t>phone-134-135</t>
  </si>
  <si>
    <t>phone-149-150</t>
  </si>
  <si>
    <t>phone-159</t>
  </si>
  <si>
    <t>phone-186</t>
  </si>
  <si>
    <t>phone-237-238</t>
  </si>
  <si>
    <t>phone-252-253</t>
  </si>
  <si>
    <t>phone-262-263</t>
  </si>
  <si>
    <t>phone-268</t>
  </si>
  <si>
    <t>phone-284</t>
  </si>
  <si>
    <t>phone-290</t>
  </si>
  <si>
    <t>phone-298</t>
  </si>
  <si>
    <t>phone-305</t>
  </si>
  <si>
    <t>phone-312</t>
  </si>
  <si>
    <t>Arrey</t>
  </si>
  <si>
    <t>phone-7</t>
  </si>
  <si>
    <t>phone-56</t>
  </si>
  <si>
    <t>phone-70</t>
  </si>
  <si>
    <t>phone-101</t>
  </si>
  <si>
    <t>phone-118-119</t>
  </si>
  <si>
    <t>phone-122</t>
  </si>
  <si>
    <t>phone-146</t>
  </si>
  <si>
    <t>phone-175-176</t>
  </si>
  <si>
    <t>phone-188</t>
  </si>
  <si>
    <t>phone-203-204</t>
  </si>
  <si>
    <t>phone-205</t>
  </si>
  <si>
    <t>phone-216</t>
  </si>
  <si>
    <t>phone-232</t>
  </si>
  <si>
    <t>phone-241</t>
  </si>
  <si>
    <t>phone-259</t>
  </si>
  <si>
    <t>phone-266</t>
  </si>
  <si>
    <t>phone-278</t>
  </si>
  <si>
    <t>phone-286</t>
  </si>
  <si>
    <t>phone-317</t>
  </si>
  <si>
    <t>Eme-r</t>
  </si>
  <si>
    <t>x2 hr taxi</t>
  </si>
  <si>
    <t>x1 hr taxi</t>
  </si>
  <si>
    <t>special taxi</t>
  </si>
  <si>
    <t>arrey-r</t>
  </si>
  <si>
    <t>arrey-12</t>
  </si>
  <si>
    <t>Hired taxi</t>
  </si>
  <si>
    <t>office cleaner</t>
  </si>
  <si>
    <t>Eme-1</t>
  </si>
  <si>
    <t>x1 day watch</t>
  </si>
  <si>
    <t>Eme-2</t>
  </si>
  <si>
    <t>Eme-3</t>
  </si>
  <si>
    <t>Eme-4</t>
  </si>
  <si>
    <t>1 rim of papers</t>
  </si>
  <si>
    <t>arrey-1</t>
  </si>
  <si>
    <t>x40 Photocopies</t>
  </si>
  <si>
    <t>arrey-8</t>
  </si>
  <si>
    <t>x4 Toilet tissues</t>
  </si>
  <si>
    <t>arrey-13</t>
  </si>
  <si>
    <t xml:space="preserve">x2L floor cleaning liquid </t>
  </si>
  <si>
    <t>arrey-20</t>
  </si>
  <si>
    <t>x1 black ink</t>
  </si>
  <si>
    <t>arrey-21</t>
  </si>
  <si>
    <t>x1 Colour ink</t>
  </si>
  <si>
    <t>gabbage  bags</t>
  </si>
  <si>
    <t>arrey-36</t>
  </si>
  <si>
    <t>door repairs</t>
  </si>
  <si>
    <t>eri-3</t>
  </si>
  <si>
    <t>x 10 bulbs</t>
  </si>
  <si>
    <t>eri-4</t>
  </si>
  <si>
    <t>distributor</t>
  </si>
  <si>
    <t>eri-5</t>
  </si>
  <si>
    <t>projector hire</t>
  </si>
  <si>
    <t>eri-7</t>
  </si>
  <si>
    <t>bonus cleaner</t>
  </si>
  <si>
    <t>Express union</t>
  </si>
  <si>
    <t>arrey-2</t>
  </si>
  <si>
    <t>arrey-3</t>
  </si>
  <si>
    <t>arrey-4</t>
  </si>
  <si>
    <t>arrey-5</t>
  </si>
  <si>
    <t>arrey-6</t>
  </si>
  <si>
    <t>arrey-7</t>
  </si>
  <si>
    <t>arrey-9</t>
  </si>
  <si>
    <t>arrey-10</t>
  </si>
  <si>
    <t>arrey-11</t>
  </si>
  <si>
    <t>arrey-14</t>
  </si>
  <si>
    <t>arrey-15</t>
  </si>
  <si>
    <t>arrey-16</t>
  </si>
  <si>
    <t>arrey-17</t>
  </si>
  <si>
    <t>arrey-18</t>
  </si>
  <si>
    <t>arrey-19</t>
  </si>
  <si>
    <t>arrey-22</t>
  </si>
  <si>
    <t>arrey-23</t>
  </si>
  <si>
    <t>arrey-28</t>
  </si>
  <si>
    <t>arrey-29</t>
  </si>
  <si>
    <t>arrey-30</t>
  </si>
  <si>
    <t>arrey-32</t>
  </si>
  <si>
    <t>arrey-33</t>
  </si>
  <si>
    <t>arrey-34</t>
  </si>
  <si>
    <t>arrey-35</t>
  </si>
  <si>
    <t>arrey-37</t>
  </si>
  <si>
    <t>arrey-38</t>
  </si>
  <si>
    <t>UNICS</t>
  </si>
  <si>
    <t>Afriland</t>
  </si>
  <si>
    <t>Rent</t>
  </si>
  <si>
    <t>Rent + Bills</t>
  </si>
  <si>
    <t>Hr-rent-9.11</t>
  </si>
  <si>
    <t>Water-SNEC</t>
  </si>
  <si>
    <t>Hr-Water 9.12</t>
  </si>
  <si>
    <t>Electricity-SONEL</t>
  </si>
  <si>
    <t>Hr-Electricity 9.12</t>
  </si>
  <si>
    <t>food</t>
  </si>
  <si>
    <t>LAGA family</t>
  </si>
  <si>
    <t>Eme-5</t>
  </si>
  <si>
    <t>x30 drinks</t>
  </si>
  <si>
    <t>Driving Lessons</t>
  </si>
  <si>
    <t>LAGA Family</t>
  </si>
  <si>
    <t>Capacity Building</t>
  </si>
  <si>
    <t>i26-27</t>
  </si>
  <si>
    <t>i26-28</t>
  </si>
  <si>
    <t>i26-35</t>
  </si>
  <si>
    <t>Salary of media Officer is supplemented by bonuses scaled to the results he provides</t>
  </si>
  <si>
    <t>i45</t>
  </si>
  <si>
    <t>i45-1</t>
  </si>
  <si>
    <t>i45-2</t>
  </si>
  <si>
    <t>i45-r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</si>
</sst>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£&quot;#,##0;\-&quot;£&quot;#,##0"/>
    <numFmt numFmtId="169" formatCode="&quot;£&quot;#,##0;[Red]\-&quot;£&quot;#,##0"/>
    <numFmt numFmtId="170" formatCode="&quot;£&quot;#,##0.00;\-&quot;£&quot;#,##0.00"/>
    <numFmt numFmtId="171" formatCode="&quot;£&quot;#,##0.00;[Red]\-&quot;£&quot;#,##0.00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\t&quot;£&quot;#,##0_);\(\t&quot;£&quot;#,##0\)"/>
    <numFmt numFmtId="177" formatCode="\t&quot;£&quot;#,##0_);[Red]\(\t&quot;£&quot;#,##0\)"/>
    <numFmt numFmtId="178" formatCode="\t&quot;£&quot;#,##0.00_);\(\t&quot;£&quot;#,##0.00\)"/>
    <numFmt numFmtId="179" formatCode="\t&quot;£&quot;#,##0.00_);[Red]\(\t&quot;£&quot;#,##0.00\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₪&quot;\ #,##0;&quot;₪&quot;\ \-#,##0"/>
    <numFmt numFmtId="197" formatCode="&quot;₪&quot;\ #,##0;[Red]&quot;₪&quot;\ \-#,##0"/>
    <numFmt numFmtId="198" formatCode="&quot;₪&quot;\ #,##0.00;&quot;₪&quot;\ \-#,##0.00"/>
    <numFmt numFmtId="199" formatCode="&quot;₪&quot;\ #,##0.00;[Red]&quot;₪&quot;\ \-#,##0.00"/>
    <numFmt numFmtId="200" formatCode="_ &quot;₪&quot;\ * #,##0_ ;_ &quot;₪&quot;\ * \-#,##0_ ;_ &quot;₪&quot;\ * &quot;-&quot;_ ;_ @_ "/>
    <numFmt numFmtId="201" formatCode="_ * #,##0_ ;_ * \-#,##0_ ;_ * &quot;-&quot;_ ;_ @_ "/>
    <numFmt numFmtId="202" formatCode="_ &quot;₪&quot;\ * #,##0.00_ ;_ &quot;₪&quot;\ * \-#,##0.00_ ;_ &quot;₪&quot;\ * &quot;-&quot;??_ ;_ @_ "/>
    <numFmt numFmtId="203" formatCode="_ * #,##0.00_ ;_ * \-#,##0.00_ ;_ * &quot;-&quot;??_ ;_ @_ "/>
    <numFmt numFmtId="204" formatCode="m/d"/>
    <numFmt numFmtId="205" formatCode="m/d/yy"/>
    <numFmt numFmtId="206" formatCode="#,##0;[Red]#,##0"/>
    <numFmt numFmtId="207" formatCode="#,##0_ ;[Red]\-#,##0\ "/>
    <numFmt numFmtId="208" formatCode="[$$-409]#,##0.0;[Red][$$-409]#,##0.0"/>
    <numFmt numFmtId="209" formatCode="[$$-409]#,##0;[Red][$$-409]#,##0"/>
  </numFmts>
  <fonts count="50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0"/>
      <color indexed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Arial"/>
      <family val="0"/>
    </font>
    <font>
      <sz val="10"/>
      <color indexed="20"/>
      <name val="Arial"/>
      <family val="2"/>
    </font>
    <font>
      <sz val="8"/>
      <name val="Arial"/>
      <family val="0"/>
    </font>
    <font>
      <sz val="10"/>
      <color indexed="60"/>
      <name val="Arial"/>
      <family val="2"/>
    </font>
    <font>
      <sz val="10"/>
      <color indexed="14"/>
      <name val="Arial"/>
      <family val="2"/>
    </font>
    <font>
      <sz val="10"/>
      <color indexed="16"/>
      <name val="Arial"/>
      <family val="0"/>
    </font>
    <font>
      <sz val="8"/>
      <color indexed="16"/>
      <name val="Arial"/>
      <family val="0"/>
    </font>
    <font>
      <sz val="8"/>
      <color indexed="10"/>
      <name val="Arial"/>
      <family val="0"/>
    </font>
    <font>
      <sz val="8"/>
      <color indexed="6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40"/>
      <name val="Arial"/>
      <family val="2"/>
    </font>
    <font>
      <u val="single"/>
      <sz val="10"/>
      <color indexed="40"/>
      <name val="Arial"/>
      <family val="2"/>
    </font>
    <font>
      <b/>
      <sz val="10"/>
      <color indexed="14"/>
      <name val="Arial"/>
      <family val="2"/>
    </font>
    <font>
      <b/>
      <sz val="10"/>
      <color indexed="20"/>
      <name val="Arial"/>
      <family val="2"/>
    </font>
    <font>
      <sz val="10"/>
      <color indexed="50"/>
      <name val="Arial"/>
      <family val="2"/>
    </font>
    <font>
      <sz val="10"/>
      <color indexed="21"/>
      <name val="Arial"/>
      <family val="2"/>
    </font>
    <font>
      <sz val="8"/>
      <color indexed="14"/>
      <name val="Arial"/>
      <family val="2"/>
    </font>
    <font>
      <sz val="8"/>
      <color indexed="20"/>
      <name val="Arial"/>
      <family val="2"/>
    </font>
    <font>
      <sz val="10"/>
      <color indexed="17"/>
      <name val="Arial"/>
      <family val="2"/>
    </font>
    <font>
      <sz val="8"/>
      <color indexed="21"/>
      <name val="Arial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0" fillId="21" borderId="3" applyNumberFormat="0" applyFon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8" fillId="7" borderId="1" applyNumberFormat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9" fillId="20" borderId="4" applyNumberFormat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2" fillId="23" borderId="9" applyNumberFormat="0" applyAlignment="0" applyProtection="0"/>
  </cellStyleXfs>
  <cellXfs count="2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206" fontId="1" fillId="0" borderId="0" xfId="0" applyNumberFormat="1" applyFont="1" applyAlignment="1">
      <alignment horizontal="center"/>
    </xf>
    <xf numFmtId="206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0" fillId="2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206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20" borderId="0" xfId="0" applyNumberFormat="1" applyFill="1" applyAlignment="1">
      <alignment horizontal="center" shrinkToFit="1"/>
    </xf>
    <xf numFmtId="49" fontId="5" fillId="0" borderId="0" xfId="0" applyNumberFormat="1" applyFont="1" applyAlignment="1">
      <alignment/>
    </xf>
    <xf numFmtId="49" fontId="0" fillId="20" borderId="0" xfId="0" applyNumberFormat="1" applyFill="1" applyAlignment="1">
      <alignment horizontal="center"/>
    </xf>
    <xf numFmtId="3" fontId="0" fillId="20" borderId="0" xfId="0" applyNumberFormat="1" applyFill="1" applyAlignment="1">
      <alignment horizontal="center"/>
    </xf>
    <xf numFmtId="206" fontId="0" fillId="20" borderId="0" xfId="0" applyNumberFormat="1" applyFill="1" applyAlignment="1">
      <alignment/>
    </xf>
    <xf numFmtId="206" fontId="6" fillId="2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06" fontId="0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49" fontId="0" fillId="0" borderId="0" xfId="0" applyNumberForma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/>
    </xf>
    <xf numFmtId="208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9" fontId="0" fillId="0" borderId="11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left"/>
    </xf>
    <xf numFmtId="3" fontId="0" fillId="0" borderId="11" xfId="0" applyNumberFormat="1" applyFont="1" applyFill="1" applyBorder="1" applyAlignment="1">
      <alignment/>
    </xf>
    <xf numFmtId="209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12" xfId="0" applyNumberFormat="1" applyBorder="1" applyAlignment="1">
      <alignment/>
    </xf>
    <xf numFmtId="3" fontId="1" fillId="0" borderId="12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left"/>
    </xf>
    <xf numFmtId="3" fontId="0" fillId="0" borderId="12" xfId="0" applyNumberFormat="1" applyBorder="1" applyAlignment="1">
      <alignment/>
    </xf>
    <xf numFmtId="208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" fillId="0" borderId="12" xfId="0" applyNumberFormat="1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3" fontId="0" fillId="20" borderId="0" xfId="0" applyNumberFormat="1" applyFont="1" applyFill="1" applyAlignment="1">
      <alignment/>
    </xf>
    <xf numFmtId="49" fontId="1" fillId="20" borderId="0" xfId="0" applyNumberFormat="1" applyFont="1" applyFill="1" applyBorder="1" applyAlignment="1">
      <alignment/>
    </xf>
    <xf numFmtId="14" fontId="1" fillId="20" borderId="0" xfId="0" applyNumberFormat="1" applyFont="1" applyFill="1" applyBorder="1" applyAlignment="1">
      <alignment horizontal="left"/>
    </xf>
    <xf numFmtId="49" fontId="1" fillId="20" borderId="0" xfId="0" applyNumberFormat="1" applyFont="1" applyFill="1" applyAlignment="1">
      <alignment horizontal="left"/>
    </xf>
    <xf numFmtId="3" fontId="1" fillId="20" borderId="0" xfId="0" applyNumberFormat="1" applyFont="1" applyFill="1" applyAlignment="1">
      <alignment/>
    </xf>
    <xf numFmtId="208" fontId="0" fillId="20" borderId="0" xfId="0" applyNumberFormat="1" applyFill="1" applyAlignment="1">
      <alignment/>
    </xf>
    <xf numFmtId="0" fontId="0" fillId="20" borderId="0" xfId="0" applyFill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20" borderId="0" xfId="0" applyNumberFormat="1" applyFill="1" applyAlignment="1">
      <alignment/>
    </xf>
    <xf numFmtId="0" fontId="0" fillId="20" borderId="0" xfId="0" applyFill="1" applyBorder="1" applyAlignment="1">
      <alignment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/>
    </xf>
    <xf numFmtId="49" fontId="9" fillId="0" borderId="0" xfId="0" applyNumberFormat="1" applyFont="1" applyAlignment="1">
      <alignment horizontal="left"/>
    </xf>
    <xf numFmtId="49" fontId="0" fillId="0" borderId="0" xfId="0" applyNumberFormat="1" applyFill="1" applyAlignment="1">
      <alignment horizontal="left"/>
    </xf>
    <xf numFmtId="208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20" borderId="0" xfId="0" applyNumberFormat="1" applyFont="1" applyFill="1" applyAlignment="1">
      <alignment/>
    </xf>
    <xf numFmtId="49" fontId="9" fillId="0" borderId="0" xfId="0" applyNumberFormat="1" applyFont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49" fontId="17" fillId="0" borderId="0" xfId="0" applyNumberFormat="1" applyFont="1" applyFill="1" applyAlignment="1">
      <alignment horizontal="left"/>
    </xf>
    <xf numFmtId="49" fontId="9" fillId="20" borderId="0" xfId="0" applyNumberFormat="1" applyFont="1" applyFill="1" applyAlignment="1">
      <alignment horizontal="left"/>
    </xf>
    <xf numFmtId="49" fontId="15" fillId="0" borderId="0" xfId="0" applyNumberFormat="1" applyFont="1" applyFill="1" applyAlignment="1">
      <alignment horizontal="left"/>
    </xf>
    <xf numFmtId="3" fontId="0" fillId="0" borderId="12" xfId="0" applyNumberFormat="1" applyFont="1" applyFill="1" applyBorder="1" applyAlignment="1">
      <alignment/>
    </xf>
    <xf numFmtId="208" fontId="0" fillId="0" borderId="12" xfId="0" applyNumberFormat="1" applyFont="1" applyFill="1" applyBorder="1" applyAlignment="1">
      <alignment/>
    </xf>
    <xf numFmtId="208" fontId="14" fillId="0" borderId="12" xfId="0" applyNumberFormat="1" applyFont="1" applyBorder="1" applyAlignment="1">
      <alignment/>
    </xf>
    <xf numFmtId="0" fontId="0" fillId="0" borderId="12" xfId="0" applyFill="1" applyBorder="1" applyAlignment="1">
      <alignment/>
    </xf>
    <xf numFmtId="0" fontId="15" fillId="0" borderId="0" xfId="0" applyFont="1" applyFill="1" applyAlignment="1">
      <alignment/>
    </xf>
    <xf numFmtId="49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/>
    </xf>
    <xf numFmtId="208" fontId="18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20" borderId="0" xfId="0" applyFont="1" applyFill="1" applyAlignment="1">
      <alignment/>
    </xf>
    <xf numFmtId="49" fontId="9" fillId="0" borderId="0" xfId="0" applyNumberFormat="1" applyFont="1" applyAlignment="1">
      <alignment/>
    </xf>
    <xf numFmtId="3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/>
    </xf>
    <xf numFmtId="208" fontId="19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20" borderId="0" xfId="0" applyFont="1" applyFill="1" applyAlignment="1">
      <alignment/>
    </xf>
    <xf numFmtId="3" fontId="9" fillId="0" borderId="0" xfId="0" applyNumberFormat="1" applyFont="1" applyAlignment="1">
      <alignment/>
    </xf>
    <xf numFmtId="49" fontId="9" fillId="20" borderId="0" xfId="0" applyNumberFormat="1" applyFont="1" applyFill="1" applyAlignment="1">
      <alignment/>
    </xf>
    <xf numFmtId="3" fontId="9" fillId="20" borderId="0" xfId="0" applyNumberFormat="1" applyFont="1" applyFill="1" applyAlignment="1">
      <alignment/>
    </xf>
    <xf numFmtId="49" fontId="9" fillId="20" borderId="0" xfId="0" applyNumberFormat="1" applyFont="1" applyFill="1" applyAlignment="1">
      <alignment horizontal="center"/>
    </xf>
    <xf numFmtId="208" fontId="19" fillId="20" borderId="0" xfId="0" applyNumberFormat="1" applyFont="1" applyFill="1" applyAlignment="1">
      <alignment/>
    </xf>
    <xf numFmtId="49" fontId="15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208" fontId="20" fillId="0" borderId="0" xfId="0" applyNumberFormat="1" applyFont="1" applyFill="1" applyAlignment="1">
      <alignment/>
    </xf>
    <xf numFmtId="49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/>
    </xf>
    <xf numFmtId="49" fontId="0" fillId="20" borderId="0" xfId="0" applyNumberFormat="1" applyFill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49" fontId="0" fillId="0" borderId="10" xfId="0" applyNumberFormat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0" fillId="0" borderId="12" xfId="0" applyNumberFormat="1" applyFont="1" applyBorder="1" applyAlignment="1">
      <alignment horizontal="left"/>
    </xf>
    <xf numFmtId="3" fontId="16" fillId="0" borderId="0" xfId="0" applyNumberFormat="1" applyFont="1" applyAlignment="1" quotePrefix="1">
      <alignment/>
    </xf>
    <xf numFmtId="3" fontId="9" fillId="0" borderId="0" xfId="0" applyNumberFormat="1" applyFont="1" applyFill="1" applyBorder="1" applyAlignment="1">
      <alignment/>
    </xf>
    <xf numFmtId="3" fontId="38" fillId="0" borderId="12" xfId="0" applyNumberFormat="1" applyFont="1" applyBorder="1" applyAlignment="1">
      <alignment/>
    </xf>
    <xf numFmtId="3" fontId="39" fillId="0" borderId="0" xfId="0" applyNumberFormat="1" applyFont="1" applyAlignment="1">
      <alignment/>
    </xf>
    <xf numFmtId="3" fontId="16" fillId="2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39" fillId="20" borderId="0" xfId="0" applyNumberFormat="1" applyFont="1" applyFill="1" applyAlignment="1">
      <alignment/>
    </xf>
    <xf numFmtId="3" fontId="4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13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left"/>
    </xf>
    <xf numFmtId="3" fontId="13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20" borderId="0" xfId="0" applyNumberFormat="1" applyFont="1" applyFill="1" applyAlignment="1">
      <alignment horizontal="center"/>
    </xf>
    <xf numFmtId="0" fontId="0" fillId="20" borderId="0" xfId="0" applyFont="1" applyFill="1" applyAlignment="1">
      <alignment/>
    </xf>
    <xf numFmtId="208" fontId="0" fillId="2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3" fontId="16" fillId="2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3" fontId="41" fillId="20" borderId="0" xfId="0" applyNumberFormat="1" applyFont="1" applyFill="1" applyAlignment="1">
      <alignment/>
    </xf>
    <xf numFmtId="49" fontId="1" fillId="20" borderId="0" xfId="0" applyNumberFormat="1" applyFont="1" applyFill="1" applyAlignment="1">
      <alignment/>
    </xf>
    <xf numFmtId="49" fontId="0" fillId="20" borderId="0" xfId="0" applyNumberFormat="1" applyFont="1" applyFill="1" applyBorder="1" applyAlignment="1">
      <alignment horizontal="left"/>
    </xf>
    <xf numFmtId="3" fontId="42" fillId="20" borderId="0" xfId="0" applyNumberFormat="1" applyFont="1" applyFill="1" applyAlignment="1">
      <alignment/>
    </xf>
    <xf numFmtId="3" fontId="13" fillId="20" borderId="0" xfId="0" applyNumberFormat="1" applyFont="1" applyFill="1" applyAlignment="1">
      <alignment/>
    </xf>
    <xf numFmtId="3" fontId="16" fillId="0" borderId="13" xfId="0" applyNumberFormat="1" applyFont="1" applyBorder="1" applyAlignment="1">
      <alignment/>
    </xf>
    <xf numFmtId="3" fontId="16" fillId="0" borderId="13" xfId="0" applyNumberFormat="1" applyFont="1" applyBorder="1" applyAlignment="1" quotePrefix="1">
      <alignment/>
    </xf>
    <xf numFmtId="3" fontId="16" fillId="0" borderId="0" xfId="0" applyNumberFormat="1" applyFont="1" applyBorder="1" applyAlignment="1" quotePrefix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3" fontId="16" fillId="0" borderId="14" xfId="0" applyNumberFormat="1" applyFont="1" applyBorder="1" applyAlignment="1">
      <alignment/>
    </xf>
    <xf numFmtId="3" fontId="0" fillId="20" borderId="0" xfId="0" applyNumberFormat="1" applyFont="1" applyFill="1" applyBorder="1" applyAlignment="1">
      <alignment/>
    </xf>
    <xf numFmtId="3" fontId="42" fillId="0" borderId="12" xfId="0" applyNumberFormat="1" applyFont="1" applyFill="1" applyBorder="1" applyAlignment="1">
      <alignment/>
    </xf>
    <xf numFmtId="49" fontId="6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/>
    </xf>
    <xf numFmtId="49" fontId="0" fillId="20" borderId="0" xfId="0" applyNumberFormat="1" applyFont="1" applyFill="1" applyAlignment="1">
      <alignment horizontal="left"/>
    </xf>
    <xf numFmtId="49" fontId="0" fillId="20" borderId="0" xfId="0" applyNumberFormat="1" applyFont="1" applyFill="1" applyAlignment="1">
      <alignment horizontal="center"/>
    </xf>
    <xf numFmtId="0" fontId="6" fillId="20" borderId="0" xfId="0" applyFont="1" applyFill="1" applyAlignment="1">
      <alignment/>
    </xf>
    <xf numFmtId="1" fontId="0" fillId="0" borderId="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208" fontId="0" fillId="0" borderId="11" xfId="0" applyNumberFormat="1" applyBorder="1" applyAlignment="1">
      <alignment/>
    </xf>
    <xf numFmtId="208" fontId="0" fillId="0" borderId="0" xfId="0" applyNumberFormat="1" applyBorder="1" applyAlignment="1">
      <alignment/>
    </xf>
    <xf numFmtId="49" fontId="43" fillId="0" borderId="0" xfId="0" applyNumberFormat="1" applyFont="1" applyFill="1" applyAlignment="1">
      <alignment/>
    </xf>
    <xf numFmtId="3" fontId="13" fillId="0" borderId="11" xfId="0" applyNumberFormat="1" applyFont="1" applyFill="1" applyBorder="1" applyAlignment="1">
      <alignment/>
    </xf>
    <xf numFmtId="49" fontId="13" fillId="0" borderId="11" xfId="0" applyNumberFormat="1" applyFont="1" applyFill="1" applyBorder="1" applyAlignment="1">
      <alignment/>
    </xf>
    <xf numFmtId="49" fontId="43" fillId="0" borderId="11" xfId="0" applyNumberFormat="1" applyFont="1" applyBorder="1" applyAlignment="1">
      <alignment horizontal="center"/>
    </xf>
    <xf numFmtId="0" fontId="43" fillId="0" borderId="0" xfId="0" applyFont="1" applyAlignment="1">
      <alignment/>
    </xf>
    <xf numFmtId="49" fontId="16" fillId="0" borderId="0" xfId="0" applyNumberFormat="1" applyFont="1" applyFill="1" applyAlignment="1">
      <alignment/>
    </xf>
    <xf numFmtId="3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left"/>
    </xf>
    <xf numFmtId="49" fontId="16" fillId="0" borderId="11" xfId="0" applyNumberFormat="1" applyFont="1" applyFill="1" applyBorder="1" applyAlignment="1">
      <alignment horizontal="center"/>
    </xf>
    <xf numFmtId="208" fontId="0" fillId="0" borderId="11" xfId="0" applyNumberFormat="1" applyFont="1" applyBorder="1" applyAlignment="1">
      <alignment/>
    </xf>
    <xf numFmtId="208" fontId="16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49" fontId="9" fillId="0" borderId="0" xfId="0" applyNumberFormat="1" applyFont="1" applyFill="1" applyAlignment="1">
      <alignment/>
    </xf>
    <xf numFmtId="3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center"/>
    </xf>
    <xf numFmtId="3" fontId="38" fillId="0" borderId="11" xfId="0" applyNumberFormat="1" applyFont="1" applyBorder="1" applyAlignment="1">
      <alignment/>
    </xf>
    <xf numFmtId="208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9" fontId="44" fillId="0" borderId="0" xfId="0" applyNumberFormat="1" applyFont="1" applyFill="1" applyAlignment="1">
      <alignment/>
    </xf>
    <xf numFmtId="3" fontId="44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/>
    </xf>
    <xf numFmtId="49" fontId="44" fillId="0" borderId="11" xfId="0" applyNumberFormat="1" applyFont="1" applyFill="1" applyBorder="1" applyAlignment="1">
      <alignment horizontal="left"/>
    </xf>
    <xf numFmtId="49" fontId="44" fillId="0" borderId="11" xfId="0" applyNumberFormat="1" applyFont="1" applyFill="1" applyBorder="1" applyAlignment="1">
      <alignment horizontal="center"/>
    </xf>
    <xf numFmtId="208" fontId="44" fillId="0" borderId="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49" fontId="0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208" fontId="14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3" fontId="38" fillId="0" borderId="0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 horizontal="center"/>
    </xf>
    <xf numFmtId="208" fontId="45" fillId="0" borderId="0" xfId="0" applyNumberFormat="1" applyFont="1" applyFill="1" applyAlignment="1">
      <alignment/>
    </xf>
    <xf numFmtId="208" fontId="16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3" fontId="13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/>
    </xf>
    <xf numFmtId="208" fontId="14" fillId="0" borderId="0" xfId="0" applyNumberFormat="1" applyFont="1" applyFill="1" applyAlignment="1">
      <alignment/>
    </xf>
    <xf numFmtId="3" fontId="46" fillId="20" borderId="0" xfId="0" applyNumberFormat="1" applyFont="1" applyFill="1" applyAlignment="1">
      <alignment/>
    </xf>
    <xf numFmtId="49" fontId="13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/>
    </xf>
    <xf numFmtId="49" fontId="2" fillId="20" borderId="0" xfId="0" applyNumberFormat="1" applyFont="1" applyFill="1" applyAlignment="1">
      <alignment horizontal="center"/>
    </xf>
    <xf numFmtId="3" fontId="38" fillId="20" borderId="0" xfId="0" applyNumberFormat="1" applyFont="1" applyFill="1" applyAlignment="1">
      <alignment/>
    </xf>
    <xf numFmtId="208" fontId="14" fillId="20" borderId="0" xfId="0" applyNumberFormat="1" applyFont="1" applyFill="1" applyAlignment="1">
      <alignment/>
    </xf>
    <xf numFmtId="49" fontId="47" fillId="0" borderId="0" xfId="0" applyNumberFormat="1" applyFont="1" applyFill="1" applyAlignment="1">
      <alignment/>
    </xf>
    <xf numFmtId="49" fontId="47" fillId="0" borderId="0" xfId="0" applyNumberFormat="1" applyFont="1" applyFill="1" applyAlignment="1">
      <alignment horizontal="center"/>
    </xf>
    <xf numFmtId="49" fontId="16" fillId="0" borderId="0" xfId="0" applyNumberFormat="1" applyFont="1" applyAlignment="1">
      <alignment/>
    </xf>
    <xf numFmtId="49" fontId="16" fillId="0" borderId="0" xfId="0" applyNumberFormat="1" applyFont="1" applyFill="1" applyAlignment="1">
      <alignment/>
    </xf>
    <xf numFmtId="49" fontId="1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/>
    </xf>
    <xf numFmtId="208" fontId="45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49" fontId="16" fillId="20" borderId="0" xfId="0" applyNumberFormat="1" applyFont="1" applyFill="1" applyAlignment="1">
      <alignment/>
    </xf>
    <xf numFmtId="49" fontId="16" fillId="20" borderId="0" xfId="0" applyNumberFormat="1" applyFont="1" applyFill="1" applyAlignment="1">
      <alignment horizontal="left"/>
    </xf>
    <xf numFmtId="49" fontId="16" fillId="20" borderId="0" xfId="0" applyNumberFormat="1" applyFont="1" applyFill="1" applyAlignment="1">
      <alignment horizontal="center"/>
    </xf>
    <xf numFmtId="208" fontId="45" fillId="2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49" fontId="44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Alignment="1">
      <alignment horizontal="left"/>
    </xf>
    <xf numFmtId="49" fontId="44" fillId="0" borderId="0" xfId="0" applyNumberFormat="1" applyFont="1" applyAlignment="1">
      <alignment horizontal="center"/>
    </xf>
    <xf numFmtId="3" fontId="44" fillId="0" borderId="0" xfId="0" applyNumberFormat="1" applyFont="1" applyFill="1" applyAlignment="1">
      <alignment/>
    </xf>
    <xf numFmtId="208" fontId="48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/>
    </xf>
    <xf numFmtId="0" fontId="44" fillId="20" borderId="0" xfId="0" applyFont="1" applyFill="1" applyAlignment="1">
      <alignment/>
    </xf>
    <xf numFmtId="49" fontId="44" fillId="20" borderId="0" xfId="0" applyNumberFormat="1" applyFont="1" applyFill="1" applyAlignment="1">
      <alignment/>
    </xf>
    <xf numFmtId="3" fontId="44" fillId="20" borderId="0" xfId="0" applyNumberFormat="1" applyFont="1" applyFill="1" applyAlignment="1">
      <alignment/>
    </xf>
    <xf numFmtId="49" fontId="44" fillId="20" borderId="0" xfId="0" applyNumberFormat="1" applyFont="1" applyFill="1" applyAlignment="1">
      <alignment horizontal="left"/>
    </xf>
    <xf numFmtId="49" fontId="44" fillId="20" borderId="0" xfId="0" applyNumberFormat="1" applyFont="1" applyFill="1" applyAlignment="1">
      <alignment horizontal="center"/>
    </xf>
    <xf numFmtId="208" fontId="48" fillId="20" borderId="0" xfId="0" applyNumberFormat="1" applyFont="1" applyFill="1" applyAlignment="1">
      <alignment/>
    </xf>
    <xf numFmtId="0" fontId="44" fillId="20" borderId="0" xfId="0" applyFont="1" applyFill="1" applyBorder="1" applyAlignment="1">
      <alignment/>
    </xf>
    <xf numFmtId="3" fontId="16" fillId="0" borderId="0" xfId="0" applyNumberFormat="1" applyFont="1" applyFill="1" applyAlignment="1">
      <alignment/>
    </xf>
    <xf numFmtId="1" fontId="16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3" fontId="39" fillId="0" borderId="0" xfId="0" applyNumberFormat="1" applyFont="1" applyFill="1" applyAlignment="1">
      <alignment/>
    </xf>
    <xf numFmtId="1" fontId="39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39" fillId="0" borderId="0" xfId="0" applyNumberFormat="1" applyFont="1" applyAlignment="1" quotePrefix="1">
      <alignment/>
    </xf>
    <xf numFmtId="49" fontId="0" fillId="0" borderId="0" xfId="0" applyNumberFormat="1" applyFont="1" applyAlignment="1">
      <alignment horizontal="left"/>
    </xf>
    <xf numFmtId="3" fontId="39" fillId="20" borderId="0" xfId="0" applyNumberFormat="1" applyFont="1" applyFill="1" applyAlignment="1" quotePrefix="1">
      <alignment/>
    </xf>
    <xf numFmtId="208" fontId="0" fillId="0" borderId="0" xfId="0" applyNumberFormat="1" applyFont="1" applyAlignment="1">
      <alignment/>
    </xf>
    <xf numFmtId="1" fontId="39" fillId="20" borderId="0" xfId="0" applyNumberFormat="1" applyFont="1" applyFill="1" applyAlignment="1">
      <alignment/>
    </xf>
    <xf numFmtId="1" fontId="0" fillId="20" borderId="0" xfId="0" applyNumberFormat="1" applyFill="1" applyAlignment="1">
      <alignment/>
    </xf>
    <xf numFmtId="1" fontId="0" fillId="20" borderId="0" xfId="0" applyNumberFormat="1" applyFill="1" applyBorder="1" applyAlignment="1">
      <alignment/>
    </xf>
    <xf numFmtId="1" fontId="16" fillId="0" borderId="0" xfId="0" applyNumberFormat="1" applyFont="1" applyAlignment="1">
      <alignment/>
    </xf>
    <xf numFmtId="1" fontId="0" fillId="0" borderId="0" xfId="0" applyNumberFormat="1" applyFill="1" applyBorder="1" applyAlignment="1">
      <alignment/>
    </xf>
    <xf numFmtId="3" fontId="13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3" fontId="13" fillId="0" borderId="0" xfId="0" applyNumberFormat="1" applyFont="1" applyAlignment="1" quotePrefix="1">
      <alignment/>
    </xf>
    <xf numFmtId="49" fontId="9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" fontId="16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3" fontId="0" fillId="0" borderId="0" xfId="0" applyNumberFormat="1" applyFill="1" applyBorder="1" applyAlignment="1">
      <alignment horizontal="left"/>
    </xf>
    <xf numFmtId="0" fontId="0" fillId="0" borderId="0" xfId="48" applyFont="1" applyFill="1" applyAlignment="1" applyProtection="1">
      <alignment/>
      <protection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Border="1" applyAlignment="1">
      <alignment horizontal="left"/>
    </xf>
    <xf numFmtId="3" fontId="16" fillId="0" borderId="0" xfId="0" applyNumberFormat="1" applyFont="1" applyFill="1" applyAlignment="1" quotePrefix="1">
      <alignment/>
    </xf>
    <xf numFmtId="3" fontId="16" fillId="0" borderId="0" xfId="0" applyNumberFormat="1" applyFont="1" applyFill="1" applyBorder="1" applyAlignment="1" quotePrefix="1">
      <alignment/>
    </xf>
    <xf numFmtId="3" fontId="16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0" fontId="0" fillId="20" borderId="0" xfId="0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Hyperlink" xfId="48"/>
    <cellStyle name="Insatisfaisant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51"/>
  <sheetViews>
    <sheetView zoomScalePageLayoutView="0" workbookViewId="0" topLeftCell="A1">
      <pane ySplit="5" topLeftCell="BM125" activePane="bottomLeft" state="frozen"/>
      <selection pane="topLeft" activeCell="A1" sqref="A1"/>
      <selection pane="bottomLeft" activeCell="L126" sqref="L126"/>
    </sheetView>
  </sheetViews>
  <sheetFormatPr defaultColWidth="0" defaultRowHeight="12.75" zeroHeight="1"/>
  <cols>
    <col min="1" max="1" width="5.140625" style="1" customWidth="1"/>
    <col min="2" max="2" width="10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46" customWidth="1"/>
    <col min="7" max="7" width="6.8515625" style="27" customWidth="1"/>
    <col min="8" max="8" width="11.28125" style="5" customWidth="1"/>
    <col min="9" max="9" width="10.281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140625" style="0" customWidth="1"/>
  </cols>
  <sheetData>
    <row r="1" spans="1:9" ht="15.75" customHeight="1">
      <c r="A1" s="17"/>
      <c r="B1" s="8"/>
      <c r="C1" s="9"/>
      <c r="D1" s="9"/>
      <c r="E1" s="10"/>
      <c r="F1" s="118"/>
      <c r="G1" s="9"/>
      <c r="H1" s="8"/>
      <c r="I1" s="3"/>
    </row>
    <row r="2" spans="1:9" ht="17.25" customHeight="1">
      <c r="A2" s="11"/>
      <c r="B2" s="298" t="s">
        <v>10</v>
      </c>
      <c r="C2" s="298"/>
      <c r="D2" s="298"/>
      <c r="E2" s="298"/>
      <c r="F2" s="298"/>
      <c r="G2" s="298"/>
      <c r="H2" s="298"/>
      <c r="I2" s="21"/>
    </row>
    <row r="3" spans="1:9" s="15" customFormat="1" ht="18" customHeight="1">
      <c r="A3" s="12"/>
      <c r="B3" s="13"/>
      <c r="C3" s="13"/>
      <c r="D3" s="13"/>
      <c r="E3" s="13"/>
      <c r="F3" s="119"/>
      <c r="G3" s="13"/>
      <c r="H3" s="13"/>
      <c r="I3" s="14"/>
    </row>
    <row r="4" spans="1:9" ht="15" customHeight="1">
      <c r="A4" s="11"/>
      <c r="B4" s="19" t="s">
        <v>0</v>
      </c>
      <c r="C4" s="18" t="s">
        <v>6</v>
      </c>
      <c r="D4" s="18" t="s">
        <v>1</v>
      </c>
      <c r="E4" s="18" t="s">
        <v>7</v>
      </c>
      <c r="F4" s="117" t="s">
        <v>2</v>
      </c>
      <c r="G4" s="16" t="s">
        <v>4</v>
      </c>
      <c r="H4" s="19" t="s">
        <v>3</v>
      </c>
      <c r="I4" s="20" t="s">
        <v>5</v>
      </c>
    </row>
    <row r="5" spans="1:13" ht="18.75" customHeight="1">
      <c r="A5" s="23"/>
      <c r="B5" s="23" t="s">
        <v>112</v>
      </c>
      <c r="C5" s="23"/>
      <c r="D5" s="23"/>
      <c r="E5" s="23"/>
      <c r="F5" s="120"/>
      <c r="G5" s="26"/>
      <c r="H5" s="24">
        <v>0</v>
      </c>
      <c r="I5" s="25">
        <v>450</v>
      </c>
      <c r="K5" t="s">
        <v>8</v>
      </c>
      <c r="L5" t="s">
        <v>9</v>
      </c>
      <c r="M5" s="2">
        <v>450</v>
      </c>
    </row>
    <row r="6" spans="2:13" ht="12.75">
      <c r="B6" s="28"/>
      <c r="C6" s="12"/>
      <c r="D6" s="12"/>
      <c r="E6" s="12"/>
      <c r="F6" s="71"/>
      <c r="H6" s="5">
        <v>0</v>
      </c>
      <c r="I6" s="22">
        <v>0</v>
      </c>
      <c r="M6" s="2">
        <v>450</v>
      </c>
    </row>
    <row r="7" spans="4:13" ht="12.75">
      <c r="D7" s="12"/>
      <c r="H7" s="5">
        <v>0</v>
      </c>
      <c r="I7" s="22">
        <v>0</v>
      </c>
      <c r="M7" s="2">
        <v>450</v>
      </c>
    </row>
    <row r="8" spans="2:13" ht="12.75">
      <c r="B8" s="28"/>
      <c r="D8" s="12"/>
      <c r="G8" s="30"/>
      <c r="H8" s="5">
        <v>0</v>
      </c>
      <c r="I8" s="22">
        <v>0</v>
      </c>
      <c r="M8" s="2">
        <v>450</v>
      </c>
    </row>
    <row r="9" spans="1:13" s="15" customFormat="1" ht="12.75">
      <c r="A9" s="35"/>
      <c r="B9" s="36" t="s">
        <v>11</v>
      </c>
      <c r="C9" s="37"/>
      <c r="D9" s="37" t="s">
        <v>12</v>
      </c>
      <c r="E9" s="37" t="s">
        <v>13</v>
      </c>
      <c r="F9" s="38"/>
      <c r="G9" s="38"/>
      <c r="H9" s="36"/>
      <c r="I9" s="39" t="s">
        <v>14</v>
      </c>
      <c r="J9" s="40"/>
      <c r="K9" s="33"/>
      <c r="M9" s="2">
        <v>450</v>
      </c>
    </row>
    <row r="10" spans="1:13" s="15" customFormat="1" ht="12.75">
      <c r="A10" s="35"/>
      <c r="B10" s="36">
        <v>1219151</v>
      </c>
      <c r="C10" s="41"/>
      <c r="D10" s="37" t="s">
        <v>117</v>
      </c>
      <c r="E10" s="69" t="s">
        <v>118</v>
      </c>
      <c r="F10" s="68"/>
      <c r="G10" s="42"/>
      <c r="H10" s="43">
        <v>1219151</v>
      </c>
      <c r="I10" s="44">
        <v>2709.2244444444445</v>
      </c>
      <c r="J10" s="33"/>
      <c r="K10" s="33"/>
      <c r="L10" s="33"/>
      <c r="M10" s="2">
        <v>450</v>
      </c>
    </row>
    <row r="11" spans="1:13" s="15" customFormat="1" ht="12.75">
      <c r="A11" s="35"/>
      <c r="B11" s="36">
        <v>774150</v>
      </c>
      <c r="C11" s="41"/>
      <c r="D11" s="37" t="s">
        <v>15</v>
      </c>
      <c r="E11" s="69" t="s">
        <v>50</v>
      </c>
      <c r="F11" s="68"/>
      <c r="G11" s="42"/>
      <c r="H11" s="43">
        <v>774150</v>
      </c>
      <c r="I11" s="44">
        <v>1720.3333333333333</v>
      </c>
      <c r="J11" s="33"/>
      <c r="K11" s="33"/>
      <c r="L11" s="33"/>
      <c r="M11" s="2">
        <v>450</v>
      </c>
    </row>
    <row r="12" spans="1:13" s="15" customFormat="1" ht="12.75">
      <c r="A12" s="35"/>
      <c r="B12" s="36">
        <v>2826320</v>
      </c>
      <c r="C12" s="41"/>
      <c r="D12" s="37" t="s">
        <v>16</v>
      </c>
      <c r="E12" s="69" t="s">
        <v>51</v>
      </c>
      <c r="F12" s="68"/>
      <c r="G12" s="42"/>
      <c r="H12" s="43">
        <v>2826320</v>
      </c>
      <c r="I12" s="44">
        <v>6280.711111111111</v>
      </c>
      <c r="J12" s="33"/>
      <c r="K12" s="33"/>
      <c r="L12" s="33"/>
      <c r="M12" s="2">
        <v>450</v>
      </c>
    </row>
    <row r="13" spans="1:13" s="15" customFormat="1" ht="12.75">
      <c r="A13" s="35"/>
      <c r="B13" s="36">
        <v>1342675</v>
      </c>
      <c r="C13" s="41"/>
      <c r="D13" s="37" t="s">
        <v>119</v>
      </c>
      <c r="E13" s="69" t="s">
        <v>120</v>
      </c>
      <c r="F13" s="68"/>
      <c r="G13" s="42"/>
      <c r="H13" s="43">
        <v>1342675</v>
      </c>
      <c r="I13" s="44">
        <v>2983.722222222222</v>
      </c>
      <c r="J13" s="33"/>
      <c r="K13" s="33"/>
      <c r="L13" s="33"/>
      <c r="M13" s="2">
        <v>450</v>
      </c>
    </row>
    <row r="14" spans="1:13" s="15" customFormat="1" ht="12.75">
      <c r="A14" s="35"/>
      <c r="B14" s="36">
        <v>248700</v>
      </c>
      <c r="C14" s="41"/>
      <c r="D14" s="37" t="s">
        <v>121</v>
      </c>
      <c r="E14" s="69" t="s">
        <v>122</v>
      </c>
      <c r="F14" s="68"/>
      <c r="G14" s="42"/>
      <c r="H14" s="43">
        <v>248700</v>
      </c>
      <c r="I14" s="44">
        <v>552.6666666666666</v>
      </c>
      <c r="J14" s="33"/>
      <c r="K14" s="33"/>
      <c r="L14" s="33"/>
      <c r="M14" s="2">
        <v>450</v>
      </c>
    </row>
    <row r="15" spans="1:13" s="15" customFormat="1" ht="12.75">
      <c r="A15" s="35"/>
      <c r="B15" s="36">
        <v>865900</v>
      </c>
      <c r="C15" s="41"/>
      <c r="D15" s="37" t="s">
        <v>123</v>
      </c>
      <c r="E15" s="41" t="s">
        <v>124</v>
      </c>
      <c r="F15" s="68"/>
      <c r="G15" s="42" t="s">
        <v>125</v>
      </c>
      <c r="H15" s="43">
        <v>865900</v>
      </c>
      <c r="I15" s="44">
        <v>1924.2222222222222</v>
      </c>
      <c r="J15" s="33"/>
      <c r="K15" s="33"/>
      <c r="L15" s="33"/>
      <c r="M15" s="2">
        <v>450</v>
      </c>
    </row>
    <row r="16" spans="1:13" s="15" customFormat="1" ht="12.75">
      <c r="A16" s="35"/>
      <c r="B16" s="36">
        <v>1231971</v>
      </c>
      <c r="C16" s="41"/>
      <c r="D16" s="37" t="s">
        <v>126</v>
      </c>
      <c r="E16" s="41"/>
      <c r="F16" s="68"/>
      <c r="G16" s="42"/>
      <c r="H16" s="43">
        <v>1231971</v>
      </c>
      <c r="I16" s="44">
        <v>2737.713333333333</v>
      </c>
      <c r="J16" s="33"/>
      <c r="K16" s="33"/>
      <c r="L16" s="33"/>
      <c r="M16" s="2">
        <v>450</v>
      </c>
    </row>
    <row r="17" spans="1:13" ht="12.75">
      <c r="A17" s="45"/>
      <c r="B17" s="36">
        <v>8508867</v>
      </c>
      <c r="C17" s="37" t="s">
        <v>102</v>
      </c>
      <c r="D17" s="41"/>
      <c r="E17" s="41"/>
      <c r="F17" s="68"/>
      <c r="G17" s="42"/>
      <c r="H17" s="43">
        <v>0</v>
      </c>
      <c r="I17" s="44">
        <v>18908.593333333334</v>
      </c>
      <c r="J17" s="2"/>
      <c r="K17" s="2"/>
      <c r="L17" s="2"/>
      <c r="M17" s="2">
        <v>450</v>
      </c>
    </row>
    <row r="18" spans="2:13" ht="12.75">
      <c r="B18" s="34"/>
      <c r="F18" s="73"/>
      <c r="G18" s="46"/>
      <c r="I18" s="22"/>
      <c r="M18" s="2">
        <v>450</v>
      </c>
    </row>
    <row r="19" spans="1:13" s="54" customFormat="1" ht="13.5" thickBot="1">
      <c r="A19" s="47"/>
      <c r="B19" s="48">
        <v>8508867</v>
      </c>
      <c r="C19" s="49" t="s">
        <v>17</v>
      </c>
      <c r="D19" s="50"/>
      <c r="E19" s="50"/>
      <c r="F19" s="121"/>
      <c r="G19" s="51"/>
      <c r="H19" s="52"/>
      <c r="I19" s="53"/>
      <c r="M19" s="2">
        <v>450</v>
      </c>
    </row>
    <row r="20" spans="4:13" ht="12.75">
      <c r="D20" s="12"/>
      <c r="G20" s="46"/>
      <c r="I20" s="22"/>
      <c r="M20" s="2">
        <v>450</v>
      </c>
    </row>
    <row r="21" spans="4:13" ht="12.75">
      <c r="D21" s="12"/>
      <c r="G21" s="46"/>
      <c r="I21" s="22"/>
      <c r="M21" s="2">
        <v>450</v>
      </c>
    </row>
    <row r="22" spans="1:13" s="54" customFormat="1" ht="13.5" thickBot="1">
      <c r="A22" s="47"/>
      <c r="B22" s="55">
        <v>1219151</v>
      </c>
      <c r="C22" s="47"/>
      <c r="D22" s="56" t="s">
        <v>127</v>
      </c>
      <c r="E22" s="50"/>
      <c r="F22" s="121"/>
      <c r="G22" s="51"/>
      <c r="H22" s="127">
        <v>-1219151</v>
      </c>
      <c r="I22" s="53">
        <v>2709.2244444444445</v>
      </c>
      <c r="M22" s="2">
        <v>450</v>
      </c>
    </row>
    <row r="23" spans="2:13" ht="12.75">
      <c r="B23" s="128"/>
      <c r="D23" s="12"/>
      <c r="G23" s="46"/>
      <c r="H23" s="5">
        <v>0</v>
      </c>
      <c r="I23" s="22">
        <v>0</v>
      </c>
      <c r="M23" s="2">
        <v>450</v>
      </c>
    </row>
    <row r="24" spans="2:13" ht="12.75">
      <c r="B24" s="128"/>
      <c r="D24" s="12"/>
      <c r="G24" s="46"/>
      <c r="H24" s="5">
        <v>0</v>
      </c>
      <c r="I24" s="22">
        <v>0</v>
      </c>
      <c r="M24" s="2">
        <v>450</v>
      </c>
    </row>
    <row r="25" spans="1:13" s="63" customFormat="1" ht="12.75">
      <c r="A25" s="11"/>
      <c r="B25" s="129">
        <v>20000</v>
      </c>
      <c r="C25" s="58" t="s">
        <v>128</v>
      </c>
      <c r="D25" s="59" t="s">
        <v>129</v>
      </c>
      <c r="E25" s="58" t="s">
        <v>130</v>
      </c>
      <c r="F25" s="122" t="s">
        <v>131</v>
      </c>
      <c r="G25" s="60" t="s">
        <v>132</v>
      </c>
      <c r="H25" s="61"/>
      <c r="I25" s="62">
        <v>44.44444444444444</v>
      </c>
      <c r="J25" s="62"/>
      <c r="K25" s="62"/>
      <c r="M25" s="2">
        <v>450</v>
      </c>
    </row>
    <row r="26" spans="2:13" ht="12.75">
      <c r="B26" s="130"/>
      <c r="D26" s="12"/>
      <c r="H26" s="5">
        <v>0</v>
      </c>
      <c r="I26" s="22">
        <v>0</v>
      </c>
      <c r="M26" s="2">
        <v>450</v>
      </c>
    </row>
    <row r="27" spans="1:13" s="63" customFormat="1" ht="12.75">
      <c r="A27" s="11"/>
      <c r="B27" s="129">
        <v>27250</v>
      </c>
      <c r="C27" s="58" t="s">
        <v>23</v>
      </c>
      <c r="D27" s="59" t="s">
        <v>133</v>
      </c>
      <c r="E27" s="58" t="s">
        <v>26</v>
      </c>
      <c r="F27" s="122" t="s">
        <v>27</v>
      </c>
      <c r="G27" s="60" t="s">
        <v>28</v>
      </c>
      <c r="H27" s="61"/>
      <c r="I27" s="62">
        <v>60.55555555555556</v>
      </c>
      <c r="J27" s="62"/>
      <c r="K27" s="62"/>
      <c r="M27" s="2">
        <v>450</v>
      </c>
    </row>
    <row r="28" spans="2:13" ht="12.75">
      <c r="B28" s="130"/>
      <c r="D28" s="12"/>
      <c r="H28" s="5">
        <v>0</v>
      </c>
      <c r="I28" s="22">
        <v>0</v>
      </c>
      <c r="M28" s="2">
        <v>450</v>
      </c>
    </row>
    <row r="29" spans="1:13" s="63" customFormat="1" ht="12.75">
      <c r="A29" s="11"/>
      <c r="B29" s="131">
        <v>27600</v>
      </c>
      <c r="C29" s="58" t="s">
        <v>134</v>
      </c>
      <c r="D29" s="59" t="s">
        <v>135</v>
      </c>
      <c r="E29" s="58" t="s">
        <v>26</v>
      </c>
      <c r="F29" s="122" t="s">
        <v>136</v>
      </c>
      <c r="G29" s="60" t="s">
        <v>137</v>
      </c>
      <c r="H29" s="61"/>
      <c r="I29" s="62">
        <v>61.333333333333336</v>
      </c>
      <c r="J29" s="62"/>
      <c r="K29" s="62"/>
      <c r="M29" s="2">
        <v>450</v>
      </c>
    </row>
    <row r="30" spans="2:13" ht="12.75">
      <c r="B30" s="128"/>
      <c r="H30" s="5">
        <v>0</v>
      </c>
      <c r="I30" s="22">
        <v>0</v>
      </c>
      <c r="M30" s="2">
        <v>450</v>
      </c>
    </row>
    <row r="31" spans="1:13" s="63" customFormat="1" ht="12.75">
      <c r="A31" s="11"/>
      <c r="B31" s="131">
        <v>16800</v>
      </c>
      <c r="C31" s="58" t="s">
        <v>138</v>
      </c>
      <c r="D31" s="59" t="s">
        <v>133</v>
      </c>
      <c r="E31" s="58" t="s">
        <v>139</v>
      </c>
      <c r="F31" s="122" t="s">
        <v>140</v>
      </c>
      <c r="G31" s="60" t="s">
        <v>137</v>
      </c>
      <c r="H31" s="61"/>
      <c r="I31" s="62">
        <v>37.333333333333336</v>
      </c>
      <c r="J31" s="62"/>
      <c r="K31" s="62"/>
      <c r="M31" s="2">
        <v>450</v>
      </c>
    </row>
    <row r="32" spans="2:13" ht="12.75">
      <c r="B32" s="128"/>
      <c r="H32" s="5">
        <v>0</v>
      </c>
      <c r="I32" s="22">
        <v>0</v>
      </c>
      <c r="M32" s="2">
        <v>450</v>
      </c>
    </row>
    <row r="33" spans="1:13" s="63" customFormat="1" ht="12.75">
      <c r="A33" s="11"/>
      <c r="B33" s="131">
        <v>98110</v>
      </c>
      <c r="C33" s="58" t="s">
        <v>141</v>
      </c>
      <c r="D33" s="59" t="s">
        <v>142</v>
      </c>
      <c r="E33" s="58" t="s">
        <v>143</v>
      </c>
      <c r="F33" s="122" t="s">
        <v>144</v>
      </c>
      <c r="G33" s="60" t="s">
        <v>137</v>
      </c>
      <c r="H33" s="61"/>
      <c r="I33" s="62">
        <v>218.0222222222222</v>
      </c>
      <c r="J33" s="62"/>
      <c r="K33" s="62"/>
      <c r="M33" s="2">
        <v>450</v>
      </c>
    </row>
    <row r="34" spans="2:13" ht="12.75">
      <c r="B34" s="128"/>
      <c r="H34" s="5">
        <v>0</v>
      </c>
      <c r="I34" s="22">
        <v>0</v>
      </c>
      <c r="M34" s="2">
        <v>450</v>
      </c>
    </row>
    <row r="35" spans="1:13" s="63" customFormat="1" ht="12.75">
      <c r="A35" s="11"/>
      <c r="B35" s="129">
        <v>27250</v>
      </c>
      <c r="C35" s="58" t="s">
        <v>145</v>
      </c>
      <c r="D35" s="59" t="s">
        <v>129</v>
      </c>
      <c r="E35" s="58" t="s">
        <v>130</v>
      </c>
      <c r="F35" s="122" t="s">
        <v>146</v>
      </c>
      <c r="G35" s="60" t="s">
        <v>147</v>
      </c>
      <c r="H35" s="61"/>
      <c r="I35" s="62">
        <v>60.55555555555556</v>
      </c>
      <c r="J35" s="62"/>
      <c r="K35" s="62"/>
      <c r="M35" s="2">
        <v>450</v>
      </c>
    </row>
    <row r="36" spans="2:13" ht="12.75">
      <c r="B36" s="130"/>
      <c r="H36" s="5">
        <v>0</v>
      </c>
      <c r="I36" s="22">
        <v>0</v>
      </c>
      <c r="M36" s="2">
        <v>450</v>
      </c>
    </row>
    <row r="37" spans="1:13" s="63" customFormat="1" ht="12.75">
      <c r="A37" s="11"/>
      <c r="B37" s="129">
        <v>10300</v>
      </c>
      <c r="C37" s="58" t="s">
        <v>148</v>
      </c>
      <c r="D37" s="59" t="s">
        <v>149</v>
      </c>
      <c r="E37" s="58" t="s">
        <v>150</v>
      </c>
      <c r="F37" s="122" t="s">
        <v>151</v>
      </c>
      <c r="G37" s="60" t="s">
        <v>147</v>
      </c>
      <c r="H37" s="61"/>
      <c r="I37" s="62">
        <v>22.88888888888889</v>
      </c>
      <c r="J37" s="62"/>
      <c r="K37" s="62"/>
      <c r="M37" s="2">
        <v>450</v>
      </c>
    </row>
    <row r="38" spans="2:13" ht="12.75">
      <c r="B38" s="130"/>
      <c r="H38" s="5">
        <v>0</v>
      </c>
      <c r="I38" s="22">
        <v>0</v>
      </c>
      <c r="M38" s="2">
        <v>450</v>
      </c>
    </row>
    <row r="39" spans="1:13" s="63" customFormat="1" ht="12.75">
      <c r="A39" s="11"/>
      <c r="B39" s="129">
        <v>103810</v>
      </c>
      <c r="C39" s="58" t="s">
        <v>152</v>
      </c>
      <c r="D39" s="59" t="s">
        <v>153</v>
      </c>
      <c r="E39" s="58" t="s">
        <v>154</v>
      </c>
      <c r="F39" s="122" t="s">
        <v>155</v>
      </c>
      <c r="G39" s="60" t="s">
        <v>156</v>
      </c>
      <c r="H39" s="61"/>
      <c r="I39" s="62">
        <v>230.6888888888889</v>
      </c>
      <c r="J39" s="62"/>
      <c r="K39" s="62"/>
      <c r="M39" s="2">
        <v>450</v>
      </c>
    </row>
    <row r="40" spans="2:13" ht="12.75">
      <c r="B40" s="130"/>
      <c r="H40" s="5">
        <v>0</v>
      </c>
      <c r="I40" s="22">
        <v>0</v>
      </c>
      <c r="M40" s="2">
        <v>450</v>
      </c>
    </row>
    <row r="41" spans="1:13" s="63" customFormat="1" ht="12.75">
      <c r="A41" s="11"/>
      <c r="B41" s="131">
        <v>39700</v>
      </c>
      <c r="C41" s="58" t="s">
        <v>157</v>
      </c>
      <c r="D41" s="59" t="s">
        <v>158</v>
      </c>
      <c r="E41" s="58" t="s">
        <v>150</v>
      </c>
      <c r="F41" s="122" t="s">
        <v>159</v>
      </c>
      <c r="G41" s="60" t="s">
        <v>137</v>
      </c>
      <c r="H41" s="61"/>
      <c r="I41" s="62">
        <v>88.22222222222223</v>
      </c>
      <c r="J41" s="62"/>
      <c r="K41" s="62"/>
      <c r="M41" s="2">
        <v>450</v>
      </c>
    </row>
    <row r="42" spans="2:13" ht="12.75">
      <c r="B42" s="128"/>
      <c r="H42" s="5">
        <v>0</v>
      </c>
      <c r="I42" s="22">
        <v>0</v>
      </c>
      <c r="M42" s="2">
        <v>450</v>
      </c>
    </row>
    <row r="43" spans="1:13" s="63" customFormat="1" ht="12.75">
      <c r="A43" s="11"/>
      <c r="B43" s="131">
        <v>45200</v>
      </c>
      <c r="C43" s="58" t="s">
        <v>160</v>
      </c>
      <c r="D43" s="59" t="s">
        <v>161</v>
      </c>
      <c r="E43" s="58" t="s">
        <v>139</v>
      </c>
      <c r="F43" s="122" t="s">
        <v>140</v>
      </c>
      <c r="G43" s="60" t="s">
        <v>137</v>
      </c>
      <c r="H43" s="61"/>
      <c r="I43" s="62">
        <v>100.44444444444444</v>
      </c>
      <c r="J43" s="62"/>
      <c r="K43" s="62"/>
      <c r="M43" s="2">
        <v>450</v>
      </c>
    </row>
    <row r="44" spans="2:13" ht="12.75">
      <c r="B44" s="128"/>
      <c r="H44" s="5">
        <v>0</v>
      </c>
      <c r="I44" s="22">
        <v>0</v>
      </c>
      <c r="M44" s="2">
        <v>450</v>
      </c>
    </row>
    <row r="45" spans="1:13" s="63" customFormat="1" ht="12.75">
      <c r="A45" s="11"/>
      <c r="B45" s="131">
        <v>57900</v>
      </c>
      <c r="C45" s="58" t="s">
        <v>162</v>
      </c>
      <c r="D45" s="59" t="s">
        <v>163</v>
      </c>
      <c r="E45" s="58" t="s">
        <v>150</v>
      </c>
      <c r="F45" s="122" t="s">
        <v>164</v>
      </c>
      <c r="G45" s="60" t="s">
        <v>137</v>
      </c>
      <c r="H45" s="61"/>
      <c r="I45" s="62">
        <v>128.66666666666666</v>
      </c>
      <c r="J45" s="62"/>
      <c r="K45" s="62"/>
      <c r="M45" s="2">
        <v>450</v>
      </c>
    </row>
    <row r="46" spans="2:13" ht="12.75">
      <c r="B46" s="128"/>
      <c r="H46" s="5">
        <v>0</v>
      </c>
      <c r="I46" s="22">
        <v>0</v>
      </c>
      <c r="M46" s="2">
        <v>450</v>
      </c>
    </row>
    <row r="47" spans="1:13" s="63" customFormat="1" ht="12.75">
      <c r="A47" s="11"/>
      <c r="B47" s="129">
        <v>20300</v>
      </c>
      <c r="C47" s="58" t="s">
        <v>165</v>
      </c>
      <c r="D47" s="59" t="s">
        <v>166</v>
      </c>
      <c r="E47" s="58" t="s">
        <v>130</v>
      </c>
      <c r="F47" s="122" t="s">
        <v>131</v>
      </c>
      <c r="G47" s="60" t="s">
        <v>132</v>
      </c>
      <c r="H47" s="61"/>
      <c r="I47" s="62">
        <v>45.111111111111114</v>
      </c>
      <c r="J47" s="62"/>
      <c r="K47" s="62"/>
      <c r="M47" s="2">
        <v>450</v>
      </c>
    </row>
    <row r="48" spans="2:13" ht="12.75">
      <c r="B48" s="130"/>
      <c r="H48" s="5">
        <v>0</v>
      </c>
      <c r="I48" s="22">
        <v>0</v>
      </c>
      <c r="M48" s="2">
        <v>450</v>
      </c>
    </row>
    <row r="49" spans="1:13" s="63" customFormat="1" ht="12.75">
      <c r="A49" s="11"/>
      <c r="B49" s="131">
        <v>45610</v>
      </c>
      <c r="C49" s="58" t="s">
        <v>167</v>
      </c>
      <c r="D49" s="59" t="s">
        <v>168</v>
      </c>
      <c r="E49" s="58" t="s">
        <v>143</v>
      </c>
      <c r="F49" s="122" t="s">
        <v>144</v>
      </c>
      <c r="G49" s="60" t="s">
        <v>137</v>
      </c>
      <c r="H49" s="61"/>
      <c r="I49" s="62">
        <v>101.35555555555555</v>
      </c>
      <c r="J49" s="62"/>
      <c r="K49" s="62"/>
      <c r="M49" s="2">
        <v>450</v>
      </c>
    </row>
    <row r="50" spans="2:13" ht="12.75">
      <c r="B50" s="128"/>
      <c r="C50" s="12"/>
      <c r="D50" s="12"/>
      <c r="H50" s="5">
        <v>0</v>
      </c>
      <c r="I50" s="22">
        <v>0</v>
      </c>
      <c r="M50" s="2">
        <v>450</v>
      </c>
    </row>
    <row r="51" spans="1:13" s="63" customFormat="1" ht="12.75">
      <c r="A51" s="11"/>
      <c r="B51" s="129">
        <v>30300</v>
      </c>
      <c r="C51" s="58" t="s">
        <v>169</v>
      </c>
      <c r="D51" s="59" t="s">
        <v>170</v>
      </c>
      <c r="E51" s="58" t="s">
        <v>171</v>
      </c>
      <c r="F51" s="122" t="s">
        <v>172</v>
      </c>
      <c r="G51" s="60" t="s">
        <v>28</v>
      </c>
      <c r="H51" s="61"/>
      <c r="I51" s="62">
        <v>67.33333333333333</v>
      </c>
      <c r="J51" s="62"/>
      <c r="K51" s="62"/>
      <c r="M51" s="2">
        <v>450</v>
      </c>
    </row>
    <row r="52" spans="2:13" ht="12.75">
      <c r="B52" s="130"/>
      <c r="D52" s="12"/>
      <c r="H52" s="5">
        <v>0</v>
      </c>
      <c r="I52" s="22">
        <v>0</v>
      </c>
      <c r="M52" s="2">
        <v>450</v>
      </c>
    </row>
    <row r="53" spans="1:13" s="63" customFormat="1" ht="12.75">
      <c r="A53" s="11"/>
      <c r="B53" s="131">
        <v>70900</v>
      </c>
      <c r="C53" s="58" t="s">
        <v>173</v>
      </c>
      <c r="D53" s="59" t="s">
        <v>174</v>
      </c>
      <c r="E53" s="58" t="s">
        <v>143</v>
      </c>
      <c r="F53" s="122" t="s">
        <v>144</v>
      </c>
      <c r="G53" s="60" t="s">
        <v>137</v>
      </c>
      <c r="H53" s="61"/>
      <c r="I53" s="62">
        <v>157.55555555555554</v>
      </c>
      <c r="J53" s="62"/>
      <c r="K53" s="62"/>
      <c r="M53" s="2">
        <v>450</v>
      </c>
    </row>
    <row r="54" spans="2:13" ht="12.75">
      <c r="B54" s="132"/>
      <c r="H54" s="5">
        <v>0</v>
      </c>
      <c r="I54" s="22">
        <v>0</v>
      </c>
      <c r="M54" s="2">
        <v>450</v>
      </c>
    </row>
    <row r="55" spans="1:13" s="63" customFormat="1" ht="12.75">
      <c r="A55" s="11"/>
      <c r="B55" s="131">
        <v>21700</v>
      </c>
      <c r="C55" s="58" t="s">
        <v>175</v>
      </c>
      <c r="D55" s="59" t="s">
        <v>176</v>
      </c>
      <c r="E55" s="58" t="s">
        <v>150</v>
      </c>
      <c r="F55" s="122" t="s">
        <v>164</v>
      </c>
      <c r="G55" s="60" t="s">
        <v>137</v>
      </c>
      <c r="H55" s="61"/>
      <c r="I55" s="62">
        <v>48.22222222222222</v>
      </c>
      <c r="J55" s="62"/>
      <c r="K55" s="62"/>
      <c r="M55" s="2">
        <v>450</v>
      </c>
    </row>
    <row r="56" spans="2:13" ht="12.75">
      <c r="B56" s="128"/>
      <c r="H56" s="5">
        <v>0</v>
      </c>
      <c r="I56" s="22">
        <v>0</v>
      </c>
      <c r="M56" s="2">
        <v>450</v>
      </c>
    </row>
    <row r="57" spans="1:13" s="63" customFormat="1" ht="12.75">
      <c r="A57" s="11"/>
      <c r="B57" s="129">
        <v>19300</v>
      </c>
      <c r="C57" s="58" t="s">
        <v>177</v>
      </c>
      <c r="D57" s="59" t="s">
        <v>178</v>
      </c>
      <c r="E57" s="58" t="s">
        <v>154</v>
      </c>
      <c r="F57" s="122" t="s">
        <v>155</v>
      </c>
      <c r="G57" s="60" t="s">
        <v>147</v>
      </c>
      <c r="H57" s="61"/>
      <c r="I57" s="62">
        <v>42.888888888888886</v>
      </c>
      <c r="J57" s="62"/>
      <c r="K57" s="62"/>
      <c r="M57" s="2">
        <v>450</v>
      </c>
    </row>
    <row r="58" spans="2:13" ht="12.75">
      <c r="B58" s="130"/>
      <c r="H58" s="5">
        <v>0</v>
      </c>
      <c r="I58" s="22">
        <v>0</v>
      </c>
      <c r="M58" s="2">
        <v>450</v>
      </c>
    </row>
    <row r="59" spans="1:13" s="63" customFormat="1" ht="12.75">
      <c r="A59" s="11"/>
      <c r="B59" s="129">
        <v>35600</v>
      </c>
      <c r="C59" s="58" t="s">
        <v>179</v>
      </c>
      <c r="D59" s="59" t="s">
        <v>180</v>
      </c>
      <c r="E59" s="58" t="s">
        <v>171</v>
      </c>
      <c r="F59" s="122" t="s">
        <v>181</v>
      </c>
      <c r="G59" s="60" t="s">
        <v>156</v>
      </c>
      <c r="H59" s="61"/>
      <c r="I59" s="62">
        <v>79.11111111111111</v>
      </c>
      <c r="J59" s="62"/>
      <c r="K59" s="62"/>
      <c r="M59" s="2">
        <v>450</v>
      </c>
    </row>
    <row r="60" spans="2:13" ht="12.75">
      <c r="B60" s="130"/>
      <c r="H60" s="5">
        <v>0</v>
      </c>
      <c r="I60" s="22">
        <v>0</v>
      </c>
      <c r="M60" s="2">
        <v>450</v>
      </c>
    </row>
    <row r="61" spans="1:13" s="63" customFormat="1" ht="12.75">
      <c r="A61" s="11"/>
      <c r="B61" s="129">
        <v>10500</v>
      </c>
      <c r="C61" s="58" t="s">
        <v>182</v>
      </c>
      <c r="D61" s="59" t="s">
        <v>183</v>
      </c>
      <c r="E61" s="58" t="s">
        <v>171</v>
      </c>
      <c r="F61" s="122" t="s">
        <v>181</v>
      </c>
      <c r="G61" s="60" t="s">
        <v>147</v>
      </c>
      <c r="H61" s="61"/>
      <c r="I61" s="62">
        <v>23.333333333333332</v>
      </c>
      <c r="J61" s="62"/>
      <c r="K61" s="62"/>
      <c r="M61" s="2">
        <v>450</v>
      </c>
    </row>
    <row r="62" spans="2:13" ht="12.75">
      <c r="B62" s="130"/>
      <c r="D62" s="12"/>
      <c r="H62" s="5">
        <v>0</v>
      </c>
      <c r="I62" s="22">
        <v>0</v>
      </c>
      <c r="M62" s="2">
        <v>450</v>
      </c>
    </row>
    <row r="63" spans="1:13" s="63" customFormat="1" ht="12.75">
      <c r="A63" s="11"/>
      <c r="B63" s="129">
        <v>39006</v>
      </c>
      <c r="C63" s="11"/>
      <c r="D63" s="11"/>
      <c r="E63" s="11" t="s">
        <v>184</v>
      </c>
      <c r="F63" s="18"/>
      <c r="G63" s="18"/>
      <c r="H63" s="66"/>
      <c r="I63" s="62"/>
      <c r="M63" s="67"/>
    </row>
    <row r="64" spans="2:13" ht="12.75">
      <c r="B64" s="128"/>
      <c r="D64" s="12"/>
      <c r="F64" s="27"/>
      <c r="I64" s="22"/>
      <c r="M64" s="2"/>
    </row>
    <row r="65" spans="1:13" s="63" customFormat="1" ht="12.75">
      <c r="A65" s="11"/>
      <c r="B65" s="131">
        <v>452015</v>
      </c>
      <c r="C65" s="11" t="s">
        <v>49</v>
      </c>
      <c r="D65" s="11"/>
      <c r="E65" s="11"/>
      <c r="F65" s="117"/>
      <c r="G65" s="18"/>
      <c r="H65" s="66">
        <v>0</v>
      </c>
      <c r="I65" s="62">
        <v>1004.4777777777778</v>
      </c>
      <c r="M65" s="2">
        <v>450</v>
      </c>
    </row>
    <row r="66" spans="4:13" ht="12.75">
      <c r="D66" s="12"/>
      <c r="H66" s="5">
        <v>0</v>
      </c>
      <c r="I66" s="22">
        <v>0</v>
      </c>
      <c r="M66" s="2">
        <v>450</v>
      </c>
    </row>
    <row r="67" spans="4:13" ht="12.75">
      <c r="D67" s="12"/>
      <c r="H67" s="5">
        <v>0</v>
      </c>
      <c r="I67" s="22">
        <v>0</v>
      </c>
      <c r="M67" s="2">
        <v>450</v>
      </c>
    </row>
    <row r="68" spans="4:13" ht="12.75">
      <c r="D68" s="12"/>
      <c r="H68" s="5">
        <v>0</v>
      </c>
      <c r="I68" s="22">
        <v>0</v>
      </c>
      <c r="M68" s="2">
        <v>450</v>
      </c>
    </row>
    <row r="69" spans="4:13" ht="12.75">
      <c r="D69" s="12"/>
      <c r="H69" s="5">
        <v>0</v>
      </c>
      <c r="I69" s="22">
        <v>0</v>
      </c>
      <c r="M69" s="2">
        <v>450</v>
      </c>
    </row>
    <row r="70" spans="1:13" ht="13.5" thickBot="1">
      <c r="A70" s="47"/>
      <c r="B70" s="55">
        <v>774150</v>
      </c>
      <c r="C70" s="47"/>
      <c r="D70" s="56" t="s">
        <v>41</v>
      </c>
      <c r="E70" s="50"/>
      <c r="F70" s="121"/>
      <c r="G70" s="51"/>
      <c r="H70" s="52">
        <v>0</v>
      </c>
      <c r="I70" s="53">
        <v>1720.3333333333333</v>
      </c>
      <c r="J70" s="54"/>
      <c r="K70" s="54"/>
      <c r="L70" s="54"/>
      <c r="M70" s="2">
        <v>450</v>
      </c>
    </row>
    <row r="71" spans="4:13" ht="12.75">
      <c r="D71" s="12"/>
      <c r="H71" s="5">
        <v>0</v>
      </c>
      <c r="I71" s="22">
        <v>0</v>
      </c>
      <c r="M71" s="2">
        <v>450</v>
      </c>
    </row>
    <row r="72" spans="4:13" ht="12.75">
      <c r="D72" s="12"/>
      <c r="H72" s="5">
        <v>0</v>
      </c>
      <c r="I72" s="22">
        <v>0</v>
      </c>
      <c r="M72" s="2">
        <v>450</v>
      </c>
    </row>
    <row r="73" spans="1:13" s="63" customFormat="1" ht="12.75">
      <c r="A73" s="11"/>
      <c r="B73" s="57">
        <v>404150</v>
      </c>
      <c r="C73" s="58" t="s">
        <v>23</v>
      </c>
      <c r="D73" s="59" t="s">
        <v>63</v>
      </c>
      <c r="E73" s="58" t="s">
        <v>26</v>
      </c>
      <c r="F73" s="122" t="s">
        <v>27</v>
      </c>
      <c r="G73" s="60" t="s">
        <v>28</v>
      </c>
      <c r="H73" s="61"/>
      <c r="I73" s="62">
        <v>898.1111111111111</v>
      </c>
      <c r="J73" s="62"/>
      <c r="K73" s="62"/>
      <c r="M73" s="2">
        <v>450</v>
      </c>
    </row>
    <row r="74" spans="4:13" ht="12.75">
      <c r="D74" s="12"/>
      <c r="H74" s="5">
        <v>0</v>
      </c>
      <c r="I74" s="22">
        <v>0</v>
      </c>
      <c r="M74" s="2">
        <v>450</v>
      </c>
    </row>
    <row r="75" spans="1:13" s="63" customFormat="1" ht="12.75">
      <c r="A75" s="11"/>
      <c r="B75" s="109">
        <v>370000</v>
      </c>
      <c r="C75" s="11" t="s">
        <v>49</v>
      </c>
      <c r="D75" s="11"/>
      <c r="E75" s="11"/>
      <c r="F75" s="117"/>
      <c r="G75" s="18"/>
      <c r="H75" s="66">
        <v>0</v>
      </c>
      <c r="I75" s="62">
        <v>822.2222222222222</v>
      </c>
      <c r="M75" s="2">
        <v>450</v>
      </c>
    </row>
    <row r="76" spans="8:13" ht="12.75">
      <c r="H76" s="5">
        <v>0</v>
      </c>
      <c r="I76" s="22">
        <v>0</v>
      </c>
      <c r="M76" s="2">
        <v>450</v>
      </c>
    </row>
    <row r="77" spans="8:13" ht="12.75">
      <c r="H77" s="5">
        <v>0</v>
      </c>
      <c r="I77" s="22">
        <v>0</v>
      </c>
      <c r="M77" s="2">
        <v>450</v>
      </c>
    </row>
    <row r="78" spans="8:13" ht="12.75">
      <c r="H78" s="5">
        <v>0</v>
      </c>
      <c r="I78" s="22">
        <v>0</v>
      </c>
      <c r="M78" s="2">
        <v>450</v>
      </c>
    </row>
    <row r="79" spans="8:13" ht="12.75">
      <c r="H79" s="5">
        <v>0</v>
      </c>
      <c r="I79" s="22">
        <v>0</v>
      </c>
      <c r="M79" s="2">
        <v>450</v>
      </c>
    </row>
    <row r="80" spans="1:13" ht="13.5" thickBot="1">
      <c r="A80" s="47"/>
      <c r="B80" s="48">
        <v>2826320</v>
      </c>
      <c r="C80" s="50"/>
      <c r="D80" s="80" t="s">
        <v>64</v>
      </c>
      <c r="E80" s="47"/>
      <c r="F80" s="124"/>
      <c r="G80" s="81"/>
      <c r="H80" s="52"/>
      <c r="I80" s="53">
        <v>6280.711111111111</v>
      </c>
      <c r="J80" s="54"/>
      <c r="K80" s="54"/>
      <c r="L80" s="54"/>
      <c r="M80" s="2">
        <v>450</v>
      </c>
    </row>
    <row r="81" spans="2:13" ht="12.75">
      <c r="B81" s="64"/>
      <c r="C81" s="65"/>
      <c r="D81" s="12"/>
      <c r="E81" s="65"/>
      <c r="G81" s="30"/>
      <c r="H81" s="5">
        <v>0</v>
      </c>
      <c r="I81" s="22">
        <v>0</v>
      </c>
      <c r="M81" s="2">
        <v>450</v>
      </c>
    </row>
    <row r="82" spans="2:13" ht="12.75">
      <c r="B82" s="133"/>
      <c r="C82" s="12"/>
      <c r="D82" s="12"/>
      <c r="E82" s="31"/>
      <c r="G82" s="32"/>
      <c r="H82" s="5">
        <v>0</v>
      </c>
      <c r="I82" s="22">
        <v>0</v>
      </c>
      <c r="M82" s="2">
        <v>450</v>
      </c>
    </row>
    <row r="83" spans="1:13" s="63" customFormat="1" ht="12.75">
      <c r="A83" s="11"/>
      <c r="B83" s="134">
        <v>236800</v>
      </c>
      <c r="C83" s="11" t="s">
        <v>185</v>
      </c>
      <c r="D83" s="11"/>
      <c r="E83" s="11"/>
      <c r="F83" s="117"/>
      <c r="G83" s="18"/>
      <c r="H83" s="66">
        <v>0</v>
      </c>
      <c r="I83" s="62">
        <v>526.2222222222222</v>
      </c>
      <c r="M83" s="2">
        <v>450</v>
      </c>
    </row>
    <row r="84" spans="8:13" ht="12.75">
      <c r="H84" s="5">
        <v>0</v>
      </c>
      <c r="I84" s="22">
        <v>0</v>
      </c>
      <c r="M84" s="2">
        <v>450</v>
      </c>
    </row>
    <row r="85" spans="1:13" s="63" customFormat="1" ht="12.75">
      <c r="A85" s="11"/>
      <c r="B85" s="134">
        <v>7900</v>
      </c>
      <c r="C85" s="78" t="s">
        <v>186</v>
      </c>
      <c r="D85" s="11"/>
      <c r="E85" s="11"/>
      <c r="F85" s="117"/>
      <c r="G85" s="18"/>
      <c r="H85" s="66">
        <v>0</v>
      </c>
      <c r="I85" s="62">
        <v>17.555555555555557</v>
      </c>
      <c r="M85" s="2">
        <v>450</v>
      </c>
    </row>
    <row r="86" spans="1:13" s="15" customFormat="1" ht="12.75">
      <c r="A86" s="12"/>
      <c r="B86" s="28"/>
      <c r="C86" s="12"/>
      <c r="D86" s="12"/>
      <c r="E86" s="12"/>
      <c r="F86" s="71"/>
      <c r="G86" s="29"/>
      <c r="H86" s="28">
        <v>0</v>
      </c>
      <c r="I86" s="72">
        <v>0</v>
      </c>
      <c r="M86" s="2">
        <v>450</v>
      </c>
    </row>
    <row r="87" spans="1:13" s="63" customFormat="1" ht="12.75">
      <c r="A87" s="11"/>
      <c r="B87" s="134">
        <v>147600</v>
      </c>
      <c r="C87" s="78" t="s">
        <v>187</v>
      </c>
      <c r="D87" s="11"/>
      <c r="E87" s="11"/>
      <c r="F87" s="135"/>
      <c r="G87" s="18"/>
      <c r="H87" s="66">
        <v>0</v>
      </c>
      <c r="I87" s="62">
        <v>328</v>
      </c>
      <c r="M87" s="2">
        <v>450</v>
      </c>
    </row>
    <row r="88" spans="1:13" s="15" customFormat="1" ht="12.75">
      <c r="A88" s="12"/>
      <c r="B88" s="136"/>
      <c r="C88" s="12"/>
      <c r="D88" s="12"/>
      <c r="E88" s="12"/>
      <c r="F88" s="137"/>
      <c r="G88" s="29"/>
      <c r="H88" s="28">
        <v>0</v>
      </c>
      <c r="I88" s="72">
        <v>0</v>
      </c>
      <c r="M88" s="2">
        <v>450</v>
      </c>
    </row>
    <row r="89" spans="1:13" s="139" customFormat="1" ht="12.75">
      <c r="A89" s="78"/>
      <c r="B89" s="134">
        <v>128650</v>
      </c>
      <c r="C89" s="78"/>
      <c r="D89" s="78"/>
      <c r="E89" s="78" t="s">
        <v>188</v>
      </c>
      <c r="F89" s="135"/>
      <c r="G89" s="138"/>
      <c r="H89" s="66">
        <v>0</v>
      </c>
      <c r="I89" s="62">
        <v>285.8888888888889</v>
      </c>
      <c r="M89" s="2">
        <v>450</v>
      </c>
    </row>
    <row r="90" spans="1:13" s="15" customFormat="1" ht="12.75">
      <c r="A90" s="12"/>
      <c r="B90" s="136"/>
      <c r="C90" s="12"/>
      <c r="D90" s="12"/>
      <c r="E90" s="12"/>
      <c r="F90" s="71"/>
      <c r="G90" s="29"/>
      <c r="H90" s="28">
        <v>0</v>
      </c>
      <c r="I90" s="72">
        <v>0</v>
      </c>
      <c r="M90" s="2">
        <v>450</v>
      </c>
    </row>
    <row r="91" spans="1:13" s="63" customFormat="1" ht="12.75">
      <c r="A91" s="11"/>
      <c r="B91" s="134">
        <v>124000</v>
      </c>
      <c r="C91" s="78" t="s">
        <v>189</v>
      </c>
      <c r="D91" s="11"/>
      <c r="E91" s="11"/>
      <c r="F91" s="117"/>
      <c r="G91" s="18"/>
      <c r="H91" s="66">
        <v>0</v>
      </c>
      <c r="I91" s="62">
        <v>275.55555555555554</v>
      </c>
      <c r="M91" s="2">
        <v>450</v>
      </c>
    </row>
    <row r="92" spans="1:13" s="15" customFormat="1" ht="12.75">
      <c r="A92" s="12"/>
      <c r="B92" s="136"/>
      <c r="C92" s="12"/>
      <c r="D92" s="12"/>
      <c r="E92" s="12"/>
      <c r="F92" s="71"/>
      <c r="G92" s="29"/>
      <c r="H92" s="28">
        <v>0</v>
      </c>
      <c r="I92" s="72">
        <v>0</v>
      </c>
      <c r="M92" s="2">
        <v>450</v>
      </c>
    </row>
    <row r="93" spans="1:13" s="139" customFormat="1" ht="12.75">
      <c r="A93" s="78"/>
      <c r="B93" s="134">
        <v>88500</v>
      </c>
      <c r="C93" s="78" t="s">
        <v>54</v>
      </c>
      <c r="D93" s="78"/>
      <c r="E93" s="78"/>
      <c r="F93" s="135"/>
      <c r="G93" s="138"/>
      <c r="H93" s="57">
        <v>0</v>
      </c>
      <c r="I93" s="140">
        <v>196.66666666666666</v>
      </c>
      <c r="M93" s="2">
        <v>450</v>
      </c>
    </row>
    <row r="94" spans="2:13" ht="12.75">
      <c r="B94" s="141"/>
      <c r="H94" s="28">
        <v>0</v>
      </c>
      <c r="I94" s="72">
        <v>0</v>
      </c>
      <c r="M94" s="2">
        <v>450</v>
      </c>
    </row>
    <row r="95" spans="1:13" s="63" customFormat="1" ht="12.75">
      <c r="A95" s="11"/>
      <c r="B95" s="134">
        <v>7350</v>
      </c>
      <c r="C95" s="78" t="s">
        <v>190</v>
      </c>
      <c r="D95" s="11"/>
      <c r="E95" s="11"/>
      <c r="F95" s="117"/>
      <c r="G95" s="18"/>
      <c r="H95" s="66">
        <v>0</v>
      </c>
      <c r="I95" s="62">
        <v>16.333333333333332</v>
      </c>
      <c r="M95" s="2">
        <v>450</v>
      </c>
    </row>
    <row r="96" spans="8:13" ht="12.75">
      <c r="H96" s="28">
        <v>0</v>
      </c>
      <c r="I96" s="72">
        <v>0</v>
      </c>
      <c r="M96" s="2">
        <v>450</v>
      </c>
    </row>
    <row r="97" spans="1:13" s="63" customFormat="1" ht="12.75">
      <c r="A97" s="11"/>
      <c r="B97" s="109">
        <v>135000</v>
      </c>
      <c r="C97" s="11"/>
      <c r="D97" s="11"/>
      <c r="E97" s="11" t="s">
        <v>115</v>
      </c>
      <c r="F97" s="117"/>
      <c r="G97" s="18"/>
      <c r="H97" s="66">
        <v>0</v>
      </c>
      <c r="I97" s="62">
        <v>300</v>
      </c>
      <c r="M97" s="67">
        <v>450</v>
      </c>
    </row>
    <row r="98" spans="2:13" ht="12.75">
      <c r="B98" s="107"/>
      <c r="H98" s="28"/>
      <c r="I98" s="72"/>
      <c r="M98" s="2"/>
    </row>
    <row r="99" spans="1:13" s="63" customFormat="1" ht="12.75">
      <c r="A99" s="11"/>
      <c r="B99" s="109">
        <v>880000</v>
      </c>
      <c r="C99" s="78" t="s">
        <v>71</v>
      </c>
      <c r="D99" s="11"/>
      <c r="E99" s="11"/>
      <c r="F99" s="117"/>
      <c r="G99" s="18"/>
      <c r="H99" s="66">
        <v>0</v>
      </c>
      <c r="I99" s="62">
        <v>1955.5555555555557</v>
      </c>
      <c r="M99" s="2">
        <v>450</v>
      </c>
    </row>
    <row r="100" spans="2:13" ht="12.75">
      <c r="B100" s="107"/>
      <c r="H100" s="28">
        <v>0</v>
      </c>
      <c r="I100" s="72">
        <v>0</v>
      </c>
      <c r="M100" s="2">
        <v>450</v>
      </c>
    </row>
    <row r="101" spans="1:13" s="63" customFormat="1" ht="12.75">
      <c r="A101" s="11"/>
      <c r="B101" s="109">
        <v>95000</v>
      </c>
      <c r="C101" s="78" t="s">
        <v>86</v>
      </c>
      <c r="D101" s="11"/>
      <c r="E101" s="11"/>
      <c r="F101" s="117"/>
      <c r="G101" s="18"/>
      <c r="H101" s="66">
        <v>0</v>
      </c>
      <c r="I101" s="62">
        <v>211.11111111111111</v>
      </c>
      <c r="M101" s="2">
        <v>450</v>
      </c>
    </row>
    <row r="102" spans="2:13" ht="12.75">
      <c r="B102" s="107"/>
      <c r="H102" s="28">
        <v>0</v>
      </c>
      <c r="I102" s="72">
        <v>0</v>
      </c>
      <c r="M102" s="2">
        <v>450</v>
      </c>
    </row>
    <row r="103" spans="1:13" s="63" customFormat="1" ht="12.75">
      <c r="A103" s="11"/>
      <c r="B103" s="109">
        <v>3000</v>
      </c>
      <c r="C103" s="78" t="s">
        <v>90</v>
      </c>
      <c r="D103" s="11"/>
      <c r="E103" s="11"/>
      <c r="F103" s="117"/>
      <c r="G103" s="18"/>
      <c r="H103" s="66">
        <v>0</v>
      </c>
      <c r="I103" s="62">
        <v>6.666666666666667</v>
      </c>
      <c r="M103" s="2">
        <v>450</v>
      </c>
    </row>
    <row r="104" spans="2:13" ht="12.75">
      <c r="B104" s="107"/>
      <c r="H104" s="28">
        <v>0</v>
      </c>
      <c r="I104" s="72">
        <v>0</v>
      </c>
      <c r="M104" s="2">
        <v>450</v>
      </c>
    </row>
    <row r="105" spans="1:13" ht="12.75">
      <c r="A105" s="11"/>
      <c r="B105" s="109">
        <v>972520</v>
      </c>
      <c r="C105" s="11" t="s">
        <v>100</v>
      </c>
      <c r="D105" s="11"/>
      <c r="E105" s="11"/>
      <c r="F105" s="117"/>
      <c r="G105" s="18"/>
      <c r="H105" s="66">
        <v>0</v>
      </c>
      <c r="I105" s="62">
        <v>2161.1555555555556</v>
      </c>
      <c r="J105" s="63"/>
      <c r="K105" s="63"/>
      <c r="L105" s="63"/>
      <c r="M105" s="2">
        <v>450</v>
      </c>
    </row>
    <row r="106" spans="8:13" ht="12.75">
      <c r="H106" s="5">
        <v>0</v>
      </c>
      <c r="I106" s="22">
        <v>0</v>
      </c>
      <c r="M106" s="2">
        <v>450</v>
      </c>
    </row>
    <row r="107" spans="8:13" ht="12.75">
      <c r="H107" s="5">
        <v>0</v>
      </c>
      <c r="I107" s="22">
        <v>0</v>
      </c>
      <c r="M107" s="2">
        <v>450</v>
      </c>
    </row>
    <row r="108" spans="8:13" ht="12.75">
      <c r="H108" s="5">
        <v>0</v>
      </c>
      <c r="I108" s="22">
        <v>0</v>
      </c>
      <c r="M108" s="2">
        <v>450</v>
      </c>
    </row>
    <row r="109" spans="8:13" ht="12.75">
      <c r="H109" s="5">
        <v>0</v>
      </c>
      <c r="I109" s="22">
        <v>0</v>
      </c>
      <c r="M109" s="2">
        <v>450</v>
      </c>
    </row>
    <row r="110" spans="1:13" ht="13.5" thickBot="1">
      <c r="A110" s="47"/>
      <c r="B110" s="48">
        <v>1342675</v>
      </c>
      <c r="C110" s="50"/>
      <c r="D110" s="80" t="s">
        <v>119</v>
      </c>
      <c r="E110" s="47"/>
      <c r="F110" s="124"/>
      <c r="G110" s="81"/>
      <c r="H110" s="52"/>
      <c r="I110" s="53">
        <v>2983.722222222222</v>
      </c>
      <c r="J110" s="54"/>
      <c r="K110" s="54"/>
      <c r="L110" s="54"/>
      <c r="M110" s="2">
        <v>450</v>
      </c>
    </row>
    <row r="111" spans="8:13" ht="12.75">
      <c r="H111" s="5">
        <v>0</v>
      </c>
      <c r="I111" s="22">
        <v>0</v>
      </c>
      <c r="M111" s="2">
        <v>450</v>
      </c>
    </row>
    <row r="112" spans="8:13" ht="12.75">
      <c r="H112" s="5">
        <v>0</v>
      </c>
      <c r="I112" s="22">
        <v>0</v>
      </c>
      <c r="M112" s="2">
        <v>450</v>
      </c>
    </row>
    <row r="113" spans="1:13" s="63" customFormat="1" ht="12.75">
      <c r="A113" s="11"/>
      <c r="B113" s="134">
        <v>155000</v>
      </c>
      <c r="C113" s="11" t="s">
        <v>185</v>
      </c>
      <c r="D113" s="11"/>
      <c r="E113" s="11"/>
      <c r="F113" s="117"/>
      <c r="G113" s="18"/>
      <c r="H113" s="66">
        <v>0</v>
      </c>
      <c r="I113" s="62">
        <v>344.44444444444446</v>
      </c>
      <c r="M113" s="2">
        <v>450</v>
      </c>
    </row>
    <row r="114" spans="2:13" ht="12.75">
      <c r="B114" s="141"/>
      <c r="H114" s="5">
        <v>0</v>
      </c>
      <c r="I114" s="22">
        <v>0</v>
      </c>
      <c r="M114" s="2">
        <v>450</v>
      </c>
    </row>
    <row r="115" spans="1:13" s="63" customFormat="1" ht="12.75">
      <c r="A115" s="11"/>
      <c r="B115" s="134">
        <v>3000</v>
      </c>
      <c r="C115" s="11" t="s">
        <v>186</v>
      </c>
      <c r="D115" s="11"/>
      <c r="E115" s="11"/>
      <c r="F115" s="117"/>
      <c r="G115" s="18"/>
      <c r="H115" s="66">
        <v>0</v>
      </c>
      <c r="I115" s="62">
        <v>6.666666666666667</v>
      </c>
      <c r="M115" s="2">
        <v>450</v>
      </c>
    </row>
    <row r="116" spans="4:13" ht="12.75">
      <c r="D116" s="12"/>
      <c r="H116" s="5">
        <v>0</v>
      </c>
      <c r="I116" s="22">
        <v>0</v>
      </c>
      <c r="M116" s="2">
        <v>450</v>
      </c>
    </row>
    <row r="117" spans="1:13" s="63" customFormat="1" ht="12.75">
      <c r="A117" s="11"/>
      <c r="B117" s="142">
        <v>22500</v>
      </c>
      <c r="C117" s="11" t="s">
        <v>187</v>
      </c>
      <c r="D117" s="11"/>
      <c r="E117" s="11" t="s">
        <v>191</v>
      </c>
      <c r="F117" s="117"/>
      <c r="G117" s="18"/>
      <c r="H117" s="66">
        <v>0</v>
      </c>
      <c r="I117" s="62">
        <v>50</v>
      </c>
      <c r="M117" s="2">
        <v>450</v>
      </c>
    </row>
    <row r="118" spans="2:13" ht="12.75">
      <c r="B118" s="143"/>
      <c r="H118" s="5">
        <v>0</v>
      </c>
      <c r="I118" s="22">
        <v>0</v>
      </c>
      <c r="M118" s="2">
        <v>450</v>
      </c>
    </row>
    <row r="119" spans="1:13" s="63" customFormat="1" ht="12.75">
      <c r="A119" s="11"/>
      <c r="B119" s="142">
        <v>10000</v>
      </c>
      <c r="C119" s="11" t="s">
        <v>189</v>
      </c>
      <c r="D119" s="11"/>
      <c r="E119" s="11" t="s">
        <v>191</v>
      </c>
      <c r="F119" s="117"/>
      <c r="G119" s="18"/>
      <c r="H119" s="66">
        <v>0</v>
      </c>
      <c r="I119" s="62">
        <v>22.22222222222222</v>
      </c>
      <c r="M119" s="2">
        <v>450</v>
      </c>
    </row>
    <row r="120" spans="2:13" ht="12.75">
      <c r="B120" s="143"/>
      <c r="H120" s="5">
        <v>0</v>
      </c>
      <c r="I120" s="22">
        <v>0</v>
      </c>
      <c r="M120" s="2">
        <v>450</v>
      </c>
    </row>
    <row r="121" spans="1:13" s="63" customFormat="1" ht="12.75">
      <c r="A121" s="11"/>
      <c r="B121" s="142">
        <v>10000</v>
      </c>
      <c r="C121" s="11" t="s">
        <v>54</v>
      </c>
      <c r="D121" s="11"/>
      <c r="E121" s="11" t="s">
        <v>191</v>
      </c>
      <c r="F121" s="117"/>
      <c r="G121" s="18"/>
      <c r="H121" s="66">
        <v>0</v>
      </c>
      <c r="I121" s="62">
        <v>22.22222222222222</v>
      </c>
      <c r="M121" s="2">
        <v>450</v>
      </c>
    </row>
    <row r="122" spans="8:13" ht="12.75">
      <c r="H122" s="5">
        <v>0</v>
      </c>
      <c r="I122" s="22">
        <v>0</v>
      </c>
      <c r="M122" s="2">
        <v>450</v>
      </c>
    </row>
    <row r="123" spans="1:13" s="63" customFormat="1" ht="12.75">
      <c r="A123" s="11"/>
      <c r="B123" s="134">
        <v>82450</v>
      </c>
      <c r="C123" s="11"/>
      <c r="D123" s="11"/>
      <c r="E123" s="11" t="s">
        <v>188</v>
      </c>
      <c r="F123" s="117"/>
      <c r="G123" s="18"/>
      <c r="H123" s="66">
        <v>0</v>
      </c>
      <c r="I123" s="62">
        <v>183.22222222222223</v>
      </c>
      <c r="M123" s="2">
        <v>450</v>
      </c>
    </row>
    <row r="124" spans="8:13" ht="12.75">
      <c r="H124" s="5">
        <v>0</v>
      </c>
      <c r="I124" s="22">
        <v>0</v>
      </c>
      <c r="M124" s="2">
        <v>450</v>
      </c>
    </row>
    <row r="125" spans="8:13" ht="12.75">
      <c r="H125" s="5">
        <v>0</v>
      </c>
      <c r="I125" s="22">
        <v>0</v>
      </c>
      <c r="M125" s="2">
        <v>450</v>
      </c>
    </row>
    <row r="126" spans="8:13" ht="12.75">
      <c r="H126" s="5">
        <v>0</v>
      </c>
      <c r="I126" s="22">
        <v>0</v>
      </c>
      <c r="M126" s="2">
        <v>450</v>
      </c>
    </row>
    <row r="127" spans="1:13" s="63" customFormat="1" ht="12.75">
      <c r="A127" s="11"/>
      <c r="B127" s="144">
        <v>235000</v>
      </c>
      <c r="C127" s="145" t="s">
        <v>192</v>
      </c>
      <c r="D127" s="11"/>
      <c r="E127" s="11"/>
      <c r="F127" s="117"/>
      <c r="G127" s="18"/>
      <c r="H127" s="66">
        <v>-235000</v>
      </c>
      <c r="I127" s="62">
        <v>522.2222222222222</v>
      </c>
      <c r="M127" s="2">
        <v>450</v>
      </c>
    </row>
    <row r="128" spans="1:13" s="15" customFormat="1" ht="12.75">
      <c r="A128" s="12"/>
      <c r="B128" s="28" t="s">
        <v>981</v>
      </c>
      <c r="C128" s="12"/>
      <c r="D128" s="12"/>
      <c r="E128" s="12"/>
      <c r="F128" s="71"/>
      <c r="G128" s="71"/>
      <c r="H128" s="28"/>
      <c r="I128" s="72">
        <v>0</v>
      </c>
      <c r="M128" s="2">
        <v>450</v>
      </c>
    </row>
    <row r="129" spans="2:13" ht="12.75">
      <c r="B129" s="130"/>
      <c r="H129" s="5">
        <v>0</v>
      </c>
      <c r="I129" s="22">
        <v>0</v>
      </c>
      <c r="M129" s="2">
        <v>450</v>
      </c>
    </row>
    <row r="130" spans="2:13" ht="12.75">
      <c r="B130" s="130"/>
      <c r="H130" s="5">
        <v>0</v>
      </c>
      <c r="I130" s="22">
        <v>0</v>
      </c>
      <c r="M130" s="2">
        <v>450</v>
      </c>
    </row>
    <row r="131" spans="1:13" s="63" customFormat="1" ht="12.75">
      <c r="A131" s="11"/>
      <c r="B131" s="129">
        <v>55000</v>
      </c>
      <c r="C131" s="11"/>
      <c r="D131" s="11"/>
      <c r="E131" s="146" t="s">
        <v>193</v>
      </c>
      <c r="F131" s="117"/>
      <c r="G131" s="18"/>
      <c r="H131" s="66">
        <v>0</v>
      </c>
      <c r="I131" s="62">
        <v>122.22222222222223</v>
      </c>
      <c r="M131" s="2">
        <v>450</v>
      </c>
    </row>
    <row r="132" spans="2:13" ht="12.75">
      <c r="B132" s="130"/>
      <c r="H132" s="5">
        <v>0</v>
      </c>
      <c r="I132" s="22">
        <v>0</v>
      </c>
      <c r="M132" s="2">
        <v>450</v>
      </c>
    </row>
    <row r="133" spans="1:13" s="63" customFormat="1" ht="12.75">
      <c r="A133" s="11"/>
      <c r="B133" s="129">
        <v>70000</v>
      </c>
      <c r="C133" s="11"/>
      <c r="D133" s="11"/>
      <c r="E133" s="146" t="s">
        <v>194</v>
      </c>
      <c r="F133" s="117"/>
      <c r="G133" s="18"/>
      <c r="H133" s="66"/>
      <c r="I133" s="62">
        <v>155.55555555555554</v>
      </c>
      <c r="M133" s="2">
        <v>450</v>
      </c>
    </row>
    <row r="134" spans="2:13" ht="12.75">
      <c r="B134" s="130"/>
      <c r="H134" s="5">
        <v>0</v>
      </c>
      <c r="I134" s="22">
        <v>0</v>
      </c>
      <c r="M134" s="2">
        <v>450</v>
      </c>
    </row>
    <row r="135" spans="1:13" s="63" customFormat="1" ht="12.75">
      <c r="A135" s="11"/>
      <c r="B135" s="129">
        <v>5000</v>
      </c>
      <c r="C135" s="11"/>
      <c r="D135" s="11"/>
      <c r="E135" s="146" t="s">
        <v>195</v>
      </c>
      <c r="F135" s="117"/>
      <c r="G135" s="18"/>
      <c r="H135" s="66"/>
      <c r="I135" s="62">
        <v>11.11111111111111</v>
      </c>
      <c r="M135" s="2">
        <v>450</v>
      </c>
    </row>
    <row r="136" spans="2:13" ht="12.75">
      <c r="B136" s="130"/>
      <c r="H136" s="5">
        <v>0</v>
      </c>
      <c r="I136" s="22">
        <v>0</v>
      </c>
      <c r="M136" s="2">
        <v>450</v>
      </c>
    </row>
    <row r="137" spans="1:13" s="63" customFormat="1" ht="12.75">
      <c r="A137" s="11"/>
      <c r="B137" s="129">
        <v>25000</v>
      </c>
      <c r="C137" s="11"/>
      <c r="D137" s="11"/>
      <c r="E137" s="146" t="s">
        <v>196</v>
      </c>
      <c r="F137" s="117"/>
      <c r="G137" s="18"/>
      <c r="H137" s="66"/>
      <c r="I137" s="62">
        <v>55.55555555555556</v>
      </c>
      <c r="M137" s="2">
        <v>450</v>
      </c>
    </row>
    <row r="138" spans="2:13" ht="12.75">
      <c r="B138" s="130"/>
      <c r="H138" s="5">
        <v>0</v>
      </c>
      <c r="I138" s="22">
        <v>0</v>
      </c>
      <c r="M138" s="2">
        <v>450</v>
      </c>
    </row>
    <row r="139" spans="1:13" s="63" customFormat="1" ht="12.75">
      <c r="A139" s="11"/>
      <c r="B139" s="129">
        <v>5000</v>
      </c>
      <c r="C139" s="11"/>
      <c r="D139" s="11"/>
      <c r="E139" s="146" t="s">
        <v>197</v>
      </c>
      <c r="F139" s="117"/>
      <c r="G139" s="18"/>
      <c r="H139" s="66"/>
      <c r="I139" s="62">
        <v>11.11111111111111</v>
      </c>
      <c r="M139" s="2">
        <v>450</v>
      </c>
    </row>
    <row r="140" spans="2:13" ht="12.75">
      <c r="B140" s="125"/>
      <c r="H140" s="5">
        <v>0</v>
      </c>
      <c r="I140" s="22">
        <v>0</v>
      </c>
      <c r="M140" s="2">
        <v>450</v>
      </c>
    </row>
    <row r="141" spans="1:13" s="63" customFormat="1" ht="12.75">
      <c r="A141" s="11"/>
      <c r="B141" s="129">
        <v>10000</v>
      </c>
      <c r="C141" s="11"/>
      <c r="D141" s="11"/>
      <c r="E141" s="146" t="s">
        <v>198</v>
      </c>
      <c r="F141" s="117"/>
      <c r="G141" s="18"/>
      <c r="H141" s="66"/>
      <c r="I141" s="62">
        <v>22.22222222222222</v>
      </c>
      <c r="M141" s="2">
        <v>450</v>
      </c>
    </row>
    <row r="142" spans="2:13" ht="12.75">
      <c r="B142" s="130"/>
      <c r="H142" s="5">
        <v>0</v>
      </c>
      <c r="I142" s="22">
        <v>0</v>
      </c>
      <c r="M142" s="2">
        <v>450</v>
      </c>
    </row>
    <row r="143" spans="1:13" s="63" customFormat="1" ht="12.75">
      <c r="A143" s="11"/>
      <c r="B143" s="129">
        <v>25000</v>
      </c>
      <c r="C143" s="11"/>
      <c r="D143" s="11"/>
      <c r="E143" s="146" t="s">
        <v>199</v>
      </c>
      <c r="F143" s="117"/>
      <c r="G143" s="18"/>
      <c r="H143" s="66">
        <v>0</v>
      </c>
      <c r="I143" s="62">
        <v>55.55555555555556</v>
      </c>
      <c r="M143" s="2">
        <v>450</v>
      </c>
    </row>
    <row r="144" spans="2:13" ht="12.75">
      <c r="B144" s="130"/>
      <c r="H144" s="5">
        <v>0</v>
      </c>
      <c r="I144" s="22">
        <v>0</v>
      </c>
      <c r="M144" s="2">
        <v>450</v>
      </c>
    </row>
    <row r="145" spans="1:13" s="63" customFormat="1" ht="12.75">
      <c r="A145" s="11"/>
      <c r="B145" s="129">
        <v>40000</v>
      </c>
      <c r="C145" s="11"/>
      <c r="D145" s="11"/>
      <c r="E145" s="146" t="s">
        <v>200</v>
      </c>
      <c r="F145" s="117"/>
      <c r="G145" s="18"/>
      <c r="H145" s="66"/>
      <c r="I145" s="62">
        <v>88.88888888888889</v>
      </c>
      <c r="M145" s="2">
        <v>450</v>
      </c>
    </row>
    <row r="146" spans="8:13" ht="12.75">
      <c r="H146" s="5">
        <v>0</v>
      </c>
      <c r="I146" s="22">
        <v>0</v>
      </c>
      <c r="M146" s="2">
        <v>450</v>
      </c>
    </row>
    <row r="147" spans="8:13" ht="12.75">
      <c r="H147" s="5">
        <v>0</v>
      </c>
      <c r="I147" s="22">
        <v>0</v>
      </c>
      <c r="M147" s="2">
        <v>450</v>
      </c>
    </row>
    <row r="148" spans="8:13" ht="12.75">
      <c r="H148" s="5">
        <v>0</v>
      </c>
      <c r="I148" s="22">
        <v>0</v>
      </c>
      <c r="M148" s="2">
        <v>450</v>
      </c>
    </row>
    <row r="149" spans="1:13" s="63" customFormat="1" ht="12.75">
      <c r="A149" s="11"/>
      <c r="B149" s="147">
        <v>40000</v>
      </c>
      <c r="C149" s="145" t="s">
        <v>201</v>
      </c>
      <c r="D149" s="11"/>
      <c r="E149" s="11"/>
      <c r="F149" s="117"/>
      <c r="G149" s="18"/>
      <c r="H149" s="66">
        <v>-40000</v>
      </c>
      <c r="I149" s="62">
        <v>88.88888888888889</v>
      </c>
      <c r="M149" s="2">
        <v>450</v>
      </c>
    </row>
    <row r="150" spans="2:13" ht="12.75">
      <c r="B150" s="83"/>
      <c r="H150" s="5">
        <v>0</v>
      </c>
      <c r="I150" s="22">
        <v>0</v>
      </c>
      <c r="M150" s="2">
        <v>450</v>
      </c>
    </row>
    <row r="151" spans="1:13" s="63" customFormat="1" ht="12.75">
      <c r="A151" s="11"/>
      <c r="B151" s="148">
        <v>15000</v>
      </c>
      <c r="C151" s="11"/>
      <c r="D151" s="11"/>
      <c r="E151" s="146" t="s">
        <v>193</v>
      </c>
      <c r="F151" s="117"/>
      <c r="G151" s="18"/>
      <c r="H151" s="66">
        <v>0</v>
      </c>
      <c r="I151" s="62">
        <v>33.333333333333336</v>
      </c>
      <c r="M151" s="2">
        <v>450</v>
      </c>
    </row>
    <row r="152" spans="2:13" ht="12.75">
      <c r="B152" s="83"/>
      <c r="H152" s="5">
        <v>0</v>
      </c>
      <c r="I152" s="22">
        <v>0</v>
      </c>
      <c r="M152" s="2">
        <v>450</v>
      </c>
    </row>
    <row r="153" spans="1:13" s="63" customFormat="1" ht="12.75">
      <c r="A153" s="11"/>
      <c r="B153" s="148">
        <v>5000</v>
      </c>
      <c r="C153" s="11"/>
      <c r="D153" s="11"/>
      <c r="E153" s="11" t="s">
        <v>202</v>
      </c>
      <c r="F153" s="117"/>
      <c r="G153" s="18"/>
      <c r="H153" s="66"/>
      <c r="I153" s="62">
        <v>11.11111111111111</v>
      </c>
      <c r="M153" s="2">
        <v>450</v>
      </c>
    </row>
    <row r="154" spans="2:13" ht="12.75">
      <c r="B154" s="83"/>
      <c r="H154" s="5">
        <v>0</v>
      </c>
      <c r="I154" s="22">
        <v>0</v>
      </c>
      <c r="M154" s="2">
        <v>450</v>
      </c>
    </row>
    <row r="155" spans="1:13" s="63" customFormat="1" ht="12.75">
      <c r="A155" s="11"/>
      <c r="B155" s="148">
        <v>20000</v>
      </c>
      <c r="C155" s="11"/>
      <c r="D155" s="11"/>
      <c r="E155" s="11" t="s">
        <v>203</v>
      </c>
      <c r="F155" s="117"/>
      <c r="G155" s="18"/>
      <c r="H155" s="66"/>
      <c r="I155" s="62">
        <v>44.44444444444444</v>
      </c>
      <c r="M155" s="2">
        <v>450</v>
      </c>
    </row>
    <row r="156" spans="8:13" ht="12.75">
      <c r="H156" s="5">
        <v>0</v>
      </c>
      <c r="I156" s="22">
        <v>0</v>
      </c>
      <c r="M156" s="2">
        <v>450</v>
      </c>
    </row>
    <row r="157" spans="1:13" s="63" customFormat="1" ht="12.75">
      <c r="A157" s="11"/>
      <c r="B157" s="142">
        <v>39400</v>
      </c>
      <c r="C157" s="11"/>
      <c r="D157" s="11"/>
      <c r="E157" s="11" t="s">
        <v>190</v>
      </c>
      <c r="F157" s="117"/>
      <c r="G157" s="18"/>
      <c r="H157" s="66">
        <v>0</v>
      </c>
      <c r="I157" s="62">
        <v>87.55555555555556</v>
      </c>
      <c r="M157" s="2">
        <v>450</v>
      </c>
    </row>
    <row r="158" spans="2:13" ht="12.75">
      <c r="B158" s="143"/>
      <c r="H158" s="5">
        <v>0</v>
      </c>
      <c r="I158" s="22">
        <v>0</v>
      </c>
      <c r="M158" s="2">
        <v>450</v>
      </c>
    </row>
    <row r="159" spans="2:13" ht="12.75" hidden="1">
      <c r="B159" s="143"/>
      <c r="H159" s="5">
        <v>0</v>
      </c>
      <c r="I159" s="22">
        <v>0</v>
      </c>
      <c r="M159" s="2">
        <v>450</v>
      </c>
    </row>
    <row r="160" spans="2:13" ht="12.75" hidden="1">
      <c r="B160" s="143"/>
      <c r="H160" s="5">
        <v>0</v>
      </c>
      <c r="I160" s="22">
        <v>0</v>
      </c>
      <c r="M160" s="2">
        <v>450</v>
      </c>
    </row>
    <row r="161" spans="2:13" ht="12.75" hidden="1">
      <c r="B161" s="143"/>
      <c r="H161" s="5">
        <v>0</v>
      </c>
      <c r="I161" s="22">
        <v>0</v>
      </c>
      <c r="M161" s="2">
        <v>450</v>
      </c>
    </row>
    <row r="162" spans="2:13" ht="12.75" hidden="1">
      <c r="B162" s="143"/>
      <c r="H162" s="5">
        <v>0</v>
      </c>
      <c r="I162" s="22">
        <v>0</v>
      </c>
      <c r="M162" s="2">
        <v>450</v>
      </c>
    </row>
    <row r="163" spans="2:13" ht="12.75" hidden="1">
      <c r="B163" s="143"/>
      <c r="H163" s="5">
        <v>0</v>
      </c>
      <c r="I163" s="22">
        <v>0</v>
      </c>
      <c r="M163" s="2">
        <v>450</v>
      </c>
    </row>
    <row r="164" spans="2:13" ht="12.75" hidden="1">
      <c r="B164" s="143"/>
      <c r="H164" s="5">
        <v>0</v>
      </c>
      <c r="I164" s="22">
        <v>0</v>
      </c>
      <c r="M164" s="2">
        <v>450</v>
      </c>
    </row>
    <row r="165" spans="2:13" ht="12.75" hidden="1">
      <c r="B165" s="143"/>
      <c r="H165" s="5">
        <v>0</v>
      </c>
      <c r="I165" s="22">
        <v>0</v>
      </c>
      <c r="M165" s="2">
        <v>450</v>
      </c>
    </row>
    <row r="166" spans="2:13" ht="12.75" hidden="1">
      <c r="B166" s="143"/>
      <c r="H166" s="5">
        <v>0</v>
      </c>
      <c r="I166" s="22">
        <v>0</v>
      </c>
      <c r="M166" s="2">
        <v>450</v>
      </c>
    </row>
    <row r="167" spans="2:13" ht="12.75" hidden="1">
      <c r="B167" s="143"/>
      <c r="H167" s="5">
        <v>0</v>
      </c>
      <c r="I167" s="22">
        <v>0</v>
      </c>
      <c r="M167" s="2">
        <v>450</v>
      </c>
    </row>
    <row r="168" spans="2:13" ht="12.75" hidden="1">
      <c r="B168" s="143"/>
      <c r="H168" s="5">
        <v>0</v>
      </c>
      <c r="I168" s="22">
        <v>0</v>
      </c>
      <c r="M168" s="2">
        <v>450</v>
      </c>
    </row>
    <row r="169" spans="2:13" ht="12.75" hidden="1">
      <c r="B169" s="143"/>
      <c r="H169" s="5">
        <v>0</v>
      </c>
      <c r="I169" s="22">
        <v>0</v>
      </c>
      <c r="M169" s="2">
        <v>450</v>
      </c>
    </row>
    <row r="170" spans="2:13" ht="12.75" hidden="1">
      <c r="B170" s="143"/>
      <c r="H170" s="5">
        <v>0</v>
      </c>
      <c r="I170" s="22">
        <v>0</v>
      </c>
      <c r="M170" s="2">
        <v>450</v>
      </c>
    </row>
    <row r="171" spans="2:13" ht="12.75" hidden="1">
      <c r="B171" s="143"/>
      <c r="H171" s="5">
        <v>0</v>
      </c>
      <c r="I171" s="22">
        <v>0</v>
      </c>
      <c r="M171" s="2">
        <v>450</v>
      </c>
    </row>
    <row r="172" spans="2:13" ht="12.75" hidden="1">
      <c r="B172" s="143"/>
      <c r="H172" s="5">
        <v>0</v>
      </c>
      <c r="I172" s="22">
        <v>0</v>
      </c>
      <c r="M172" s="2">
        <v>450</v>
      </c>
    </row>
    <row r="173" spans="2:13" ht="12.75" hidden="1">
      <c r="B173" s="143"/>
      <c r="H173" s="5">
        <v>0</v>
      </c>
      <c r="I173" s="22">
        <v>0</v>
      </c>
      <c r="M173" s="2">
        <v>450</v>
      </c>
    </row>
    <row r="174" spans="2:13" ht="12.75" hidden="1">
      <c r="B174" s="143"/>
      <c r="H174" s="5">
        <v>0</v>
      </c>
      <c r="I174" s="22">
        <v>0</v>
      </c>
      <c r="M174" s="2">
        <v>450</v>
      </c>
    </row>
    <row r="175" spans="2:13" ht="12.75" hidden="1">
      <c r="B175" s="143"/>
      <c r="H175" s="5">
        <v>0</v>
      </c>
      <c r="I175" s="22">
        <v>0</v>
      </c>
      <c r="M175" s="2">
        <v>450</v>
      </c>
    </row>
    <row r="176" spans="2:13" ht="12.75" hidden="1">
      <c r="B176" s="143"/>
      <c r="H176" s="5">
        <v>0</v>
      </c>
      <c r="I176" s="22">
        <v>0</v>
      </c>
      <c r="M176" s="2">
        <v>450</v>
      </c>
    </row>
    <row r="177" spans="2:13" ht="12.75" hidden="1">
      <c r="B177" s="143"/>
      <c r="H177" s="5">
        <v>0</v>
      </c>
      <c r="I177" s="22">
        <v>0</v>
      </c>
      <c r="M177" s="2">
        <v>450</v>
      </c>
    </row>
    <row r="178" spans="2:13" ht="12.75" hidden="1">
      <c r="B178" s="143"/>
      <c r="H178" s="5">
        <v>0</v>
      </c>
      <c r="I178" s="22">
        <v>0</v>
      </c>
      <c r="M178" s="2">
        <v>450</v>
      </c>
    </row>
    <row r="179" spans="2:13" ht="12.75" hidden="1">
      <c r="B179" s="143"/>
      <c r="H179" s="5">
        <v>0</v>
      </c>
      <c r="I179" s="22">
        <v>0</v>
      </c>
      <c r="M179" s="2">
        <v>450</v>
      </c>
    </row>
    <row r="180" spans="2:13" ht="12.75" hidden="1">
      <c r="B180" s="143"/>
      <c r="H180" s="5">
        <v>0</v>
      </c>
      <c r="I180" s="22">
        <v>0</v>
      </c>
      <c r="M180" s="2">
        <v>450</v>
      </c>
    </row>
    <row r="181" spans="2:13" ht="12.75" hidden="1">
      <c r="B181" s="143"/>
      <c r="H181" s="5">
        <v>0</v>
      </c>
      <c r="I181" s="22">
        <v>0</v>
      </c>
      <c r="M181" s="2">
        <v>450</v>
      </c>
    </row>
    <row r="182" spans="2:13" ht="12.75" hidden="1">
      <c r="B182" s="143"/>
      <c r="H182" s="5">
        <v>0</v>
      </c>
      <c r="I182" s="22">
        <v>0</v>
      </c>
      <c r="M182" s="2">
        <v>450</v>
      </c>
    </row>
    <row r="183" spans="2:13" ht="12.75" hidden="1">
      <c r="B183" s="143"/>
      <c r="H183" s="5">
        <v>0</v>
      </c>
      <c r="I183" s="22">
        <v>0</v>
      </c>
      <c r="M183" s="2">
        <v>450</v>
      </c>
    </row>
    <row r="184" spans="2:13" ht="12.75" hidden="1">
      <c r="B184" s="143"/>
      <c r="H184" s="5">
        <v>0</v>
      </c>
      <c r="I184" s="22">
        <v>0</v>
      </c>
      <c r="M184" s="2">
        <v>450</v>
      </c>
    </row>
    <row r="185" spans="2:13" ht="12.75" hidden="1">
      <c r="B185" s="143"/>
      <c r="H185" s="5">
        <v>0</v>
      </c>
      <c r="I185" s="22">
        <v>0</v>
      </c>
      <c r="M185" s="2">
        <v>450</v>
      </c>
    </row>
    <row r="186" spans="2:13" ht="12.75" hidden="1">
      <c r="B186" s="143"/>
      <c r="H186" s="5">
        <v>0</v>
      </c>
      <c r="I186" s="22">
        <v>0</v>
      </c>
      <c r="M186" s="2">
        <v>450</v>
      </c>
    </row>
    <row r="187" spans="2:13" ht="12.75" hidden="1">
      <c r="B187" s="143"/>
      <c r="H187" s="5">
        <v>0</v>
      </c>
      <c r="I187" s="22">
        <v>0</v>
      </c>
      <c r="M187" s="2">
        <v>450</v>
      </c>
    </row>
    <row r="188" spans="2:13" ht="12.75" hidden="1">
      <c r="B188" s="143"/>
      <c r="H188" s="5">
        <v>0</v>
      </c>
      <c r="I188" s="22">
        <v>0</v>
      </c>
      <c r="M188" s="2">
        <v>450</v>
      </c>
    </row>
    <row r="189" spans="2:13" ht="12.75" hidden="1">
      <c r="B189" s="143"/>
      <c r="H189" s="5">
        <v>0</v>
      </c>
      <c r="I189" s="22">
        <v>0</v>
      </c>
      <c r="M189" s="2">
        <v>450</v>
      </c>
    </row>
    <row r="190" spans="2:13" ht="12.75" hidden="1">
      <c r="B190" s="143"/>
      <c r="H190" s="5">
        <v>0</v>
      </c>
      <c r="I190" s="22">
        <v>0</v>
      </c>
      <c r="M190" s="2">
        <v>450</v>
      </c>
    </row>
    <row r="191" spans="2:13" ht="12.75" hidden="1">
      <c r="B191" s="143"/>
      <c r="H191" s="5">
        <v>0</v>
      </c>
      <c r="I191" s="22">
        <v>0</v>
      </c>
      <c r="M191" s="2">
        <v>450</v>
      </c>
    </row>
    <row r="192" spans="2:13" ht="12.75" hidden="1">
      <c r="B192" s="143"/>
      <c r="H192" s="5">
        <v>0</v>
      </c>
      <c r="I192" s="22">
        <v>0</v>
      </c>
      <c r="M192" s="2">
        <v>450</v>
      </c>
    </row>
    <row r="193" spans="2:13" ht="12.75" hidden="1">
      <c r="B193" s="143"/>
      <c r="H193" s="5">
        <v>0</v>
      </c>
      <c r="I193" s="22">
        <v>0</v>
      </c>
      <c r="M193" s="2">
        <v>450</v>
      </c>
    </row>
    <row r="194" spans="2:13" ht="12.75" hidden="1">
      <c r="B194" s="143"/>
      <c r="H194" s="5">
        <v>0</v>
      </c>
      <c r="I194" s="22">
        <v>0</v>
      </c>
      <c r="M194" s="2">
        <v>450</v>
      </c>
    </row>
    <row r="195" spans="2:13" ht="12.75" hidden="1">
      <c r="B195" s="143"/>
      <c r="H195" s="5">
        <v>0</v>
      </c>
      <c r="I195" s="22">
        <v>0</v>
      </c>
      <c r="M195" s="2">
        <v>450</v>
      </c>
    </row>
    <row r="196" spans="2:13" ht="12.75" hidden="1">
      <c r="B196" s="143"/>
      <c r="H196" s="5">
        <v>0</v>
      </c>
      <c r="I196" s="22">
        <v>0</v>
      </c>
      <c r="M196" s="2">
        <v>450</v>
      </c>
    </row>
    <row r="197" spans="2:13" ht="12.75" hidden="1">
      <c r="B197" s="143"/>
      <c r="H197" s="5">
        <v>0</v>
      </c>
      <c r="I197" s="22">
        <v>0</v>
      </c>
      <c r="M197" s="2">
        <v>450</v>
      </c>
    </row>
    <row r="198" spans="2:13" ht="12.75" hidden="1">
      <c r="B198" s="143"/>
      <c r="H198" s="5">
        <v>0</v>
      </c>
      <c r="I198" s="22">
        <v>0</v>
      </c>
      <c r="M198" s="2">
        <v>450</v>
      </c>
    </row>
    <row r="199" spans="2:13" ht="12.75" hidden="1">
      <c r="B199" s="143"/>
      <c r="H199" s="5">
        <v>0</v>
      </c>
      <c r="I199" s="22">
        <v>0</v>
      </c>
      <c r="M199" s="2">
        <v>450</v>
      </c>
    </row>
    <row r="200" spans="2:13" ht="12.75" hidden="1">
      <c r="B200" s="143"/>
      <c r="H200" s="5">
        <v>0</v>
      </c>
      <c r="I200" s="22">
        <v>0</v>
      </c>
      <c r="M200" s="2">
        <v>450</v>
      </c>
    </row>
    <row r="201" spans="2:13" ht="12.75" hidden="1">
      <c r="B201" s="143"/>
      <c r="H201" s="5">
        <v>0</v>
      </c>
      <c r="I201" s="22">
        <v>0</v>
      </c>
      <c r="M201" s="2">
        <v>450</v>
      </c>
    </row>
    <row r="202" spans="2:13" ht="12.75" hidden="1">
      <c r="B202" s="143"/>
      <c r="H202" s="5">
        <v>0</v>
      </c>
      <c r="I202" s="22">
        <v>0</v>
      </c>
      <c r="M202" s="2">
        <v>450</v>
      </c>
    </row>
    <row r="203" spans="2:13" ht="12.75" hidden="1">
      <c r="B203" s="143"/>
      <c r="H203" s="5">
        <v>0</v>
      </c>
      <c r="I203" s="22">
        <v>0</v>
      </c>
      <c r="M203" s="2">
        <v>450</v>
      </c>
    </row>
    <row r="204" spans="2:13" ht="12.75" hidden="1">
      <c r="B204" s="143"/>
      <c r="H204" s="5">
        <v>0</v>
      </c>
      <c r="I204" s="22">
        <v>0</v>
      </c>
      <c r="M204" s="2">
        <v>450</v>
      </c>
    </row>
    <row r="205" spans="2:13" ht="12.75" hidden="1">
      <c r="B205" s="143"/>
      <c r="H205" s="5">
        <v>0</v>
      </c>
      <c r="I205" s="22">
        <v>0</v>
      </c>
      <c r="M205" s="2">
        <v>450</v>
      </c>
    </row>
    <row r="206" spans="2:13" ht="12.75" hidden="1">
      <c r="B206" s="143"/>
      <c r="H206" s="5">
        <v>0</v>
      </c>
      <c r="I206" s="22">
        <v>0</v>
      </c>
      <c r="M206" s="2">
        <v>450</v>
      </c>
    </row>
    <row r="207" spans="2:13" ht="12.75" hidden="1">
      <c r="B207" s="143"/>
      <c r="H207" s="5">
        <v>0</v>
      </c>
      <c r="I207" s="22">
        <v>0</v>
      </c>
      <c r="M207" s="2">
        <v>450</v>
      </c>
    </row>
    <row r="208" spans="2:13" ht="12.75" hidden="1">
      <c r="B208" s="143"/>
      <c r="H208" s="5">
        <v>0</v>
      </c>
      <c r="I208" s="22">
        <v>0</v>
      </c>
      <c r="M208" s="2">
        <v>450</v>
      </c>
    </row>
    <row r="209" spans="2:13" ht="12.75" hidden="1">
      <c r="B209" s="143"/>
      <c r="H209" s="5">
        <v>0</v>
      </c>
      <c r="I209" s="22">
        <v>0</v>
      </c>
      <c r="M209" s="2">
        <v>450</v>
      </c>
    </row>
    <row r="210" spans="2:13" ht="12.75" hidden="1">
      <c r="B210" s="143"/>
      <c r="H210" s="5">
        <v>0</v>
      </c>
      <c r="I210" s="22">
        <v>0</v>
      </c>
      <c r="M210" s="2">
        <v>450</v>
      </c>
    </row>
    <row r="211" spans="2:13" ht="12.75" hidden="1">
      <c r="B211" s="143"/>
      <c r="H211" s="5">
        <v>0</v>
      </c>
      <c r="I211" s="22">
        <v>0</v>
      </c>
      <c r="M211" s="2">
        <v>450</v>
      </c>
    </row>
    <row r="212" spans="2:13" ht="12.75" hidden="1">
      <c r="B212" s="143"/>
      <c r="H212" s="5">
        <v>0</v>
      </c>
      <c r="I212" s="22">
        <v>0</v>
      </c>
      <c r="M212" s="2">
        <v>450</v>
      </c>
    </row>
    <row r="213" spans="2:13" ht="12.75" hidden="1">
      <c r="B213" s="143"/>
      <c r="H213" s="5">
        <v>0</v>
      </c>
      <c r="I213" s="22">
        <v>0</v>
      </c>
      <c r="M213" s="2">
        <v>450</v>
      </c>
    </row>
    <row r="214" spans="2:13" ht="12.75" hidden="1">
      <c r="B214" s="143"/>
      <c r="H214" s="5">
        <v>0</v>
      </c>
      <c r="I214" s="22">
        <v>0</v>
      </c>
      <c r="M214" s="2">
        <v>450</v>
      </c>
    </row>
    <row r="215" spans="2:13" ht="12.75" hidden="1">
      <c r="B215" s="143"/>
      <c r="H215" s="5">
        <v>0</v>
      </c>
      <c r="I215" s="22">
        <v>0</v>
      </c>
      <c r="M215" s="2">
        <v>450</v>
      </c>
    </row>
    <row r="216" spans="2:13" ht="12.75" hidden="1">
      <c r="B216" s="143"/>
      <c r="H216" s="5">
        <v>0</v>
      </c>
      <c r="I216" s="22">
        <v>0</v>
      </c>
      <c r="M216" s="2">
        <v>450</v>
      </c>
    </row>
    <row r="217" spans="2:13" ht="12.75" hidden="1">
      <c r="B217" s="143"/>
      <c r="H217" s="5">
        <v>0</v>
      </c>
      <c r="I217" s="22">
        <v>0</v>
      </c>
      <c r="M217" s="2">
        <v>450</v>
      </c>
    </row>
    <row r="218" spans="2:13" ht="12.75" hidden="1">
      <c r="B218" s="143"/>
      <c r="H218" s="5">
        <v>0</v>
      </c>
      <c r="I218" s="22">
        <v>0</v>
      </c>
      <c r="M218" s="2">
        <v>450</v>
      </c>
    </row>
    <row r="219" spans="2:13" ht="12.75" hidden="1">
      <c r="B219" s="143"/>
      <c r="H219" s="5">
        <v>0</v>
      </c>
      <c r="I219" s="22">
        <v>0</v>
      </c>
      <c r="M219" s="2">
        <v>450</v>
      </c>
    </row>
    <row r="220" spans="2:13" ht="12.75" hidden="1">
      <c r="B220" s="143"/>
      <c r="H220" s="5">
        <v>0</v>
      </c>
      <c r="I220" s="22">
        <v>0</v>
      </c>
      <c r="M220" s="2">
        <v>450</v>
      </c>
    </row>
    <row r="221" spans="2:13" ht="12.75" hidden="1">
      <c r="B221" s="143"/>
      <c r="H221" s="5">
        <v>0</v>
      </c>
      <c r="I221" s="22">
        <v>0</v>
      </c>
      <c r="M221" s="2">
        <v>450</v>
      </c>
    </row>
    <row r="222" spans="2:13" ht="12.75" hidden="1">
      <c r="B222" s="143"/>
      <c r="H222" s="5">
        <v>0</v>
      </c>
      <c r="I222" s="22">
        <v>0</v>
      </c>
      <c r="M222" s="2">
        <v>450</v>
      </c>
    </row>
    <row r="223" spans="2:13" ht="12.75" hidden="1">
      <c r="B223" s="143"/>
      <c r="H223" s="5">
        <v>0</v>
      </c>
      <c r="I223" s="22">
        <v>0</v>
      </c>
      <c r="M223" s="2">
        <v>450</v>
      </c>
    </row>
    <row r="224" spans="2:13" ht="12.75" hidden="1">
      <c r="B224" s="143"/>
      <c r="H224" s="5">
        <v>0</v>
      </c>
      <c r="I224" s="22">
        <v>0</v>
      </c>
      <c r="M224" s="2">
        <v>450</v>
      </c>
    </row>
    <row r="225" spans="2:13" ht="12.75" hidden="1">
      <c r="B225" s="143"/>
      <c r="H225" s="5">
        <v>0</v>
      </c>
      <c r="I225" s="22">
        <v>0</v>
      </c>
      <c r="M225" s="2">
        <v>450</v>
      </c>
    </row>
    <row r="226" spans="2:13" ht="12.75" hidden="1">
      <c r="B226" s="143"/>
      <c r="H226" s="5">
        <v>0</v>
      </c>
      <c r="I226" s="22">
        <v>0</v>
      </c>
      <c r="M226" s="2">
        <v>450</v>
      </c>
    </row>
    <row r="227" spans="2:13" ht="12.75" hidden="1">
      <c r="B227" s="143"/>
      <c r="H227" s="5">
        <v>0</v>
      </c>
      <c r="I227" s="22">
        <v>0</v>
      </c>
      <c r="M227" s="2">
        <v>450</v>
      </c>
    </row>
    <row r="228" spans="2:13" ht="12.75" hidden="1">
      <c r="B228" s="143"/>
      <c r="H228" s="5">
        <v>0</v>
      </c>
      <c r="I228" s="22">
        <v>0</v>
      </c>
      <c r="M228" s="2">
        <v>450</v>
      </c>
    </row>
    <row r="229" spans="2:13" ht="12.75" hidden="1">
      <c r="B229" s="143"/>
      <c r="H229" s="5">
        <v>0</v>
      </c>
      <c r="I229" s="22">
        <v>0</v>
      </c>
      <c r="M229" s="2">
        <v>450</v>
      </c>
    </row>
    <row r="230" spans="2:13" ht="12.75" hidden="1">
      <c r="B230" s="143"/>
      <c r="H230" s="5">
        <v>0</v>
      </c>
      <c r="I230" s="22">
        <v>0</v>
      </c>
      <c r="M230" s="2">
        <v>450</v>
      </c>
    </row>
    <row r="231" spans="2:13" ht="12.75" hidden="1">
      <c r="B231" s="143"/>
      <c r="H231" s="5">
        <v>0</v>
      </c>
      <c r="I231" s="22">
        <v>0</v>
      </c>
      <c r="M231" s="2">
        <v>450</v>
      </c>
    </row>
    <row r="232" spans="2:13" ht="12.75" hidden="1">
      <c r="B232" s="143"/>
      <c r="H232" s="5">
        <v>0</v>
      </c>
      <c r="I232" s="22">
        <v>0</v>
      </c>
      <c r="M232" s="2">
        <v>450</v>
      </c>
    </row>
    <row r="233" spans="2:13" ht="12.75" hidden="1">
      <c r="B233" s="143"/>
      <c r="H233" s="5">
        <v>0</v>
      </c>
      <c r="I233" s="22">
        <v>0</v>
      </c>
      <c r="M233" s="2">
        <v>450</v>
      </c>
    </row>
    <row r="234" spans="2:13" ht="12.75" hidden="1">
      <c r="B234" s="143"/>
      <c r="H234" s="5">
        <v>0</v>
      </c>
      <c r="I234" s="22">
        <v>0</v>
      </c>
      <c r="M234" s="2">
        <v>450</v>
      </c>
    </row>
    <row r="235" spans="2:13" ht="12.75" hidden="1">
      <c r="B235" s="143"/>
      <c r="H235" s="5">
        <v>0</v>
      </c>
      <c r="I235" s="22">
        <v>0</v>
      </c>
      <c r="M235" s="2">
        <v>450</v>
      </c>
    </row>
    <row r="236" spans="2:13" ht="12.75" hidden="1">
      <c r="B236" s="143"/>
      <c r="H236" s="5">
        <v>0</v>
      </c>
      <c r="I236" s="22">
        <v>0</v>
      </c>
      <c r="M236" s="2">
        <v>450</v>
      </c>
    </row>
    <row r="237" spans="2:13" ht="12.75" hidden="1">
      <c r="B237" s="143"/>
      <c r="H237" s="5">
        <v>0</v>
      </c>
      <c r="I237" s="22">
        <v>0</v>
      </c>
      <c r="M237" s="2">
        <v>450</v>
      </c>
    </row>
    <row r="238" spans="2:13" ht="12.75" hidden="1">
      <c r="B238" s="143"/>
      <c r="H238" s="5">
        <v>0</v>
      </c>
      <c r="I238" s="22">
        <v>0</v>
      </c>
      <c r="M238" s="2">
        <v>450</v>
      </c>
    </row>
    <row r="239" spans="2:13" ht="12.75" hidden="1">
      <c r="B239" s="143"/>
      <c r="H239" s="5">
        <v>0</v>
      </c>
      <c r="I239" s="22">
        <v>0</v>
      </c>
      <c r="M239" s="2">
        <v>450</v>
      </c>
    </row>
    <row r="240" spans="2:13" ht="12.75" hidden="1">
      <c r="B240" s="143"/>
      <c r="H240" s="5">
        <v>0</v>
      </c>
      <c r="I240" s="22">
        <v>0</v>
      </c>
      <c r="M240" s="2">
        <v>450</v>
      </c>
    </row>
    <row r="241" spans="2:13" ht="12.75" hidden="1">
      <c r="B241" s="143"/>
      <c r="H241" s="5">
        <v>0</v>
      </c>
      <c r="I241" s="22">
        <v>0</v>
      </c>
      <c r="M241" s="2">
        <v>450</v>
      </c>
    </row>
    <row r="242" spans="2:13" ht="12.75" hidden="1">
      <c r="B242" s="143"/>
      <c r="H242" s="5">
        <v>0</v>
      </c>
      <c r="I242" s="22">
        <v>0</v>
      </c>
      <c r="M242" s="2">
        <v>450</v>
      </c>
    </row>
    <row r="243" spans="2:13" ht="12.75" hidden="1">
      <c r="B243" s="143"/>
      <c r="H243" s="5">
        <v>0</v>
      </c>
      <c r="I243" s="22">
        <v>0</v>
      </c>
      <c r="M243" s="2">
        <v>450</v>
      </c>
    </row>
    <row r="244" spans="2:13" ht="12.75" hidden="1">
      <c r="B244" s="143"/>
      <c r="H244" s="5">
        <v>0</v>
      </c>
      <c r="I244" s="22">
        <v>0</v>
      </c>
      <c r="M244" s="2">
        <v>450</v>
      </c>
    </row>
    <row r="245" spans="2:13" ht="12.75" hidden="1">
      <c r="B245" s="143"/>
      <c r="H245" s="5">
        <v>0</v>
      </c>
      <c r="I245" s="22">
        <v>0</v>
      </c>
      <c r="M245" s="2">
        <v>450</v>
      </c>
    </row>
    <row r="246" spans="2:13" ht="12.75" hidden="1">
      <c r="B246" s="143"/>
      <c r="H246" s="5">
        <v>0</v>
      </c>
      <c r="I246" s="22">
        <v>0</v>
      </c>
      <c r="M246" s="2">
        <v>450</v>
      </c>
    </row>
    <row r="247" spans="2:13" ht="12.75" hidden="1">
      <c r="B247" s="143"/>
      <c r="H247" s="5">
        <v>0</v>
      </c>
      <c r="I247" s="22">
        <v>0</v>
      </c>
      <c r="M247" s="2">
        <v>450</v>
      </c>
    </row>
    <row r="248" spans="2:13" ht="12.75" hidden="1">
      <c r="B248" s="143"/>
      <c r="H248" s="5">
        <v>0</v>
      </c>
      <c r="I248" s="22">
        <v>0</v>
      </c>
      <c r="M248" s="2">
        <v>450</v>
      </c>
    </row>
    <row r="249" spans="2:13" ht="12.75" hidden="1">
      <c r="B249" s="143"/>
      <c r="H249" s="5">
        <v>0</v>
      </c>
      <c r="I249" s="22">
        <v>0</v>
      </c>
      <c r="M249" s="2">
        <v>450</v>
      </c>
    </row>
    <row r="250" spans="2:13" ht="12.75" hidden="1">
      <c r="B250" s="143"/>
      <c r="H250" s="5">
        <v>0</v>
      </c>
      <c r="I250" s="22">
        <v>0</v>
      </c>
      <c r="M250" s="2">
        <v>450</v>
      </c>
    </row>
    <row r="251" spans="2:13" ht="12.75" hidden="1">
      <c r="B251" s="143"/>
      <c r="H251" s="5">
        <v>0</v>
      </c>
      <c r="I251" s="22">
        <v>0</v>
      </c>
      <c r="M251" s="2">
        <v>450</v>
      </c>
    </row>
    <row r="252" spans="2:13" ht="12.75" hidden="1">
      <c r="B252" s="143"/>
      <c r="H252" s="5">
        <v>0</v>
      </c>
      <c r="I252" s="22">
        <v>0</v>
      </c>
      <c r="M252" s="2">
        <v>450</v>
      </c>
    </row>
    <row r="253" spans="2:13" ht="12.75" hidden="1">
      <c r="B253" s="143"/>
      <c r="H253" s="5">
        <v>0</v>
      </c>
      <c r="I253" s="22">
        <v>0</v>
      </c>
      <c r="M253" s="2">
        <v>450</v>
      </c>
    </row>
    <row r="254" spans="2:13" ht="12.75" hidden="1">
      <c r="B254" s="143"/>
      <c r="H254" s="5">
        <v>0</v>
      </c>
      <c r="I254" s="22">
        <v>0</v>
      </c>
      <c r="M254" s="2">
        <v>450</v>
      </c>
    </row>
    <row r="255" spans="2:13" ht="12.75" hidden="1">
      <c r="B255" s="143"/>
      <c r="H255" s="5">
        <v>0</v>
      </c>
      <c r="I255" s="22">
        <v>0</v>
      </c>
      <c r="M255" s="2">
        <v>450</v>
      </c>
    </row>
    <row r="256" spans="2:13" ht="12.75" hidden="1">
      <c r="B256" s="143"/>
      <c r="H256" s="5">
        <v>0</v>
      </c>
      <c r="I256" s="22">
        <v>0</v>
      </c>
      <c r="M256" s="2">
        <v>450</v>
      </c>
    </row>
    <row r="257" spans="2:13" ht="12.75" hidden="1">
      <c r="B257" s="143"/>
      <c r="H257" s="5">
        <v>0</v>
      </c>
      <c r="I257" s="22">
        <v>0</v>
      </c>
      <c r="M257" s="2">
        <v>450</v>
      </c>
    </row>
    <row r="258" spans="2:13" ht="12.75" hidden="1">
      <c r="B258" s="143"/>
      <c r="H258" s="5">
        <v>0</v>
      </c>
      <c r="I258" s="22">
        <v>0</v>
      </c>
      <c r="M258" s="2">
        <v>450</v>
      </c>
    </row>
    <row r="259" spans="2:13" ht="12.75" hidden="1">
      <c r="B259" s="143"/>
      <c r="H259" s="5">
        <v>0</v>
      </c>
      <c r="I259" s="22">
        <v>0</v>
      </c>
      <c r="M259" s="2">
        <v>450</v>
      </c>
    </row>
    <row r="260" spans="2:13" ht="12.75" hidden="1">
      <c r="B260" s="143"/>
      <c r="H260" s="5">
        <v>0</v>
      </c>
      <c r="I260" s="22">
        <v>0</v>
      </c>
      <c r="M260" s="2">
        <v>450</v>
      </c>
    </row>
    <row r="261" spans="2:13" ht="12.75" hidden="1">
      <c r="B261" s="143"/>
      <c r="H261" s="5">
        <v>0</v>
      </c>
      <c r="I261" s="22">
        <v>0</v>
      </c>
      <c r="M261" s="2">
        <v>450</v>
      </c>
    </row>
    <row r="262" spans="2:13" ht="12.75" hidden="1">
      <c r="B262" s="143"/>
      <c r="H262" s="5">
        <v>0</v>
      </c>
      <c r="I262" s="22">
        <v>0</v>
      </c>
      <c r="M262" s="2">
        <v>450</v>
      </c>
    </row>
    <row r="263" spans="2:13" ht="12.75" hidden="1">
      <c r="B263" s="143"/>
      <c r="H263" s="5">
        <v>0</v>
      </c>
      <c r="I263" s="22">
        <v>0</v>
      </c>
      <c r="M263" s="2">
        <v>450</v>
      </c>
    </row>
    <row r="264" spans="2:13" ht="12.75" hidden="1">
      <c r="B264" s="143"/>
      <c r="H264" s="5">
        <v>0</v>
      </c>
      <c r="I264" s="22">
        <v>0</v>
      </c>
      <c r="M264" s="2">
        <v>450</v>
      </c>
    </row>
    <row r="265" spans="2:13" ht="12.75" hidden="1">
      <c r="B265" s="143"/>
      <c r="H265" s="5">
        <v>0</v>
      </c>
      <c r="I265" s="22">
        <v>0</v>
      </c>
      <c r="M265" s="2">
        <v>450</v>
      </c>
    </row>
    <row r="266" spans="2:13" ht="12.75" hidden="1">
      <c r="B266" s="143"/>
      <c r="H266" s="5">
        <v>0</v>
      </c>
      <c r="I266" s="22">
        <v>0</v>
      </c>
      <c r="M266" s="2">
        <v>450</v>
      </c>
    </row>
    <row r="267" spans="2:13" ht="12.75" hidden="1">
      <c r="B267" s="143"/>
      <c r="H267" s="5">
        <v>0</v>
      </c>
      <c r="I267" s="22">
        <v>0</v>
      </c>
      <c r="M267" s="2">
        <v>450</v>
      </c>
    </row>
    <row r="268" spans="2:13" ht="12.75" hidden="1">
      <c r="B268" s="143"/>
      <c r="H268" s="5">
        <v>0</v>
      </c>
      <c r="I268" s="22">
        <v>0</v>
      </c>
      <c r="M268" s="2">
        <v>450</v>
      </c>
    </row>
    <row r="269" spans="2:13" ht="12.75" hidden="1">
      <c r="B269" s="143"/>
      <c r="H269" s="5">
        <v>0</v>
      </c>
      <c r="I269" s="22">
        <v>0</v>
      </c>
      <c r="M269" s="2">
        <v>450</v>
      </c>
    </row>
    <row r="270" spans="2:13" ht="12.75" hidden="1">
      <c r="B270" s="143"/>
      <c r="H270" s="5">
        <v>0</v>
      </c>
      <c r="I270" s="22">
        <v>0</v>
      </c>
      <c r="M270" s="2">
        <v>450</v>
      </c>
    </row>
    <row r="271" spans="2:13" ht="12.75" hidden="1">
      <c r="B271" s="143"/>
      <c r="H271" s="5">
        <v>0</v>
      </c>
      <c r="I271" s="22">
        <v>0</v>
      </c>
      <c r="M271" s="2">
        <v>450</v>
      </c>
    </row>
    <row r="272" spans="2:13" ht="12.75" hidden="1">
      <c r="B272" s="143"/>
      <c r="H272" s="5">
        <v>0</v>
      </c>
      <c r="I272" s="22">
        <v>0</v>
      </c>
      <c r="M272" s="2">
        <v>450</v>
      </c>
    </row>
    <row r="273" spans="2:13" ht="12.75" hidden="1">
      <c r="B273" s="143"/>
      <c r="H273" s="5">
        <v>0</v>
      </c>
      <c r="I273" s="22">
        <v>0</v>
      </c>
      <c r="M273" s="2">
        <v>450</v>
      </c>
    </row>
    <row r="274" spans="2:13" ht="12.75" hidden="1">
      <c r="B274" s="143"/>
      <c r="H274" s="5">
        <v>0</v>
      </c>
      <c r="I274" s="22">
        <v>0</v>
      </c>
      <c r="M274" s="2">
        <v>450</v>
      </c>
    </row>
    <row r="275" spans="2:13" ht="12.75" hidden="1">
      <c r="B275" s="143"/>
      <c r="H275" s="5">
        <v>0</v>
      </c>
      <c r="I275" s="22">
        <v>0</v>
      </c>
      <c r="M275" s="2">
        <v>450</v>
      </c>
    </row>
    <row r="276" spans="2:13" ht="12.75" hidden="1">
      <c r="B276" s="143"/>
      <c r="H276" s="5">
        <v>0</v>
      </c>
      <c r="I276" s="22">
        <v>0</v>
      </c>
      <c r="M276" s="2">
        <v>450</v>
      </c>
    </row>
    <row r="277" spans="2:13" ht="12.75" hidden="1">
      <c r="B277" s="143"/>
      <c r="H277" s="5">
        <v>0</v>
      </c>
      <c r="I277" s="22">
        <v>0</v>
      </c>
      <c r="M277" s="2">
        <v>450</v>
      </c>
    </row>
    <row r="278" spans="2:13" ht="12.75" hidden="1">
      <c r="B278" s="143"/>
      <c r="H278" s="5">
        <v>0</v>
      </c>
      <c r="I278" s="22">
        <v>0</v>
      </c>
      <c r="M278" s="2">
        <v>450</v>
      </c>
    </row>
    <row r="279" spans="2:13" ht="12.75" hidden="1">
      <c r="B279" s="143"/>
      <c r="H279" s="5">
        <v>0</v>
      </c>
      <c r="I279" s="22">
        <v>0</v>
      </c>
      <c r="M279" s="2">
        <v>450</v>
      </c>
    </row>
    <row r="280" spans="2:13" ht="12.75" hidden="1">
      <c r="B280" s="143"/>
      <c r="H280" s="5">
        <v>0</v>
      </c>
      <c r="I280" s="22">
        <v>0</v>
      </c>
      <c r="M280" s="2">
        <v>450</v>
      </c>
    </row>
    <row r="281" spans="2:13" ht="12.75" hidden="1">
      <c r="B281" s="143"/>
      <c r="H281" s="5">
        <v>0</v>
      </c>
      <c r="I281" s="22">
        <v>0</v>
      </c>
      <c r="M281" s="2">
        <v>450</v>
      </c>
    </row>
    <row r="282" spans="2:13" ht="12.75" hidden="1">
      <c r="B282" s="143"/>
      <c r="H282" s="5">
        <v>0</v>
      </c>
      <c r="I282" s="22">
        <v>0</v>
      </c>
      <c r="M282" s="2">
        <v>450</v>
      </c>
    </row>
    <row r="283" spans="2:13" ht="12.75" hidden="1">
      <c r="B283" s="143"/>
      <c r="H283" s="5">
        <v>0</v>
      </c>
      <c r="I283" s="22">
        <v>0</v>
      </c>
      <c r="M283" s="2">
        <v>450</v>
      </c>
    </row>
    <row r="284" spans="2:13" ht="12.75" hidden="1">
      <c r="B284" s="143"/>
      <c r="H284" s="5">
        <v>0</v>
      </c>
      <c r="I284" s="22">
        <v>0</v>
      </c>
      <c r="M284" s="2">
        <v>450</v>
      </c>
    </row>
    <row r="285" spans="2:13" ht="12.75" hidden="1">
      <c r="B285" s="143"/>
      <c r="H285" s="5">
        <v>0</v>
      </c>
      <c r="I285" s="22">
        <v>0</v>
      </c>
      <c r="M285" s="2">
        <v>450</v>
      </c>
    </row>
    <row r="286" spans="2:13" ht="12.75" hidden="1">
      <c r="B286" s="143"/>
      <c r="H286" s="5">
        <v>0</v>
      </c>
      <c r="I286" s="22">
        <v>0</v>
      </c>
      <c r="M286" s="2">
        <v>450</v>
      </c>
    </row>
    <row r="287" spans="2:13" ht="12.75" hidden="1">
      <c r="B287" s="143"/>
      <c r="H287" s="5">
        <v>0</v>
      </c>
      <c r="I287" s="22">
        <v>0</v>
      </c>
      <c r="M287" s="2">
        <v>450</v>
      </c>
    </row>
    <row r="288" spans="2:13" ht="12.75" hidden="1">
      <c r="B288" s="143"/>
      <c r="H288" s="5">
        <v>0</v>
      </c>
      <c r="I288" s="22">
        <v>0</v>
      </c>
      <c r="M288" s="2">
        <v>450</v>
      </c>
    </row>
    <row r="289" spans="2:13" ht="12.75" hidden="1">
      <c r="B289" s="143"/>
      <c r="H289" s="5">
        <v>0</v>
      </c>
      <c r="I289" s="22">
        <v>0</v>
      </c>
      <c r="M289" s="2">
        <v>450</v>
      </c>
    </row>
    <row r="290" spans="2:13" ht="12.75" hidden="1">
      <c r="B290" s="143"/>
      <c r="H290" s="5">
        <v>0</v>
      </c>
      <c r="I290" s="22">
        <v>0</v>
      </c>
      <c r="M290" s="2">
        <v>450</v>
      </c>
    </row>
    <row r="291" spans="2:13" ht="12.75" hidden="1">
      <c r="B291" s="143"/>
      <c r="H291" s="5">
        <v>0</v>
      </c>
      <c r="I291" s="22">
        <v>0</v>
      </c>
      <c r="M291" s="2">
        <v>450</v>
      </c>
    </row>
    <row r="292" spans="2:13" ht="12.75" hidden="1">
      <c r="B292" s="143"/>
      <c r="H292" s="5">
        <v>0</v>
      </c>
      <c r="I292" s="22">
        <v>0</v>
      </c>
      <c r="M292" s="2">
        <v>450</v>
      </c>
    </row>
    <row r="293" spans="2:13" ht="12.75" hidden="1">
      <c r="B293" s="143"/>
      <c r="H293" s="5">
        <v>0</v>
      </c>
      <c r="I293" s="22">
        <v>0</v>
      </c>
      <c r="M293" s="2">
        <v>450</v>
      </c>
    </row>
    <row r="294" spans="2:13" ht="12.75" hidden="1">
      <c r="B294" s="143"/>
      <c r="H294" s="5">
        <v>0</v>
      </c>
      <c r="I294" s="22">
        <v>0</v>
      </c>
      <c r="M294" s="2">
        <v>450</v>
      </c>
    </row>
    <row r="295" spans="2:13" ht="12.75" hidden="1">
      <c r="B295" s="143"/>
      <c r="H295" s="5">
        <v>0</v>
      </c>
      <c r="I295" s="22">
        <v>0</v>
      </c>
      <c r="M295" s="2">
        <v>450</v>
      </c>
    </row>
    <row r="296" spans="2:13" ht="12.75" hidden="1">
      <c r="B296" s="143"/>
      <c r="H296" s="5">
        <v>0</v>
      </c>
      <c r="I296" s="22">
        <v>0</v>
      </c>
      <c r="M296" s="2">
        <v>450</v>
      </c>
    </row>
    <row r="297" spans="2:13" ht="12.75" hidden="1">
      <c r="B297" s="143"/>
      <c r="H297" s="5">
        <v>0</v>
      </c>
      <c r="I297" s="22">
        <v>0</v>
      </c>
      <c r="M297" s="2">
        <v>450</v>
      </c>
    </row>
    <row r="298" spans="2:13" ht="12.75" hidden="1">
      <c r="B298" s="143"/>
      <c r="H298" s="5">
        <v>0</v>
      </c>
      <c r="I298" s="22">
        <v>0</v>
      </c>
      <c r="M298" s="2">
        <v>450</v>
      </c>
    </row>
    <row r="299" spans="2:13" ht="12.75" hidden="1">
      <c r="B299" s="143"/>
      <c r="H299" s="5">
        <v>0</v>
      </c>
      <c r="I299" s="22">
        <v>0</v>
      </c>
      <c r="M299" s="2">
        <v>450</v>
      </c>
    </row>
    <row r="300" spans="2:13" ht="12.75" hidden="1">
      <c r="B300" s="143"/>
      <c r="H300" s="5">
        <v>0</v>
      </c>
      <c r="I300" s="22">
        <v>0</v>
      </c>
      <c r="M300" s="2">
        <v>450</v>
      </c>
    </row>
    <row r="301" spans="2:13" ht="12.75" hidden="1">
      <c r="B301" s="143"/>
      <c r="H301" s="5">
        <v>0</v>
      </c>
      <c r="I301" s="22">
        <v>0</v>
      </c>
      <c r="M301" s="2">
        <v>450</v>
      </c>
    </row>
    <row r="302" spans="2:13" ht="12.75" hidden="1">
      <c r="B302" s="143"/>
      <c r="H302" s="5">
        <v>0</v>
      </c>
      <c r="I302" s="22">
        <v>0</v>
      </c>
      <c r="M302" s="2">
        <v>450</v>
      </c>
    </row>
    <row r="303" spans="2:13" ht="12.75" hidden="1">
      <c r="B303" s="143"/>
      <c r="H303" s="5">
        <v>0</v>
      </c>
      <c r="I303" s="22">
        <v>0</v>
      </c>
      <c r="M303" s="2">
        <v>450</v>
      </c>
    </row>
    <row r="304" spans="2:13" ht="12.75" hidden="1">
      <c r="B304" s="143"/>
      <c r="H304" s="5">
        <v>0</v>
      </c>
      <c r="I304" s="22">
        <v>0</v>
      </c>
      <c r="M304" s="2">
        <v>450</v>
      </c>
    </row>
    <row r="305" spans="2:13" ht="12.75" hidden="1">
      <c r="B305" s="143"/>
      <c r="H305" s="5">
        <v>0</v>
      </c>
      <c r="I305" s="22">
        <v>0</v>
      </c>
      <c r="M305" s="2">
        <v>450</v>
      </c>
    </row>
    <row r="306" spans="2:13" ht="12.75" hidden="1">
      <c r="B306" s="143"/>
      <c r="H306" s="5">
        <v>0</v>
      </c>
      <c r="I306" s="22">
        <v>0</v>
      </c>
      <c r="M306" s="2">
        <v>450</v>
      </c>
    </row>
    <row r="307" spans="2:13" ht="12.75" hidden="1">
      <c r="B307" s="143"/>
      <c r="H307" s="5">
        <v>0</v>
      </c>
      <c r="I307" s="22">
        <v>0</v>
      </c>
      <c r="M307" s="2">
        <v>450</v>
      </c>
    </row>
    <row r="308" spans="2:13" ht="12.75" hidden="1">
      <c r="B308" s="143"/>
      <c r="H308" s="5">
        <v>0</v>
      </c>
      <c r="I308" s="22">
        <v>0</v>
      </c>
      <c r="M308" s="2">
        <v>450</v>
      </c>
    </row>
    <row r="309" spans="2:13" ht="12.75" hidden="1">
      <c r="B309" s="143"/>
      <c r="H309" s="5">
        <v>0</v>
      </c>
      <c r="I309" s="22">
        <v>0</v>
      </c>
      <c r="M309" s="2">
        <v>450</v>
      </c>
    </row>
    <row r="310" spans="2:13" ht="12.75" hidden="1">
      <c r="B310" s="143"/>
      <c r="H310" s="5">
        <v>0</v>
      </c>
      <c r="I310" s="22">
        <v>0</v>
      </c>
      <c r="M310" s="2">
        <v>450</v>
      </c>
    </row>
    <row r="311" spans="2:13" ht="12.75" hidden="1">
      <c r="B311" s="143"/>
      <c r="H311" s="5">
        <v>0</v>
      </c>
      <c r="I311" s="22">
        <v>0</v>
      </c>
      <c r="M311" s="2">
        <v>450</v>
      </c>
    </row>
    <row r="312" spans="2:13" ht="12.75" hidden="1">
      <c r="B312" s="143"/>
      <c r="H312" s="5">
        <v>0</v>
      </c>
      <c r="I312" s="22">
        <v>0</v>
      </c>
      <c r="M312" s="2">
        <v>450</v>
      </c>
    </row>
    <row r="313" spans="2:13" ht="12.75" hidden="1">
      <c r="B313" s="143"/>
      <c r="H313" s="5">
        <v>0</v>
      </c>
      <c r="I313" s="22">
        <v>0</v>
      </c>
      <c r="M313" s="2">
        <v>450</v>
      </c>
    </row>
    <row r="314" spans="2:13" ht="12.75" hidden="1">
      <c r="B314" s="143"/>
      <c r="H314" s="5">
        <v>0</v>
      </c>
      <c r="I314" s="22">
        <v>0</v>
      </c>
      <c r="M314" s="2">
        <v>450</v>
      </c>
    </row>
    <row r="315" spans="2:13" ht="12.75" hidden="1">
      <c r="B315" s="143"/>
      <c r="H315" s="5">
        <v>0</v>
      </c>
      <c r="I315" s="22">
        <v>0</v>
      </c>
      <c r="M315" s="2">
        <v>450</v>
      </c>
    </row>
    <row r="316" spans="2:13" ht="12.75" hidden="1">
      <c r="B316" s="143"/>
      <c r="H316" s="5">
        <v>0</v>
      </c>
      <c r="I316" s="22">
        <v>0</v>
      </c>
      <c r="M316" s="2">
        <v>450</v>
      </c>
    </row>
    <row r="317" spans="2:13" ht="12.75" hidden="1">
      <c r="B317" s="143"/>
      <c r="H317" s="5">
        <v>0</v>
      </c>
      <c r="I317" s="22">
        <v>0</v>
      </c>
      <c r="M317" s="2">
        <v>450</v>
      </c>
    </row>
    <row r="318" spans="2:13" ht="12.75" hidden="1">
      <c r="B318" s="143"/>
      <c r="H318" s="5">
        <v>0</v>
      </c>
      <c r="I318" s="22">
        <v>0</v>
      </c>
      <c r="M318" s="2">
        <v>450</v>
      </c>
    </row>
    <row r="319" spans="2:13" ht="12.75" hidden="1">
      <c r="B319" s="143"/>
      <c r="H319" s="5">
        <v>0</v>
      </c>
      <c r="I319" s="22">
        <v>0</v>
      </c>
      <c r="M319" s="2">
        <v>450</v>
      </c>
    </row>
    <row r="320" spans="2:13" ht="12.75" hidden="1">
      <c r="B320" s="143"/>
      <c r="H320" s="5">
        <v>0</v>
      </c>
      <c r="I320" s="22">
        <v>0</v>
      </c>
      <c r="M320" s="2">
        <v>450</v>
      </c>
    </row>
    <row r="321" spans="2:13" ht="12.75" hidden="1">
      <c r="B321" s="143"/>
      <c r="H321" s="5">
        <v>0</v>
      </c>
      <c r="I321" s="22">
        <v>0</v>
      </c>
      <c r="M321" s="2">
        <v>450</v>
      </c>
    </row>
    <row r="322" spans="2:13" ht="12.75" hidden="1">
      <c r="B322" s="143"/>
      <c r="H322" s="5">
        <v>0</v>
      </c>
      <c r="I322" s="22">
        <v>0</v>
      </c>
      <c r="M322" s="2">
        <v>450</v>
      </c>
    </row>
    <row r="323" spans="2:13" ht="12.75" hidden="1">
      <c r="B323" s="143"/>
      <c r="H323" s="5">
        <v>0</v>
      </c>
      <c r="I323" s="22">
        <v>0</v>
      </c>
      <c r="M323" s="2">
        <v>450</v>
      </c>
    </row>
    <row r="324" spans="2:13" ht="12.75" hidden="1">
      <c r="B324" s="143"/>
      <c r="H324" s="5">
        <v>0</v>
      </c>
      <c r="I324" s="22">
        <v>0</v>
      </c>
      <c r="M324" s="2">
        <v>450</v>
      </c>
    </row>
    <row r="325" spans="2:13" ht="12.75" hidden="1">
      <c r="B325" s="143"/>
      <c r="H325" s="5">
        <v>0</v>
      </c>
      <c r="I325" s="22">
        <v>0</v>
      </c>
      <c r="M325" s="2">
        <v>450</v>
      </c>
    </row>
    <row r="326" spans="2:13" ht="12.75" hidden="1">
      <c r="B326" s="143"/>
      <c r="H326" s="5">
        <v>0</v>
      </c>
      <c r="I326" s="22">
        <v>0</v>
      </c>
      <c r="M326" s="2">
        <v>450</v>
      </c>
    </row>
    <row r="327" spans="2:13" ht="12.75" hidden="1">
      <c r="B327" s="143"/>
      <c r="H327" s="5">
        <v>0</v>
      </c>
      <c r="I327" s="22">
        <v>0</v>
      </c>
      <c r="M327" s="2">
        <v>450</v>
      </c>
    </row>
    <row r="328" spans="2:13" ht="12.75" hidden="1">
      <c r="B328" s="143"/>
      <c r="H328" s="5">
        <v>0</v>
      </c>
      <c r="I328" s="22">
        <v>0</v>
      </c>
      <c r="M328" s="2">
        <v>450</v>
      </c>
    </row>
    <row r="329" spans="2:13" ht="12.75" hidden="1">
      <c r="B329" s="143"/>
      <c r="H329" s="5">
        <v>0</v>
      </c>
      <c r="I329" s="22">
        <v>0</v>
      </c>
      <c r="M329" s="2">
        <v>450</v>
      </c>
    </row>
    <row r="330" spans="2:13" ht="12.75" hidden="1">
      <c r="B330" s="143"/>
      <c r="H330" s="5">
        <v>0</v>
      </c>
      <c r="I330" s="22">
        <v>0</v>
      </c>
      <c r="M330" s="2">
        <v>450</v>
      </c>
    </row>
    <row r="331" spans="2:13" ht="12.75" hidden="1">
      <c r="B331" s="143"/>
      <c r="H331" s="5">
        <v>0</v>
      </c>
      <c r="I331" s="22">
        <v>0</v>
      </c>
      <c r="M331" s="2">
        <v>450</v>
      </c>
    </row>
    <row r="332" spans="2:13" ht="12.75" hidden="1">
      <c r="B332" s="143"/>
      <c r="H332" s="5">
        <v>0</v>
      </c>
      <c r="I332" s="22">
        <v>0</v>
      </c>
      <c r="M332" s="2">
        <v>450</v>
      </c>
    </row>
    <row r="333" spans="2:13" ht="12.75" hidden="1">
      <c r="B333" s="143"/>
      <c r="H333" s="5">
        <v>0</v>
      </c>
      <c r="I333" s="22">
        <v>0</v>
      </c>
      <c r="M333" s="2">
        <v>450</v>
      </c>
    </row>
    <row r="334" spans="2:13" ht="12.75" hidden="1">
      <c r="B334" s="143"/>
      <c r="H334" s="5">
        <v>0</v>
      </c>
      <c r="I334" s="22">
        <v>0</v>
      </c>
      <c r="M334" s="2">
        <v>450</v>
      </c>
    </row>
    <row r="335" spans="2:13" ht="12.75" hidden="1">
      <c r="B335" s="143"/>
      <c r="H335" s="5">
        <v>0</v>
      </c>
      <c r="I335" s="22">
        <v>0</v>
      </c>
      <c r="M335" s="2">
        <v>450</v>
      </c>
    </row>
    <row r="336" spans="2:13" ht="12.75" hidden="1">
      <c r="B336" s="143"/>
      <c r="H336" s="5">
        <v>0</v>
      </c>
      <c r="I336" s="22">
        <v>0</v>
      </c>
      <c r="M336" s="2">
        <v>450</v>
      </c>
    </row>
    <row r="337" spans="2:13" ht="12.75" hidden="1">
      <c r="B337" s="143"/>
      <c r="H337" s="5">
        <v>0</v>
      </c>
      <c r="I337" s="22">
        <v>0</v>
      </c>
      <c r="M337" s="2">
        <v>450</v>
      </c>
    </row>
    <row r="338" spans="2:13" ht="12.75" hidden="1">
      <c r="B338" s="143"/>
      <c r="H338" s="5">
        <v>0</v>
      </c>
      <c r="I338" s="22">
        <v>0</v>
      </c>
      <c r="M338" s="2">
        <v>450</v>
      </c>
    </row>
    <row r="339" spans="2:13" ht="12.75" hidden="1">
      <c r="B339" s="143"/>
      <c r="H339" s="5">
        <v>0</v>
      </c>
      <c r="I339" s="22">
        <v>0</v>
      </c>
      <c r="M339" s="2">
        <v>450</v>
      </c>
    </row>
    <row r="340" spans="2:13" ht="12.75" hidden="1">
      <c r="B340" s="143"/>
      <c r="H340" s="5">
        <v>0</v>
      </c>
      <c r="I340" s="22">
        <v>0</v>
      </c>
      <c r="M340" s="2">
        <v>450</v>
      </c>
    </row>
    <row r="341" spans="2:13" ht="12.75" hidden="1">
      <c r="B341" s="143"/>
      <c r="H341" s="5">
        <v>0</v>
      </c>
      <c r="I341" s="22">
        <v>0</v>
      </c>
      <c r="M341" s="2">
        <v>450</v>
      </c>
    </row>
    <row r="342" spans="2:13" ht="12.75" hidden="1">
      <c r="B342" s="143"/>
      <c r="H342" s="5">
        <v>0</v>
      </c>
      <c r="I342" s="22">
        <v>0</v>
      </c>
      <c r="M342" s="2">
        <v>450</v>
      </c>
    </row>
    <row r="343" spans="2:13" ht="12.75" hidden="1">
      <c r="B343" s="143"/>
      <c r="H343" s="5">
        <v>0</v>
      </c>
      <c r="I343" s="22">
        <v>0</v>
      </c>
      <c r="M343" s="2">
        <v>450</v>
      </c>
    </row>
    <row r="344" spans="2:13" ht="12.75" hidden="1">
      <c r="B344" s="143"/>
      <c r="H344" s="5">
        <v>0</v>
      </c>
      <c r="I344" s="22">
        <v>0</v>
      </c>
      <c r="M344" s="2">
        <v>450</v>
      </c>
    </row>
    <row r="345" spans="2:13" ht="12.75" hidden="1">
      <c r="B345" s="143"/>
      <c r="H345" s="5">
        <v>0</v>
      </c>
      <c r="I345" s="22">
        <v>0</v>
      </c>
      <c r="M345" s="2">
        <v>450</v>
      </c>
    </row>
    <row r="346" spans="2:13" ht="12.75" hidden="1">
      <c r="B346" s="143"/>
      <c r="H346" s="5">
        <v>0</v>
      </c>
      <c r="I346" s="22">
        <v>0</v>
      </c>
      <c r="M346" s="2">
        <v>450</v>
      </c>
    </row>
    <row r="347" spans="2:13" ht="12.75" hidden="1">
      <c r="B347" s="143"/>
      <c r="H347" s="5">
        <v>0</v>
      </c>
      <c r="I347" s="22">
        <v>0</v>
      </c>
      <c r="M347" s="2">
        <v>450</v>
      </c>
    </row>
    <row r="348" spans="2:13" ht="12.75" hidden="1">
      <c r="B348" s="143"/>
      <c r="H348" s="5">
        <v>0</v>
      </c>
      <c r="I348" s="22">
        <v>0</v>
      </c>
      <c r="M348" s="2">
        <v>450</v>
      </c>
    </row>
    <row r="349" spans="2:13" ht="12.75" hidden="1">
      <c r="B349" s="143"/>
      <c r="H349" s="5">
        <v>0</v>
      </c>
      <c r="I349" s="22">
        <v>0</v>
      </c>
      <c r="M349" s="2">
        <v>450</v>
      </c>
    </row>
    <row r="350" spans="2:13" ht="12.75" hidden="1">
      <c r="B350" s="143"/>
      <c r="H350" s="5">
        <v>0</v>
      </c>
      <c r="I350" s="22">
        <v>0</v>
      </c>
      <c r="M350" s="2">
        <v>450</v>
      </c>
    </row>
    <row r="351" spans="2:13" ht="12.75" hidden="1">
      <c r="B351" s="143"/>
      <c r="H351" s="5">
        <v>0</v>
      </c>
      <c r="I351" s="22">
        <v>0</v>
      </c>
      <c r="M351" s="2">
        <v>450</v>
      </c>
    </row>
    <row r="352" spans="2:13" ht="12.75" hidden="1">
      <c r="B352" s="143"/>
      <c r="H352" s="5">
        <v>0</v>
      </c>
      <c r="I352" s="22">
        <v>0</v>
      </c>
      <c r="M352" s="2">
        <v>450</v>
      </c>
    </row>
    <row r="353" spans="2:13" ht="12.75" hidden="1">
      <c r="B353" s="143"/>
      <c r="H353" s="5">
        <v>0</v>
      </c>
      <c r="I353" s="22">
        <v>0</v>
      </c>
      <c r="M353" s="2">
        <v>450</v>
      </c>
    </row>
    <row r="354" spans="2:13" ht="12.75" hidden="1">
      <c r="B354" s="143"/>
      <c r="H354" s="5">
        <v>0</v>
      </c>
      <c r="I354" s="22">
        <v>0</v>
      </c>
      <c r="M354" s="2">
        <v>450</v>
      </c>
    </row>
    <row r="355" spans="2:13" ht="12.75" hidden="1">
      <c r="B355" s="143"/>
      <c r="H355" s="5">
        <v>0</v>
      </c>
      <c r="I355" s="22">
        <v>0</v>
      </c>
      <c r="M355" s="2">
        <v>450</v>
      </c>
    </row>
    <row r="356" spans="2:13" ht="12.75" hidden="1">
      <c r="B356" s="143"/>
      <c r="H356" s="5">
        <v>0</v>
      </c>
      <c r="I356" s="22">
        <v>0</v>
      </c>
      <c r="M356" s="2">
        <v>450</v>
      </c>
    </row>
    <row r="357" spans="2:13" ht="12.75" hidden="1">
      <c r="B357" s="143"/>
      <c r="H357" s="5">
        <v>0</v>
      </c>
      <c r="I357" s="22">
        <v>0</v>
      </c>
      <c r="M357" s="2">
        <v>450</v>
      </c>
    </row>
    <row r="358" spans="2:13" ht="12.75" hidden="1">
      <c r="B358" s="143"/>
      <c r="H358" s="5">
        <v>0</v>
      </c>
      <c r="I358" s="22">
        <v>0</v>
      </c>
      <c r="M358" s="2">
        <v>450</v>
      </c>
    </row>
    <row r="359" spans="2:13" ht="12.75" hidden="1">
      <c r="B359" s="143"/>
      <c r="H359" s="5">
        <v>0</v>
      </c>
      <c r="I359" s="22">
        <v>0</v>
      </c>
      <c r="M359" s="2">
        <v>450</v>
      </c>
    </row>
    <row r="360" spans="2:13" ht="12.75" hidden="1">
      <c r="B360" s="143"/>
      <c r="H360" s="5">
        <v>0</v>
      </c>
      <c r="I360" s="22">
        <v>0</v>
      </c>
      <c r="M360" s="2">
        <v>450</v>
      </c>
    </row>
    <row r="361" spans="2:13" ht="12.75" hidden="1">
      <c r="B361" s="143"/>
      <c r="H361" s="5">
        <v>0</v>
      </c>
      <c r="I361" s="22">
        <v>0</v>
      </c>
      <c r="M361" s="2">
        <v>450</v>
      </c>
    </row>
    <row r="362" spans="2:13" ht="12.75" hidden="1">
      <c r="B362" s="143"/>
      <c r="H362" s="5">
        <v>0</v>
      </c>
      <c r="I362" s="22">
        <v>0</v>
      </c>
      <c r="M362" s="2">
        <v>450</v>
      </c>
    </row>
    <row r="363" spans="2:13" ht="12.75" hidden="1">
      <c r="B363" s="143"/>
      <c r="H363" s="5">
        <v>0</v>
      </c>
      <c r="I363" s="22">
        <v>0</v>
      </c>
      <c r="M363" s="2">
        <v>450</v>
      </c>
    </row>
    <row r="364" spans="2:13" ht="12.75" hidden="1">
      <c r="B364" s="143"/>
      <c r="H364" s="5">
        <v>0</v>
      </c>
      <c r="I364" s="22">
        <v>0</v>
      </c>
      <c r="M364" s="2">
        <v>450</v>
      </c>
    </row>
    <row r="365" spans="2:13" ht="12.75" hidden="1">
      <c r="B365" s="143"/>
      <c r="H365" s="5">
        <v>0</v>
      </c>
      <c r="I365" s="22">
        <v>0</v>
      </c>
      <c r="M365" s="2">
        <v>450</v>
      </c>
    </row>
    <row r="366" spans="2:13" ht="12.75" hidden="1">
      <c r="B366" s="143"/>
      <c r="H366" s="5">
        <v>0</v>
      </c>
      <c r="I366" s="22">
        <v>0</v>
      </c>
      <c r="M366" s="2">
        <v>450</v>
      </c>
    </row>
    <row r="367" spans="2:13" ht="12.75" hidden="1">
      <c r="B367" s="143"/>
      <c r="H367" s="5">
        <v>0</v>
      </c>
      <c r="I367" s="22">
        <v>0</v>
      </c>
      <c r="M367" s="2">
        <v>450</v>
      </c>
    </row>
    <row r="368" spans="2:13" ht="12.75" hidden="1">
      <c r="B368" s="143"/>
      <c r="H368" s="5">
        <v>0</v>
      </c>
      <c r="I368" s="22">
        <v>0</v>
      </c>
      <c r="M368" s="2">
        <v>450</v>
      </c>
    </row>
    <row r="369" spans="2:13" ht="12.75" hidden="1">
      <c r="B369" s="143"/>
      <c r="H369" s="5">
        <v>0</v>
      </c>
      <c r="I369" s="22">
        <v>0</v>
      </c>
      <c r="M369" s="2">
        <v>450</v>
      </c>
    </row>
    <row r="370" spans="2:13" ht="12.75" hidden="1">
      <c r="B370" s="143"/>
      <c r="H370" s="5">
        <v>0</v>
      </c>
      <c r="I370" s="22">
        <v>0</v>
      </c>
      <c r="M370" s="2">
        <v>450</v>
      </c>
    </row>
    <row r="371" spans="2:13" ht="12.75" hidden="1">
      <c r="B371" s="143"/>
      <c r="H371" s="5">
        <v>0</v>
      </c>
      <c r="I371" s="22">
        <v>0</v>
      </c>
      <c r="M371" s="2">
        <v>450</v>
      </c>
    </row>
    <row r="372" spans="2:13" ht="12.75" hidden="1">
      <c r="B372" s="143"/>
      <c r="H372" s="5">
        <v>0</v>
      </c>
      <c r="I372" s="22">
        <v>0</v>
      </c>
      <c r="M372" s="2">
        <v>450</v>
      </c>
    </row>
    <row r="373" spans="2:13" ht="12.75" hidden="1">
      <c r="B373" s="143"/>
      <c r="H373" s="5">
        <v>0</v>
      </c>
      <c r="I373" s="22">
        <v>0</v>
      </c>
      <c r="M373" s="2">
        <v>450</v>
      </c>
    </row>
    <row r="374" spans="2:13" ht="12.75" hidden="1">
      <c r="B374" s="143"/>
      <c r="H374" s="5">
        <v>0</v>
      </c>
      <c r="I374" s="22">
        <v>0</v>
      </c>
      <c r="M374" s="2">
        <v>450</v>
      </c>
    </row>
    <row r="375" spans="2:13" ht="12.75" hidden="1">
      <c r="B375" s="143"/>
      <c r="H375" s="5">
        <v>0</v>
      </c>
      <c r="I375" s="22">
        <v>0</v>
      </c>
      <c r="M375" s="2">
        <v>450</v>
      </c>
    </row>
    <row r="376" spans="2:13" ht="12.75" hidden="1">
      <c r="B376" s="143"/>
      <c r="H376" s="5">
        <v>0</v>
      </c>
      <c r="I376" s="22">
        <v>0</v>
      </c>
      <c r="M376" s="2">
        <v>450</v>
      </c>
    </row>
    <row r="377" spans="2:13" ht="12.75" hidden="1">
      <c r="B377" s="143"/>
      <c r="H377" s="5">
        <v>0</v>
      </c>
      <c r="I377" s="22">
        <v>0</v>
      </c>
      <c r="M377" s="2">
        <v>450</v>
      </c>
    </row>
    <row r="378" spans="2:13" ht="12.75" hidden="1">
      <c r="B378" s="143"/>
      <c r="H378" s="5">
        <v>0</v>
      </c>
      <c r="I378" s="22">
        <v>0</v>
      </c>
      <c r="M378" s="2">
        <v>450</v>
      </c>
    </row>
    <row r="379" spans="2:13" ht="12.75" hidden="1">
      <c r="B379" s="143"/>
      <c r="H379" s="5">
        <v>0</v>
      </c>
      <c r="I379" s="22">
        <v>0</v>
      </c>
      <c r="M379" s="2">
        <v>450</v>
      </c>
    </row>
    <row r="380" spans="2:13" ht="12.75" hidden="1">
      <c r="B380" s="143"/>
      <c r="H380" s="5">
        <v>0</v>
      </c>
      <c r="I380" s="22">
        <v>0</v>
      </c>
      <c r="M380" s="2">
        <v>450</v>
      </c>
    </row>
    <row r="381" spans="2:13" ht="12.75" hidden="1">
      <c r="B381" s="143"/>
      <c r="H381" s="5">
        <v>0</v>
      </c>
      <c r="I381" s="22">
        <v>0</v>
      </c>
      <c r="M381" s="2">
        <v>450</v>
      </c>
    </row>
    <row r="382" spans="2:13" ht="12.75" hidden="1">
      <c r="B382" s="143"/>
      <c r="H382" s="5">
        <v>0</v>
      </c>
      <c r="I382" s="22">
        <v>0</v>
      </c>
      <c r="M382" s="2">
        <v>450</v>
      </c>
    </row>
    <row r="383" spans="2:13" ht="12.75" hidden="1">
      <c r="B383" s="143"/>
      <c r="H383" s="5">
        <v>0</v>
      </c>
      <c r="I383" s="22">
        <v>0</v>
      </c>
      <c r="M383" s="2">
        <v>450</v>
      </c>
    </row>
    <row r="384" spans="2:13" ht="12.75" hidden="1">
      <c r="B384" s="143"/>
      <c r="H384" s="5">
        <v>0</v>
      </c>
      <c r="I384" s="22">
        <v>0</v>
      </c>
      <c r="M384" s="2">
        <v>450</v>
      </c>
    </row>
    <row r="385" spans="2:13" ht="12.75" hidden="1">
      <c r="B385" s="143"/>
      <c r="H385" s="5">
        <v>0</v>
      </c>
      <c r="I385" s="22">
        <v>0</v>
      </c>
      <c r="M385" s="2">
        <v>450</v>
      </c>
    </row>
    <row r="386" spans="2:13" ht="12.75" hidden="1">
      <c r="B386" s="143"/>
      <c r="H386" s="5">
        <v>0</v>
      </c>
      <c r="I386" s="22">
        <v>0</v>
      </c>
      <c r="M386" s="2">
        <v>450</v>
      </c>
    </row>
    <row r="387" spans="2:13" ht="12.75" hidden="1">
      <c r="B387" s="143"/>
      <c r="H387" s="5">
        <v>0</v>
      </c>
      <c r="I387" s="22">
        <v>0</v>
      </c>
      <c r="M387" s="2">
        <v>450</v>
      </c>
    </row>
    <row r="388" spans="2:13" ht="12.75" hidden="1">
      <c r="B388" s="143"/>
      <c r="H388" s="5">
        <v>0</v>
      </c>
      <c r="I388" s="22">
        <v>0</v>
      </c>
      <c r="M388" s="2">
        <v>450</v>
      </c>
    </row>
    <row r="389" spans="2:13" ht="12.75" hidden="1">
      <c r="B389" s="143"/>
      <c r="H389" s="5">
        <v>0</v>
      </c>
      <c r="I389" s="22">
        <v>0</v>
      </c>
      <c r="M389" s="2">
        <v>450</v>
      </c>
    </row>
    <row r="390" spans="2:13" ht="12.75" hidden="1">
      <c r="B390" s="143"/>
      <c r="H390" s="5">
        <v>0</v>
      </c>
      <c r="I390" s="22">
        <v>0</v>
      </c>
      <c r="M390" s="2">
        <v>450</v>
      </c>
    </row>
    <row r="391" spans="2:13" ht="12.75" hidden="1">
      <c r="B391" s="143"/>
      <c r="H391" s="5">
        <v>0</v>
      </c>
      <c r="I391" s="22">
        <v>0</v>
      </c>
      <c r="M391" s="2">
        <v>450</v>
      </c>
    </row>
    <row r="392" spans="2:13" ht="12.75" hidden="1">
      <c r="B392" s="143"/>
      <c r="H392" s="5">
        <v>0</v>
      </c>
      <c r="I392" s="22">
        <v>0</v>
      </c>
      <c r="M392" s="2">
        <v>450</v>
      </c>
    </row>
    <row r="393" spans="2:13" ht="12.75" hidden="1">
      <c r="B393" s="143"/>
      <c r="H393" s="5">
        <v>0</v>
      </c>
      <c r="I393" s="22">
        <v>0</v>
      </c>
      <c r="M393" s="2">
        <v>450</v>
      </c>
    </row>
    <row r="394" spans="2:13" ht="12.75" hidden="1">
      <c r="B394" s="143"/>
      <c r="H394" s="5">
        <v>0</v>
      </c>
      <c r="I394" s="22">
        <v>0</v>
      </c>
      <c r="M394" s="2">
        <v>450</v>
      </c>
    </row>
    <row r="395" spans="2:13" ht="12.75" hidden="1">
      <c r="B395" s="143"/>
      <c r="H395" s="5">
        <v>0</v>
      </c>
      <c r="I395" s="22">
        <v>0</v>
      </c>
      <c r="M395" s="2">
        <v>450</v>
      </c>
    </row>
    <row r="396" spans="2:13" ht="12.75" hidden="1">
      <c r="B396" s="143"/>
      <c r="H396" s="5">
        <v>0</v>
      </c>
      <c r="I396" s="22">
        <v>0</v>
      </c>
      <c r="M396" s="2">
        <v>450</v>
      </c>
    </row>
    <row r="397" spans="2:13" ht="12.75" hidden="1">
      <c r="B397" s="143"/>
      <c r="H397" s="5">
        <v>0</v>
      </c>
      <c r="I397" s="22">
        <v>0</v>
      </c>
      <c r="M397" s="2">
        <v>450</v>
      </c>
    </row>
    <row r="398" spans="2:13" ht="12.75" hidden="1">
      <c r="B398" s="143"/>
      <c r="H398" s="5">
        <v>0</v>
      </c>
      <c r="I398" s="22">
        <v>0</v>
      </c>
      <c r="M398" s="2">
        <v>450</v>
      </c>
    </row>
    <row r="399" spans="2:13" ht="12.75" hidden="1">
      <c r="B399" s="143"/>
      <c r="H399" s="5">
        <v>0</v>
      </c>
      <c r="I399" s="22">
        <v>0</v>
      </c>
      <c r="M399" s="2">
        <v>450</v>
      </c>
    </row>
    <row r="400" spans="2:13" ht="12.75" hidden="1">
      <c r="B400" s="143"/>
      <c r="H400" s="5">
        <v>0</v>
      </c>
      <c r="I400" s="22">
        <v>0</v>
      </c>
      <c r="M400" s="2">
        <v>450</v>
      </c>
    </row>
    <row r="401" spans="2:13" ht="12.75" hidden="1">
      <c r="B401" s="143"/>
      <c r="H401" s="5">
        <v>0</v>
      </c>
      <c r="I401" s="22">
        <v>0</v>
      </c>
      <c r="M401" s="2">
        <v>450</v>
      </c>
    </row>
    <row r="402" spans="2:13" ht="12.75" hidden="1">
      <c r="B402" s="143"/>
      <c r="H402" s="5">
        <v>0</v>
      </c>
      <c r="I402" s="22">
        <v>0</v>
      </c>
      <c r="M402" s="2">
        <v>450</v>
      </c>
    </row>
    <row r="403" spans="2:13" ht="12.75" hidden="1">
      <c r="B403" s="143"/>
      <c r="H403" s="5">
        <v>0</v>
      </c>
      <c r="I403" s="22">
        <v>0</v>
      </c>
      <c r="M403" s="2">
        <v>450</v>
      </c>
    </row>
    <row r="404" spans="2:13" ht="12.75" hidden="1">
      <c r="B404" s="143"/>
      <c r="H404" s="5">
        <v>0</v>
      </c>
      <c r="I404" s="22">
        <v>0</v>
      </c>
      <c r="M404" s="2">
        <v>450</v>
      </c>
    </row>
    <row r="405" spans="2:13" ht="12.75" hidden="1">
      <c r="B405" s="143"/>
      <c r="H405" s="5">
        <v>0</v>
      </c>
      <c r="I405" s="22">
        <v>0</v>
      </c>
      <c r="M405" s="2">
        <v>450</v>
      </c>
    </row>
    <row r="406" spans="2:13" ht="12.75" hidden="1">
      <c r="B406" s="143"/>
      <c r="H406" s="5">
        <v>0</v>
      </c>
      <c r="I406" s="22">
        <v>0</v>
      </c>
      <c r="M406" s="2">
        <v>450</v>
      </c>
    </row>
    <row r="407" spans="2:13" ht="12.75" hidden="1">
      <c r="B407" s="143"/>
      <c r="H407" s="5">
        <v>0</v>
      </c>
      <c r="I407" s="22">
        <v>0</v>
      </c>
      <c r="M407" s="2">
        <v>450</v>
      </c>
    </row>
    <row r="408" spans="2:13" ht="12.75" hidden="1">
      <c r="B408" s="143"/>
      <c r="H408" s="5">
        <v>0</v>
      </c>
      <c r="I408" s="22">
        <v>0</v>
      </c>
      <c r="M408" s="2">
        <v>450</v>
      </c>
    </row>
    <row r="409" spans="2:13" ht="12.75" hidden="1">
      <c r="B409" s="143"/>
      <c r="H409" s="5">
        <v>0</v>
      </c>
      <c r="I409" s="22">
        <v>0</v>
      </c>
      <c r="M409" s="2">
        <v>450</v>
      </c>
    </row>
    <row r="410" spans="2:13" ht="12.75" hidden="1">
      <c r="B410" s="143"/>
      <c r="H410" s="5">
        <v>0</v>
      </c>
      <c r="I410" s="22">
        <v>0</v>
      </c>
      <c r="M410" s="2">
        <v>450</v>
      </c>
    </row>
    <row r="411" spans="2:13" ht="12.75" hidden="1">
      <c r="B411" s="143"/>
      <c r="H411" s="5">
        <v>0</v>
      </c>
      <c r="I411" s="22">
        <v>0</v>
      </c>
      <c r="M411" s="2">
        <v>450</v>
      </c>
    </row>
    <row r="412" spans="2:13" ht="12.75" hidden="1">
      <c r="B412" s="143"/>
      <c r="H412" s="5">
        <v>0</v>
      </c>
      <c r="I412" s="22">
        <v>0</v>
      </c>
      <c r="M412" s="2">
        <v>450</v>
      </c>
    </row>
    <row r="413" spans="2:13" ht="12.75" hidden="1">
      <c r="B413" s="143"/>
      <c r="H413" s="5">
        <v>0</v>
      </c>
      <c r="I413" s="22">
        <v>0</v>
      </c>
      <c r="M413" s="2">
        <v>450</v>
      </c>
    </row>
    <row r="414" spans="2:13" ht="12.75" hidden="1">
      <c r="B414" s="143"/>
      <c r="H414" s="5">
        <v>0</v>
      </c>
      <c r="I414" s="22">
        <v>0</v>
      </c>
      <c r="M414" s="2">
        <v>450</v>
      </c>
    </row>
    <row r="415" spans="2:13" ht="12.75" hidden="1">
      <c r="B415" s="143"/>
      <c r="H415" s="5">
        <v>0</v>
      </c>
      <c r="I415" s="22">
        <v>0</v>
      </c>
      <c r="M415" s="2">
        <v>450</v>
      </c>
    </row>
    <row r="416" spans="2:13" ht="12.75" hidden="1">
      <c r="B416" s="143"/>
      <c r="H416" s="5">
        <v>0</v>
      </c>
      <c r="I416" s="22">
        <v>0</v>
      </c>
      <c r="M416" s="2">
        <v>450</v>
      </c>
    </row>
    <row r="417" spans="2:13" ht="12.75" hidden="1">
      <c r="B417" s="143"/>
      <c r="H417" s="5">
        <v>0</v>
      </c>
      <c r="I417" s="22">
        <v>0</v>
      </c>
      <c r="M417" s="2">
        <v>450</v>
      </c>
    </row>
    <row r="418" spans="2:13" ht="12.75" hidden="1">
      <c r="B418" s="143"/>
      <c r="H418" s="5">
        <v>0</v>
      </c>
      <c r="I418" s="22">
        <v>0</v>
      </c>
      <c r="M418" s="2">
        <v>450</v>
      </c>
    </row>
    <row r="419" spans="2:13" ht="12.75" hidden="1">
      <c r="B419" s="143"/>
      <c r="H419" s="5">
        <v>0</v>
      </c>
      <c r="I419" s="22">
        <v>0</v>
      </c>
      <c r="M419" s="2">
        <v>450</v>
      </c>
    </row>
    <row r="420" spans="2:13" ht="12.75" hidden="1">
      <c r="B420" s="143"/>
      <c r="H420" s="5">
        <v>0</v>
      </c>
      <c r="I420" s="22">
        <v>0</v>
      </c>
      <c r="M420" s="2">
        <v>450</v>
      </c>
    </row>
    <row r="421" spans="2:13" ht="12.75" hidden="1">
      <c r="B421" s="143"/>
      <c r="H421" s="5">
        <v>0</v>
      </c>
      <c r="I421" s="22">
        <v>0</v>
      </c>
      <c r="M421" s="2">
        <v>450</v>
      </c>
    </row>
    <row r="422" spans="2:13" ht="12.75" hidden="1">
      <c r="B422" s="143"/>
      <c r="H422" s="5">
        <v>0</v>
      </c>
      <c r="I422" s="22">
        <v>0</v>
      </c>
      <c r="M422" s="2">
        <v>450</v>
      </c>
    </row>
    <row r="423" spans="2:13" ht="12.75" hidden="1">
      <c r="B423" s="143"/>
      <c r="H423" s="5">
        <v>0</v>
      </c>
      <c r="I423" s="22">
        <v>0</v>
      </c>
      <c r="M423" s="2">
        <v>450</v>
      </c>
    </row>
    <row r="424" spans="2:13" ht="12.75" hidden="1">
      <c r="B424" s="143"/>
      <c r="H424" s="5">
        <v>0</v>
      </c>
      <c r="I424" s="22">
        <v>0</v>
      </c>
      <c r="M424" s="2">
        <v>450</v>
      </c>
    </row>
    <row r="425" spans="2:13" ht="12.75" hidden="1">
      <c r="B425" s="143"/>
      <c r="H425" s="5">
        <v>0</v>
      </c>
      <c r="I425" s="22">
        <v>0</v>
      </c>
      <c r="M425" s="2">
        <v>450</v>
      </c>
    </row>
    <row r="426" spans="2:13" ht="12.75" hidden="1">
      <c r="B426" s="143"/>
      <c r="H426" s="5">
        <v>0</v>
      </c>
      <c r="I426" s="22">
        <v>0</v>
      </c>
      <c r="M426" s="2">
        <v>450</v>
      </c>
    </row>
    <row r="427" spans="2:13" ht="12.75" hidden="1">
      <c r="B427" s="143"/>
      <c r="H427" s="5">
        <v>0</v>
      </c>
      <c r="I427" s="22">
        <v>0</v>
      </c>
      <c r="M427" s="2">
        <v>450</v>
      </c>
    </row>
    <row r="428" spans="2:13" ht="12.75" hidden="1">
      <c r="B428" s="143"/>
      <c r="H428" s="5">
        <v>0</v>
      </c>
      <c r="I428" s="22">
        <v>0</v>
      </c>
      <c r="M428" s="2">
        <v>450</v>
      </c>
    </row>
    <row r="429" spans="2:13" ht="12.75" hidden="1">
      <c r="B429" s="143"/>
      <c r="H429" s="5">
        <v>0</v>
      </c>
      <c r="I429" s="22">
        <v>0</v>
      </c>
      <c r="M429" s="2">
        <v>450</v>
      </c>
    </row>
    <row r="430" spans="2:13" ht="12.75" hidden="1">
      <c r="B430" s="143"/>
      <c r="H430" s="5">
        <v>0</v>
      </c>
      <c r="I430" s="22">
        <v>0</v>
      </c>
      <c r="M430" s="2">
        <v>450</v>
      </c>
    </row>
    <row r="431" spans="2:13" ht="12.75" hidden="1">
      <c r="B431" s="143"/>
      <c r="H431" s="5">
        <v>0</v>
      </c>
      <c r="I431" s="22">
        <v>0</v>
      </c>
      <c r="M431" s="2">
        <v>450</v>
      </c>
    </row>
    <row r="432" spans="2:13" ht="12.75" hidden="1">
      <c r="B432" s="143"/>
      <c r="H432" s="5">
        <v>0</v>
      </c>
      <c r="I432" s="22">
        <v>0</v>
      </c>
      <c r="M432" s="2">
        <v>450</v>
      </c>
    </row>
    <row r="433" spans="2:13" ht="12.75" hidden="1">
      <c r="B433" s="143"/>
      <c r="H433" s="5">
        <v>0</v>
      </c>
      <c r="I433" s="22">
        <v>0</v>
      </c>
      <c r="M433" s="2">
        <v>450</v>
      </c>
    </row>
    <row r="434" spans="2:13" ht="12.75" hidden="1">
      <c r="B434" s="143"/>
      <c r="H434" s="5">
        <v>0</v>
      </c>
      <c r="I434" s="22">
        <v>0</v>
      </c>
      <c r="M434" s="2">
        <v>450</v>
      </c>
    </row>
    <row r="435" spans="2:13" ht="12.75" hidden="1">
      <c r="B435" s="143"/>
      <c r="H435" s="5">
        <v>0</v>
      </c>
      <c r="I435" s="22">
        <v>0</v>
      </c>
      <c r="M435" s="2">
        <v>450</v>
      </c>
    </row>
    <row r="436" spans="2:13" ht="12.75" hidden="1">
      <c r="B436" s="143"/>
      <c r="H436" s="5">
        <v>0</v>
      </c>
      <c r="I436" s="22">
        <v>0</v>
      </c>
      <c r="M436" s="2">
        <v>450</v>
      </c>
    </row>
    <row r="437" spans="2:13" ht="12.75" hidden="1">
      <c r="B437" s="143"/>
      <c r="H437" s="5">
        <v>0</v>
      </c>
      <c r="I437" s="22">
        <v>0</v>
      </c>
      <c r="M437" s="2">
        <v>450</v>
      </c>
    </row>
    <row r="438" spans="2:13" ht="12.75" hidden="1">
      <c r="B438" s="143"/>
      <c r="H438" s="5">
        <v>0</v>
      </c>
      <c r="I438" s="22">
        <v>0</v>
      </c>
      <c r="M438" s="2">
        <v>450</v>
      </c>
    </row>
    <row r="439" spans="2:13" ht="12.75" hidden="1">
      <c r="B439" s="143"/>
      <c r="H439" s="5">
        <v>0</v>
      </c>
      <c r="I439" s="22">
        <v>0</v>
      </c>
      <c r="M439" s="2">
        <v>450</v>
      </c>
    </row>
    <row r="440" spans="2:13" ht="12.75" hidden="1">
      <c r="B440" s="143"/>
      <c r="H440" s="5">
        <v>0</v>
      </c>
      <c r="I440" s="22">
        <v>0</v>
      </c>
      <c r="M440" s="2">
        <v>450</v>
      </c>
    </row>
    <row r="441" spans="2:13" ht="12.75" hidden="1">
      <c r="B441" s="143"/>
      <c r="H441" s="5">
        <v>0</v>
      </c>
      <c r="I441" s="22">
        <v>0</v>
      </c>
      <c r="M441" s="2">
        <v>450</v>
      </c>
    </row>
    <row r="442" spans="2:13" ht="12.75" hidden="1">
      <c r="B442" s="143"/>
      <c r="H442" s="5">
        <v>0</v>
      </c>
      <c r="I442" s="22">
        <v>0</v>
      </c>
      <c r="M442" s="2">
        <v>450</v>
      </c>
    </row>
    <row r="443" spans="2:13" ht="12.75" hidden="1">
      <c r="B443" s="143"/>
      <c r="H443" s="5">
        <v>0</v>
      </c>
      <c r="I443" s="22">
        <v>0</v>
      </c>
      <c r="M443" s="2">
        <v>450</v>
      </c>
    </row>
    <row r="444" spans="2:13" ht="12.75" hidden="1">
      <c r="B444" s="143"/>
      <c r="H444" s="5">
        <v>0</v>
      </c>
      <c r="I444" s="22">
        <v>0</v>
      </c>
      <c r="M444" s="2">
        <v>450</v>
      </c>
    </row>
    <row r="445" spans="2:13" ht="12.75" hidden="1">
      <c r="B445" s="143"/>
      <c r="H445" s="5">
        <v>0</v>
      </c>
      <c r="I445" s="22">
        <v>0</v>
      </c>
      <c r="M445" s="2">
        <v>450</v>
      </c>
    </row>
    <row r="446" spans="2:13" ht="12.75" hidden="1">
      <c r="B446" s="143"/>
      <c r="H446" s="5">
        <v>0</v>
      </c>
      <c r="I446" s="22">
        <v>0</v>
      </c>
      <c r="M446" s="2">
        <v>450</v>
      </c>
    </row>
    <row r="447" spans="2:13" ht="12.75" hidden="1">
      <c r="B447" s="143"/>
      <c r="H447" s="5">
        <v>0</v>
      </c>
      <c r="I447" s="22">
        <v>0</v>
      </c>
      <c r="M447" s="2">
        <v>450</v>
      </c>
    </row>
    <row r="448" spans="2:13" ht="12.75" hidden="1">
      <c r="B448" s="143"/>
      <c r="H448" s="5">
        <v>0</v>
      </c>
      <c r="I448" s="22">
        <v>0</v>
      </c>
      <c r="M448" s="2">
        <v>450</v>
      </c>
    </row>
    <row r="449" spans="2:13" ht="12.75" hidden="1">
      <c r="B449" s="143"/>
      <c r="H449" s="5">
        <v>0</v>
      </c>
      <c r="I449" s="22">
        <v>0</v>
      </c>
      <c r="M449" s="2">
        <v>450</v>
      </c>
    </row>
    <row r="450" spans="2:13" ht="12.75" hidden="1">
      <c r="B450" s="143"/>
      <c r="H450" s="5">
        <v>0</v>
      </c>
      <c r="I450" s="22">
        <v>0</v>
      </c>
      <c r="M450" s="2">
        <v>450</v>
      </c>
    </row>
    <row r="451" spans="2:13" ht="12.75" hidden="1">
      <c r="B451" s="143"/>
      <c r="H451" s="5">
        <v>0</v>
      </c>
      <c r="I451" s="22">
        <v>0</v>
      </c>
      <c r="M451" s="2">
        <v>450</v>
      </c>
    </row>
    <row r="452" spans="2:13" ht="12.75" hidden="1">
      <c r="B452" s="143"/>
      <c r="H452" s="5">
        <v>0</v>
      </c>
      <c r="I452" s="22">
        <v>0</v>
      </c>
      <c r="M452" s="2">
        <v>450</v>
      </c>
    </row>
    <row r="453" spans="2:13" ht="12.75" hidden="1">
      <c r="B453" s="143"/>
      <c r="H453" s="5">
        <v>0</v>
      </c>
      <c r="I453" s="22">
        <v>0</v>
      </c>
      <c r="M453" s="2">
        <v>450</v>
      </c>
    </row>
    <row r="454" spans="2:13" ht="12.75" hidden="1">
      <c r="B454" s="143"/>
      <c r="H454" s="5">
        <v>0</v>
      </c>
      <c r="I454" s="22">
        <v>0</v>
      </c>
      <c r="M454" s="2">
        <v>450</v>
      </c>
    </row>
    <row r="455" spans="2:13" ht="12.75" hidden="1">
      <c r="B455" s="143"/>
      <c r="H455" s="5">
        <v>0</v>
      </c>
      <c r="I455" s="22">
        <v>0</v>
      </c>
      <c r="M455" s="2">
        <v>450</v>
      </c>
    </row>
    <row r="456" spans="2:13" ht="12.75" hidden="1">
      <c r="B456" s="143"/>
      <c r="H456" s="5">
        <v>0</v>
      </c>
      <c r="I456" s="22">
        <v>0</v>
      </c>
      <c r="M456" s="2">
        <v>450</v>
      </c>
    </row>
    <row r="457" spans="2:13" ht="12.75" hidden="1">
      <c r="B457" s="143"/>
      <c r="H457" s="5">
        <v>0</v>
      </c>
      <c r="I457" s="22">
        <v>0</v>
      </c>
      <c r="M457" s="2">
        <v>450</v>
      </c>
    </row>
    <row r="458" spans="2:13" ht="12.75" hidden="1">
      <c r="B458" s="143"/>
      <c r="H458" s="5">
        <v>0</v>
      </c>
      <c r="I458" s="22">
        <v>0</v>
      </c>
      <c r="M458" s="2">
        <v>450</v>
      </c>
    </row>
    <row r="459" spans="2:13" ht="12.75" hidden="1">
      <c r="B459" s="143"/>
      <c r="H459" s="5">
        <v>0</v>
      </c>
      <c r="I459" s="22">
        <v>0</v>
      </c>
      <c r="M459" s="2">
        <v>450</v>
      </c>
    </row>
    <row r="460" spans="2:13" ht="12.75" hidden="1">
      <c r="B460" s="143"/>
      <c r="H460" s="5">
        <v>0</v>
      </c>
      <c r="I460" s="22">
        <v>0</v>
      </c>
      <c r="M460" s="2">
        <v>450</v>
      </c>
    </row>
    <row r="461" spans="2:13" ht="12.75" hidden="1">
      <c r="B461" s="143"/>
      <c r="H461" s="5">
        <v>0</v>
      </c>
      <c r="I461" s="22">
        <v>0</v>
      </c>
      <c r="M461" s="2">
        <v>450</v>
      </c>
    </row>
    <row r="462" spans="2:13" ht="12.75" hidden="1">
      <c r="B462" s="143"/>
      <c r="H462" s="5">
        <v>0</v>
      </c>
      <c r="I462" s="22">
        <v>0</v>
      </c>
      <c r="M462" s="2">
        <v>450</v>
      </c>
    </row>
    <row r="463" spans="2:13" ht="12.75" hidden="1">
      <c r="B463" s="143"/>
      <c r="H463" s="5">
        <v>0</v>
      </c>
      <c r="I463" s="22">
        <v>0</v>
      </c>
      <c r="M463" s="2">
        <v>450</v>
      </c>
    </row>
    <row r="464" spans="2:13" ht="12.75" hidden="1">
      <c r="B464" s="143"/>
      <c r="H464" s="5">
        <v>0</v>
      </c>
      <c r="I464" s="22">
        <v>0</v>
      </c>
      <c r="M464" s="2">
        <v>450</v>
      </c>
    </row>
    <row r="465" spans="2:13" ht="12.75" hidden="1">
      <c r="B465" s="143"/>
      <c r="H465" s="5">
        <v>0</v>
      </c>
      <c r="I465" s="22">
        <v>0</v>
      </c>
      <c r="M465" s="2">
        <v>450</v>
      </c>
    </row>
    <row r="466" spans="2:13" ht="12.75" hidden="1">
      <c r="B466" s="143"/>
      <c r="H466" s="5">
        <v>0</v>
      </c>
      <c r="I466" s="22">
        <v>0</v>
      </c>
      <c r="M466" s="2">
        <v>450</v>
      </c>
    </row>
    <row r="467" spans="2:13" ht="12.75" hidden="1">
      <c r="B467" s="143"/>
      <c r="H467" s="5">
        <v>0</v>
      </c>
      <c r="I467" s="22">
        <v>0</v>
      </c>
      <c r="M467" s="2">
        <v>450</v>
      </c>
    </row>
    <row r="468" spans="2:13" ht="12.75" hidden="1">
      <c r="B468" s="143"/>
      <c r="H468" s="5">
        <v>0</v>
      </c>
      <c r="I468" s="22">
        <v>0</v>
      </c>
      <c r="M468" s="2">
        <v>450</v>
      </c>
    </row>
    <row r="469" spans="2:13" ht="12.75" hidden="1">
      <c r="B469" s="143"/>
      <c r="H469" s="5">
        <v>0</v>
      </c>
      <c r="I469" s="22">
        <v>0</v>
      </c>
      <c r="M469" s="2">
        <v>450</v>
      </c>
    </row>
    <row r="470" spans="2:13" ht="12.75" hidden="1">
      <c r="B470" s="143"/>
      <c r="H470" s="5">
        <v>0</v>
      </c>
      <c r="I470" s="22">
        <v>0</v>
      </c>
      <c r="M470" s="2">
        <v>450</v>
      </c>
    </row>
    <row r="471" spans="2:13" ht="12.75" hidden="1">
      <c r="B471" s="143"/>
      <c r="H471" s="5">
        <v>0</v>
      </c>
      <c r="I471" s="22">
        <v>0</v>
      </c>
      <c r="M471" s="2">
        <v>450</v>
      </c>
    </row>
    <row r="472" spans="2:13" ht="12.75" hidden="1">
      <c r="B472" s="143"/>
      <c r="H472" s="5">
        <v>0</v>
      </c>
      <c r="I472" s="22">
        <v>0</v>
      </c>
      <c r="M472" s="2">
        <v>450</v>
      </c>
    </row>
    <row r="473" spans="2:13" ht="12.75" hidden="1">
      <c r="B473" s="143"/>
      <c r="H473" s="5">
        <v>0</v>
      </c>
      <c r="I473" s="22">
        <v>0</v>
      </c>
      <c r="M473" s="2">
        <v>450</v>
      </c>
    </row>
    <row r="474" spans="2:13" ht="12.75" hidden="1">
      <c r="B474" s="143"/>
      <c r="H474" s="5">
        <v>0</v>
      </c>
      <c r="I474" s="22">
        <v>0</v>
      </c>
      <c r="M474" s="2">
        <v>450</v>
      </c>
    </row>
    <row r="475" spans="2:13" ht="12.75" hidden="1">
      <c r="B475" s="143"/>
      <c r="H475" s="5">
        <v>0</v>
      </c>
      <c r="I475" s="22">
        <v>0</v>
      </c>
      <c r="M475" s="2">
        <v>450</v>
      </c>
    </row>
    <row r="476" spans="2:13" ht="12.75" hidden="1">
      <c r="B476" s="143"/>
      <c r="H476" s="5">
        <v>0</v>
      </c>
      <c r="I476" s="22">
        <v>0</v>
      </c>
      <c r="M476" s="2">
        <v>450</v>
      </c>
    </row>
    <row r="477" spans="2:13" ht="12.75" hidden="1">
      <c r="B477" s="143"/>
      <c r="H477" s="5">
        <v>0</v>
      </c>
      <c r="I477" s="22">
        <v>0</v>
      </c>
      <c r="M477" s="2">
        <v>450</v>
      </c>
    </row>
    <row r="478" spans="2:13" ht="12.75" hidden="1">
      <c r="B478" s="143"/>
      <c r="H478" s="5">
        <v>0</v>
      </c>
      <c r="I478" s="22">
        <v>0</v>
      </c>
      <c r="M478" s="2">
        <v>450</v>
      </c>
    </row>
    <row r="479" spans="2:13" ht="12.75" hidden="1">
      <c r="B479" s="143"/>
      <c r="H479" s="5">
        <v>0</v>
      </c>
      <c r="I479" s="22">
        <v>0</v>
      </c>
      <c r="M479" s="2">
        <v>450</v>
      </c>
    </row>
    <row r="480" spans="2:13" ht="12.75" hidden="1">
      <c r="B480" s="143"/>
      <c r="H480" s="5">
        <v>0</v>
      </c>
      <c r="I480" s="22">
        <v>0</v>
      </c>
      <c r="M480" s="2">
        <v>450</v>
      </c>
    </row>
    <row r="481" spans="2:13" ht="12.75" hidden="1">
      <c r="B481" s="143"/>
      <c r="H481" s="5">
        <v>0</v>
      </c>
      <c r="I481" s="22">
        <v>0</v>
      </c>
      <c r="M481" s="2">
        <v>450</v>
      </c>
    </row>
    <row r="482" spans="2:13" ht="12.75" hidden="1">
      <c r="B482" s="143"/>
      <c r="H482" s="5">
        <v>0</v>
      </c>
      <c r="I482" s="22">
        <v>0</v>
      </c>
      <c r="M482" s="2">
        <v>450</v>
      </c>
    </row>
    <row r="483" spans="2:13" ht="12.75" hidden="1">
      <c r="B483" s="143"/>
      <c r="H483" s="5">
        <v>0</v>
      </c>
      <c r="I483" s="22">
        <v>0</v>
      </c>
      <c r="M483" s="2">
        <v>450</v>
      </c>
    </row>
    <row r="484" spans="2:13" ht="12.75" hidden="1">
      <c r="B484" s="143"/>
      <c r="H484" s="5">
        <v>0</v>
      </c>
      <c r="I484" s="22">
        <v>0</v>
      </c>
      <c r="M484" s="2">
        <v>450</v>
      </c>
    </row>
    <row r="485" spans="2:13" ht="12.75" hidden="1">
      <c r="B485" s="143"/>
      <c r="H485" s="5">
        <v>0</v>
      </c>
      <c r="I485" s="22">
        <v>0</v>
      </c>
      <c r="M485" s="2">
        <v>450</v>
      </c>
    </row>
    <row r="486" spans="2:13" ht="12.75" hidden="1">
      <c r="B486" s="143"/>
      <c r="H486" s="5">
        <v>0</v>
      </c>
      <c r="I486" s="22">
        <v>0</v>
      </c>
      <c r="M486" s="2">
        <v>450</v>
      </c>
    </row>
    <row r="487" spans="2:13" ht="12.75" hidden="1">
      <c r="B487" s="143"/>
      <c r="H487" s="5">
        <v>0</v>
      </c>
      <c r="I487" s="22">
        <v>0</v>
      </c>
      <c r="M487" s="2">
        <v>450</v>
      </c>
    </row>
    <row r="488" spans="2:13" ht="12.75" hidden="1">
      <c r="B488" s="143"/>
      <c r="H488" s="5">
        <v>0</v>
      </c>
      <c r="I488" s="22">
        <v>0</v>
      </c>
      <c r="M488" s="2">
        <v>450</v>
      </c>
    </row>
    <row r="489" spans="2:13" ht="12.75" hidden="1">
      <c r="B489" s="143"/>
      <c r="H489" s="5">
        <v>0</v>
      </c>
      <c r="I489" s="22">
        <v>0</v>
      </c>
      <c r="M489" s="2">
        <v>450</v>
      </c>
    </row>
    <row r="490" spans="2:13" ht="12.75" hidden="1">
      <c r="B490" s="143"/>
      <c r="H490" s="5">
        <v>0</v>
      </c>
      <c r="I490" s="22">
        <v>0</v>
      </c>
      <c r="M490" s="2">
        <v>450</v>
      </c>
    </row>
    <row r="491" spans="2:13" ht="12.75" hidden="1">
      <c r="B491" s="143"/>
      <c r="H491" s="5">
        <v>0</v>
      </c>
      <c r="I491" s="22">
        <v>0</v>
      </c>
      <c r="M491" s="2">
        <v>450</v>
      </c>
    </row>
    <row r="492" spans="2:13" ht="12.75" hidden="1">
      <c r="B492" s="143"/>
      <c r="H492" s="5">
        <v>0</v>
      </c>
      <c r="I492" s="22">
        <v>0</v>
      </c>
      <c r="M492" s="2">
        <v>450</v>
      </c>
    </row>
    <row r="493" spans="2:13" ht="12.75" hidden="1">
      <c r="B493" s="143"/>
      <c r="H493" s="5">
        <v>0</v>
      </c>
      <c r="I493" s="22">
        <v>0</v>
      </c>
      <c r="M493" s="2">
        <v>450</v>
      </c>
    </row>
    <row r="494" spans="2:13" ht="12.75" hidden="1">
      <c r="B494" s="143"/>
      <c r="H494" s="5">
        <v>0</v>
      </c>
      <c r="I494" s="22">
        <v>0</v>
      </c>
      <c r="M494" s="2">
        <v>450</v>
      </c>
    </row>
    <row r="495" spans="2:13" ht="12.75" hidden="1">
      <c r="B495" s="143"/>
      <c r="H495" s="5">
        <v>0</v>
      </c>
      <c r="I495" s="22">
        <v>0</v>
      </c>
      <c r="M495" s="2">
        <v>450</v>
      </c>
    </row>
    <row r="496" spans="2:13" ht="12.75" hidden="1">
      <c r="B496" s="143"/>
      <c r="H496" s="5">
        <v>0</v>
      </c>
      <c r="I496" s="22">
        <v>0</v>
      </c>
      <c r="M496" s="2">
        <v>450</v>
      </c>
    </row>
    <row r="497" spans="2:13" ht="12.75" hidden="1">
      <c r="B497" s="143"/>
      <c r="H497" s="5">
        <v>0</v>
      </c>
      <c r="I497" s="22">
        <v>0</v>
      </c>
      <c r="M497" s="2">
        <v>450</v>
      </c>
    </row>
    <row r="498" spans="2:13" ht="12.75" hidden="1">
      <c r="B498" s="143"/>
      <c r="H498" s="5">
        <v>0</v>
      </c>
      <c r="I498" s="22">
        <v>0</v>
      </c>
      <c r="M498" s="2">
        <v>450</v>
      </c>
    </row>
    <row r="499" spans="2:13" ht="12.75" hidden="1">
      <c r="B499" s="143"/>
      <c r="H499" s="5">
        <v>0</v>
      </c>
      <c r="I499" s="22">
        <v>0</v>
      </c>
      <c r="M499" s="2">
        <v>450</v>
      </c>
    </row>
    <row r="500" spans="2:13" ht="12.75" hidden="1">
      <c r="B500" s="143"/>
      <c r="H500" s="5">
        <v>0</v>
      </c>
      <c r="I500" s="22">
        <v>0</v>
      </c>
      <c r="M500" s="2">
        <v>450</v>
      </c>
    </row>
    <row r="501" spans="2:13" ht="12.75" hidden="1">
      <c r="B501" s="143"/>
      <c r="H501" s="5">
        <v>0</v>
      </c>
      <c r="I501" s="22">
        <v>0</v>
      </c>
      <c r="M501" s="2">
        <v>450</v>
      </c>
    </row>
    <row r="502" spans="2:13" ht="12.75" hidden="1">
      <c r="B502" s="143"/>
      <c r="H502" s="5">
        <v>0</v>
      </c>
      <c r="I502" s="22">
        <v>0</v>
      </c>
      <c r="M502" s="2">
        <v>450</v>
      </c>
    </row>
    <row r="503" spans="2:13" ht="12.75" hidden="1">
      <c r="B503" s="143"/>
      <c r="H503" s="5">
        <v>0</v>
      </c>
      <c r="I503" s="22">
        <v>0</v>
      </c>
      <c r="M503" s="2">
        <v>450</v>
      </c>
    </row>
    <row r="504" spans="2:13" ht="12.75" hidden="1">
      <c r="B504" s="143"/>
      <c r="H504" s="5">
        <v>0</v>
      </c>
      <c r="I504" s="22">
        <v>0</v>
      </c>
      <c r="M504" s="2">
        <v>450</v>
      </c>
    </row>
    <row r="505" spans="2:13" ht="12.75" hidden="1">
      <c r="B505" s="143"/>
      <c r="H505" s="5">
        <v>0</v>
      </c>
      <c r="I505" s="22">
        <v>0</v>
      </c>
      <c r="M505" s="2">
        <v>450</v>
      </c>
    </row>
    <row r="506" spans="2:13" ht="12.75" hidden="1">
      <c r="B506" s="143"/>
      <c r="H506" s="5">
        <v>0</v>
      </c>
      <c r="I506" s="22">
        <v>0</v>
      </c>
      <c r="M506" s="2">
        <v>450</v>
      </c>
    </row>
    <row r="507" spans="2:13" ht="12.75" hidden="1">
      <c r="B507" s="143"/>
      <c r="H507" s="5">
        <v>0</v>
      </c>
      <c r="I507" s="22">
        <v>0</v>
      </c>
      <c r="M507" s="2">
        <v>450</v>
      </c>
    </row>
    <row r="508" spans="2:13" ht="12.75" hidden="1">
      <c r="B508" s="143"/>
      <c r="H508" s="5">
        <v>0</v>
      </c>
      <c r="I508" s="22">
        <v>0</v>
      </c>
      <c r="M508" s="2">
        <v>450</v>
      </c>
    </row>
    <row r="509" spans="2:13" ht="12.75" hidden="1">
      <c r="B509" s="143"/>
      <c r="H509" s="5">
        <v>0</v>
      </c>
      <c r="I509" s="22">
        <v>0</v>
      </c>
      <c r="M509" s="2">
        <v>450</v>
      </c>
    </row>
    <row r="510" spans="2:13" ht="12.75" hidden="1">
      <c r="B510" s="143"/>
      <c r="H510" s="5">
        <v>0</v>
      </c>
      <c r="I510" s="22">
        <v>0</v>
      </c>
      <c r="M510" s="2">
        <v>450</v>
      </c>
    </row>
    <row r="511" spans="2:13" ht="12.75" hidden="1">
      <c r="B511" s="143"/>
      <c r="H511" s="5">
        <v>0</v>
      </c>
      <c r="I511" s="22">
        <v>0</v>
      </c>
      <c r="M511" s="2">
        <v>450</v>
      </c>
    </row>
    <row r="512" spans="2:13" ht="12.75" hidden="1">
      <c r="B512" s="143"/>
      <c r="H512" s="5">
        <v>0</v>
      </c>
      <c r="I512" s="22">
        <v>0</v>
      </c>
      <c r="M512" s="2">
        <v>450</v>
      </c>
    </row>
    <row r="513" spans="2:13" ht="12.75" hidden="1">
      <c r="B513" s="143"/>
      <c r="H513" s="5">
        <v>0</v>
      </c>
      <c r="I513" s="22">
        <v>0</v>
      </c>
      <c r="M513" s="2">
        <v>450</v>
      </c>
    </row>
    <row r="514" spans="2:13" ht="12.75" hidden="1">
      <c r="B514" s="143"/>
      <c r="H514" s="5">
        <v>0</v>
      </c>
      <c r="I514" s="22">
        <v>0</v>
      </c>
      <c r="M514" s="2">
        <v>450</v>
      </c>
    </row>
    <row r="515" spans="2:13" ht="12.75" hidden="1">
      <c r="B515" s="143"/>
      <c r="H515" s="5">
        <v>0</v>
      </c>
      <c r="I515" s="22">
        <v>0</v>
      </c>
      <c r="M515" s="2">
        <v>450</v>
      </c>
    </row>
    <row r="516" spans="2:13" ht="12.75" hidden="1">
      <c r="B516" s="143"/>
      <c r="H516" s="5">
        <v>0</v>
      </c>
      <c r="I516" s="22">
        <v>0</v>
      </c>
      <c r="M516" s="2">
        <v>450</v>
      </c>
    </row>
    <row r="517" spans="2:13" ht="12.75" hidden="1">
      <c r="B517" s="143"/>
      <c r="H517" s="5">
        <v>0</v>
      </c>
      <c r="I517" s="22">
        <v>0</v>
      </c>
      <c r="M517" s="2">
        <v>450</v>
      </c>
    </row>
    <row r="518" spans="2:13" ht="12.75" hidden="1">
      <c r="B518" s="143"/>
      <c r="H518" s="5">
        <v>0</v>
      </c>
      <c r="I518" s="22">
        <v>0</v>
      </c>
      <c r="M518" s="2">
        <v>450</v>
      </c>
    </row>
    <row r="519" spans="2:13" ht="12.75" hidden="1">
      <c r="B519" s="143"/>
      <c r="H519" s="5">
        <v>0</v>
      </c>
      <c r="I519" s="22">
        <v>0</v>
      </c>
      <c r="M519" s="2">
        <v>450</v>
      </c>
    </row>
    <row r="520" spans="2:13" ht="12.75" hidden="1">
      <c r="B520" s="143"/>
      <c r="H520" s="5">
        <v>0</v>
      </c>
      <c r="I520" s="22">
        <v>0</v>
      </c>
      <c r="M520" s="2">
        <v>450</v>
      </c>
    </row>
    <row r="521" spans="2:13" ht="12.75" hidden="1">
      <c r="B521" s="143"/>
      <c r="H521" s="5">
        <v>0</v>
      </c>
      <c r="I521" s="22">
        <v>0</v>
      </c>
      <c r="M521" s="2">
        <v>450</v>
      </c>
    </row>
    <row r="522" spans="2:13" ht="12.75" hidden="1">
      <c r="B522" s="143"/>
      <c r="H522" s="5">
        <v>0</v>
      </c>
      <c r="I522" s="22">
        <v>0</v>
      </c>
      <c r="M522" s="2">
        <v>450</v>
      </c>
    </row>
    <row r="523" spans="2:13" ht="12.75" hidden="1">
      <c r="B523" s="143"/>
      <c r="H523" s="5">
        <v>0</v>
      </c>
      <c r="I523" s="22">
        <v>0</v>
      </c>
      <c r="M523" s="2">
        <v>450</v>
      </c>
    </row>
    <row r="524" spans="2:13" ht="12.75" hidden="1">
      <c r="B524" s="143"/>
      <c r="H524" s="5">
        <v>0</v>
      </c>
      <c r="I524" s="22">
        <v>0</v>
      </c>
      <c r="M524" s="2">
        <v>450</v>
      </c>
    </row>
    <row r="525" spans="2:13" ht="12.75" hidden="1">
      <c r="B525" s="143"/>
      <c r="H525" s="5">
        <v>0</v>
      </c>
      <c r="I525" s="22">
        <v>0</v>
      </c>
      <c r="M525" s="2">
        <v>450</v>
      </c>
    </row>
    <row r="526" spans="2:13" ht="12.75" hidden="1">
      <c r="B526" s="143"/>
      <c r="H526" s="5">
        <v>0</v>
      </c>
      <c r="I526" s="22">
        <v>0</v>
      </c>
      <c r="M526" s="2">
        <v>450</v>
      </c>
    </row>
    <row r="527" spans="2:13" ht="12.75" hidden="1">
      <c r="B527" s="143"/>
      <c r="H527" s="5">
        <v>0</v>
      </c>
      <c r="I527" s="22">
        <v>0</v>
      </c>
      <c r="M527" s="2">
        <v>450</v>
      </c>
    </row>
    <row r="528" spans="2:13" ht="12.75" hidden="1">
      <c r="B528" s="143"/>
      <c r="H528" s="5">
        <v>0</v>
      </c>
      <c r="I528" s="22">
        <v>0</v>
      </c>
      <c r="M528" s="2">
        <v>450</v>
      </c>
    </row>
    <row r="529" spans="2:13" ht="12.75" hidden="1">
      <c r="B529" s="143"/>
      <c r="H529" s="5">
        <v>0</v>
      </c>
      <c r="I529" s="22">
        <v>0</v>
      </c>
      <c r="M529" s="2">
        <v>450</v>
      </c>
    </row>
    <row r="530" spans="2:13" ht="12.75" hidden="1">
      <c r="B530" s="143"/>
      <c r="H530" s="5">
        <v>0</v>
      </c>
      <c r="I530" s="22">
        <v>0</v>
      </c>
      <c r="M530" s="2">
        <v>450</v>
      </c>
    </row>
    <row r="531" spans="2:13" ht="12.75" hidden="1">
      <c r="B531" s="143"/>
      <c r="H531" s="5">
        <v>0</v>
      </c>
      <c r="I531" s="22">
        <v>0</v>
      </c>
      <c r="M531" s="2">
        <v>450</v>
      </c>
    </row>
    <row r="532" spans="2:13" ht="13.5" hidden="1" thickBot="1">
      <c r="B532" s="149"/>
      <c r="H532" s="5">
        <v>0</v>
      </c>
      <c r="I532" s="22">
        <v>0</v>
      </c>
      <c r="M532" s="2">
        <v>450</v>
      </c>
    </row>
    <row r="533" spans="2:13" ht="13.5" hidden="1" thickBot="1">
      <c r="B533" s="150">
        <v>11291335</v>
      </c>
      <c r="H533" s="5">
        <v>-11291335</v>
      </c>
      <c r="I533" s="22">
        <v>25091.855555555554</v>
      </c>
      <c r="M533" s="2">
        <v>450</v>
      </c>
    </row>
    <row r="534" spans="2:13" ht="12.75" hidden="1">
      <c r="B534" s="151"/>
      <c r="H534" s="5">
        <v>-11291335</v>
      </c>
      <c r="I534" s="22">
        <v>0</v>
      </c>
      <c r="M534" s="2">
        <v>450</v>
      </c>
    </row>
    <row r="535" spans="1:13" ht="13.5" hidden="1" thickBot="1">
      <c r="A535" s="152"/>
      <c r="B535" s="150"/>
      <c r="C535" s="152"/>
      <c r="D535" s="152"/>
      <c r="E535" s="152"/>
      <c r="F535" s="153"/>
      <c r="G535" s="154"/>
      <c r="H535" s="5">
        <v>-11291335</v>
      </c>
      <c r="I535" s="22">
        <v>0</v>
      </c>
      <c r="M535" s="2">
        <v>450</v>
      </c>
    </row>
    <row r="536" spans="2:13" ht="12.75" hidden="1">
      <c r="B536" s="143"/>
      <c r="H536" s="5">
        <v>-11291335</v>
      </c>
      <c r="I536" s="22">
        <v>0</v>
      </c>
      <c r="M536" s="2">
        <v>450</v>
      </c>
    </row>
    <row r="537" spans="2:13" ht="12.75" hidden="1">
      <c r="B537" s="143">
        <v>0</v>
      </c>
      <c r="C537" s="1" t="s">
        <v>185</v>
      </c>
      <c r="E537" s="1" t="s">
        <v>204</v>
      </c>
      <c r="H537" s="5">
        <v>-11291335</v>
      </c>
      <c r="I537" s="22">
        <v>0</v>
      </c>
      <c r="M537" s="2">
        <v>450</v>
      </c>
    </row>
    <row r="538" spans="2:13" ht="12.75" hidden="1">
      <c r="B538" s="143">
        <v>0</v>
      </c>
      <c r="C538" s="1" t="s">
        <v>186</v>
      </c>
      <c r="E538" s="1" t="s">
        <v>204</v>
      </c>
      <c r="H538" s="5">
        <v>-11291335</v>
      </c>
      <c r="I538" s="22">
        <v>0</v>
      </c>
      <c r="M538" s="2">
        <v>450</v>
      </c>
    </row>
    <row r="539" spans="2:13" ht="12.75" hidden="1">
      <c r="B539" s="143"/>
      <c r="H539" s="5">
        <v>-11291335</v>
      </c>
      <c r="I539" s="22">
        <v>0</v>
      </c>
      <c r="M539" s="2">
        <v>450</v>
      </c>
    </row>
    <row r="540" spans="2:13" ht="12.75" hidden="1">
      <c r="B540" s="143"/>
      <c r="H540" s="5">
        <v>-11291335</v>
      </c>
      <c r="I540" s="22">
        <v>0</v>
      </c>
      <c r="M540" s="2">
        <v>450</v>
      </c>
    </row>
    <row r="541" spans="2:13" ht="12.75" hidden="1">
      <c r="B541" s="143">
        <v>0</v>
      </c>
      <c r="H541" s="5">
        <v>-11291335</v>
      </c>
      <c r="I541" s="22">
        <v>0</v>
      </c>
      <c r="M541" s="2">
        <v>450</v>
      </c>
    </row>
    <row r="542" spans="2:13" ht="12.75" hidden="1">
      <c r="B542" s="143">
        <v>0</v>
      </c>
      <c r="H542" s="5">
        <v>-11291335</v>
      </c>
      <c r="I542" s="22">
        <v>0</v>
      </c>
      <c r="M542" s="2">
        <v>450</v>
      </c>
    </row>
    <row r="543" spans="2:13" ht="12.75" hidden="1">
      <c r="B543" s="143">
        <v>0</v>
      </c>
      <c r="H543" s="5">
        <v>-11291335</v>
      </c>
      <c r="I543" s="22">
        <v>0</v>
      </c>
      <c r="M543" s="2">
        <v>450</v>
      </c>
    </row>
    <row r="544" spans="2:13" ht="12.75" hidden="1">
      <c r="B544" s="143">
        <v>0</v>
      </c>
      <c r="H544" s="5">
        <v>-11291335</v>
      </c>
      <c r="I544" s="22">
        <v>0</v>
      </c>
      <c r="M544" s="2">
        <v>450</v>
      </c>
    </row>
    <row r="545" spans="2:13" ht="12.75" hidden="1">
      <c r="B545" s="143">
        <v>0</v>
      </c>
      <c r="H545" s="5">
        <v>-11291335</v>
      </c>
      <c r="I545" s="22">
        <v>0</v>
      </c>
      <c r="M545" s="2">
        <v>450</v>
      </c>
    </row>
    <row r="546" spans="2:13" ht="12.75" hidden="1">
      <c r="B546" s="143">
        <v>0</v>
      </c>
      <c r="H546" s="5">
        <v>-11291335</v>
      </c>
      <c r="I546" s="22">
        <v>0</v>
      </c>
      <c r="M546" s="2">
        <v>450</v>
      </c>
    </row>
    <row r="547" spans="2:13" ht="12.75" hidden="1">
      <c r="B547" s="143">
        <v>0</v>
      </c>
      <c r="H547" s="5">
        <v>-11291335</v>
      </c>
      <c r="I547" s="22">
        <v>0</v>
      </c>
      <c r="M547" s="2">
        <v>450</v>
      </c>
    </row>
    <row r="548" spans="2:13" ht="12.75" hidden="1">
      <c r="B548" s="143">
        <v>0</v>
      </c>
      <c r="H548" s="5">
        <v>-11291335</v>
      </c>
      <c r="I548" s="22">
        <v>0</v>
      </c>
      <c r="M548" s="2">
        <v>450</v>
      </c>
    </row>
    <row r="549" spans="2:13" ht="12.75" hidden="1">
      <c r="B549" s="143">
        <v>0</v>
      </c>
      <c r="H549" s="5">
        <v>-11291335</v>
      </c>
      <c r="I549" s="22">
        <v>0</v>
      </c>
      <c r="M549" s="2">
        <v>450</v>
      </c>
    </row>
    <row r="550" spans="2:13" ht="12.75" hidden="1">
      <c r="B550" s="143">
        <v>0</v>
      </c>
      <c r="H550" s="5">
        <v>-11291335</v>
      </c>
      <c r="I550" s="22">
        <v>0</v>
      </c>
      <c r="M550" s="2">
        <v>450</v>
      </c>
    </row>
    <row r="551" spans="2:13" ht="12.75" hidden="1">
      <c r="B551" s="143">
        <v>0</v>
      </c>
      <c r="H551" s="5">
        <v>-11291335</v>
      </c>
      <c r="I551" s="22">
        <v>0</v>
      </c>
      <c r="M551" s="2">
        <v>450</v>
      </c>
    </row>
    <row r="552" spans="2:13" ht="12.75" hidden="1">
      <c r="B552" s="143">
        <v>0</v>
      </c>
      <c r="H552" s="5">
        <v>-11291335</v>
      </c>
      <c r="I552" s="22">
        <v>0</v>
      </c>
      <c r="M552" s="2">
        <v>450</v>
      </c>
    </row>
    <row r="553" spans="2:13" ht="12.75" hidden="1">
      <c r="B553" s="143">
        <v>0</v>
      </c>
      <c r="H553" s="5">
        <v>-11291335</v>
      </c>
      <c r="I553" s="22">
        <v>0</v>
      </c>
      <c r="M553" s="2">
        <v>450</v>
      </c>
    </row>
    <row r="554" spans="2:13" ht="12.75" hidden="1">
      <c r="B554" s="143">
        <v>0</v>
      </c>
      <c r="H554" s="5">
        <v>-11291335</v>
      </c>
      <c r="I554" s="22">
        <v>0</v>
      </c>
      <c r="M554" s="2">
        <v>450</v>
      </c>
    </row>
    <row r="555" spans="2:13" ht="12.75" hidden="1">
      <c r="B555" s="143"/>
      <c r="H555" s="5">
        <v>-11291335</v>
      </c>
      <c r="I555" s="22">
        <v>0</v>
      </c>
      <c r="M555" s="2">
        <v>450</v>
      </c>
    </row>
    <row r="556" spans="2:13" ht="13.5" hidden="1" thickBot="1">
      <c r="B556" s="150"/>
      <c r="H556" s="5">
        <v>-11291335</v>
      </c>
      <c r="I556" s="22">
        <v>0</v>
      </c>
      <c r="M556" s="2">
        <v>450</v>
      </c>
    </row>
    <row r="557" spans="2:13" ht="13.5" hidden="1" thickBot="1">
      <c r="B557" s="155"/>
      <c r="H557" s="5">
        <v>-11291335</v>
      </c>
      <c r="I557" s="22">
        <v>0</v>
      </c>
      <c r="M557" s="2">
        <v>450</v>
      </c>
    </row>
    <row r="558" spans="1:13" ht="12.75">
      <c r="A558" s="11"/>
      <c r="B558" s="142">
        <v>745325</v>
      </c>
      <c r="C558" s="11" t="s">
        <v>205</v>
      </c>
      <c r="D558" s="11"/>
      <c r="E558" s="11"/>
      <c r="F558" s="135"/>
      <c r="G558" s="18"/>
      <c r="H558" s="156">
        <v>0</v>
      </c>
      <c r="I558" s="62">
        <v>1656.2777777777778</v>
      </c>
      <c r="J558" s="63"/>
      <c r="K558" s="63"/>
      <c r="L558" s="63"/>
      <c r="M558" s="2">
        <v>450</v>
      </c>
    </row>
    <row r="559" spans="8:13" ht="12.75">
      <c r="H559" s="5">
        <v>0</v>
      </c>
      <c r="I559" s="22">
        <v>0</v>
      </c>
      <c r="M559" s="2">
        <v>450</v>
      </c>
    </row>
    <row r="560" spans="8:13" ht="12.75">
      <c r="H560" s="5">
        <v>0</v>
      </c>
      <c r="I560" s="22">
        <v>0</v>
      </c>
      <c r="M560" s="2">
        <v>450</v>
      </c>
    </row>
    <row r="561" spans="8:13" ht="12.75">
      <c r="H561" s="5">
        <v>0</v>
      </c>
      <c r="I561" s="22">
        <v>0</v>
      </c>
      <c r="M561" s="2">
        <v>450</v>
      </c>
    </row>
    <row r="562" spans="8:13" ht="12.75">
      <c r="H562" s="5">
        <v>0</v>
      </c>
      <c r="I562" s="22">
        <v>0</v>
      </c>
      <c r="M562" s="2">
        <v>450</v>
      </c>
    </row>
    <row r="563" spans="1:13" ht="13.5" thickBot="1">
      <c r="A563" s="50"/>
      <c r="B563" s="55">
        <v>248700</v>
      </c>
      <c r="C563" s="50"/>
      <c r="D563" s="56" t="s">
        <v>121</v>
      </c>
      <c r="E563" s="47"/>
      <c r="F563" s="124"/>
      <c r="G563" s="81"/>
      <c r="H563" s="87">
        <v>-248700</v>
      </c>
      <c r="I563" s="88">
        <v>552.6666666666666</v>
      </c>
      <c r="J563" s="54"/>
      <c r="K563" s="54"/>
      <c r="L563" s="54"/>
      <c r="M563" s="2">
        <v>450</v>
      </c>
    </row>
    <row r="564" spans="8:13" ht="12.75">
      <c r="H564" s="5">
        <v>0</v>
      </c>
      <c r="I564" s="22">
        <v>0</v>
      </c>
      <c r="M564" s="2">
        <v>450</v>
      </c>
    </row>
    <row r="565" spans="2:13" ht="12.75">
      <c r="B565" s="28"/>
      <c r="D565" s="12"/>
      <c r="G565" s="30"/>
      <c r="H565" s="5">
        <v>0</v>
      </c>
      <c r="I565" s="22"/>
      <c r="M565" s="2">
        <v>450</v>
      </c>
    </row>
    <row r="566" spans="1:13" s="63" customFormat="1" ht="12.75">
      <c r="A566" s="11"/>
      <c r="B566" s="142">
        <v>44000</v>
      </c>
      <c r="C566" s="11" t="s">
        <v>206</v>
      </c>
      <c r="D566" s="11"/>
      <c r="E566" s="11" t="s">
        <v>207</v>
      </c>
      <c r="F566" s="117"/>
      <c r="G566" s="18"/>
      <c r="H566" s="66">
        <v>0</v>
      </c>
      <c r="I566" s="62">
        <v>97.77777777777777</v>
      </c>
      <c r="M566" s="2">
        <v>450</v>
      </c>
    </row>
    <row r="567" spans="2:13" ht="12.75">
      <c r="B567" s="143"/>
      <c r="D567" s="12"/>
      <c r="H567" s="5">
        <v>0</v>
      </c>
      <c r="I567" s="22">
        <v>0</v>
      </c>
      <c r="M567" s="2">
        <v>450</v>
      </c>
    </row>
    <row r="568" spans="1:13" s="63" customFormat="1" ht="12.75">
      <c r="A568" s="11"/>
      <c r="B568" s="142">
        <v>15500</v>
      </c>
      <c r="C568" s="11"/>
      <c r="D568" s="11"/>
      <c r="E568" s="11" t="s">
        <v>208</v>
      </c>
      <c r="F568" s="117"/>
      <c r="G568" s="18"/>
      <c r="H568" s="66">
        <v>0</v>
      </c>
      <c r="I568" s="62">
        <v>34.44444444444444</v>
      </c>
      <c r="M568" s="2">
        <v>450</v>
      </c>
    </row>
    <row r="569" spans="2:13" ht="12.75">
      <c r="B569" s="143"/>
      <c r="D569" s="12"/>
      <c r="H569" s="5">
        <v>0</v>
      </c>
      <c r="I569" s="22">
        <v>0</v>
      </c>
      <c r="M569" s="2">
        <v>450</v>
      </c>
    </row>
    <row r="570" spans="1:13" s="63" customFormat="1" ht="12.75">
      <c r="A570" s="11"/>
      <c r="B570" s="142">
        <v>8000</v>
      </c>
      <c r="C570" s="11"/>
      <c r="D570" s="11"/>
      <c r="E570" s="11" t="s">
        <v>209</v>
      </c>
      <c r="F570" s="117"/>
      <c r="G570" s="18"/>
      <c r="H570" s="66">
        <v>0</v>
      </c>
      <c r="I570" s="62">
        <v>17.77777777777778</v>
      </c>
      <c r="M570" s="2">
        <v>450</v>
      </c>
    </row>
    <row r="571" spans="4:13" ht="12.75">
      <c r="D571" s="12"/>
      <c r="H571" s="5">
        <v>0</v>
      </c>
      <c r="I571" s="22">
        <v>0</v>
      </c>
      <c r="M571" s="2">
        <v>450</v>
      </c>
    </row>
    <row r="572" spans="1:13" ht="12.75">
      <c r="A572" s="11"/>
      <c r="B572" s="134">
        <v>75000</v>
      </c>
      <c r="C572" s="11" t="s">
        <v>186</v>
      </c>
      <c r="D572" s="11"/>
      <c r="E572" s="11"/>
      <c r="F572" s="117"/>
      <c r="G572" s="18"/>
      <c r="H572" s="156">
        <v>0</v>
      </c>
      <c r="I572" s="62">
        <v>166.66666666666666</v>
      </c>
      <c r="J572" s="63"/>
      <c r="K572" s="63"/>
      <c r="L572" s="63"/>
      <c r="M572" s="2">
        <v>450</v>
      </c>
    </row>
    <row r="573" spans="4:13" ht="12.75">
      <c r="D573" s="12"/>
      <c r="H573" s="5">
        <v>0</v>
      </c>
      <c r="I573" s="22">
        <v>0</v>
      </c>
      <c r="M573" s="2">
        <v>450</v>
      </c>
    </row>
    <row r="574" spans="1:13" s="63" customFormat="1" ht="12.75">
      <c r="A574" s="11"/>
      <c r="B574" s="142">
        <v>106200</v>
      </c>
      <c r="C574" s="11"/>
      <c r="D574" s="11"/>
      <c r="E574" s="11" t="s">
        <v>210</v>
      </c>
      <c r="F574" s="117"/>
      <c r="G574" s="18"/>
      <c r="H574" s="66">
        <v>0</v>
      </c>
      <c r="I574" s="62">
        <v>236</v>
      </c>
      <c r="M574" s="2">
        <v>450</v>
      </c>
    </row>
    <row r="575" spans="4:13" ht="12.75">
      <c r="D575" s="12"/>
      <c r="I575" s="22"/>
      <c r="M575" s="2">
        <v>450</v>
      </c>
    </row>
    <row r="576" spans="4:13" ht="12.75">
      <c r="D576" s="12"/>
      <c r="H576" s="5">
        <v>0</v>
      </c>
      <c r="I576" s="22">
        <v>0</v>
      </c>
      <c r="M576" s="2">
        <v>450</v>
      </c>
    </row>
    <row r="577" spans="4:13" ht="12.75">
      <c r="D577" s="12"/>
      <c r="H577" s="5">
        <v>0</v>
      </c>
      <c r="I577" s="22">
        <v>0</v>
      </c>
      <c r="M577" s="2">
        <v>450</v>
      </c>
    </row>
    <row r="578" spans="1:13" ht="13.5" thickBot="1">
      <c r="A578" s="50"/>
      <c r="B578" s="157">
        <v>865900</v>
      </c>
      <c r="C578" s="50"/>
      <c r="D578" s="56" t="s">
        <v>123</v>
      </c>
      <c r="E578" s="50"/>
      <c r="F578" s="124"/>
      <c r="G578" s="81"/>
      <c r="H578" s="87">
        <v>-865900</v>
      </c>
      <c r="I578" s="88">
        <v>1924.2222222222222</v>
      </c>
      <c r="J578" s="54"/>
      <c r="K578" s="54"/>
      <c r="L578" s="54"/>
      <c r="M578" s="2">
        <v>450</v>
      </c>
    </row>
    <row r="579" spans="2:13" ht="12.75">
      <c r="B579" s="83"/>
      <c r="D579" s="12"/>
      <c r="H579" s="5">
        <v>0</v>
      </c>
      <c r="I579" s="22">
        <v>0</v>
      </c>
      <c r="M579" s="2">
        <v>450</v>
      </c>
    </row>
    <row r="580" spans="1:13" s="162" customFormat="1" ht="12.75">
      <c r="A580" s="158"/>
      <c r="B580" s="147">
        <v>56000</v>
      </c>
      <c r="C580" s="11" t="s">
        <v>185</v>
      </c>
      <c r="D580" s="159"/>
      <c r="E580" s="158"/>
      <c r="F580" s="160"/>
      <c r="G580" s="161"/>
      <c r="H580" s="66">
        <v>0</v>
      </c>
      <c r="I580" s="62">
        <v>124.44444444444444</v>
      </c>
      <c r="M580" s="2">
        <v>450</v>
      </c>
    </row>
    <row r="581" spans="2:13" ht="12.75">
      <c r="B581" s="83"/>
      <c r="D581" s="12"/>
      <c r="H581" s="5">
        <v>0</v>
      </c>
      <c r="I581" s="22">
        <v>0</v>
      </c>
      <c r="M581" s="2">
        <v>450</v>
      </c>
    </row>
    <row r="582" spans="1:13" s="63" customFormat="1" ht="12.75">
      <c r="A582" s="11"/>
      <c r="B582" s="148">
        <v>9900</v>
      </c>
      <c r="C582" s="11"/>
      <c r="D582" s="11"/>
      <c r="E582" s="11"/>
      <c r="F582" s="117"/>
      <c r="G582" s="18"/>
      <c r="H582" s="66">
        <v>0</v>
      </c>
      <c r="I582" s="62">
        <v>22</v>
      </c>
      <c r="M582" s="2">
        <v>450</v>
      </c>
    </row>
    <row r="583" spans="2:13" ht="12.75">
      <c r="B583" s="83"/>
      <c r="D583" s="12"/>
      <c r="H583" s="5">
        <v>0</v>
      </c>
      <c r="I583" s="22">
        <v>0</v>
      </c>
      <c r="M583" s="2">
        <v>450</v>
      </c>
    </row>
    <row r="584" spans="1:13" ht="12.75">
      <c r="A584" s="11"/>
      <c r="B584" s="148">
        <v>800000</v>
      </c>
      <c r="C584" s="11" t="s">
        <v>205</v>
      </c>
      <c r="D584" s="11"/>
      <c r="E584" s="11"/>
      <c r="F584" s="135"/>
      <c r="G584" s="18"/>
      <c r="H584" s="66">
        <v>0</v>
      </c>
      <c r="I584" s="62">
        <v>1777.7777777777778</v>
      </c>
      <c r="J584" s="63"/>
      <c r="K584" s="63"/>
      <c r="L584" s="63"/>
      <c r="M584" s="2">
        <v>450</v>
      </c>
    </row>
    <row r="585" spans="8:13" ht="12.75">
      <c r="H585" s="5">
        <v>0</v>
      </c>
      <c r="I585" s="22">
        <v>0</v>
      </c>
      <c r="M585" s="2">
        <v>450</v>
      </c>
    </row>
    <row r="586" spans="8:13" ht="12.75">
      <c r="H586" s="5">
        <v>0</v>
      </c>
      <c r="I586" s="22">
        <v>0</v>
      </c>
      <c r="M586" s="2">
        <v>450</v>
      </c>
    </row>
    <row r="587" spans="8:13" ht="12.75">
      <c r="H587" s="5">
        <v>0</v>
      </c>
      <c r="I587" s="22">
        <v>0</v>
      </c>
      <c r="M587" s="2">
        <v>450</v>
      </c>
    </row>
    <row r="588" spans="8:13" ht="12.75">
      <c r="H588" s="5">
        <v>0</v>
      </c>
      <c r="I588" s="22">
        <v>0</v>
      </c>
      <c r="M588" s="2">
        <v>450</v>
      </c>
    </row>
    <row r="589" spans="1:13" ht="13.5" thickBot="1">
      <c r="A589" s="50"/>
      <c r="B589" s="55">
        <v>1231971</v>
      </c>
      <c r="C589" s="47"/>
      <c r="D589" s="49" t="s">
        <v>190</v>
      </c>
      <c r="E589" s="47"/>
      <c r="F589" s="124"/>
      <c r="G589" s="81"/>
      <c r="H589" s="87">
        <v>-1231971</v>
      </c>
      <c r="I589" s="53">
        <v>2737.713333333333</v>
      </c>
      <c r="J589" s="54"/>
      <c r="K589" s="54"/>
      <c r="L589" s="54"/>
      <c r="M589" s="2">
        <v>450</v>
      </c>
    </row>
    <row r="590" spans="8:13" ht="12.75">
      <c r="H590" s="5">
        <v>0</v>
      </c>
      <c r="I590" s="22">
        <v>0</v>
      </c>
      <c r="M590" s="2">
        <v>450</v>
      </c>
    </row>
    <row r="591" spans="8:13" ht="12.75">
      <c r="H591" s="5">
        <v>0</v>
      </c>
      <c r="I591" s="22">
        <v>0</v>
      </c>
      <c r="M591" s="2">
        <v>450</v>
      </c>
    </row>
    <row r="592" spans="1:13" s="63" customFormat="1" ht="12.75">
      <c r="A592" s="11"/>
      <c r="B592" s="134">
        <v>138500</v>
      </c>
      <c r="C592" s="11" t="s">
        <v>185</v>
      </c>
      <c r="D592" s="11"/>
      <c r="E592" s="11"/>
      <c r="F592" s="117"/>
      <c r="G592" s="18"/>
      <c r="H592" s="66">
        <v>0</v>
      </c>
      <c r="I592" s="62">
        <v>307.77777777777777</v>
      </c>
      <c r="M592" s="2">
        <v>450</v>
      </c>
    </row>
    <row r="593" spans="2:13" ht="12.75">
      <c r="B593" s="141"/>
      <c r="H593" s="5">
        <v>0</v>
      </c>
      <c r="I593" s="22">
        <v>0</v>
      </c>
      <c r="M593" s="2">
        <v>450</v>
      </c>
    </row>
    <row r="594" spans="1:13" s="63" customFormat="1" ht="12.75">
      <c r="A594" s="11"/>
      <c r="B594" s="134">
        <v>68150</v>
      </c>
      <c r="C594" s="11"/>
      <c r="D594" s="11"/>
      <c r="E594" s="11" t="s">
        <v>188</v>
      </c>
      <c r="F594" s="117"/>
      <c r="G594" s="18"/>
      <c r="H594" s="66">
        <v>0</v>
      </c>
      <c r="I594" s="62">
        <v>151.44444444444446</v>
      </c>
      <c r="M594" s="2">
        <v>450</v>
      </c>
    </row>
    <row r="595" spans="8:13" ht="12.75">
      <c r="H595" s="5">
        <v>0</v>
      </c>
      <c r="I595" s="22">
        <v>0</v>
      </c>
      <c r="M595" s="2">
        <v>450</v>
      </c>
    </row>
    <row r="596" spans="1:13" s="63" customFormat="1" ht="12.75">
      <c r="A596" s="11"/>
      <c r="B596" s="142">
        <v>97150</v>
      </c>
      <c r="C596" s="11"/>
      <c r="D596" s="11"/>
      <c r="E596" s="11" t="s">
        <v>190</v>
      </c>
      <c r="F596" s="117"/>
      <c r="G596" s="18"/>
      <c r="H596" s="66">
        <v>0</v>
      </c>
      <c r="I596" s="62">
        <v>215.88888888888889</v>
      </c>
      <c r="M596" s="2">
        <v>450</v>
      </c>
    </row>
    <row r="597" spans="8:13" ht="12.75">
      <c r="H597" s="5">
        <v>0</v>
      </c>
      <c r="I597" s="22">
        <v>0</v>
      </c>
      <c r="M597" s="2">
        <v>450</v>
      </c>
    </row>
    <row r="598" spans="1:13" s="63" customFormat="1" ht="12.75">
      <c r="A598" s="11"/>
      <c r="B598" s="134">
        <v>39800</v>
      </c>
      <c r="C598" s="11" t="s">
        <v>211</v>
      </c>
      <c r="D598" s="11"/>
      <c r="E598" s="11"/>
      <c r="F598" s="117"/>
      <c r="G598" s="18"/>
      <c r="H598" s="66">
        <v>0</v>
      </c>
      <c r="I598" s="62">
        <v>88.44444444444444</v>
      </c>
      <c r="M598" s="2">
        <v>450</v>
      </c>
    </row>
    <row r="599" spans="2:13" ht="12.75">
      <c r="B599" s="28"/>
      <c r="D599" s="12"/>
      <c r="H599" s="5">
        <v>0</v>
      </c>
      <c r="I599" s="22">
        <v>0</v>
      </c>
      <c r="K599" s="15"/>
      <c r="M599" s="2">
        <v>450</v>
      </c>
    </row>
    <row r="600" spans="1:14" ht="12.75">
      <c r="A600" s="11"/>
      <c r="B600" s="129">
        <v>5963</v>
      </c>
      <c r="C600" s="11" t="s">
        <v>212</v>
      </c>
      <c r="D600" s="11"/>
      <c r="E600" s="11"/>
      <c r="F600" s="135"/>
      <c r="G600" s="18"/>
      <c r="H600" s="66">
        <v>0</v>
      </c>
      <c r="I600" s="62">
        <v>13.251111111111111</v>
      </c>
      <c r="J600" s="63"/>
      <c r="K600" s="63"/>
      <c r="L600" s="63"/>
      <c r="M600" s="2">
        <v>450</v>
      </c>
      <c r="N600" s="163"/>
    </row>
    <row r="601" spans="2:14" ht="12.75">
      <c r="B601" s="130"/>
      <c r="H601" s="5">
        <v>0</v>
      </c>
      <c r="I601" s="72">
        <v>0</v>
      </c>
      <c r="M601" s="2">
        <v>450</v>
      </c>
      <c r="N601" s="163"/>
    </row>
    <row r="602" spans="1:13" ht="12.75">
      <c r="A602" s="11"/>
      <c r="B602" s="129">
        <v>237708</v>
      </c>
      <c r="C602" s="11"/>
      <c r="D602" s="11"/>
      <c r="E602" s="11" t="s">
        <v>213</v>
      </c>
      <c r="F602" s="117"/>
      <c r="G602" s="18"/>
      <c r="H602" s="66">
        <v>0</v>
      </c>
      <c r="I602" s="62">
        <v>528.24</v>
      </c>
      <c r="J602" s="63"/>
      <c r="K602" s="63"/>
      <c r="L602" s="63"/>
      <c r="M602" s="2">
        <v>450</v>
      </c>
    </row>
    <row r="603" spans="2:13" ht="12.75">
      <c r="B603" s="130"/>
      <c r="H603" s="5">
        <v>0</v>
      </c>
      <c r="I603" s="22">
        <v>0</v>
      </c>
      <c r="M603" s="2">
        <v>450</v>
      </c>
    </row>
    <row r="604" spans="1:13" s="63" customFormat="1" ht="12.75">
      <c r="A604" s="11"/>
      <c r="B604" s="129">
        <v>53800</v>
      </c>
      <c r="C604" s="11"/>
      <c r="D604" s="11"/>
      <c r="E604" s="11" t="s">
        <v>214</v>
      </c>
      <c r="F604" s="117"/>
      <c r="G604" s="18"/>
      <c r="H604" s="66"/>
      <c r="I604" s="62">
        <v>119.55555555555556</v>
      </c>
      <c r="M604" s="2">
        <v>450</v>
      </c>
    </row>
    <row r="605" spans="8:13" ht="12.75">
      <c r="H605" s="5">
        <v>0</v>
      </c>
      <c r="I605" s="22">
        <v>0</v>
      </c>
      <c r="M605" s="2">
        <v>450</v>
      </c>
    </row>
    <row r="606" spans="1:13" ht="12.75">
      <c r="A606" s="11"/>
      <c r="B606" s="148">
        <v>425900</v>
      </c>
      <c r="C606" s="11" t="s">
        <v>205</v>
      </c>
      <c r="D606" s="11"/>
      <c r="E606" s="11"/>
      <c r="F606" s="135"/>
      <c r="G606" s="18"/>
      <c r="H606" s="156">
        <v>0</v>
      </c>
      <c r="I606" s="62">
        <v>946.4444444444445</v>
      </c>
      <c r="J606" s="63"/>
      <c r="K606" s="63"/>
      <c r="L606" s="63"/>
      <c r="M606" s="2">
        <v>450</v>
      </c>
    </row>
    <row r="607" spans="8:13" ht="12.75">
      <c r="H607" s="5">
        <v>0</v>
      </c>
      <c r="I607" s="22">
        <v>0</v>
      </c>
      <c r="M607" s="2">
        <v>450</v>
      </c>
    </row>
    <row r="608" spans="1:13" s="63" customFormat="1" ht="12.75">
      <c r="A608" s="11"/>
      <c r="B608" s="142">
        <v>165000</v>
      </c>
      <c r="C608" s="11"/>
      <c r="D608" s="11"/>
      <c r="E608" s="11" t="s">
        <v>215</v>
      </c>
      <c r="F608" s="117"/>
      <c r="G608" s="18"/>
      <c r="H608" s="66"/>
      <c r="I608" s="62"/>
      <c r="M608" s="2">
        <v>450</v>
      </c>
    </row>
    <row r="609" spans="1:13" s="15" customFormat="1" ht="12.75">
      <c r="A609" s="12"/>
      <c r="B609" s="28"/>
      <c r="C609" s="12"/>
      <c r="D609" s="12"/>
      <c r="E609" s="12"/>
      <c r="F609" s="71"/>
      <c r="G609" s="29"/>
      <c r="H609" s="5">
        <v>0</v>
      </c>
      <c r="I609" s="22">
        <v>0</v>
      </c>
      <c r="M609" s="2">
        <v>450</v>
      </c>
    </row>
    <row r="610" spans="1:13" s="15" customFormat="1" ht="12.75">
      <c r="A610" s="12"/>
      <c r="B610" s="28"/>
      <c r="C610" s="12"/>
      <c r="D610" s="12"/>
      <c r="E610" s="12"/>
      <c r="F610" s="71"/>
      <c r="G610" s="29"/>
      <c r="H610" s="5">
        <v>0</v>
      </c>
      <c r="I610" s="22">
        <v>0</v>
      </c>
      <c r="M610" s="2">
        <v>450</v>
      </c>
    </row>
    <row r="611" spans="8:13" ht="12.75">
      <c r="H611" s="5">
        <v>0</v>
      </c>
      <c r="I611" s="22">
        <v>0</v>
      </c>
      <c r="M611" s="2">
        <v>450</v>
      </c>
    </row>
    <row r="612" spans="1:13" s="91" customFormat="1" ht="13.5" thickBot="1">
      <c r="A612" s="50"/>
      <c r="B612" s="48">
        <v>8508867</v>
      </c>
      <c r="C612" s="56" t="s">
        <v>102</v>
      </c>
      <c r="D612" s="50"/>
      <c r="E612" s="47"/>
      <c r="F612" s="124"/>
      <c r="G612" s="81"/>
      <c r="H612" s="87"/>
      <c r="I612" s="88"/>
      <c r="J612" s="89"/>
      <c r="K612" s="90">
        <v>450</v>
      </c>
      <c r="L612" s="54"/>
      <c r="M612" s="2">
        <v>450</v>
      </c>
    </row>
    <row r="613" spans="1:13" s="91" customFormat="1" ht="12.75">
      <c r="A613" s="1"/>
      <c r="B613" s="64"/>
      <c r="C613" s="12"/>
      <c r="D613" s="12"/>
      <c r="E613" s="31"/>
      <c r="F613" s="73"/>
      <c r="G613" s="32"/>
      <c r="H613" s="5"/>
      <c r="I613" s="22"/>
      <c r="J613" s="22"/>
      <c r="K613" s="33">
        <v>450</v>
      </c>
      <c r="L613"/>
      <c r="M613" s="2">
        <v>450</v>
      </c>
    </row>
    <row r="614" spans="1:13" s="91" customFormat="1" ht="12.75">
      <c r="A614" s="12"/>
      <c r="B614" s="164" t="s">
        <v>216</v>
      </c>
      <c r="C614" s="165" t="s">
        <v>217</v>
      </c>
      <c r="D614" s="165"/>
      <c r="E614" s="165"/>
      <c r="F614" s="166"/>
      <c r="G614" s="167"/>
      <c r="H614" s="168"/>
      <c r="I614" s="169" t="s">
        <v>14</v>
      </c>
      <c r="J614" s="170"/>
      <c r="K614" s="33">
        <v>450</v>
      </c>
      <c r="L614"/>
      <c r="M614" s="2">
        <v>450</v>
      </c>
    </row>
    <row r="615" spans="1:13" s="63" customFormat="1" ht="12.75">
      <c r="A615" s="171"/>
      <c r="B615" s="172">
        <v>2927650</v>
      </c>
      <c r="C615" s="173" t="s">
        <v>218</v>
      </c>
      <c r="D615" s="173" t="s">
        <v>219</v>
      </c>
      <c r="E615" s="173" t="s">
        <v>220</v>
      </c>
      <c r="F615" s="166"/>
      <c r="G615" s="174"/>
      <c r="H615" s="168">
        <v>-2927650</v>
      </c>
      <c r="I615" s="169">
        <v>6505.888888888889</v>
      </c>
      <c r="J615" s="170"/>
      <c r="K615" s="33">
        <v>450</v>
      </c>
      <c r="L615" s="175"/>
      <c r="M615" s="2">
        <v>450</v>
      </c>
    </row>
    <row r="616" spans="1:13" s="184" customFormat="1" ht="12.75">
      <c r="A616" s="176"/>
      <c r="B616" s="177">
        <v>2139162</v>
      </c>
      <c r="C616" s="178" t="s">
        <v>221</v>
      </c>
      <c r="D616" s="178" t="s">
        <v>219</v>
      </c>
      <c r="E616" s="178" t="s">
        <v>220</v>
      </c>
      <c r="F616" s="179"/>
      <c r="G616" s="180"/>
      <c r="H616" s="168">
        <v>-5066812</v>
      </c>
      <c r="I616" s="181">
        <v>4753.693333333334</v>
      </c>
      <c r="J616" s="182"/>
      <c r="K616" s="33">
        <v>450</v>
      </c>
      <c r="L616" s="183"/>
      <c r="M616" s="2">
        <v>450</v>
      </c>
    </row>
    <row r="617" spans="1:13" s="193" customFormat="1" ht="12.75">
      <c r="A617" s="185"/>
      <c r="B617" s="186">
        <v>2566520</v>
      </c>
      <c r="C617" s="187" t="s">
        <v>103</v>
      </c>
      <c r="D617" s="187" t="s">
        <v>219</v>
      </c>
      <c r="E617" s="187" t="s">
        <v>220</v>
      </c>
      <c r="F617" s="188"/>
      <c r="G617" s="189"/>
      <c r="H617" s="190">
        <v>-5494170</v>
      </c>
      <c r="I617" s="181">
        <v>5703.377777777778</v>
      </c>
      <c r="J617" s="191"/>
      <c r="K617" s="33">
        <v>450</v>
      </c>
      <c r="L617" s="192"/>
      <c r="M617" s="2">
        <v>450</v>
      </c>
    </row>
    <row r="618" spans="1:13" s="201" customFormat="1" ht="12.75">
      <c r="A618" s="194"/>
      <c r="B618" s="195">
        <v>875535</v>
      </c>
      <c r="C618" s="196" t="s">
        <v>222</v>
      </c>
      <c r="D618" s="196" t="s">
        <v>219</v>
      </c>
      <c r="E618" s="196" t="s">
        <v>220</v>
      </c>
      <c r="F618" s="197"/>
      <c r="G618" s="198"/>
      <c r="H618" s="190">
        <v>-5942347</v>
      </c>
      <c r="I618" s="181">
        <v>1945.6333333333334</v>
      </c>
      <c r="J618" s="199"/>
      <c r="K618" s="33">
        <v>450</v>
      </c>
      <c r="L618" s="200"/>
      <c r="M618" s="2">
        <v>450</v>
      </c>
    </row>
    <row r="619" spans="1:13" ht="12.75">
      <c r="A619" s="12"/>
      <c r="B619" s="43">
        <v>8508867</v>
      </c>
      <c r="C619" s="202" t="s">
        <v>223</v>
      </c>
      <c r="D619" s="203"/>
      <c r="E619" s="203"/>
      <c r="F619" s="166"/>
      <c r="G619" s="204"/>
      <c r="H619" s="190">
        <v>-13575679</v>
      </c>
      <c r="I619" s="169">
        <v>18908.593333333334</v>
      </c>
      <c r="J619" s="205"/>
      <c r="K619" s="33">
        <v>450</v>
      </c>
      <c r="M619" s="2">
        <v>450</v>
      </c>
    </row>
    <row r="620" spans="1:13" ht="12.75">
      <c r="A620" s="12"/>
      <c r="B620" s="206"/>
      <c r="C620" s="207"/>
      <c r="D620" s="208"/>
      <c r="E620" s="208"/>
      <c r="F620" s="209"/>
      <c r="G620" s="210"/>
      <c r="H620" s="211"/>
      <c r="I620" s="170"/>
      <c r="J620" s="205"/>
      <c r="K620" s="33">
        <v>450</v>
      </c>
      <c r="M620" s="2">
        <v>450</v>
      </c>
    </row>
    <row r="621" spans="1:13" ht="12.75">
      <c r="A621" s="12"/>
      <c r="B621" s="206"/>
      <c r="C621" s="207"/>
      <c r="D621" s="208"/>
      <c r="E621" s="208"/>
      <c r="F621" s="209"/>
      <c r="G621" s="210"/>
      <c r="H621" s="211"/>
      <c r="I621" s="170"/>
      <c r="J621" s="205"/>
      <c r="K621" s="2"/>
      <c r="M621" s="2"/>
    </row>
    <row r="622" spans="2:13" ht="12.75">
      <c r="B622" s="34"/>
      <c r="I622" s="22"/>
      <c r="K622" s="2"/>
      <c r="M622" s="2"/>
    </row>
    <row r="623" spans="1:13" s="15" customFormat="1" ht="12.75">
      <c r="A623" s="176"/>
      <c r="B623" s="34"/>
      <c r="C623" s="212"/>
      <c r="D623" s="212"/>
      <c r="E623" s="176"/>
      <c r="F623" s="123"/>
      <c r="G623" s="213"/>
      <c r="H623" s="130"/>
      <c r="I623" s="214"/>
      <c r="J623" s="215"/>
      <c r="K623" s="216"/>
      <c r="L623" s="183"/>
      <c r="M623" s="216"/>
    </row>
    <row r="624" spans="1:13" s="15" customFormat="1" ht="12.75">
      <c r="A624" s="12"/>
      <c r="B624" s="217">
        <v>2920625</v>
      </c>
      <c r="C624" s="218" t="s">
        <v>224</v>
      </c>
      <c r="D624" s="218" t="s">
        <v>107</v>
      </c>
      <c r="E624" s="219"/>
      <c r="F624" s="123"/>
      <c r="G624" s="220"/>
      <c r="H624" s="221">
        <v>-2920625</v>
      </c>
      <c r="I624" s="222">
        <v>6214.095744680851</v>
      </c>
      <c r="J624" s="72"/>
      <c r="K624" s="33">
        <v>470</v>
      </c>
      <c r="M624" s="33">
        <v>470</v>
      </c>
    </row>
    <row r="625" spans="1:13" s="15" customFormat="1" ht="12.75">
      <c r="A625" s="12"/>
      <c r="B625" s="217">
        <v>2975960</v>
      </c>
      <c r="C625" s="218" t="s">
        <v>224</v>
      </c>
      <c r="D625" s="218" t="s">
        <v>108</v>
      </c>
      <c r="E625" s="219"/>
      <c r="F625" s="123"/>
      <c r="G625" s="220"/>
      <c r="H625" s="221">
        <v>-5896585</v>
      </c>
      <c r="I625" s="222">
        <v>6399.913978494624</v>
      </c>
      <c r="J625" s="72"/>
      <c r="K625" s="2">
        <v>465</v>
      </c>
      <c r="L625"/>
      <c r="M625" s="2">
        <v>465</v>
      </c>
    </row>
    <row r="626" spans="1:13" s="15" customFormat="1" ht="12.75">
      <c r="A626" s="12"/>
      <c r="B626" s="217">
        <v>2225825</v>
      </c>
      <c r="C626" s="218" t="s">
        <v>224</v>
      </c>
      <c r="D626" s="218" t="s">
        <v>109</v>
      </c>
      <c r="E626" s="219"/>
      <c r="F626" s="123"/>
      <c r="G626" s="220"/>
      <c r="H626" s="221">
        <v>-8122410</v>
      </c>
      <c r="I626" s="222">
        <v>4838.75</v>
      </c>
      <c r="J626" s="72"/>
      <c r="K626" s="2">
        <v>460</v>
      </c>
      <c r="L626"/>
      <c r="M626" s="2">
        <v>460</v>
      </c>
    </row>
    <row r="627" spans="1:13" s="15" customFormat="1" ht="12.75">
      <c r="A627" s="12"/>
      <c r="B627" s="217">
        <v>-27914332</v>
      </c>
      <c r="C627" s="218" t="s">
        <v>224</v>
      </c>
      <c r="D627" s="218" t="s">
        <v>110</v>
      </c>
      <c r="E627" s="219"/>
      <c r="F627" s="123"/>
      <c r="G627" s="220"/>
      <c r="H627" s="221">
        <v>19791922</v>
      </c>
      <c r="I627" s="222">
        <v>-62031.84888888889</v>
      </c>
      <c r="J627" s="72"/>
      <c r="K627" s="33">
        <v>450</v>
      </c>
      <c r="L627"/>
      <c r="M627" s="33">
        <v>450</v>
      </c>
    </row>
    <row r="628" spans="1:13" s="15" customFormat="1" ht="12.75">
      <c r="A628" s="12"/>
      <c r="B628" s="217">
        <v>3385645</v>
      </c>
      <c r="C628" s="218" t="s">
        <v>224</v>
      </c>
      <c r="D628" s="218" t="s">
        <v>111</v>
      </c>
      <c r="E628" s="219"/>
      <c r="F628" s="123"/>
      <c r="G628" s="220"/>
      <c r="H628" s="221">
        <v>16406277</v>
      </c>
      <c r="I628" s="222">
        <v>7523.655555555555</v>
      </c>
      <c r="J628" s="72"/>
      <c r="K628" s="33">
        <v>450</v>
      </c>
      <c r="L628"/>
      <c r="M628" s="33">
        <v>450</v>
      </c>
    </row>
    <row r="629" spans="1:13" s="15" customFormat="1" ht="12.75">
      <c r="A629" s="12"/>
      <c r="B629" s="217">
        <v>2296200</v>
      </c>
      <c r="C629" s="218" t="s">
        <v>224</v>
      </c>
      <c r="D629" s="218" t="s">
        <v>104</v>
      </c>
      <c r="E629" s="219"/>
      <c r="F629" s="123"/>
      <c r="G629" s="220"/>
      <c r="H629" s="221">
        <v>17495722</v>
      </c>
      <c r="I629" s="222">
        <v>5160</v>
      </c>
      <c r="J629" s="72"/>
      <c r="K629" s="33">
        <v>445</v>
      </c>
      <c r="L629"/>
      <c r="M629" s="33">
        <v>445</v>
      </c>
    </row>
    <row r="630" spans="1:13" s="15" customFormat="1" ht="12.75">
      <c r="A630" s="12"/>
      <c r="B630" s="217">
        <v>2679368</v>
      </c>
      <c r="C630" s="218" t="s">
        <v>224</v>
      </c>
      <c r="D630" s="218" t="s">
        <v>105</v>
      </c>
      <c r="E630" s="219"/>
      <c r="F630" s="123"/>
      <c r="G630" s="220"/>
      <c r="H630" s="221">
        <v>13726909</v>
      </c>
      <c r="I630" s="222">
        <v>6089.472727272727</v>
      </c>
      <c r="J630" s="72"/>
      <c r="K630" s="33">
        <v>440</v>
      </c>
      <c r="L630"/>
      <c r="M630" s="33">
        <v>440</v>
      </c>
    </row>
    <row r="631" spans="1:13" s="15" customFormat="1" ht="12.75">
      <c r="A631" s="12"/>
      <c r="B631" s="217">
        <v>2927650</v>
      </c>
      <c r="C631" s="218" t="s">
        <v>224</v>
      </c>
      <c r="D631" s="218" t="s">
        <v>106</v>
      </c>
      <c r="E631" s="219"/>
      <c r="F631" s="123"/>
      <c r="G631" s="220"/>
      <c r="H631" s="221">
        <v>14568072</v>
      </c>
      <c r="I631" s="222">
        <v>6505.888888888889</v>
      </c>
      <c r="J631" s="72"/>
      <c r="K631" s="33">
        <v>450</v>
      </c>
      <c r="M631" s="33">
        <v>450</v>
      </c>
    </row>
    <row r="632" spans="1:13" s="15" customFormat="1" ht="12.75">
      <c r="A632" s="11"/>
      <c r="B632" s="223">
        <v>-11430709</v>
      </c>
      <c r="C632" s="224" t="s">
        <v>224</v>
      </c>
      <c r="D632" s="224" t="s">
        <v>225</v>
      </c>
      <c r="E632" s="225"/>
      <c r="F632" s="135"/>
      <c r="G632" s="226"/>
      <c r="H632" s="227">
        <v>8510084</v>
      </c>
      <c r="I632" s="62">
        <v>-25401.575555555555</v>
      </c>
      <c r="J632" s="228"/>
      <c r="K632" s="67">
        <v>450</v>
      </c>
      <c r="L632" s="63"/>
      <c r="M632" s="67">
        <v>450</v>
      </c>
    </row>
    <row r="633" spans="1:13" s="15" customFormat="1" ht="12.75">
      <c r="A633" s="12"/>
      <c r="B633" s="64"/>
      <c r="C633" s="229"/>
      <c r="D633" s="229"/>
      <c r="E633" s="229"/>
      <c r="F633" s="123"/>
      <c r="G633" s="230"/>
      <c r="H633" s="28"/>
      <c r="I633" s="72"/>
      <c r="J633" s="72"/>
      <c r="K633" s="33"/>
      <c r="M633" s="33"/>
    </row>
    <row r="634" spans="2:6" ht="12.75">
      <c r="B634" s="34"/>
      <c r="F634" s="73"/>
    </row>
    <row r="635" spans="1:13" s="15" customFormat="1" ht="12.75">
      <c r="A635" s="92"/>
      <c r="B635" s="93"/>
      <c r="C635" s="92"/>
      <c r="D635" s="92"/>
      <c r="E635" s="92"/>
      <c r="F635" s="84"/>
      <c r="G635" s="94"/>
      <c r="H635" s="95"/>
      <c r="I635" s="96"/>
      <c r="J635" s="97"/>
      <c r="K635" s="33"/>
      <c r="M635" s="33"/>
    </row>
    <row r="636" spans="1:13" s="99" customFormat="1" ht="12.75">
      <c r="A636" s="231"/>
      <c r="B636" s="143">
        <v>-24453800</v>
      </c>
      <c r="C636" s="232" t="s">
        <v>221</v>
      </c>
      <c r="D636" s="231" t="s">
        <v>226</v>
      </c>
      <c r="E636" s="231"/>
      <c r="F636" s="233"/>
      <c r="G636" s="234"/>
      <c r="H636" s="235">
        <v>24453800</v>
      </c>
      <c r="I636" s="236">
        <v>-48423.36633663366</v>
      </c>
      <c r="J636" s="98"/>
      <c r="K636" s="98">
        <v>505</v>
      </c>
      <c r="L636" s="98"/>
      <c r="M636" s="237">
        <v>505</v>
      </c>
    </row>
    <row r="637" spans="1:13" s="99" customFormat="1" ht="12.75">
      <c r="A637" s="231"/>
      <c r="B637" s="143">
        <v>2162305</v>
      </c>
      <c r="C637" s="232" t="s">
        <v>221</v>
      </c>
      <c r="D637" s="231" t="s">
        <v>227</v>
      </c>
      <c r="E637" s="231"/>
      <c r="F637" s="233"/>
      <c r="G637" s="234"/>
      <c r="H637" s="235">
        <v>22291495</v>
      </c>
      <c r="I637" s="236">
        <v>4412.867346938776</v>
      </c>
      <c r="J637" s="98"/>
      <c r="K637" s="98">
        <v>490</v>
      </c>
      <c r="L637" s="98"/>
      <c r="M637" s="237">
        <v>490</v>
      </c>
    </row>
    <row r="638" spans="1:13" s="99" customFormat="1" ht="12.75">
      <c r="A638" s="231"/>
      <c r="B638" s="143">
        <v>1077240</v>
      </c>
      <c r="C638" s="232" t="s">
        <v>221</v>
      </c>
      <c r="D638" s="231" t="s">
        <v>228</v>
      </c>
      <c r="E638" s="231"/>
      <c r="F638" s="233"/>
      <c r="G638" s="234"/>
      <c r="H638" s="235">
        <v>21214255</v>
      </c>
      <c r="I638" s="236">
        <v>2267.8736842105263</v>
      </c>
      <c r="J638" s="98"/>
      <c r="K638" s="98">
        <v>475</v>
      </c>
      <c r="L638" s="98"/>
      <c r="M638" s="237">
        <v>475</v>
      </c>
    </row>
    <row r="639" spans="1:13" s="99" customFormat="1" ht="12.75">
      <c r="A639" s="231"/>
      <c r="B639" s="143">
        <v>2382135</v>
      </c>
      <c r="C639" s="232" t="s">
        <v>221</v>
      </c>
      <c r="D639" s="231" t="s">
        <v>107</v>
      </c>
      <c r="E639" s="231"/>
      <c r="F639" s="233"/>
      <c r="G639" s="234"/>
      <c r="H639" s="235">
        <v>18832120</v>
      </c>
      <c r="I639" s="236">
        <v>5068.372340425532</v>
      </c>
      <c r="J639" s="98"/>
      <c r="K639" s="98">
        <v>470</v>
      </c>
      <c r="L639" s="98"/>
      <c r="M639" s="237">
        <v>470</v>
      </c>
    </row>
    <row r="640" spans="1:13" s="99" customFormat="1" ht="12.75">
      <c r="A640" s="231"/>
      <c r="B640" s="143">
        <v>2634195</v>
      </c>
      <c r="C640" s="232" t="s">
        <v>221</v>
      </c>
      <c r="D640" s="231" t="s">
        <v>108</v>
      </c>
      <c r="E640" s="231"/>
      <c r="F640" s="233"/>
      <c r="G640" s="234"/>
      <c r="H640" s="235">
        <v>16197925</v>
      </c>
      <c r="I640" s="236">
        <v>5664.935483870968</v>
      </c>
      <c r="J640" s="98"/>
      <c r="K640" s="2">
        <v>465</v>
      </c>
      <c r="L640"/>
      <c r="M640" s="2">
        <v>465</v>
      </c>
    </row>
    <row r="641" spans="1:13" s="99" customFormat="1" ht="12.75">
      <c r="A641" s="231"/>
      <c r="B641" s="143">
        <v>2225825</v>
      </c>
      <c r="C641" s="232" t="s">
        <v>221</v>
      </c>
      <c r="D641" s="231" t="s">
        <v>109</v>
      </c>
      <c r="E641" s="231"/>
      <c r="F641" s="233"/>
      <c r="G641" s="234"/>
      <c r="H641" s="235">
        <v>13972100</v>
      </c>
      <c r="I641" s="236">
        <v>4838.75</v>
      </c>
      <c r="J641" s="98"/>
      <c r="K641" s="2">
        <v>460</v>
      </c>
      <c r="L641"/>
      <c r="M641" s="2">
        <v>460</v>
      </c>
    </row>
    <row r="642" spans="1:13" s="99" customFormat="1" ht="12.75">
      <c r="A642" s="231"/>
      <c r="B642" s="143">
        <v>3440953</v>
      </c>
      <c r="C642" s="232" t="s">
        <v>221</v>
      </c>
      <c r="D642" s="231" t="s">
        <v>111</v>
      </c>
      <c r="E642" s="231"/>
      <c r="F642" s="233"/>
      <c r="G642" s="234"/>
      <c r="H642" s="235">
        <v>10531147</v>
      </c>
      <c r="I642" s="236">
        <v>7646.562222222222</v>
      </c>
      <c r="J642" s="98"/>
      <c r="K642" s="238">
        <v>450</v>
      </c>
      <c r="L642"/>
      <c r="M642" s="237">
        <v>450</v>
      </c>
    </row>
    <row r="643" spans="1:13" s="99" customFormat="1" ht="12.75">
      <c r="A643" s="231"/>
      <c r="B643" s="143">
        <v>3264381</v>
      </c>
      <c r="C643" s="232" t="s">
        <v>221</v>
      </c>
      <c r="D643" s="231" t="s">
        <v>104</v>
      </c>
      <c r="E643" s="231"/>
      <c r="F643" s="233"/>
      <c r="G643" s="234"/>
      <c r="H643" s="235">
        <v>7266766</v>
      </c>
      <c r="I643" s="236">
        <v>7335.687640449438</v>
      </c>
      <c r="J643" s="98"/>
      <c r="K643" s="33">
        <v>445</v>
      </c>
      <c r="L643"/>
      <c r="M643" s="33">
        <v>445</v>
      </c>
    </row>
    <row r="644" spans="1:13" s="99" customFormat="1" ht="12.75">
      <c r="A644" s="231"/>
      <c r="B644" s="143">
        <v>2323754</v>
      </c>
      <c r="C644" s="232" t="s">
        <v>221</v>
      </c>
      <c r="D644" s="231" t="s">
        <v>105</v>
      </c>
      <c r="E644" s="231"/>
      <c r="F644" s="233"/>
      <c r="G644" s="234"/>
      <c r="H644" s="235">
        <v>4943012</v>
      </c>
      <c r="I644" s="236">
        <v>5281.259090909091</v>
      </c>
      <c r="J644" s="98"/>
      <c r="K644" s="33">
        <v>440</v>
      </c>
      <c r="L644"/>
      <c r="M644" s="33">
        <v>440</v>
      </c>
    </row>
    <row r="645" spans="1:13" s="99" customFormat="1" ht="12.75">
      <c r="A645" s="231"/>
      <c r="B645" s="143">
        <v>2139162</v>
      </c>
      <c r="C645" s="232" t="s">
        <v>221</v>
      </c>
      <c r="D645" s="231" t="s">
        <v>106</v>
      </c>
      <c r="E645" s="231"/>
      <c r="F645" s="233"/>
      <c r="G645" s="234"/>
      <c r="H645" s="235">
        <v>2803850</v>
      </c>
      <c r="I645" s="236">
        <v>4753.693333333334</v>
      </c>
      <c r="J645" s="98"/>
      <c r="K645" s="33">
        <v>450</v>
      </c>
      <c r="L645" s="15"/>
      <c r="M645" s="33">
        <v>450</v>
      </c>
    </row>
    <row r="646" spans="1:13" s="98" customFormat="1" ht="12.75">
      <c r="A646" s="239"/>
      <c r="B646" s="142">
        <v>-2803850</v>
      </c>
      <c r="C646" s="239" t="s">
        <v>221</v>
      </c>
      <c r="D646" s="239" t="s">
        <v>225</v>
      </c>
      <c r="E646" s="239"/>
      <c r="F646" s="240"/>
      <c r="G646" s="241"/>
      <c r="H646" s="142">
        <v>24018105</v>
      </c>
      <c r="I646" s="242">
        <v>-6230.777777777777</v>
      </c>
      <c r="J646" s="99"/>
      <c r="K646" s="67">
        <v>450</v>
      </c>
      <c r="L646" s="63"/>
      <c r="M646" s="67">
        <v>450</v>
      </c>
    </row>
    <row r="647" spans="1:13" s="15" customFormat="1" ht="12.75">
      <c r="A647" s="92"/>
      <c r="B647" s="93"/>
      <c r="C647" s="92"/>
      <c r="D647" s="92"/>
      <c r="E647" s="92"/>
      <c r="F647" s="84"/>
      <c r="G647" s="94"/>
      <c r="H647" s="95"/>
      <c r="I647" s="96"/>
      <c r="J647" s="97"/>
      <c r="K647" s="33"/>
      <c r="M647" s="33"/>
    </row>
    <row r="648" spans="1:13" s="15" customFormat="1" ht="12.75">
      <c r="A648" s="92"/>
      <c r="B648" s="93"/>
      <c r="C648" s="92"/>
      <c r="D648" s="92"/>
      <c r="E648" s="92"/>
      <c r="F648" s="84"/>
      <c r="G648" s="94"/>
      <c r="H648" s="95"/>
      <c r="I648" s="96"/>
      <c r="J648" s="97"/>
      <c r="K648" s="33"/>
      <c r="M648" s="33"/>
    </row>
    <row r="649" spans="1:13" s="106" customFormat="1" ht="12.75">
      <c r="A649" s="100"/>
      <c r="B649" s="101">
        <v>1035755</v>
      </c>
      <c r="C649" s="102" t="s">
        <v>103</v>
      </c>
      <c r="D649" s="100" t="s">
        <v>107</v>
      </c>
      <c r="E649" s="100"/>
      <c r="F649" s="70"/>
      <c r="G649" s="79"/>
      <c r="H649" s="101">
        <v>22982350</v>
      </c>
      <c r="I649" s="103">
        <v>2203.7340425531916</v>
      </c>
      <c r="J649" s="104"/>
      <c r="K649" s="104">
        <v>470</v>
      </c>
      <c r="L649" s="104"/>
      <c r="M649" s="105">
        <v>470</v>
      </c>
    </row>
    <row r="650" spans="1:13" s="106" customFormat="1" ht="12.75">
      <c r="A650" s="100"/>
      <c r="B650" s="107">
        <v>1812055</v>
      </c>
      <c r="C650" s="102" t="s">
        <v>103</v>
      </c>
      <c r="D650" s="100" t="s">
        <v>108</v>
      </c>
      <c r="E650" s="100"/>
      <c r="F650" s="70"/>
      <c r="G650" s="79"/>
      <c r="H650" s="101">
        <v>21170295</v>
      </c>
      <c r="I650" s="103">
        <v>3896.8924731182797</v>
      </c>
      <c r="J650" s="104"/>
      <c r="K650" s="2">
        <v>465</v>
      </c>
      <c r="L650"/>
      <c r="M650" s="2">
        <v>465</v>
      </c>
    </row>
    <row r="651" spans="1:13" s="106" customFormat="1" ht="12.75">
      <c r="A651" s="100"/>
      <c r="B651" s="107">
        <v>2353251</v>
      </c>
      <c r="C651" s="102" t="s">
        <v>103</v>
      </c>
      <c r="D651" s="100" t="s">
        <v>109</v>
      </c>
      <c r="E651" s="100"/>
      <c r="F651" s="70"/>
      <c r="G651" s="79"/>
      <c r="H651" s="101">
        <v>18817044</v>
      </c>
      <c r="I651" s="103">
        <v>5115.76304347826</v>
      </c>
      <c r="J651" s="104"/>
      <c r="K651" s="2">
        <v>460</v>
      </c>
      <c r="L651"/>
      <c r="M651" s="2">
        <v>460</v>
      </c>
    </row>
    <row r="652" spans="1:13" s="106" customFormat="1" ht="12.75">
      <c r="A652" s="100"/>
      <c r="B652" s="107">
        <v>-22609454</v>
      </c>
      <c r="C652" s="102" t="s">
        <v>103</v>
      </c>
      <c r="D652" s="100" t="s">
        <v>110</v>
      </c>
      <c r="E652" s="100"/>
      <c r="F652" s="70"/>
      <c r="G652" s="79"/>
      <c r="H652" s="101">
        <v>41426498</v>
      </c>
      <c r="I652" s="103">
        <v>-50243.23111111111</v>
      </c>
      <c r="J652" s="104"/>
      <c r="K652" s="33">
        <v>450</v>
      </c>
      <c r="L652"/>
      <c r="M652" s="33">
        <v>450</v>
      </c>
    </row>
    <row r="653" spans="1:13" s="106" customFormat="1" ht="12.75">
      <c r="A653" s="100"/>
      <c r="B653" s="107">
        <v>3252395</v>
      </c>
      <c r="C653" s="102" t="s">
        <v>103</v>
      </c>
      <c r="D653" s="100" t="s">
        <v>111</v>
      </c>
      <c r="E653" s="100"/>
      <c r="F653" s="70"/>
      <c r="G653" s="79"/>
      <c r="H653" s="101">
        <v>38174103</v>
      </c>
      <c r="I653" s="103">
        <v>7227.544444444445</v>
      </c>
      <c r="J653" s="104"/>
      <c r="K653" s="33">
        <v>450</v>
      </c>
      <c r="L653"/>
      <c r="M653" s="33">
        <v>450</v>
      </c>
    </row>
    <row r="654" spans="1:256" s="106" customFormat="1" ht="12.75">
      <c r="A654" s="100"/>
      <c r="B654" s="107">
        <v>3007365</v>
      </c>
      <c r="C654" s="102" t="s">
        <v>103</v>
      </c>
      <c r="D654" s="100" t="s">
        <v>104</v>
      </c>
      <c r="E654" s="100"/>
      <c r="F654" s="70"/>
      <c r="G654" s="79"/>
      <c r="H654" s="101">
        <v>35166738</v>
      </c>
      <c r="I654" s="103">
        <v>6758.123595505618</v>
      </c>
      <c r="J654" s="104"/>
      <c r="K654" s="33">
        <v>445</v>
      </c>
      <c r="L654"/>
      <c r="M654" s="33">
        <v>445</v>
      </c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  <c r="AA654" s="99"/>
      <c r="AB654" s="99"/>
      <c r="AC654" s="99"/>
      <c r="AD654" s="99"/>
      <c r="AE654" s="99"/>
      <c r="AF654" s="99"/>
      <c r="AG654" s="99"/>
      <c r="AH654" s="99"/>
      <c r="AI654" s="99"/>
      <c r="AJ654" s="99"/>
      <c r="AK654" s="99"/>
      <c r="AL654" s="99"/>
      <c r="AM654" s="99"/>
      <c r="AN654" s="99"/>
      <c r="AO654" s="99"/>
      <c r="AP654" s="99"/>
      <c r="AQ654" s="99"/>
      <c r="AR654" s="99"/>
      <c r="AS654" s="99"/>
      <c r="AT654" s="99"/>
      <c r="AU654" s="99"/>
      <c r="AV654" s="99"/>
      <c r="AW654" s="99"/>
      <c r="AX654" s="99"/>
      <c r="AY654" s="99"/>
      <c r="AZ654" s="99"/>
      <c r="BA654" s="99"/>
      <c r="BB654" s="99"/>
      <c r="BC654" s="99"/>
      <c r="BD654" s="99"/>
      <c r="BE654" s="99"/>
      <c r="BF654" s="99"/>
      <c r="BG654" s="99"/>
      <c r="BH654" s="99"/>
      <c r="BI654" s="99"/>
      <c r="BJ654" s="99"/>
      <c r="BK654" s="99"/>
      <c r="BL654" s="99"/>
      <c r="BM654" s="99"/>
      <c r="BN654" s="99"/>
      <c r="BO654" s="99"/>
      <c r="BP654" s="99"/>
      <c r="BQ654" s="99"/>
      <c r="BR654" s="99"/>
      <c r="BS654" s="99"/>
      <c r="BT654" s="99"/>
      <c r="BU654" s="99"/>
      <c r="BV654" s="99"/>
      <c r="BW654" s="99"/>
      <c r="BX654" s="99"/>
      <c r="BY654" s="99"/>
      <c r="BZ654" s="99"/>
      <c r="CA654" s="99"/>
      <c r="CB654" s="99"/>
      <c r="CC654" s="99"/>
      <c r="CD654" s="99"/>
      <c r="CE654" s="99"/>
      <c r="CF654" s="99"/>
      <c r="CG654" s="99"/>
      <c r="CH654" s="99"/>
      <c r="CI654" s="99"/>
      <c r="CJ654" s="99"/>
      <c r="CK654" s="99"/>
      <c r="CL654" s="99"/>
      <c r="CM654" s="99"/>
      <c r="CN654" s="99"/>
      <c r="CO654" s="99"/>
      <c r="CP654" s="99"/>
      <c r="CQ654" s="99"/>
      <c r="CR654" s="99"/>
      <c r="CS654" s="99"/>
      <c r="CT654" s="99"/>
      <c r="CU654" s="99"/>
      <c r="CV654" s="99"/>
      <c r="CW654" s="99"/>
      <c r="CX654" s="99"/>
      <c r="CY654" s="99"/>
      <c r="CZ654" s="99"/>
      <c r="DA654" s="99"/>
      <c r="DB654" s="99"/>
      <c r="DC654" s="99"/>
      <c r="DD654" s="99"/>
      <c r="DE654" s="99"/>
      <c r="DF654" s="99"/>
      <c r="DG654" s="99"/>
      <c r="DH654" s="99"/>
      <c r="DI654" s="99"/>
      <c r="DJ654" s="99"/>
      <c r="DK654" s="99"/>
      <c r="DL654" s="99"/>
      <c r="DM654" s="99"/>
      <c r="DN654" s="99"/>
      <c r="DO654" s="99"/>
      <c r="DP654" s="99"/>
      <c r="DQ654" s="99"/>
      <c r="DR654" s="99"/>
      <c r="DS654" s="99"/>
      <c r="DT654" s="99"/>
      <c r="DU654" s="99"/>
      <c r="DV654" s="99"/>
      <c r="DW654" s="99"/>
      <c r="DX654" s="99"/>
      <c r="DY654" s="99"/>
      <c r="DZ654" s="99"/>
      <c r="EA654" s="99"/>
      <c r="EB654" s="99"/>
      <c r="EC654" s="99"/>
      <c r="ED654" s="99"/>
      <c r="EE654" s="99"/>
      <c r="EF654" s="99"/>
      <c r="EG654" s="99"/>
      <c r="EH654" s="99"/>
      <c r="EI654" s="99"/>
      <c r="EJ654" s="99"/>
      <c r="EK654" s="99"/>
      <c r="EL654" s="99"/>
      <c r="EM654" s="99"/>
      <c r="EN654" s="99"/>
      <c r="EO654" s="99"/>
      <c r="EP654" s="99"/>
      <c r="EQ654" s="99"/>
      <c r="ER654" s="99"/>
      <c r="ES654" s="99"/>
      <c r="ET654" s="99"/>
      <c r="EU654" s="99"/>
      <c r="EV654" s="99"/>
      <c r="EW654" s="99"/>
      <c r="EX654" s="99"/>
      <c r="EY654" s="99"/>
      <c r="EZ654" s="99"/>
      <c r="FA654" s="99"/>
      <c r="FB654" s="99"/>
      <c r="FC654" s="99"/>
      <c r="FD654" s="99"/>
      <c r="FE654" s="99"/>
      <c r="FF654" s="99"/>
      <c r="FG654" s="99"/>
      <c r="FH654" s="99"/>
      <c r="FI654" s="99"/>
      <c r="FJ654" s="99"/>
      <c r="FK654" s="99"/>
      <c r="FL654" s="99"/>
      <c r="FM654" s="99"/>
      <c r="FN654" s="99"/>
      <c r="FO654" s="99"/>
      <c r="FP654" s="99"/>
      <c r="FQ654" s="99"/>
      <c r="FR654" s="99"/>
      <c r="FS654" s="99"/>
      <c r="FT654" s="99"/>
      <c r="FU654" s="99"/>
      <c r="FV654" s="99"/>
      <c r="FW654" s="99"/>
      <c r="FX654" s="99"/>
      <c r="FY654" s="99"/>
      <c r="FZ654" s="99"/>
      <c r="GA654" s="99"/>
      <c r="GB654" s="99"/>
      <c r="GC654" s="99"/>
      <c r="GD654" s="99"/>
      <c r="GE654" s="99"/>
      <c r="GF654" s="99"/>
      <c r="GG654" s="99"/>
      <c r="GH654" s="99"/>
      <c r="GI654" s="99"/>
      <c r="GJ654" s="99"/>
      <c r="GK654" s="99"/>
      <c r="GL654" s="99"/>
      <c r="GM654" s="99"/>
      <c r="GN654" s="99"/>
      <c r="GO654" s="99"/>
      <c r="GP654" s="99"/>
      <c r="GQ654" s="99"/>
      <c r="GR654" s="99"/>
      <c r="GS654" s="99"/>
      <c r="GT654" s="99"/>
      <c r="GU654" s="99"/>
      <c r="GV654" s="99"/>
      <c r="GW654" s="99"/>
      <c r="GX654" s="99"/>
      <c r="GY654" s="99"/>
      <c r="GZ654" s="99"/>
      <c r="HA654" s="99"/>
      <c r="HB654" s="99"/>
      <c r="HC654" s="99"/>
      <c r="HD654" s="99"/>
      <c r="HE654" s="99"/>
      <c r="HF654" s="99"/>
      <c r="HG654" s="99"/>
      <c r="HH654" s="99"/>
      <c r="HI654" s="99"/>
      <c r="HJ654" s="99"/>
      <c r="HK654" s="99"/>
      <c r="HL654" s="99"/>
      <c r="HM654" s="99"/>
      <c r="HN654" s="99"/>
      <c r="HO654" s="99"/>
      <c r="HP654" s="99"/>
      <c r="HQ654" s="99"/>
      <c r="HR654" s="99"/>
      <c r="HS654" s="99"/>
      <c r="HT654" s="99"/>
      <c r="HU654" s="99"/>
      <c r="HV654" s="99"/>
      <c r="HW654" s="99"/>
      <c r="HX654" s="99"/>
      <c r="HY654" s="99"/>
      <c r="HZ654" s="99"/>
      <c r="IA654" s="99"/>
      <c r="IB654" s="99"/>
      <c r="IC654" s="99"/>
      <c r="ID654" s="99"/>
      <c r="IE654" s="99"/>
      <c r="IF654" s="99"/>
      <c r="IG654" s="99"/>
      <c r="IH654" s="99"/>
      <c r="II654" s="99"/>
      <c r="IJ654" s="99"/>
      <c r="IK654" s="99"/>
      <c r="IL654" s="99"/>
      <c r="IM654" s="99"/>
      <c r="IN654" s="99"/>
      <c r="IO654" s="99"/>
      <c r="IP654" s="99"/>
      <c r="IQ654" s="99"/>
      <c r="IR654" s="99"/>
      <c r="IS654" s="99"/>
      <c r="IT654" s="99"/>
      <c r="IU654" s="99"/>
      <c r="IV654" s="99"/>
    </row>
    <row r="655" spans="1:256" s="106" customFormat="1" ht="12.75">
      <c r="A655" s="100"/>
      <c r="B655" s="107">
        <v>2874395</v>
      </c>
      <c r="C655" s="102" t="s">
        <v>103</v>
      </c>
      <c r="D655" s="100" t="s">
        <v>105</v>
      </c>
      <c r="E655" s="100"/>
      <c r="F655" s="70"/>
      <c r="G655" s="79"/>
      <c r="H655" s="101">
        <v>32292343</v>
      </c>
      <c r="I655" s="103">
        <v>6532.715909090909</v>
      </c>
      <c r="J655" s="104"/>
      <c r="K655" s="33">
        <v>440</v>
      </c>
      <c r="L655"/>
      <c r="M655" s="33">
        <v>440</v>
      </c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  <c r="AA655" s="99"/>
      <c r="AB655" s="99"/>
      <c r="AC655" s="99"/>
      <c r="AD655" s="99"/>
      <c r="AE655" s="99"/>
      <c r="AF655" s="99"/>
      <c r="AG655" s="99"/>
      <c r="AH655" s="99"/>
      <c r="AI655" s="99"/>
      <c r="AJ655" s="99"/>
      <c r="AK655" s="99"/>
      <c r="AL655" s="99"/>
      <c r="AM655" s="99"/>
      <c r="AN655" s="99"/>
      <c r="AO655" s="99"/>
      <c r="AP655" s="99"/>
      <c r="AQ655" s="99"/>
      <c r="AR655" s="99"/>
      <c r="AS655" s="99"/>
      <c r="AT655" s="99"/>
      <c r="AU655" s="99"/>
      <c r="AV655" s="99"/>
      <c r="AW655" s="99"/>
      <c r="AX655" s="99"/>
      <c r="AY655" s="99"/>
      <c r="AZ655" s="99"/>
      <c r="BA655" s="99"/>
      <c r="BB655" s="99"/>
      <c r="BC655" s="99"/>
      <c r="BD655" s="99"/>
      <c r="BE655" s="99"/>
      <c r="BF655" s="99"/>
      <c r="BG655" s="99"/>
      <c r="BH655" s="99"/>
      <c r="BI655" s="99"/>
      <c r="BJ655" s="99"/>
      <c r="BK655" s="99"/>
      <c r="BL655" s="99"/>
      <c r="BM655" s="99"/>
      <c r="BN655" s="99"/>
      <c r="BO655" s="99"/>
      <c r="BP655" s="99"/>
      <c r="BQ655" s="99"/>
      <c r="BR655" s="99"/>
      <c r="BS655" s="99"/>
      <c r="BT655" s="99"/>
      <c r="BU655" s="99"/>
      <c r="BV655" s="99"/>
      <c r="BW655" s="99"/>
      <c r="BX655" s="99"/>
      <c r="BY655" s="99"/>
      <c r="BZ655" s="99"/>
      <c r="CA655" s="99"/>
      <c r="CB655" s="99"/>
      <c r="CC655" s="99"/>
      <c r="CD655" s="99"/>
      <c r="CE655" s="99"/>
      <c r="CF655" s="99"/>
      <c r="CG655" s="99"/>
      <c r="CH655" s="99"/>
      <c r="CI655" s="99"/>
      <c r="CJ655" s="99"/>
      <c r="CK655" s="99"/>
      <c r="CL655" s="99"/>
      <c r="CM655" s="99"/>
      <c r="CN655" s="99"/>
      <c r="CO655" s="99"/>
      <c r="CP655" s="99"/>
      <c r="CQ655" s="99"/>
      <c r="CR655" s="99"/>
      <c r="CS655" s="99"/>
      <c r="CT655" s="99"/>
      <c r="CU655" s="99"/>
      <c r="CV655" s="99"/>
      <c r="CW655" s="99"/>
      <c r="CX655" s="99"/>
      <c r="CY655" s="99"/>
      <c r="CZ655" s="99"/>
      <c r="DA655" s="99"/>
      <c r="DB655" s="99"/>
      <c r="DC655" s="99"/>
      <c r="DD655" s="99"/>
      <c r="DE655" s="99"/>
      <c r="DF655" s="99"/>
      <c r="DG655" s="99"/>
      <c r="DH655" s="99"/>
      <c r="DI655" s="99"/>
      <c r="DJ655" s="99"/>
      <c r="DK655" s="99"/>
      <c r="DL655" s="99"/>
      <c r="DM655" s="99"/>
      <c r="DN655" s="99"/>
      <c r="DO655" s="99"/>
      <c r="DP655" s="99"/>
      <c r="DQ655" s="99"/>
      <c r="DR655" s="99"/>
      <c r="DS655" s="99"/>
      <c r="DT655" s="99"/>
      <c r="DU655" s="99"/>
      <c r="DV655" s="99"/>
      <c r="DW655" s="99"/>
      <c r="DX655" s="99"/>
      <c r="DY655" s="99"/>
      <c r="DZ655" s="99"/>
      <c r="EA655" s="99"/>
      <c r="EB655" s="99"/>
      <c r="EC655" s="99"/>
      <c r="ED655" s="99"/>
      <c r="EE655" s="99"/>
      <c r="EF655" s="99"/>
      <c r="EG655" s="99"/>
      <c r="EH655" s="99"/>
      <c r="EI655" s="99"/>
      <c r="EJ655" s="99"/>
      <c r="EK655" s="99"/>
      <c r="EL655" s="99"/>
      <c r="EM655" s="99"/>
      <c r="EN655" s="99"/>
      <c r="EO655" s="99"/>
      <c r="EP655" s="99"/>
      <c r="EQ655" s="99"/>
      <c r="ER655" s="99"/>
      <c r="ES655" s="99"/>
      <c r="ET655" s="99"/>
      <c r="EU655" s="99"/>
      <c r="EV655" s="99"/>
      <c r="EW655" s="99"/>
      <c r="EX655" s="99"/>
      <c r="EY655" s="99"/>
      <c r="EZ655" s="99"/>
      <c r="FA655" s="99"/>
      <c r="FB655" s="99"/>
      <c r="FC655" s="99"/>
      <c r="FD655" s="99"/>
      <c r="FE655" s="99"/>
      <c r="FF655" s="99"/>
      <c r="FG655" s="99"/>
      <c r="FH655" s="99"/>
      <c r="FI655" s="99"/>
      <c r="FJ655" s="99"/>
      <c r="FK655" s="99"/>
      <c r="FL655" s="99"/>
      <c r="FM655" s="99"/>
      <c r="FN655" s="99"/>
      <c r="FO655" s="99"/>
      <c r="FP655" s="99"/>
      <c r="FQ655" s="99"/>
      <c r="FR655" s="99"/>
      <c r="FS655" s="99"/>
      <c r="FT655" s="99"/>
      <c r="FU655" s="99"/>
      <c r="FV655" s="99"/>
      <c r="FW655" s="99"/>
      <c r="FX655" s="99"/>
      <c r="FY655" s="99"/>
      <c r="FZ655" s="99"/>
      <c r="GA655" s="99"/>
      <c r="GB655" s="99"/>
      <c r="GC655" s="99"/>
      <c r="GD655" s="99"/>
      <c r="GE655" s="99"/>
      <c r="GF655" s="99"/>
      <c r="GG655" s="99"/>
      <c r="GH655" s="99"/>
      <c r="GI655" s="99"/>
      <c r="GJ655" s="99"/>
      <c r="GK655" s="99"/>
      <c r="GL655" s="99"/>
      <c r="GM655" s="99"/>
      <c r="GN655" s="99"/>
      <c r="GO655" s="99"/>
      <c r="GP655" s="99"/>
      <c r="GQ655" s="99"/>
      <c r="GR655" s="99"/>
      <c r="GS655" s="99"/>
      <c r="GT655" s="99"/>
      <c r="GU655" s="99"/>
      <c r="GV655" s="99"/>
      <c r="GW655" s="99"/>
      <c r="GX655" s="99"/>
      <c r="GY655" s="99"/>
      <c r="GZ655" s="99"/>
      <c r="HA655" s="99"/>
      <c r="HB655" s="99"/>
      <c r="HC655" s="99"/>
      <c r="HD655" s="99"/>
      <c r="HE655" s="99"/>
      <c r="HF655" s="99"/>
      <c r="HG655" s="99"/>
      <c r="HH655" s="99"/>
      <c r="HI655" s="99"/>
      <c r="HJ655" s="99"/>
      <c r="HK655" s="99"/>
      <c r="HL655" s="99"/>
      <c r="HM655" s="99"/>
      <c r="HN655" s="99"/>
      <c r="HO655" s="99"/>
      <c r="HP655" s="99"/>
      <c r="HQ655" s="99"/>
      <c r="HR655" s="99"/>
      <c r="HS655" s="99"/>
      <c r="HT655" s="99"/>
      <c r="HU655" s="99"/>
      <c r="HV655" s="99"/>
      <c r="HW655" s="99"/>
      <c r="HX655" s="99"/>
      <c r="HY655" s="99"/>
      <c r="HZ655" s="99"/>
      <c r="IA655" s="99"/>
      <c r="IB655" s="99"/>
      <c r="IC655" s="99"/>
      <c r="ID655" s="99"/>
      <c r="IE655" s="99"/>
      <c r="IF655" s="99"/>
      <c r="IG655" s="99"/>
      <c r="IH655" s="99"/>
      <c r="II655" s="99"/>
      <c r="IJ655" s="99"/>
      <c r="IK655" s="99"/>
      <c r="IL655" s="99"/>
      <c r="IM655" s="99"/>
      <c r="IN655" s="99"/>
      <c r="IO655" s="99"/>
      <c r="IP655" s="99"/>
      <c r="IQ655" s="99"/>
      <c r="IR655" s="99"/>
      <c r="IS655" s="99"/>
      <c r="IT655" s="99"/>
      <c r="IU655" s="99"/>
      <c r="IV655" s="99"/>
    </row>
    <row r="656" spans="1:256" s="106" customFormat="1" ht="12.75">
      <c r="A656" s="100"/>
      <c r="B656" s="107">
        <v>2139162</v>
      </c>
      <c r="C656" s="102" t="s">
        <v>103</v>
      </c>
      <c r="D656" s="100" t="s">
        <v>106</v>
      </c>
      <c r="E656" s="100"/>
      <c r="F656" s="70"/>
      <c r="G656" s="79"/>
      <c r="H656" s="101">
        <v>30153181</v>
      </c>
      <c r="I656" s="103">
        <v>4753.693333333334</v>
      </c>
      <c r="J656" s="104"/>
      <c r="K656" s="33">
        <v>450</v>
      </c>
      <c r="L656" s="15"/>
      <c r="M656" s="33">
        <v>450</v>
      </c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  <c r="AA656" s="99"/>
      <c r="AB656" s="99"/>
      <c r="AC656" s="99"/>
      <c r="AD656" s="99"/>
      <c r="AE656" s="99"/>
      <c r="AF656" s="99"/>
      <c r="AG656" s="99"/>
      <c r="AH656" s="99"/>
      <c r="AI656" s="99"/>
      <c r="AJ656" s="99"/>
      <c r="AK656" s="99"/>
      <c r="AL656" s="99"/>
      <c r="AM656" s="99"/>
      <c r="AN656" s="99"/>
      <c r="AO656" s="99"/>
      <c r="AP656" s="99"/>
      <c r="AQ656" s="99"/>
      <c r="AR656" s="99"/>
      <c r="AS656" s="99"/>
      <c r="AT656" s="99"/>
      <c r="AU656" s="99"/>
      <c r="AV656" s="99"/>
      <c r="AW656" s="99"/>
      <c r="AX656" s="99"/>
      <c r="AY656" s="99"/>
      <c r="AZ656" s="99"/>
      <c r="BA656" s="99"/>
      <c r="BB656" s="99"/>
      <c r="BC656" s="99"/>
      <c r="BD656" s="99"/>
      <c r="BE656" s="99"/>
      <c r="BF656" s="99"/>
      <c r="BG656" s="99"/>
      <c r="BH656" s="99"/>
      <c r="BI656" s="99"/>
      <c r="BJ656" s="99"/>
      <c r="BK656" s="99"/>
      <c r="BL656" s="99"/>
      <c r="BM656" s="99"/>
      <c r="BN656" s="99"/>
      <c r="BO656" s="99"/>
      <c r="BP656" s="99"/>
      <c r="BQ656" s="99"/>
      <c r="BR656" s="99"/>
      <c r="BS656" s="99"/>
      <c r="BT656" s="99"/>
      <c r="BU656" s="99"/>
      <c r="BV656" s="99"/>
      <c r="BW656" s="99"/>
      <c r="BX656" s="99"/>
      <c r="BY656" s="99"/>
      <c r="BZ656" s="99"/>
      <c r="CA656" s="99"/>
      <c r="CB656" s="99"/>
      <c r="CC656" s="99"/>
      <c r="CD656" s="99"/>
      <c r="CE656" s="99"/>
      <c r="CF656" s="99"/>
      <c r="CG656" s="99"/>
      <c r="CH656" s="99"/>
      <c r="CI656" s="99"/>
      <c r="CJ656" s="99"/>
      <c r="CK656" s="99"/>
      <c r="CL656" s="99"/>
      <c r="CM656" s="99"/>
      <c r="CN656" s="99"/>
      <c r="CO656" s="99"/>
      <c r="CP656" s="99"/>
      <c r="CQ656" s="99"/>
      <c r="CR656" s="99"/>
      <c r="CS656" s="99"/>
      <c r="CT656" s="99"/>
      <c r="CU656" s="99"/>
      <c r="CV656" s="99"/>
      <c r="CW656" s="99"/>
      <c r="CX656" s="99"/>
      <c r="CY656" s="99"/>
      <c r="CZ656" s="99"/>
      <c r="DA656" s="99"/>
      <c r="DB656" s="99"/>
      <c r="DC656" s="99"/>
      <c r="DD656" s="99"/>
      <c r="DE656" s="99"/>
      <c r="DF656" s="99"/>
      <c r="DG656" s="99"/>
      <c r="DH656" s="99"/>
      <c r="DI656" s="99"/>
      <c r="DJ656" s="99"/>
      <c r="DK656" s="99"/>
      <c r="DL656" s="99"/>
      <c r="DM656" s="99"/>
      <c r="DN656" s="99"/>
      <c r="DO656" s="99"/>
      <c r="DP656" s="99"/>
      <c r="DQ656" s="99"/>
      <c r="DR656" s="99"/>
      <c r="DS656" s="99"/>
      <c r="DT656" s="99"/>
      <c r="DU656" s="99"/>
      <c r="DV656" s="99"/>
      <c r="DW656" s="99"/>
      <c r="DX656" s="99"/>
      <c r="DY656" s="99"/>
      <c r="DZ656" s="99"/>
      <c r="EA656" s="99"/>
      <c r="EB656" s="99"/>
      <c r="EC656" s="99"/>
      <c r="ED656" s="99"/>
      <c r="EE656" s="99"/>
      <c r="EF656" s="99"/>
      <c r="EG656" s="99"/>
      <c r="EH656" s="99"/>
      <c r="EI656" s="99"/>
      <c r="EJ656" s="99"/>
      <c r="EK656" s="99"/>
      <c r="EL656" s="99"/>
      <c r="EM656" s="99"/>
      <c r="EN656" s="99"/>
      <c r="EO656" s="99"/>
      <c r="EP656" s="99"/>
      <c r="EQ656" s="99"/>
      <c r="ER656" s="99"/>
      <c r="ES656" s="99"/>
      <c r="ET656" s="99"/>
      <c r="EU656" s="99"/>
      <c r="EV656" s="99"/>
      <c r="EW656" s="99"/>
      <c r="EX656" s="99"/>
      <c r="EY656" s="99"/>
      <c r="EZ656" s="99"/>
      <c r="FA656" s="99"/>
      <c r="FB656" s="99"/>
      <c r="FC656" s="99"/>
      <c r="FD656" s="99"/>
      <c r="FE656" s="99"/>
      <c r="FF656" s="99"/>
      <c r="FG656" s="99"/>
      <c r="FH656" s="99"/>
      <c r="FI656" s="99"/>
      <c r="FJ656" s="99"/>
      <c r="FK656" s="99"/>
      <c r="FL656" s="99"/>
      <c r="FM656" s="99"/>
      <c r="FN656" s="99"/>
      <c r="FO656" s="99"/>
      <c r="FP656" s="99"/>
      <c r="FQ656" s="99"/>
      <c r="FR656" s="99"/>
      <c r="FS656" s="99"/>
      <c r="FT656" s="99"/>
      <c r="FU656" s="99"/>
      <c r="FV656" s="99"/>
      <c r="FW656" s="99"/>
      <c r="FX656" s="99"/>
      <c r="FY656" s="99"/>
      <c r="FZ656" s="99"/>
      <c r="GA656" s="99"/>
      <c r="GB656" s="99"/>
      <c r="GC656" s="99"/>
      <c r="GD656" s="99"/>
      <c r="GE656" s="99"/>
      <c r="GF656" s="99"/>
      <c r="GG656" s="99"/>
      <c r="GH656" s="99"/>
      <c r="GI656" s="99"/>
      <c r="GJ656" s="99"/>
      <c r="GK656" s="99"/>
      <c r="GL656" s="99"/>
      <c r="GM656" s="99"/>
      <c r="GN656" s="99"/>
      <c r="GO656" s="99"/>
      <c r="GP656" s="99"/>
      <c r="GQ656" s="99"/>
      <c r="GR656" s="99"/>
      <c r="GS656" s="99"/>
      <c r="GT656" s="99"/>
      <c r="GU656" s="99"/>
      <c r="GV656" s="99"/>
      <c r="GW656" s="99"/>
      <c r="GX656" s="99"/>
      <c r="GY656" s="99"/>
      <c r="GZ656" s="99"/>
      <c r="HA656" s="99"/>
      <c r="HB656" s="99"/>
      <c r="HC656" s="99"/>
      <c r="HD656" s="99"/>
      <c r="HE656" s="99"/>
      <c r="HF656" s="99"/>
      <c r="HG656" s="99"/>
      <c r="HH656" s="99"/>
      <c r="HI656" s="99"/>
      <c r="HJ656" s="99"/>
      <c r="HK656" s="99"/>
      <c r="HL656" s="99"/>
      <c r="HM656" s="99"/>
      <c r="HN656" s="99"/>
      <c r="HO656" s="99"/>
      <c r="HP656" s="99"/>
      <c r="HQ656" s="99"/>
      <c r="HR656" s="99"/>
      <c r="HS656" s="99"/>
      <c r="HT656" s="99"/>
      <c r="HU656" s="99"/>
      <c r="HV656" s="99"/>
      <c r="HW656" s="99"/>
      <c r="HX656" s="99"/>
      <c r="HY656" s="99"/>
      <c r="HZ656" s="99"/>
      <c r="IA656" s="99"/>
      <c r="IB656" s="99"/>
      <c r="IC656" s="99"/>
      <c r="ID656" s="99"/>
      <c r="IE656" s="99"/>
      <c r="IF656" s="99"/>
      <c r="IG656" s="99"/>
      <c r="IH656" s="99"/>
      <c r="II656" s="99"/>
      <c r="IJ656" s="99"/>
      <c r="IK656" s="99"/>
      <c r="IL656" s="99"/>
      <c r="IM656" s="99"/>
      <c r="IN656" s="99"/>
      <c r="IO656" s="99"/>
      <c r="IP656" s="99"/>
      <c r="IQ656" s="99"/>
      <c r="IR656" s="99"/>
      <c r="IS656" s="99"/>
      <c r="IT656" s="99"/>
      <c r="IU656" s="99"/>
      <c r="IV656" s="99"/>
    </row>
    <row r="657" spans="1:256" s="104" customFormat="1" ht="12.75">
      <c r="A657" s="108"/>
      <c r="B657" s="109">
        <v>-6135076</v>
      </c>
      <c r="C657" s="108" t="s">
        <v>103</v>
      </c>
      <c r="D657" s="108" t="s">
        <v>113</v>
      </c>
      <c r="E657" s="108"/>
      <c r="F657" s="85"/>
      <c r="G657" s="110"/>
      <c r="H657" s="109">
        <v>30153181</v>
      </c>
      <c r="I657" s="111">
        <v>-13633.502222222221</v>
      </c>
      <c r="J657" s="106"/>
      <c r="K657" s="67">
        <v>450</v>
      </c>
      <c r="L657" s="63"/>
      <c r="M657" s="67">
        <v>450</v>
      </c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  <c r="AC657" s="98"/>
      <c r="AD657" s="98"/>
      <c r="AE657" s="98"/>
      <c r="AF657" s="98"/>
      <c r="AG657" s="98"/>
      <c r="AH657" s="98"/>
      <c r="AI657" s="98"/>
      <c r="AJ657" s="98"/>
      <c r="AK657" s="98"/>
      <c r="AL657" s="98"/>
      <c r="AM657" s="98"/>
      <c r="AN657" s="98"/>
      <c r="AO657" s="98"/>
      <c r="AP657" s="98"/>
      <c r="AQ657" s="98"/>
      <c r="AR657" s="98"/>
      <c r="AS657" s="98"/>
      <c r="AT657" s="98"/>
      <c r="AU657" s="98"/>
      <c r="AV657" s="98"/>
      <c r="AW657" s="98"/>
      <c r="AX657" s="98"/>
      <c r="AY657" s="98"/>
      <c r="AZ657" s="98"/>
      <c r="BA657" s="98"/>
      <c r="BB657" s="98"/>
      <c r="BC657" s="98"/>
      <c r="BD657" s="98"/>
      <c r="BE657" s="98"/>
      <c r="BF657" s="98"/>
      <c r="BG657" s="98"/>
      <c r="BH657" s="98"/>
      <c r="BI657" s="98"/>
      <c r="BJ657" s="98"/>
      <c r="BK657" s="98"/>
      <c r="BL657" s="98"/>
      <c r="BM657" s="98"/>
      <c r="BN657" s="98"/>
      <c r="BO657" s="98"/>
      <c r="BP657" s="98"/>
      <c r="BQ657" s="98"/>
      <c r="BR657" s="98"/>
      <c r="BS657" s="98"/>
      <c r="BT657" s="98"/>
      <c r="BU657" s="98"/>
      <c r="BV657" s="98"/>
      <c r="BW657" s="98"/>
      <c r="BX657" s="98"/>
      <c r="BY657" s="98"/>
      <c r="BZ657" s="98"/>
      <c r="CA657" s="98"/>
      <c r="CB657" s="98"/>
      <c r="CC657" s="98"/>
      <c r="CD657" s="98"/>
      <c r="CE657" s="98"/>
      <c r="CF657" s="98"/>
      <c r="CG657" s="98"/>
      <c r="CH657" s="98"/>
      <c r="CI657" s="98"/>
      <c r="CJ657" s="98"/>
      <c r="CK657" s="98"/>
      <c r="CL657" s="98"/>
      <c r="CM657" s="98"/>
      <c r="CN657" s="98"/>
      <c r="CO657" s="98"/>
      <c r="CP657" s="98"/>
      <c r="CQ657" s="98"/>
      <c r="CR657" s="98"/>
      <c r="CS657" s="98"/>
      <c r="CT657" s="98"/>
      <c r="CU657" s="98"/>
      <c r="CV657" s="98"/>
      <c r="CW657" s="98"/>
      <c r="CX657" s="98"/>
      <c r="CY657" s="98"/>
      <c r="CZ657" s="98"/>
      <c r="DA657" s="98"/>
      <c r="DB657" s="98"/>
      <c r="DC657" s="98"/>
      <c r="DD657" s="98"/>
      <c r="DE657" s="98"/>
      <c r="DF657" s="98"/>
      <c r="DG657" s="98"/>
      <c r="DH657" s="98"/>
      <c r="DI657" s="98"/>
      <c r="DJ657" s="98"/>
      <c r="DK657" s="98"/>
      <c r="DL657" s="98"/>
      <c r="DM657" s="98"/>
      <c r="DN657" s="98"/>
      <c r="DO657" s="98"/>
      <c r="DP657" s="98"/>
      <c r="DQ657" s="98"/>
      <c r="DR657" s="98"/>
      <c r="DS657" s="98"/>
      <c r="DT657" s="98"/>
      <c r="DU657" s="98"/>
      <c r="DV657" s="98"/>
      <c r="DW657" s="98"/>
      <c r="DX657" s="98"/>
      <c r="DY657" s="98"/>
      <c r="DZ657" s="98"/>
      <c r="EA657" s="98"/>
      <c r="EB657" s="98"/>
      <c r="EC657" s="98"/>
      <c r="ED657" s="98"/>
      <c r="EE657" s="98"/>
      <c r="EF657" s="98"/>
      <c r="EG657" s="98"/>
      <c r="EH657" s="98"/>
      <c r="EI657" s="98"/>
      <c r="EJ657" s="98"/>
      <c r="EK657" s="98"/>
      <c r="EL657" s="98"/>
      <c r="EM657" s="98"/>
      <c r="EN657" s="98"/>
      <c r="EO657" s="98"/>
      <c r="EP657" s="98"/>
      <c r="EQ657" s="98"/>
      <c r="ER657" s="98"/>
      <c r="ES657" s="98"/>
      <c r="ET657" s="98"/>
      <c r="EU657" s="98"/>
      <c r="EV657" s="98"/>
      <c r="EW657" s="98"/>
      <c r="EX657" s="98"/>
      <c r="EY657" s="98"/>
      <c r="EZ657" s="98"/>
      <c r="FA657" s="98"/>
      <c r="FB657" s="98"/>
      <c r="FC657" s="98"/>
      <c r="FD657" s="98"/>
      <c r="FE657" s="98"/>
      <c r="FF657" s="98"/>
      <c r="FG657" s="98"/>
      <c r="FH657" s="98"/>
      <c r="FI657" s="98"/>
      <c r="FJ657" s="98"/>
      <c r="FK657" s="98"/>
      <c r="FL657" s="98"/>
      <c r="FM657" s="98"/>
      <c r="FN657" s="98"/>
      <c r="FO657" s="98"/>
      <c r="FP657" s="98"/>
      <c r="FQ657" s="98"/>
      <c r="FR657" s="98"/>
      <c r="FS657" s="98"/>
      <c r="FT657" s="98"/>
      <c r="FU657" s="98"/>
      <c r="FV657" s="98"/>
      <c r="FW657" s="98"/>
      <c r="FX657" s="98"/>
      <c r="FY657" s="98"/>
      <c r="FZ657" s="98"/>
      <c r="GA657" s="98"/>
      <c r="GB657" s="98"/>
      <c r="GC657" s="98"/>
      <c r="GD657" s="98"/>
      <c r="GE657" s="98"/>
      <c r="GF657" s="98"/>
      <c r="GG657" s="98"/>
      <c r="GH657" s="98"/>
      <c r="GI657" s="98"/>
      <c r="GJ657" s="98"/>
      <c r="GK657" s="98"/>
      <c r="GL657" s="98"/>
      <c r="GM657" s="98"/>
      <c r="GN657" s="98"/>
      <c r="GO657" s="98"/>
      <c r="GP657" s="98"/>
      <c r="GQ657" s="98"/>
      <c r="GR657" s="98"/>
      <c r="GS657" s="98"/>
      <c r="GT657" s="98"/>
      <c r="GU657" s="98"/>
      <c r="GV657" s="98"/>
      <c r="GW657" s="98"/>
      <c r="GX657" s="98"/>
      <c r="GY657" s="98"/>
      <c r="GZ657" s="98"/>
      <c r="HA657" s="98"/>
      <c r="HB657" s="98"/>
      <c r="HC657" s="98"/>
      <c r="HD657" s="98"/>
      <c r="HE657" s="98"/>
      <c r="HF657" s="98"/>
      <c r="HG657" s="98"/>
      <c r="HH657" s="98"/>
      <c r="HI657" s="98"/>
      <c r="HJ657" s="98"/>
      <c r="HK657" s="98"/>
      <c r="HL657" s="98"/>
      <c r="HM657" s="98"/>
      <c r="HN657" s="98"/>
      <c r="HO657" s="98"/>
      <c r="HP657" s="98"/>
      <c r="HQ657" s="98"/>
      <c r="HR657" s="98"/>
      <c r="HS657" s="98"/>
      <c r="HT657" s="98"/>
      <c r="HU657" s="98"/>
      <c r="HV657" s="98"/>
      <c r="HW657" s="98"/>
      <c r="HX657" s="98"/>
      <c r="HY657" s="98"/>
      <c r="HZ657" s="98"/>
      <c r="IA657" s="98"/>
      <c r="IB657" s="98"/>
      <c r="IC657" s="98"/>
      <c r="ID657" s="98"/>
      <c r="IE657" s="98"/>
      <c r="IF657" s="98"/>
      <c r="IG657" s="98"/>
      <c r="IH657" s="98"/>
      <c r="II657" s="98"/>
      <c r="IJ657" s="98"/>
      <c r="IK657" s="98"/>
      <c r="IL657" s="98"/>
      <c r="IM657" s="98"/>
      <c r="IN657" s="98"/>
      <c r="IO657" s="98"/>
      <c r="IP657" s="98"/>
      <c r="IQ657" s="98"/>
      <c r="IR657" s="98"/>
      <c r="IS657" s="98"/>
      <c r="IT657" s="98"/>
      <c r="IU657" s="98"/>
      <c r="IV657" s="98"/>
    </row>
    <row r="658" spans="8:13" ht="12.75">
      <c r="H658" s="95"/>
      <c r="I658" s="22"/>
      <c r="M658" s="2"/>
    </row>
    <row r="659" spans="8:13" ht="12.75">
      <c r="H659" s="95"/>
      <c r="I659" s="22"/>
      <c r="M659" s="2"/>
    </row>
    <row r="660" spans="1:13" s="245" customFormat="1" ht="12.75">
      <c r="A660" s="102"/>
      <c r="B660" s="101"/>
      <c r="C660" s="102"/>
      <c r="D660" s="102"/>
      <c r="E660" s="102"/>
      <c r="F660" s="243"/>
      <c r="G660" s="244"/>
      <c r="H660" s="101"/>
      <c r="I660" s="103"/>
      <c r="K660" s="105"/>
      <c r="M660" s="105"/>
    </row>
    <row r="661" spans="1:13" s="245" customFormat="1" ht="12.75">
      <c r="A661" s="102"/>
      <c r="B661" s="101"/>
      <c r="C661" s="102"/>
      <c r="D661" s="102"/>
      <c r="E661" s="102"/>
      <c r="F661" s="243"/>
      <c r="G661" s="244"/>
      <c r="H661" s="101"/>
      <c r="I661" s="103"/>
      <c r="K661" s="105"/>
      <c r="M661" s="105"/>
    </row>
    <row r="662" spans="1:13" s="256" customFormat="1" ht="12.75">
      <c r="A662" s="246"/>
      <c r="B662" s="247">
        <v>-2133388</v>
      </c>
      <c r="C662" s="248" t="s">
        <v>222</v>
      </c>
      <c r="D662" s="246" t="s">
        <v>229</v>
      </c>
      <c r="E662" s="246"/>
      <c r="F662" s="249"/>
      <c r="G662" s="250"/>
      <c r="H662" s="251">
        <v>2133388</v>
      </c>
      <c r="I662" s="252">
        <v>-4848.609090909091</v>
      </c>
      <c r="J662" s="253"/>
      <c r="K662" s="254">
        <v>440</v>
      </c>
      <c r="L662" s="255"/>
      <c r="M662" s="254">
        <v>440</v>
      </c>
    </row>
    <row r="663" spans="1:13" s="256" customFormat="1" ht="12.75">
      <c r="A663" s="246"/>
      <c r="B663" s="247">
        <v>704515</v>
      </c>
      <c r="C663" s="248" t="s">
        <v>222</v>
      </c>
      <c r="D663" s="246" t="s">
        <v>105</v>
      </c>
      <c r="E663" s="246"/>
      <c r="F663" s="249"/>
      <c r="G663" s="250"/>
      <c r="H663" s="251">
        <v>1428873</v>
      </c>
      <c r="I663" s="252">
        <v>1601.1704545454545</v>
      </c>
      <c r="J663" s="253"/>
      <c r="K663" s="254">
        <v>440</v>
      </c>
      <c r="L663" s="255"/>
      <c r="M663" s="254">
        <v>440</v>
      </c>
    </row>
    <row r="664" spans="1:13" s="256" customFormat="1" ht="12.75">
      <c r="A664" s="246"/>
      <c r="B664" s="247">
        <v>875535</v>
      </c>
      <c r="C664" s="248" t="s">
        <v>222</v>
      </c>
      <c r="D664" s="246" t="s">
        <v>106</v>
      </c>
      <c r="E664" s="246"/>
      <c r="F664" s="249"/>
      <c r="G664" s="250"/>
      <c r="H664" s="251">
        <v>553338</v>
      </c>
      <c r="I664" s="252">
        <v>1945.6333333333334</v>
      </c>
      <c r="J664" s="253"/>
      <c r="K664" s="254">
        <v>450</v>
      </c>
      <c r="L664" s="255"/>
      <c r="M664" s="254">
        <v>450</v>
      </c>
    </row>
    <row r="665" spans="1:13" s="253" customFormat="1" ht="12.75">
      <c r="A665" s="257"/>
      <c r="B665" s="258">
        <v>-553338</v>
      </c>
      <c r="C665" s="257" t="s">
        <v>222</v>
      </c>
      <c r="D665" s="257" t="s">
        <v>113</v>
      </c>
      <c r="E665" s="257"/>
      <c r="F665" s="259"/>
      <c r="G665" s="260"/>
      <c r="H665" s="258">
        <v>1982211</v>
      </c>
      <c r="I665" s="261">
        <v>-1229.64</v>
      </c>
      <c r="J665" s="256"/>
      <c r="K665" s="262">
        <v>450</v>
      </c>
      <c r="L665" s="256"/>
      <c r="M665" s="262">
        <v>450</v>
      </c>
    </row>
    <row r="666" spans="1:13" s="116" customFormat="1" ht="12.75">
      <c r="A666" s="112"/>
      <c r="B666" s="113"/>
      <c r="C666" s="112"/>
      <c r="D666" s="112"/>
      <c r="E666" s="112"/>
      <c r="F666" s="86"/>
      <c r="G666" s="115"/>
      <c r="H666" s="113"/>
      <c r="I666" s="114"/>
      <c r="K666" s="33"/>
      <c r="L666" s="15"/>
      <c r="M666" s="33"/>
    </row>
    <row r="667" spans="1:13" s="116" customFormat="1" ht="12.75" hidden="1">
      <c r="A667" s="112"/>
      <c r="B667" s="113"/>
      <c r="C667" s="112"/>
      <c r="D667" s="112"/>
      <c r="E667" s="112"/>
      <c r="F667" s="86"/>
      <c r="G667" s="115"/>
      <c r="H667" s="113"/>
      <c r="I667" s="114"/>
      <c r="K667" s="33"/>
      <c r="L667" s="15"/>
      <c r="M667" s="33"/>
    </row>
    <row r="668" spans="1:13" s="116" customFormat="1" ht="12.75" hidden="1">
      <c r="A668" s="112"/>
      <c r="B668" s="113"/>
      <c r="C668" s="112"/>
      <c r="D668" s="112"/>
      <c r="E668" s="112"/>
      <c r="F668" s="86"/>
      <c r="G668" s="115"/>
      <c r="H668" s="113"/>
      <c r="I668" s="114"/>
      <c r="K668" s="33"/>
      <c r="L668" s="15"/>
      <c r="M668" s="33"/>
    </row>
    <row r="669" spans="2:13" ht="12.75" hidden="1">
      <c r="B669" s="7"/>
      <c r="H669" s="113"/>
      <c r="I669" s="22">
        <v>0</v>
      </c>
      <c r="M669" s="2">
        <v>500</v>
      </c>
    </row>
    <row r="670" spans="2:13" ht="12.75" hidden="1">
      <c r="B670" s="7"/>
      <c r="H670" s="113"/>
      <c r="I670" s="22">
        <v>0</v>
      </c>
      <c r="M670" s="2">
        <v>500</v>
      </c>
    </row>
    <row r="671" spans="2:13" ht="12.75" hidden="1">
      <c r="B671" s="7"/>
      <c r="H671" s="5">
        <v>0</v>
      </c>
      <c r="I671" s="22">
        <v>0</v>
      </c>
      <c r="M671" s="2">
        <v>500</v>
      </c>
    </row>
    <row r="672" spans="2:13" ht="12.75" hidden="1">
      <c r="B672" s="7"/>
      <c r="H672" s="5">
        <v>0</v>
      </c>
      <c r="I672" s="22">
        <v>0</v>
      </c>
      <c r="M672" s="2">
        <v>500</v>
      </c>
    </row>
    <row r="673" spans="2:13" ht="12.75" hidden="1">
      <c r="B673" s="7"/>
      <c r="H673" s="5">
        <v>0</v>
      </c>
      <c r="I673" s="22">
        <v>0</v>
      </c>
      <c r="M673" s="2">
        <v>500</v>
      </c>
    </row>
    <row r="674" spans="2:13" ht="12.75" hidden="1">
      <c r="B674" s="7"/>
      <c r="H674" s="5">
        <v>0</v>
      </c>
      <c r="I674" s="22">
        <v>0</v>
      </c>
      <c r="M674" s="2">
        <v>500</v>
      </c>
    </row>
    <row r="675" spans="2:13" ht="12.75" hidden="1">
      <c r="B675" s="7"/>
      <c r="H675" s="5">
        <v>0</v>
      </c>
      <c r="I675" s="22">
        <v>0</v>
      </c>
      <c r="M675" s="2">
        <v>500</v>
      </c>
    </row>
    <row r="676" spans="2:13" ht="12.75" hidden="1">
      <c r="B676" s="7"/>
      <c r="H676" s="5">
        <v>0</v>
      </c>
      <c r="I676" s="22">
        <v>0</v>
      </c>
      <c r="M676" s="2">
        <v>500</v>
      </c>
    </row>
    <row r="677" spans="2:13" ht="12.75" hidden="1">
      <c r="B677" s="7"/>
      <c r="H677" s="5">
        <v>0</v>
      </c>
      <c r="I677" s="22">
        <v>0</v>
      </c>
      <c r="M677" s="2">
        <v>500</v>
      </c>
    </row>
    <row r="678" spans="2:13" ht="12.75" hidden="1">
      <c r="B678" s="7"/>
      <c r="H678" s="5">
        <v>0</v>
      </c>
      <c r="I678" s="22">
        <v>0</v>
      </c>
      <c r="M678" s="2">
        <v>500</v>
      </c>
    </row>
    <row r="679" spans="2:13" ht="12.75" hidden="1">
      <c r="B679" s="7"/>
      <c r="H679" s="5">
        <v>0</v>
      </c>
      <c r="I679" s="22">
        <v>0</v>
      </c>
      <c r="M679" s="2">
        <v>500</v>
      </c>
    </row>
    <row r="680" spans="2:13" ht="12.75" hidden="1">
      <c r="B680" s="7"/>
      <c r="H680" s="5">
        <v>0</v>
      </c>
      <c r="I680" s="22">
        <v>0</v>
      </c>
      <c r="M680" s="2">
        <v>500</v>
      </c>
    </row>
    <row r="681" spans="2:13" ht="12.75" hidden="1">
      <c r="B681" s="7"/>
      <c r="H681" s="5">
        <v>0</v>
      </c>
      <c r="I681" s="22">
        <v>0</v>
      </c>
      <c r="M681" s="2">
        <v>500</v>
      </c>
    </row>
    <row r="682" spans="2:13" ht="12.75" hidden="1">
      <c r="B682" s="7"/>
      <c r="H682" s="5">
        <v>0</v>
      </c>
      <c r="I682" s="22">
        <v>0</v>
      </c>
      <c r="M682" s="2">
        <v>500</v>
      </c>
    </row>
    <row r="683" spans="8:13" ht="12.75" hidden="1">
      <c r="H683" s="5">
        <v>0</v>
      </c>
      <c r="I683" s="22">
        <v>0</v>
      </c>
      <c r="M683" s="2">
        <v>500</v>
      </c>
    </row>
    <row r="684" spans="2:13" ht="12.75" hidden="1">
      <c r="B684" s="6"/>
      <c r="H684" s="5">
        <v>0</v>
      </c>
      <c r="I684" s="22">
        <v>0</v>
      </c>
      <c r="M684" s="2">
        <v>500</v>
      </c>
    </row>
    <row r="685" spans="8:13" ht="12.75" hidden="1">
      <c r="H685" s="5">
        <v>0</v>
      </c>
      <c r="I685" s="22">
        <v>0</v>
      </c>
      <c r="M685" s="2">
        <v>500</v>
      </c>
    </row>
    <row r="686" spans="8:13" ht="12.75" hidden="1">
      <c r="H686" s="5">
        <v>0</v>
      </c>
      <c r="I686" s="22">
        <v>0</v>
      </c>
      <c r="M686" s="2">
        <v>500</v>
      </c>
    </row>
    <row r="687" spans="8:13" ht="12.75" hidden="1">
      <c r="H687" s="5">
        <v>0</v>
      </c>
      <c r="I687" s="22">
        <v>0</v>
      </c>
      <c r="M687" s="2">
        <v>500</v>
      </c>
    </row>
    <row r="688" spans="8:13" ht="12.75" hidden="1">
      <c r="H688" s="5">
        <v>0</v>
      </c>
      <c r="I688" s="22">
        <v>0</v>
      </c>
      <c r="M688" s="2">
        <v>500</v>
      </c>
    </row>
    <row r="689" spans="8:13" ht="12.75" hidden="1">
      <c r="H689" s="5">
        <v>0</v>
      </c>
      <c r="I689" s="22">
        <v>0</v>
      </c>
      <c r="M689" s="2">
        <v>500</v>
      </c>
    </row>
    <row r="690" spans="8:13" ht="12.75" hidden="1">
      <c r="H690" s="5">
        <v>0</v>
      </c>
      <c r="I690" s="22">
        <v>0</v>
      </c>
      <c r="M690" s="2">
        <v>500</v>
      </c>
    </row>
    <row r="691" spans="8:13" ht="12.75" hidden="1">
      <c r="H691" s="5">
        <v>0</v>
      </c>
      <c r="I691" s="22">
        <v>0</v>
      </c>
      <c r="M691" s="2">
        <v>500</v>
      </c>
    </row>
    <row r="692" spans="8:13" ht="12.75" hidden="1">
      <c r="H692" s="5">
        <v>0</v>
      </c>
      <c r="I692" s="22">
        <v>0</v>
      </c>
      <c r="M692" s="2">
        <v>500</v>
      </c>
    </row>
    <row r="693" spans="8:13" ht="12.75" hidden="1">
      <c r="H693" s="5">
        <v>0</v>
      </c>
      <c r="I693" s="22">
        <v>0</v>
      </c>
      <c r="M693" s="2">
        <v>500</v>
      </c>
    </row>
    <row r="694" spans="8:13" ht="12.75" hidden="1">
      <c r="H694" s="5">
        <v>0</v>
      </c>
      <c r="I694" s="22">
        <v>0</v>
      </c>
      <c r="M694" s="2">
        <v>500</v>
      </c>
    </row>
    <row r="695" spans="8:13" ht="12.75" hidden="1">
      <c r="H695" s="5">
        <v>0</v>
      </c>
      <c r="I695" s="22">
        <v>0</v>
      </c>
      <c r="M695" s="2">
        <v>500</v>
      </c>
    </row>
    <row r="696" spans="8:13" ht="12.75" hidden="1">
      <c r="H696" s="5">
        <v>0</v>
      </c>
      <c r="I696" s="22">
        <v>0</v>
      </c>
      <c r="M696" s="2">
        <v>500</v>
      </c>
    </row>
    <row r="697" spans="8:13" ht="12.75" hidden="1">
      <c r="H697" s="5">
        <v>0</v>
      </c>
      <c r="I697" s="22">
        <v>0</v>
      </c>
      <c r="M697" s="2">
        <v>500</v>
      </c>
    </row>
    <row r="698" spans="8:13" ht="12.75" hidden="1">
      <c r="H698" s="5">
        <v>0</v>
      </c>
      <c r="I698" s="22">
        <v>0</v>
      </c>
      <c r="M698" s="2">
        <v>500</v>
      </c>
    </row>
    <row r="699" spans="8:13" ht="12.75" hidden="1">
      <c r="H699" s="5">
        <v>0</v>
      </c>
      <c r="I699" s="22">
        <v>0</v>
      </c>
      <c r="M699" s="2">
        <v>500</v>
      </c>
    </row>
    <row r="700" spans="8:13" ht="12.75" hidden="1">
      <c r="H700" s="5">
        <v>0</v>
      </c>
      <c r="I700" s="22">
        <v>0</v>
      </c>
      <c r="M700" s="2">
        <v>500</v>
      </c>
    </row>
    <row r="701" spans="8:13" ht="12.75" hidden="1">
      <c r="H701" s="5">
        <v>0</v>
      </c>
      <c r="I701" s="22">
        <v>0</v>
      </c>
      <c r="M701" s="2">
        <v>500</v>
      </c>
    </row>
    <row r="702" spans="8:13" ht="12.75" hidden="1">
      <c r="H702" s="5">
        <v>0</v>
      </c>
      <c r="I702" s="22">
        <v>0</v>
      </c>
      <c r="M702" s="2">
        <v>500</v>
      </c>
    </row>
    <row r="703" spans="8:13" ht="12.75" hidden="1">
      <c r="H703" s="5">
        <v>0</v>
      </c>
      <c r="I703" s="22">
        <v>0</v>
      </c>
      <c r="M703" s="2">
        <v>500</v>
      </c>
    </row>
    <row r="704" spans="8:13" ht="12.75" hidden="1">
      <c r="H704" s="5">
        <v>0</v>
      </c>
      <c r="I704" s="22">
        <v>0</v>
      </c>
      <c r="M704" s="2">
        <v>500</v>
      </c>
    </row>
    <row r="705" spans="8:13" ht="12.75" hidden="1">
      <c r="H705" s="5">
        <v>0</v>
      </c>
      <c r="I705" s="22">
        <v>0</v>
      </c>
      <c r="M705" s="2">
        <v>500</v>
      </c>
    </row>
    <row r="706" spans="8:13" ht="12.75" hidden="1">
      <c r="H706" s="5">
        <v>0</v>
      </c>
      <c r="I706" s="22">
        <v>0</v>
      </c>
      <c r="M706" s="2">
        <v>500</v>
      </c>
    </row>
    <row r="707" spans="8:13" ht="12.75" hidden="1">
      <c r="H707" s="5">
        <v>0</v>
      </c>
      <c r="I707" s="22">
        <v>0</v>
      </c>
      <c r="M707" s="2">
        <v>500</v>
      </c>
    </row>
    <row r="708" spans="8:13" ht="12.75" hidden="1">
      <c r="H708" s="5">
        <v>0</v>
      </c>
      <c r="I708" s="22">
        <v>0</v>
      </c>
      <c r="M708" s="2">
        <v>500</v>
      </c>
    </row>
    <row r="709" spans="8:13" ht="12.75" hidden="1">
      <c r="H709" s="5">
        <v>0</v>
      </c>
      <c r="I709" s="22">
        <v>0</v>
      </c>
      <c r="M709" s="2">
        <v>500</v>
      </c>
    </row>
    <row r="710" spans="8:13" ht="12.75" hidden="1">
      <c r="H710" s="5">
        <v>0</v>
      </c>
      <c r="I710" s="22">
        <v>0</v>
      </c>
      <c r="M710" s="2">
        <v>500</v>
      </c>
    </row>
    <row r="711" spans="8:13" ht="12.75" hidden="1">
      <c r="H711" s="5">
        <v>0</v>
      </c>
      <c r="I711" s="22">
        <v>0</v>
      </c>
      <c r="M711" s="2">
        <v>500</v>
      </c>
    </row>
    <row r="712" spans="8:13" ht="12.75" hidden="1">
      <c r="H712" s="5">
        <v>0</v>
      </c>
      <c r="I712" s="22">
        <v>0</v>
      </c>
      <c r="M712" s="2">
        <v>500</v>
      </c>
    </row>
    <row r="713" spans="8:13" ht="12.75" hidden="1">
      <c r="H713" s="5">
        <v>0</v>
      </c>
      <c r="I713" s="22">
        <v>0</v>
      </c>
      <c r="M713" s="2">
        <v>500</v>
      </c>
    </row>
    <row r="714" spans="8:13" ht="12.75" hidden="1">
      <c r="H714" s="5">
        <v>0</v>
      </c>
      <c r="I714" s="22">
        <v>0</v>
      </c>
      <c r="M714" s="2">
        <v>500</v>
      </c>
    </row>
    <row r="715" spans="8:13" ht="12.75" hidden="1">
      <c r="H715" s="5">
        <v>0</v>
      </c>
      <c r="I715" s="22">
        <v>0</v>
      </c>
      <c r="M715" s="2">
        <v>500</v>
      </c>
    </row>
    <row r="716" spans="8:13" ht="12.75" hidden="1">
      <c r="H716" s="5">
        <v>0</v>
      </c>
      <c r="I716" s="22">
        <v>0</v>
      </c>
      <c r="M716" s="2">
        <v>500</v>
      </c>
    </row>
    <row r="717" spans="8:13" ht="12.75" hidden="1">
      <c r="H717" s="5">
        <v>0</v>
      </c>
      <c r="I717" s="22">
        <v>0</v>
      </c>
      <c r="M717" s="2">
        <v>500</v>
      </c>
    </row>
    <row r="718" spans="8:13" ht="12.75" hidden="1">
      <c r="H718" s="5">
        <v>0</v>
      </c>
      <c r="I718" s="22">
        <v>0</v>
      </c>
      <c r="M718" s="2">
        <v>500</v>
      </c>
    </row>
    <row r="719" spans="8:13" ht="12.75" hidden="1">
      <c r="H719" s="5">
        <v>0</v>
      </c>
      <c r="I719" s="22">
        <v>0</v>
      </c>
      <c r="M719" s="2">
        <v>500</v>
      </c>
    </row>
    <row r="720" spans="8:13" ht="12.75" hidden="1">
      <c r="H720" s="5">
        <v>0</v>
      </c>
      <c r="I720" s="22">
        <v>0</v>
      </c>
      <c r="M720" s="2">
        <v>500</v>
      </c>
    </row>
    <row r="721" spans="8:13" ht="12.75" hidden="1">
      <c r="H721" s="5">
        <v>0</v>
      </c>
      <c r="I721" s="22">
        <v>0</v>
      </c>
      <c r="M721" s="2">
        <v>500</v>
      </c>
    </row>
    <row r="722" spans="8:13" ht="12.75" hidden="1">
      <c r="H722" s="5">
        <v>0</v>
      </c>
      <c r="I722" s="22">
        <v>0</v>
      </c>
      <c r="M722" s="2">
        <v>500</v>
      </c>
    </row>
    <row r="723" spans="8:13" ht="12.75" hidden="1">
      <c r="H723" s="5">
        <v>0</v>
      </c>
      <c r="I723" s="22">
        <v>0</v>
      </c>
      <c r="M723" s="2">
        <v>500</v>
      </c>
    </row>
    <row r="724" spans="8:13" ht="12.75" hidden="1">
      <c r="H724" s="5">
        <v>0</v>
      </c>
      <c r="I724" s="22">
        <v>0</v>
      </c>
      <c r="M724" s="2">
        <v>500</v>
      </c>
    </row>
    <row r="725" spans="8:13" ht="12.75" hidden="1">
      <c r="H725" s="5">
        <v>0</v>
      </c>
      <c r="I725" s="22">
        <v>0</v>
      </c>
      <c r="M725" s="2">
        <v>500</v>
      </c>
    </row>
    <row r="726" spans="8:13" ht="12.75" hidden="1">
      <c r="H726" s="5">
        <v>0</v>
      </c>
      <c r="I726" s="22">
        <v>0</v>
      </c>
      <c r="M726" s="2">
        <v>500</v>
      </c>
    </row>
    <row r="727" spans="8:13" ht="12.75" hidden="1">
      <c r="H727" s="5">
        <v>0</v>
      </c>
      <c r="I727" s="22">
        <v>0</v>
      </c>
      <c r="M727" s="2">
        <v>500</v>
      </c>
    </row>
    <row r="728" spans="8:13" ht="12.75" hidden="1">
      <c r="H728" s="5">
        <v>0</v>
      </c>
      <c r="I728" s="22">
        <v>0</v>
      </c>
      <c r="M728" s="2">
        <v>500</v>
      </c>
    </row>
    <row r="729" spans="8:13" ht="12.75" hidden="1">
      <c r="H729" s="5">
        <v>0</v>
      </c>
      <c r="I729" s="22">
        <v>0</v>
      </c>
      <c r="M729" s="2">
        <v>500</v>
      </c>
    </row>
    <row r="730" spans="8:13" ht="12.75" hidden="1">
      <c r="H730" s="5">
        <v>0</v>
      </c>
      <c r="I730" s="22">
        <v>0</v>
      </c>
      <c r="M730" s="2">
        <v>500</v>
      </c>
    </row>
    <row r="731" spans="8:13" ht="12.75" hidden="1">
      <c r="H731" s="5">
        <v>0</v>
      </c>
      <c r="I731" s="22">
        <v>0</v>
      </c>
      <c r="M731" s="2">
        <v>500</v>
      </c>
    </row>
    <row r="732" spans="8:13" ht="12.75" hidden="1">
      <c r="H732" s="5">
        <v>0</v>
      </c>
      <c r="I732" s="22">
        <v>0</v>
      </c>
      <c r="M732" s="2">
        <v>500</v>
      </c>
    </row>
    <row r="733" spans="8:13" ht="12.75" hidden="1">
      <c r="H733" s="5">
        <v>0</v>
      </c>
      <c r="I733" s="22">
        <v>0</v>
      </c>
      <c r="M733" s="2">
        <v>500</v>
      </c>
    </row>
    <row r="734" spans="8:13" ht="12.75" hidden="1">
      <c r="H734" s="5">
        <v>0</v>
      </c>
      <c r="I734" s="22">
        <v>0</v>
      </c>
      <c r="M734" s="2">
        <v>500</v>
      </c>
    </row>
    <row r="735" spans="8:13" ht="12.75" hidden="1">
      <c r="H735" s="5">
        <v>0</v>
      </c>
      <c r="I735" s="22">
        <v>0</v>
      </c>
      <c r="M735" s="2">
        <v>500</v>
      </c>
    </row>
    <row r="736" spans="8:13" ht="12.75" hidden="1">
      <c r="H736" s="5">
        <v>0</v>
      </c>
      <c r="I736" s="22">
        <v>0</v>
      </c>
      <c r="M736" s="2">
        <v>500</v>
      </c>
    </row>
    <row r="737" spans="8:13" ht="12.75" hidden="1">
      <c r="H737" s="5">
        <v>0</v>
      </c>
      <c r="I737" s="22">
        <v>0</v>
      </c>
      <c r="M737" s="2">
        <v>500</v>
      </c>
    </row>
    <row r="738" spans="8:13" ht="12.75" hidden="1">
      <c r="H738" s="5">
        <v>0</v>
      </c>
      <c r="I738" s="22">
        <v>0</v>
      </c>
      <c r="M738" s="2">
        <v>500</v>
      </c>
    </row>
    <row r="739" spans="8:13" ht="12.75" hidden="1">
      <c r="H739" s="5">
        <v>0</v>
      </c>
      <c r="I739" s="22">
        <v>0</v>
      </c>
      <c r="M739" s="2">
        <v>500</v>
      </c>
    </row>
    <row r="740" spans="8:13" ht="12.75" hidden="1">
      <c r="H740" s="5">
        <v>0</v>
      </c>
      <c r="I740" s="22">
        <v>0</v>
      </c>
      <c r="M740" s="2">
        <v>500</v>
      </c>
    </row>
    <row r="741" spans="8:13" ht="12.75" hidden="1">
      <c r="H741" s="5">
        <v>0</v>
      </c>
      <c r="I741" s="22">
        <v>0</v>
      </c>
      <c r="M741" s="2">
        <v>500</v>
      </c>
    </row>
    <row r="742" spans="8:13" ht="12.75" hidden="1">
      <c r="H742" s="5">
        <v>0</v>
      </c>
      <c r="I742" s="22">
        <v>0</v>
      </c>
      <c r="M742" s="2">
        <v>500</v>
      </c>
    </row>
    <row r="743" spans="8:13" ht="12.75" hidden="1">
      <c r="H743" s="5">
        <v>0</v>
      </c>
      <c r="I743" s="22">
        <v>0</v>
      </c>
      <c r="M743" s="2">
        <v>500</v>
      </c>
    </row>
    <row r="744" spans="8:13" ht="12.75" hidden="1">
      <c r="H744" s="5">
        <v>0</v>
      </c>
      <c r="I744" s="22">
        <v>0</v>
      </c>
      <c r="M744" s="2">
        <v>500</v>
      </c>
    </row>
    <row r="745" spans="8:13" ht="12.75" hidden="1">
      <c r="H745" s="5">
        <v>0</v>
      </c>
      <c r="I745" s="22">
        <v>0</v>
      </c>
      <c r="M745" s="2">
        <v>500</v>
      </c>
    </row>
    <row r="746" spans="8:13" ht="12.75" hidden="1">
      <c r="H746" s="5">
        <v>0</v>
      </c>
      <c r="I746" s="22">
        <v>0</v>
      </c>
      <c r="M746" s="2">
        <v>500</v>
      </c>
    </row>
    <row r="747" spans="8:13" ht="12.75" hidden="1">
      <c r="H747" s="5">
        <v>0</v>
      </c>
      <c r="I747" s="22">
        <v>0</v>
      </c>
      <c r="M747" s="2">
        <v>500</v>
      </c>
    </row>
    <row r="748" spans="8:13" ht="12.75" hidden="1">
      <c r="H748" s="5">
        <v>0</v>
      </c>
      <c r="I748" s="22">
        <v>0</v>
      </c>
      <c r="M748" s="2">
        <v>500</v>
      </c>
    </row>
    <row r="749" spans="8:13" ht="12.75" hidden="1">
      <c r="H749" s="5">
        <v>0</v>
      </c>
      <c r="I749" s="22">
        <v>0</v>
      </c>
      <c r="M749" s="2">
        <v>500</v>
      </c>
    </row>
    <row r="750" spans="8:13" ht="12.75" hidden="1">
      <c r="H750" s="5">
        <v>0</v>
      </c>
      <c r="I750" s="22">
        <v>0</v>
      </c>
      <c r="M750" s="2">
        <v>500</v>
      </c>
    </row>
    <row r="751" spans="8:13" ht="12.75" hidden="1">
      <c r="H751" s="5">
        <v>0</v>
      </c>
      <c r="I751" s="22">
        <v>0</v>
      </c>
      <c r="M751" s="2">
        <v>500</v>
      </c>
    </row>
    <row r="752" spans="8:13" ht="12.75" hidden="1">
      <c r="H752" s="5">
        <v>0</v>
      </c>
      <c r="I752" s="22">
        <v>0</v>
      </c>
      <c r="M752" s="2">
        <v>500</v>
      </c>
    </row>
    <row r="753" spans="8:13" ht="12.75" hidden="1">
      <c r="H753" s="5">
        <v>0</v>
      </c>
      <c r="I753" s="22">
        <v>0</v>
      </c>
      <c r="M753" s="2">
        <v>500</v>
      </c>
    </row>
    <row r="754" spans="8:13" ht="12.75" hidden="1">
      <c r="H754" s="5">
        <v>0</v>
      </c>
      <c r="I754" s="22">
        <v>0</v>
      </c>
      <c r="M754" s="2">
        <v>500</v>
      </c>
    </row>
    <row r="755" spans="8:13" ht="12.75" hidden="1">
      <c r="H755" s="5">
        <v>0</v>
      </c>
      <c r="I755" s="22">
        <v>0</v>
      </c>
      <c r="M755" s="2">
        <v>500</v>
      </c>
    </row>
    <row r="756" spans="8:13" ht="12.75" hidden="1">
      <c r="H756" s="5">
        <v>0</v>
      </c>
      <c r="I756" s="22">
        <v>0</v>
      </c>
      <c r="M756" s="2">
        <v>500</v>
      </c>
    </row>
    <row r="757" spans="8:13" ht="12.75" hidden="1">
      <c r="H757" s="5">
        <v>0</v>
      </c>
      <c r="I757" s="22">
        <v>0</v>
      </c>
      <c r="M757" s="2">
        <v>500</v>
      </c>
    </row>
    <row r="758" spans="8:13" ht="12.75" hidden="1">
      <c r="H758" s="5">
        <v>0</v>
      </c>
      <c r="I758" s="22">
        <v>0</v>
      </c>
      <c r="M758" s="2">
        <v>500</v>
      </c>
    </row>
    <row r="759" spans="8:13" ht="12.75" hidden="1">
      <c r="H759" s="5">
        <v>0</v>
      </c>
      <c r="I759" s="22">
        <v>0</v>
      </c>
      <c r="M759" s="2">
        <v>500</v>
      </c>
    </row>
    <row r="760" spans="8:13" ht="12.75" hidden="1">
      <c r="H760" s="5">
        <v>0</v>
      </c>
      <c r="I760" s="22">
        <v>0</v>
      </c>
      <c r="M760" s="2">
        <v>500</v>
      </c>
    </row>
    <row r="761" spans="8:13" ht="12.75" hidden="1">
      <c r="H761" s="5">
        <v>0</v>
      </c>
      <c r="I761" s="22">
        <v>0</v>
      </c>
      <c r="M761" s="2">
        <v>500</v>
      </c>
    </row>
    <row r="762" spans="8:13" ht="12.75" hidden="1">
      <c r="H762" s="5">
        <v>0</v>
      </c>
      <c r="I762" s="22">
        <v>0</v>
      </c>
      <c r="M762" s="2">
        <v>500</v>
      </c>
    </row>
    <row r="763" spans="8:13" ht="12.75" hidden="1">
      <c r="H763" s="5">
        <v>0</v>
      </c>
      <c r="I763" s="22">
        <v>0</v>
      </c>
      <c r="M763" s="2">
        <v>500</v>
      </c>
    </row>
    <row r="764" spans="8:13" ht="12.75" hidden="1">
      <c r="H764" s="5">
        <v>0</v>
      </c>
      <c r="I764" s="22">
        <v>0</v>
      </c>
      <c r="M764" s="2">
        <v>500</v>
      </c>
    </row>
    <row r="765" spans="8:13" ht="12.75" hidden="1">
      <c r="H765" s="5">
        <v>0</v>
      </c>
      <c r="I765" s="22">
        <v>0</v>
      </c>
      <c r="M765" s="2">
        <v>500</v>
      </c>
    </row>
    <row r="766" spans="8:13" ht="12.75" hidden="1">
      <c r="H766" s="5">
        <v>0</v>
      </c>
      <c r="I766" s="22">
        <v>0</v>
      </c>
      <c r="M766" s="2">
        <v>500</v>
      </c>
    </row>
    <row r="767" spans="8:13" ht="12.75" hidden="1">
      <c r="H767" s="5">
        <v>0</v>
      </c>
      <c r="I767" s="22">
        <v>0</v>
      </c>
      <c r="M767" s="2">
        <v>500</v>
      </c>
    </row>
    <row r="768" spans="8:13" ht="12.75" hidden="1">
      <c r="H768" s="5">
        <v>0</v>
      </c>
      <c r="I768" s="22">
        <v>0</v>
      </c>
      <c r="M768" s="2">
        <v>500</v>
      </c>
    </row>
    <row r="769" spans="8:13" ht="12.75" hidden="1">
      <c r="H769" s="5">
        <v>0</v>
      </c>
      <c r="I769" s="22">
        <v>0</v>
      </c>
      <c r="M769" s="2">
        <v>500</v>
      </c>
    </row>
    <row r="770" spans="8:13" ht="12.75" hidden="1">
      <c r="H770" s="5">
        <v>0</v>
      </c>
      <c r="I770" s="22">
        <v>0</v>
      </c>
      <c r="M770" s="2">
        <v>500</v>
      </c>
    </row>
    <row r="771" spans="8:13" ht="12.75" hidden="1">
      <c r="H771" s="5">
        <v>0</v>
      </c>
      <c r="I771" s="22">
        <v>0</v>
      </c>
      <c r="M771" s="2">
        <v>500</v>
      </c>
    </row>
    <row r="772" spans="8:13" ht="12.75" hidden="1">
      <c r="H772" s="5">
        <v>0</v>
      </c>
      <c r="I772" s="22">
        <v>0</v>
      </c>
      <c r="M772" s="2">
        <v>500</v>
      </c>
    </row>
    <row r="773" spans="8:13" ht="12.75" hidden="1">
      <c r="H773" s="5">
        <v>0</v>
      </c>
      <c r="I773" s="22">
        <v>0</v>
      </c>
      <c r="M773" s="2">
        <v>500</v>
      </c>
    </row>
    <row r="774" spans="8:13" ht="12.75" hidden="1">
      <c r="H774" s="5">
        <v>0</v>
      </c>
      <c r="I774" s="22">
        <v>0</v>
      </c>
      <c r="M774" s="2">
        <v>500</v>
      </c>
    </row>
    <row r="775" spans="8:13" ht="12.75" hidden="1">
      <c r="H775" s="5">
        <v>0</v>
      </c>
      <c r="I775" s="22">
        <v>0</v>
      </c>
      <c r="M775" s="2">
        <v>500</v>
      </c>
    </row>
    <row r="776" spans="8:13" ht="12.75" hidden="1">
      <c r="H776" s="5">
        <v>0</v>
      </c>
      <c r="I776" s="22">
        <v>0</v>
      </c>
      <c r="M776" s="2">
        <v>500</v>
      </c>
    </row>
    <row r="777" spans="8:13" ht="12.75" hidden="1">
      <c r="H777" s="5">
        <v>0</v>
      </c>
      <c r="I777" s="22">
        <v>0</v>
      </c>
      <c r="M777" s="2">
        <v>500</v>
      </c>
    </row>
    <row r="778" spans="8:13" ht="12.75" hidden="1">
      <c r="H778" s="5">
        <v>0</v>
      </c>
      <c r="I778" s="22">
        <v>0</v>
      </c>
      <c r="M778" s="2">
        <v>500</v>
      </c>
    </row>
    <row r="779" spans="8:13" ht="12.75" hidden="1">
      <c r="H779" s="5">
        <v>0</v>
      </c>
      <c r="I779" s="22">
        <v>0</v>
      </c>
      <c r="M779" s="2">
        <v>500</v>
      </c>
    </row>
    <row r="780" spans="8:13" ht="12.75" hidden="1">
      <c r="H780" s="5">
        <v>0</v>
      </c>
      <c r="I780" s="22">
        <v>0</v>
      </c>
      <c r="M780" s="2">
        <v>500</v>
      </c>
    </row>
    <row r="781" spans="8:13" ht="12.75" hidden="1">
      <c r="H781" s="5">
        <v>0</v>
      </c>
      <c r="I781" s="22">
        <v>0</v>
      </c>
      <c r="M781" s="2">
        <v>500</v>
      </c>
    </row>
    <row r="782" spans="8:13" ht="12.75" hidden="1">
      <c r="H782" s="5">
        <v>0</v>
      </c>
      <c r="I782" s="22">
        <v>0</v>
      </c>
      <c r="M782" s="2">
        <v>500</v>
      </c>
    </row>
    <row r="783" spans="8:13" ht="12.75" hidden="1">
      <c r="H783" s="5">
        <v>0</v>
      </c>
      <c r="I783" s="22">
        <v>0</v>
      </c>
      <c r="M783" s="2">
        <v>500</v>
      </c>
    </row>
    <row r="784" spans="8:13" ht="12.75" hidden="1">
      <c r="H784" s="5">
        <v>0</v>
      </c>
      <c r="I784" s="22">
        <v>0</v>
      </c>
      <c r="M784" s="2">
        <v>500</v>
      </c>
    </row>
    <row r="785" spans="8:13" ht="12.75" hidden="1">
      <c r="H785" s="5">
        <v>0</v>
      </c>
      <c r="I785" s="22">
        <v>0</v>
      </c>
      <c r="M785" s="2">
        <v>500</v>
      </c>
    </row>
    <row r="786" spans="8:13" ht="12.75" hidden="1">
      <c r="H786" s="5">
        <v>0</v>
      </c>
      <c r="I786" s="22">
        <v>0</v>
      </c>
      <c r="M786" s="2">
        <v>500</v>
      </c>
    </row>
    <row r="787" spans="8:13" ht="12.75" hidden="1">
      <c r="H787" s="5">
        <v>0</v>
      </c>
      <c r="I787" s="22">
        <v>0</v>
      </c>
      <c r="M787" s="2">
        <v>500</v>
      </c>
    </row>
    <row r="788" spans="8:13" ht="12.75" hidden="1">
      <c r="H788" s="5">
        <v>0</v>
      </c>
      <c r="I788" s="22">
        <v>0</v>
      </c>
      <c r="M788" s="2">
        <v>500</v>
      </c>
    </row>
    <row r="789" spans="8:13" ht="12.75" hidden="1">
      <c r="H789" s="5">
        <v>0</v>
      </c>
      <c r="I789" s="22">
        <v>0</v>
      </c>
      <c r="M789" s="2">
        <v>500</v>
      </c>
    </row>
    <row r="790" spans="8:13" ht="12.75" hidden="1">
      <c r="H790" s="5">
        <v>0</v>
      </c>
      <c r="I790" s="22">
        <v>0</v>
      </c>
      <c r="M790" s="2">
        <v>500</v>
      </c>
    </row>
    <row r="791" spans="8:13" ht="12.75" hidden="1">
      <c r="H791" s="5">
        <v>0</v>
      </c>
      <c r="I791" s="22">
        <v>0</v>
      </c>
      <c r="M791" s="2">
        <v>500</v>
      </c>
    </row>
    <row r="792" spans="8:13" ht="12.75" hidden="1">
      <c r="H792" s="5">
        <v>0</v>
      </c>
      <c r="I792" s="22">
        <v>0</v>
      </c>
      <c r="M792" s="2">
        <v>500</v>
      </c>
    </row>
    <row r="793" spans="8:13" ht="12.75" hidden="1">
      <c r="H793" s="5">
        <v>0</v>
      </c>
      <c r="I793" s="22">
        <v>0</v>
      </c>
      <c r="M793" s="2">
        <v>500</v>
      </c>
    </row>
    <row r="794" spans="8:13" ht="12.75" hidden="1">
      <c r="H794" s="5">
        <v>0</v>
      </c>
      <c r="I794" s="22">
        <v>0</v>
      </c>
      <c r="M794" s="2">
        <v>500</v>
      </c>
    </row>
    <row r="795" spans="8:13" ht="12.75" hidden="1">
      <c r="H795" s="5">
        <v>0</v>
      </c>
      <c r="I795" s="22">
        <v>0</v>
      </c>
      <c r="M795" s="2">
        <v>500</v>
      </c>
    </row>
    <row r="796" spans="8:13" ht="12.75" hidden="1">
      <c r="H796" s="5">
        <v>0</v>
      </c>
      <c r="I796" s="22">
        <v>0</v>
      </c>
      <c r="M796" s="2">
        <v>500</v>
      </c>
    </row>
    <row r="797" spans="8:13" ht="12.75" hidden="1">
      <c r="H797" s="5">
        <v>0</v>
      </c>
      <c r="I797" s="22">
        <v>0</v>
      </c>
      <c r="M797" s="2">
        <v>500</v>
      </c>
    </row>
    <row r="798" spans="8:13" ht="12.75" hidden="1">
      <c r="H798" s="5">
        <v>0</v>
      </c>
      <c r="I798" s="22">
        <v>0</v>
      </c>
      <c r="M798" s="2">
        <v>500</v>
      </c>
    </row>
    <row r="799" spans="8:13" ht="12.75" hidden="1">
      <c r="H799" s="5">
        <v>0</v>
      </c>
      <c r="I799" s="22">
        <v>0</v>
      </c>
      <c r="M799" s="2">
        <v>500</v>
      </c>
    </row>
    <row r="800" spans="8:13" ht="12.75" hidden="1">
      <c r="H800" s="5">
        <v>0</v>
      </c>
      <c r="I800" s="22">
        <v>0</v>
      </c>
      <c r="M800" s="2">
        <v>500</v>
      </c>
    </row>
    <row r="801" spans="8:13" ht="12.75" hidden="1">
      <c r="H801" s="5">
        <v>0</v>
      </c>
      <c r="I801" s="22">
        <v>0</v>
      </c>
      <c r="M801" s="2">
        <v>500</v>
      </c>
    </row>
    <row r="802" spans="8:13" ht="12.75" hidden="1">
      <c r="H802" s="5">
        <v>0</v>
      </c>
      <c r="I802" s="22">
        <v>0</v>
      </c>
      <c r="M802" s="2">
        <v>500</v>
      </c>
    </row>
    <row r="803" spans="8:13" ht="12.75" hidden="1">
      <c r="H803" s="5">
        <v>0</v>
      </c>
      <c r="I803" s="22">
        <v>0</v>
      </c>
      <c r="M803" s="2">
        <v>500</v>
      </c>
    </row>
    <row r="804" spans="8:13" ht="12.75" hidden="1">
      <c r="H804" s="5">
        <v>0</v>
      </c>
      <c r="I804" s="22">
        <v>0</v>
      </c>
      <c r="M804" s="2">
        <v>500</v>
      </c>
    </row>
    <row r="805" spans="8:13" ht="12.75" hidden="1">
      <c r="H805" s="5">
        <v>0</v>
      </c>
      <c r="I805" s="22">
        <v>0</v>
      </c>
      <c r="M805" s="2">
        <v>500</v>
      </c>
    </row>
    <row r="806" spans="8:13" ht="12.75" hidden="1">
      <c r="H806" s="5">
        <v>0</v>
      </c>
      <c r="I806" s="22">
        <v>0</v>
      </c>
      <c r="M806" s="2">
        <v>500</v>
      </c>
    </row>
    <row r="807" spans="8:13" ht="12.75" hidden="1">
      <c r="H807" s="5">
        <v>0</v>
      </c>
      <c r="I807" s="22">
        <v>0</v>
      </c>
      <c r="M807" s="2">
        <v>500</v>
      </c>
    </row>
    <row r="808" spans="8:13" ht="12.75" hidden="1">
      <c r="H808" s="5">
        <v>0</v>
      </c>
      <c r="I808" s="22">
        <v>0</v>
      </c>
      <c r="M808" s="2">
        <v>500</v>
      </c>
    </row>
    <row r="809" spans="8:13" ht="12.75" hidden="1">
      <c r="H809" s="5">
        <v>0</v>
      </c>
      <c r="I809" s="22">
        <v>0</v>
      </c>
      <c r="M809" s="2">
        <v>500</v>
      </c>
    </row>
    <row r="810" spans="8:13" ht="12.75" hidden="1">
      <c r="H810" s="5">
        <v>0</v>
      </c>
      <c r="I810" s="22">
        <v>0</v>
      </c>
      <c r="M810" s="2">
        <v>500</v>
      </c>
    </row>
    <row r="811" spans="8:13" ht="12.75" hidden="1">
      <c r="H811" s="5">
        <v>0</v>
      </c>
      <c r="I811" s="22">
        <v>0</v>
      </c>
      <c r="M811" s="2">
        <v>500</v>
      </c>
    </row>
    <row r="812" spans="8:13" ht="12.75" hidden="1">
      <c r="H812" s="5">
        <v>0</v>
      </c>
      <c r="I812" s="22">
        <v>0</v>
      </c>
      <c r="M812" s="2">
        <v>500</v>
      </c>
    </row>
    <row r="813" spans="8:13" ht="12.75" hidden="1">
      <c r="H813" s="5">
        <v>0</v>
      </c>
      <c r="I813" s="22">
        <v>0</v>
      </c>
      <c r="M813" s="2">
        <v>500</v>
      </c>
    </row>
    <row r="814" spans="8:13" ht="12.75" hidden="1">
      <c r="H814" s="5">
        <v>0</v>
      </c>
      <c r="I814" s="22">
        <v>0</v>
      </c>
      <c r="M814" s="2">
        <v>500</v>
      </c>
    </row>
    <row r="815" spans="8:13" ht="12.75" hidden="1">
      <c r="H815" s="5">
        <v>0</v>
      </c>
      <c r="I815" s="22">
        <v>0</v>
      </c>
      <c r="M815" s="2">
        <v>500</v>
      </c>
    </row>
    <row r="816" spans="8:13" ht="12.75" hidden="1">
      <c r="H816" s="5">
        <v>0</v>
      </c>
      <c r="I816" s="22">
        <v>0</v>
      </c>
      <c r="M816" s="2">
        <v>500</v>
      </c>
    </row>
    <row r="817" spans="8:13" ht="12.75" hidden="1">
      <c r="H817" s="5">
        <v>0</v>
      </c>
      <c r="I817" s="22">
        <v>0</v>
      </c>
      <c r="M817" s="2">
        <v>500</v>
      </c>
    </row>
    <row r="818" spans="8:13" ht="12.75" hidden="1">
      <c r="H818" s="5">
        <v>0</v>
      </c>
      <c r="I818" s="22">
        <v>0</v>
      </c>
      <c r="M818" s="2">
        <v>500</v>
      </c>
    </row>
    <row r="819" spans="8:13" ht="12.75" hidden="1">
      <c r="H819" s="5">
        <v>0</v>
      </c>
      <c r="I819" s="22">
        <v>0</v>
      </c>
      <c r="M819" s="2">
        <v>500</v>
      </c>
    </row>
    <row r="820" spans="8:13" ht="12.75" hidden="1">
      <c r="H820" s="5">
        <v>0</v>
      </c>
      <c r="I820" s="22">
        <v>0</v>
      </c>
      <c r="M820" s="2">
        <v>500</v>
      </c>
    </row>
    <row r="821" spans="8:13" ht="12.75" hidden="1">
      <c r="H821" s="5">
        <v>0</v>
      </c>
      <c r="I821" s="22">
        <v>0</v>
      </c>
      <c r="M821" s="2">
        <v>500</v>
      </c>
    </row>
    <row r="822" spans="8:13" ht="12.75" hidden="1">
      <c r="H822" s="5">
        <v>0</v>
      </c>
      <c r="I822" s="22">
        <v>0</v>
      </c>
      <c r="M822" s="2">
        <v>500</v>
      </c>
    </row>
    <row r="823" spans="8:13" ht="12.75" hidden="1">
      <c r="H823" s="5">
        <v>0</v>
      </c>
      <c r="I823" s="22">
        <v>0</v>
      </c>
      <c r="M823" s="2">
        <v>500</v>
      </c>
    </row>
    <row r="824" spans="8:13" ht="12.75" hidden="1">
      <c r="H824" s="5">
        <v>0</v>
      </c>
      <c r="I824" s="22">
        <v>0</v>
      </c>
      <c r="M824" s="2">
        <v>500</v>
      </c>
    </row>
    <row r="825" spans="8:13" ht="12.75" hidden="1">
      <c r="H825" s="5">
        <v>0</v>
      </c>
      <c r="I825" s="22">
        <v>0</v>
      </c>
      <c r="M825" s="2">
        <v>500</v>
      </c>
    </row>
    <row r="826" spans="8:13" ht="12.75" hidden="1">
      <c r="H826" s="5">
        <v>0</v>
      </c>
      <c r="I826" s="22">
        <v>0</v>
      </c>
      <c r="M826" s="2">
        <v>500</v>
      </c>
    </row>
    <row r="827" spans="8:13" ht="12.75" hidden="1">
      <c r="H827" s="5">
        <v>0</v>
      </c>
      <c r="I827" s="22">
        <v>0</v>
      </c>
      <c r="M827" s="2">
        <v>500</v>
      </c>
    </row>
    <row r="828" spans="8:13" ht="12.75" hidden="1">
      <c r="H828" s="5">
        <v>0</v>
      </c>
      <c r="I828" s="22">
        <v>0</v>
      </c>
      <c r="M828" s="2">
        <v>500</v>
      </c>
    </row>
    <row r="829" spans="8:13" ht="12.75" hidden="1">
      <c r="H829" s="5">
        <v>0</v>
      </c>
      <c r="I829" s="22">
        <v>0</v>
      </c>
      <c r="M829" s="2">
        <v>500</v>
      </c>
    </row>
    <row r="830" spans="8:13" ht="12.75" hidden="1">
      <c r="H830" s="5">
        <v>0</v>
      </c>
      <c r="I830" s="22">
        <v>0</v>
      </c>
      <c r="M830" s="2">
        <v>500</v>
      </c>
    </row>
    <row r="831" spans="8:13" ht="12.75" hidden="1">
      <c r="H831" s="5">
        <v>0</v>
      </c>
      <c r="I831" s="22">
        <v>0</v>
      </c>
      <c r="M831" s="2">
        <v>500</v>
      </c>
    </row>
    <row r="832" spans="8:13" ht="12.75" hidden="1">
      <c r="H832" s="5">
        <v>0</v>
      </c>
      <c r="I832" s="22">
        <v>0</v>
      </c>
      <c r="M832" s="2">
        <v>500</v>
      </c>
    </row>
    <row r="833" spans="8:13" ht="12.75" hidden="1">
      <c r="H833" s="5">
        <v>0</v>
      </c>
      <c r="I833" s="22">
        <v>0</v>
      </c>
      <c r="M833" s="2">
        <v>500</v>
      </c>
    </row>
    <row r="834" spans="8:13" ht="12.75" hidden="1">
      <c r="H834" s="5">
        <v>0</v>
      </c>
      <c r="I834" s="22">
        <v>0</v>
      </c>
      <c r="M834" s="2">
        <v>500</v>
      </c>
    </row>
    <row r="835" spans="8:13" ht="12.75" hidden="1">
      <c r="H835" s="5">
        <v>0</v>
      </c>
      <c r="I835" s="22">
        <v>0</v>
      </c>
      <c r="M835" s="2">
        <v>500</v>
      </c>
    </row>
    <row r="836" spans="8:13" ht="12.75" hidden="1">
      <c r="H836" s="5">
        <v>0</v>
      </c>
      <c r="I836" s="22">
        <v>0</v>
      </c>
      <c r="M836" s="2">
        <v>500</v>
      </c>
    </row>
    <row r="837" spans="8:13" ht="12.75" hidden="1">
      <c r="H837" s="5">
        <v>0</v>
      </c>
      <c r="I837" s="22">
        <v>0</v>
      </c>
      <c r="M837" s="2">
        <v>500</v>
      </c>
    </row>
    <row r="838" spans="8:13" ht="12.75" hidden="1">
      <c r="H838" s="5">
        <v>0</v>
      </c>
      <c r="I838" s="22">
        <v>0</v>
      </c>
      <c r="M838" s="2">
        <v>500</v>
      </c>
    </row>
    <row r="839" spans="8:13" ht="12.75" hidden="1">
      <c r="H839" s="5">
        <v>0</v>
      </c>
      <c r="I839" s="22">
        <v>0</v>
      </c>
      <c r="M839" s="2">
        <v>500</v>
      </c>
    </row>
    <row r="840" spans="8:13" ht="12.75" hidden="1">
      <c r="H840" s="5">
        <v>0</v>
      </c>
      <c r="I840" s="22">
        <v>0</v>
      </c>
      <c r="M840" s="2">
        <v>500</v>
      </c>
    </row>
    <row r="841" spans="8:13" ht="12.75" hidden="1">
      <c r="H841" s="5">
        <v>0</v>
      </c>
      <c r="I841" s="22">
        <v>0</v>
      </c>
      <c r="M841" s="2">
        <v>500</v>
      </c>
    </row>
    <row r="842" spans="8:13" ht="12.75" hidden="1">
      <c r="H842" s="5">
        <v>0</v>
      </c>
      <c r="I842" s="22">
        <v>0</v>
      </c>
      <c r="M842" s="2">
        <v>500</v>
      </c>
    </row>
    <row r="843" spans="8:13" ht="12.75" hidden="1">
      <c r="H843" s="5">
        <v>0</v>
      </c>
      <c r="I843" s="22">
        <v>0</v>
      </c>
      <c r="M843" s="2">
        <v>500</v>
      </c>
    </row>
    <row r="844" spans="8:13" ht="12.75" hidden="1">
      <c r="H844" s="5">
        <v>0</v>
      </c>
      <c r="I844" s="22">
        <v>0</v>
      </c>
      <c r="M844" s="2">
        <v>500</v>
      </c>
    </row>
    <row r="845" spans="8:13" ht="12.75" hidden="1">
      <c r="H845" s="5">
        <v>0</v>
      </c>
      <c r="I845" s="22">
        <v>0</v>
      </c>
      <c r="M845" s="2">
        <v>500</v>
      </c>
    </row>
    <row r="846" spans="8:13" ht="12.75" hidden="1">
      <c r="H846" s="5">
        <v>0</v>
      </c>
      <c r="I846" s="22">
        <v>0</v>
      </c>
      <c r="M846" s="2">
        <v>500</v>
      </c>
    </row>
    <row r="847" spans="8:13" ht="12.75" hidden="1">
      <c r="H847" s="5">
        <v>0</v>
      </c>
      <c r="I847" s="22">
        <v>0</v>
      </c>
      <c r="M847" s="2">
        <v>500</v>
      </c>
    </row>
    <row r="848" spans="8:13" ht="12.75" hidden="1">
      <c r="H848" s="5">
        <v>0</v>
      </c>
      <c r="I848" s="22">
        <v>0</v>
      </c>
      <c r="M848" s="2">
        <v>500</v>
      </c>
    </row>
    <row r="849" spans="8:13" ht="12.75" hidden="1">
      <c r="H849" s="5">
        <v>0</v>
      </c>
      <c r="I849" s="22">
        <v>0</v>
      </c>
      <c r="M849" s="2">
        <v>500</v>
      </c>
    </row>
    <row r="850" spans="8:13" ht="12.75" hidden="1">
      <c r="H850" s="5">
        <v>0</v>
      </c>
      <c r="I850" s="22">
        <v>0</v>
      </c>
      <c r="M850" s="2">
        <v>500</v>
      </c>
    </row>
    <row r="851" spans="8:13" ht="12.75" hidden="1">
      <c r="H851" s="5">
        <v>0</v>
      </c>
      <c r="I851" s="22">
        <v>0</v>
      </c>
      <c r="M851" s="2">
        <v>500</v>
      </c>
    </row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  <row r="1000" ht="12.75" hidden="1"/>
    <row r="1001" ht="12.75" hidden="1"/>
    <row r="1002" ht="12.75" hidden="1"/>
    <row r="1003" ht="12.75" hidden="1"/>
    <row r="1004" ht="12.75" hidden="1"/>
    <row r="1005" ht="12.75" hidden="1"/>
    <row r="1006" ht="12.75" hidden="1"/>
    <row r="1007" ht="12.75" hidden="1"/>
    <row r="1008" ht="12.75" hidden="1"/>
    <row r="1009" ht="12.75" hidden="1"/>
    <row r="1010" ht="12.75" hidden="1"/>
    <row r="1011" ht="12.75" hidden="1"/>
    <row r="1012" ht="12.75" hidden="1"/>
    <row r="1013" ht="12.75" hidden="1"/>
    <row r="1014" ht="12.75" hidden="1"/>
    <row r="1015" ht="12.75" hidden="1"/>
    <row r="1016" ht="12.75" hidden="1"/>
    <row r="1017" ht="12.75" hidden="1"/>
    <row r="1018" ht="12.75" hidden="1"/>
    <row r="1019" ht="12.75" hidden="1"/>
    <row r="1020" ht="12.75" hidden="1"/>
    <row r="1021" ht="12.75" hidden="1"/>
    <row r="1022" ht="12.75" hidden="1"/>
    <row r="1023" ht="12.75" hidden="1"/>
    <row r="1024" ht="12.75" hidden="1"/>
    <row r="1025" ht="12.75" hidden="1"/>
    <row r="1026" ht="12.75" hidden="1"/>
    <row r="1027" ht="12.75" hidden="1"/>
    <row r="1028" ht="12.75" hidden="1"/>
    <row r="1029" ht="12.75" hidden="1"/>
    <row r="1030" ht="12.75" hidden="1"/>
    <row r="1031" ht="12.75" hidden="1"/>
    <row r="1032" ht="12.75" hidden="1"/>
    <row r="1033" ht="12.75" hidden="1"/>
    <row r="1034" ht="12.75" hidden="1"/>
    <row r="1035" ht="12.75" hidden="1"/>
    <row r="1036" ht="14.25" customHeight="1" hidden="1"/>
    <row r="1037" ht="12.75" hidden="1"/>
    <row r="1038" ht="12.75" hidden="1"/>
    <row r="1039" ht="12.75" hidden="1"/>
    <row r="1040" ht="12.75" hidden="1"/>
    <row r="1041" ht="12.75" hidden="1"/>
    <row r="1042" ht="12.75" hidden="1"/>
    <row r="1043" ht="12.75" hidden="1"/>
    <row r="1044" ht="12.75" hidden="1"/>
    <row r="1045" ht="12.75" hidden="1"/>
    <row r="1046" ht="12.75" hidden="1"/>
    <row r="1047" ht="12.75" hidden="1"/>
    <row r="1048" ht="12.75" hidden="1"/>
    <row r="1049" ht="12.75" hidden="1"/>
    <row r="1050" ht="12.75" hidden="1"/>
    <row r="1051" ht="12.75" hidden="1"/>
    <row r="1052" ht="12.75" hidden="1"/>
    <row r="1053" ht="12.75" hidden="1"/>
    <row r="1054" ht="12.75" hidden="1"/>
    <row r="1055" ht="12.75" hidden="1"/>
    <row r="1056" ht="12.75" hidden="1"/>
    <row r="1057" ht="12.75" hidden="1"/>
    <row r="1058" ht="12.75" hidden="1"/>
    <row r="1059" ht="12.75" hidden="1"/>
    <row r="1060" ht="12.75" hidden="1"/>
    <row r="1061" ht="12.75" hidden="1"/>
    <row r="1062" ht="12.75" hidden="1"/>
    <row r="1063" ht="12.75" hidden="1"/>
    <row r="1064" ht="12.75" hidden="1"/>
    <row r="1065" ht="12.75" hidden="1"/>
    <row r="1066" ht="12.75" hidden="1"/>
    <row r="1067" ht="12.75" hidden="1"/>
    <row r="1068" ht="12.75" hidden="1"/>
    <row r="1069" ht="12.75" hidden="1"/>
    <row r="1070" ht="12.75" hidden="1"/>
    <row r="1071" ht="12.75" hidden="1"/>
    <row r="1072" ht="12.75" hidden="1"/>
    <row r="1073" ht="12.75" hidden="1"/>
    <row r="1074" ht="12.75" hidden="1"/>
    <row r="1075" ht="12.75" hidden="1"/>
    <row r="1076" ht="12.75" hidden="1"/>
    <row r="1077" ht="12.75" hidden="1"/>
    <row r="1078" ht="12.75" hidden="1"/>
    <row r="1079" ht="12.75" hidden="1"/>
    <row r="1080" ht="12.75" hidden="1"/>
    <row r="1081" ht="12.75" hidden="1"/>
    <row r="1082" ht="12.75" hidden="1"/>
    <row r="1083" ht="12.75" hidden="1"/>
    <row r="1084" ht="12.75" hidden="1"/>
    <row r="1085" ht="12.75" hidden="1"/>
    <row r="1086" ht="12.75" hidden="1"/>
    <row r="1087" ht="12.75" hidden="1"/>
    <row r="1088" ht="12.75" hidden="1"/>
    <row r="1089" ht="12.75" hidden="1"/>
    <row r="1090" ht="12.75" hidden="1"/>
    <row r="1091" ht="12.75" hidden="1"/>
    <row r="1092" ht="12.75" hidden="1"/>
    <row r="1093" ht="12.75" hidden="1"/>
    <row r="1094" ht="12.75" hidden="1"/>
    <row r="1095" ht="12.75" hidden="1"/>
    <row r="1096" ht="12.75" hidden="1"/>
    <row r="1097" ht="12.75" hidden="1"/>
    <row r="1098" ht="12.75" hidden="1"/>
    <row r="1099" ht="12.75" hidden="1"/>
    <row r="1100" ht="12.75" hidden="1"/>
    <row r="1101" ht="12.75" hidden="1"/>
    <row r="1102" ht="12.75" hidden="1"/>
    <row r="1103" ht="12.75" hidden="1"/>
    <row r="1104" ht="12.75" hidden="1"/>
    <row r="1105" ht="12.75" hidden="1"/>
    <row r="1106" ht="12.75" hidden="1"/>
    <row r="1107" ht="12.75" hidden="1"/>
    <row r="1108" ht="12.75" hidden="1"/>
    <row r="1109" ht="12.75" hidden="1"/>
    <row r="1110" ht="12.75" hidden="1"/>
    <row r="1111" ht="12.75" hidden="1"/>
    <row r="1112" ht="12.75" hidden="1"/>
    <row r="1113" ht="12.75" hidden="1"/>
    <row r="1114" ht="12.75" hidden="1"/>
    <row r="1115" ht="12.75" hidden="1"/>
    <row r="1116" ht="12.75" hidden="1"/>
    <row r="1117" ht="12.75" hidden="1"/>
    <row r="1118" ht="12.75" hidden="1"/>
    <row r="1119" ht="12.75" hidden="1"/>
    <row r="1120" ht="12.75" hidden="1"/>
    <row r="1121" ht="12.75" hidden="1"/>
    <row r="1122" ht="12.75" hidden="1"/>
    <row r="1123" ht="12.75" hidden="1"/>
    <row r="1124" ht="12.75" hidden="1"/>
    <row r="1125" ht="12.75" hidden="1"/>
    <row r="1126" ht="12.75" hidden="1"/>
    <row r="1127" ht="12.75" hidden="1"/>
    <row r="1128" ht="12.75" hidden="1"/>
    <row r="1129" ht="12.75" hidden="1"/>
    <row r="1130" ht="12.75" hidden="1"/>
    <row r="1131" ht="12.75" hidden="1"/>
    <row r="1132" ht="12.75" hidden="1"/>
    <row r="1133" ht="12.75" hidden="1"/>
    <row r="1134" ht="12.75" hidden="1"/>
    <row r="1135" ht="12.75" hidden="1"/>
    <row r="1136" ht="12.75" hidden="1"/>
    <row r="1137" ht="12.75" hidden="1"/>
    <row r="1138" ht="12.75" hidden="1"/>
    <row r="1139" ht="12.75" hidden="1"/>
    <row r="1140" ht="12.75" hidden="1"/>
    <row r="1141" ht="12.75" hidden="1"/>
    <row r="1142" ht="12.75" hidden="1"/>
    <row r="1143" ht="12.75" hidden="1"/>
    <row r="1144" ht="12.75" hidden="1"/>
    <row r="1145" ht="12.75" hidden="1"/>
    <row r="1146" ht="12.75" hidden="1"/>
    <row r="1147" ht="12.75" hidden="1"/>
    <row r="1148" ht="12.75" hidden="1"/>
    <row r="1149" ht="12.75" hidden="1"/>
    <row r="1150" ht="12.75" hidden="1"/>
    <row r="1151" ht="12.75" hidden="1"/>
    <row r="1152" ht="12.75" hidden="1"/>
    <row r="1153" ht="12.75" hidden="1"/>
    <row r="1154" ht="12.75" hidden="1"/>
    <row r="1155" ht="12.75" hidden="1"/>
    <row r="1156" ht="12.75" hidden="1"/>
    <row r="1157" ht="12.75" hidden="1"/>
    <row r="1158" ht="12.75" hidden="1"/>
    <row r="1159" ht="12.75" hidden="1"/>
    <row r="1160" ht="12.75" hidden="1"/>
    <row r="1161" ht="12.75" hidden="1"/>
    <row r="1162" ht="12.75" hidden="1"/>
    <row r="1163" ht="12.75" hidden="1"/>
    <row r="1164" ht="12.75" hidden="1"/>
    <row r="1165" ht="12.75" hidden="1"/>
    <row r="1166" ht="12.75" hidden="1"/>
    <row r="1167" ht="12.75" hidden="1"/>
    <row r="1168" ht="12.75" hidden="1"/>
    <row r="1169" ht="12.75" hidden="1"/>
    <row r="1170" ht="12.75" hidden="1"/>
    <row r="1171" ht="12.75" hidden="1"/>
    <row r="1172" ht="12.75" hidden="1"/>
    <row r="1173" ht="12.75" hidden="1"/>
    <row r="1174" ht="12.75" hidden="1"/>
    <row r="1175" ht="12.75" hidden="1"/>
    <row r="1176" ht="12.75" hidden="1"/>
    <row r="1177" ht="12.75" hidden="1"/>
    <row r="1178" ht="12.75" hidden="1"/>
    <row r="1179" ht="12.75" hidden="1"/>
    <row r="1180" ht="12.75" hidden="1"/>
    <row r="1181" ht="12.75" hidden="1"/>
    <row r="1182" ht="12.75" hidden="1"/>
    <row r="1183" ht="12.75" hidden="1"/>
    <row r="1184" ht="12.75" hidden="1"/>
    <row r="1185" ht="12.75" hidden="1"/>
    <row r="1186" ht="12.75" hidden="1"/>
    <row r="1187" ht="12.75" hidden="1"/>
    <row r="1188" ht="12.75" hidden="1"/>
    <row r="1189" ht="12.75" hidden="1"/>
    <row r="1190" ht="12.75" hidden="1"/>
    <row r="1191" ht="12.75" hidden="1"/>
    <row r="1192" ht="12.75" hidden="1"/>
    <row r="1193" ht="12.75" hidden="1"/>
    <row r="1194" ht="12.75" hidden="1"/>
    <row r="1195" ht="12.75" hidden="1"/>
    <row r="1196" ht="12.75" hidden="1"/>
    <row r="1197" ht="12.75" hidden="1"/>
    <row r="1198" ht="12.75" hidden="1"/>
    <row r="1199" ht="12.75" hidden="1"/>
    <row r="1200" ht="12.75" hidden="1"/>
    <row r="1201" ht="12.75" hidden="1"/>
    <row r="1202" ht="12.75" hidden="1"/>
    <row r="1203" ht="12.75" hidden="1"/>
    <row r="1204" ht="12.75" hidden="1"/>
    <row r="1205" ht="12.75" hidden="1"/>
    <row r="1206" ht="12.75" hidden="1"/>
    <row r="1207" ht="12.75" hidden="1"/>
    <row r="1208" ht="12.75" hidden="1"/>
    <row r="1209" ht="12.75" hidden="1"/>
    <row r="1210" ht="12.75" hidden="1"/>
    <row r="1211" ht="12.75" hidden="1"/>
    <row r="1212" ht="12.75" hidden="1"/>
    <row r="1213" ht="12.75" hidden="1"/>
    <row r="1214" ht="12.75" hidden="1"/>
    <row r="1215" ht="12.75" hidden="1"/>
    <row r="1216" ht="12.75" hidden="1"/>
    <row r="1217" ht="12.75" hidden="1"/>
    <row r="1218" ht="12.75" hidden="1"/>
    <row r="1219" ht="12.75" hidden="1"/>
    <row r="1220" ht="12.75" hidden="1"/>
    <row r="1221" ht="12.75" hidden="1"/>
    <row r="1222" ht="12.75" hidden="1"/>
    <row r="1223" ht="12.75" hidden="1"/>
    <row r="1224" ht="12.75" hidden="1"/>
    <row r="1225" ht="12.75" hidden="1"/>
    <row r="1226" ht="12.75" hidden="1"/>
    <row r="1227" ht="12.75" hidden="1"/>
    <row r="1228" ht="12.75" hidden="1"/>
    <row r="1229" ht="12.75" hidden="1"/>
    <row r="1230" ht="12.75" hidden="1"/>
    <row r="1231" ht="12.75" hidden="1"/>
    <row r="1232" ht="12.75" hidden="1"/>
    <row r="1233" ht="12.75" hidden="1"/>
    <row r="1234" ht="12.75" hidden="1"/>
    <row r="1235" ht="12.75" hidden="1"/>
    <row r="1236" ht="12.75" hidden="1"/>
    <row r="1237" ht="12.75" hidden="1"/>
    <row r="1238" ht="12.75" hidden="1"/>
    <row r="1239" ht="12.75" hidden="1"/>
    <row r="1240" ht="12.75" hidden="1"/>
    <row r="1241" ht="12.75" hidden="1"/>
    <row r="1242" ht="12.75" hidden="1"/>
    <row r="1243" ht="12.75" hidden="1"/>
    <row r="1244" ht="12.75" hidden="1"/>
    <row r="1245" ht="12.75" hidden="1"/>
    <row r="1246" ht="12.75" hidden="1"/>
    <row r="1247" ht="12.75" hidden="1"/>
    <row r="1248" ht="12.75" hidden="1"/>
    <row r="1249" ht="12.75" hidden="1"/>
    <row r="1250" ht="12.75" hidden="1"/>
    <row r="1251" ht="12.75" hidden="1"/>
    <row r="1252" ht="12.75" hidden="1"/>
    <row r="1253" ht="12.75" hidden="1"/>
    <row r="1254" ht="12.75" hidden="1"/>
    <row r="1255" ht="12.75" hidden="1"/>
    <row r="1256" ht="12.75" hidden="1"/>
    <row r="1257" ht="12.75" hidden="1"/>
    <row r="1258" ht="12.75" hidden="1"/>
    <row r="1259" ht="12.75" hidden="1"/>
    <row r="1260" ht="12.75" hidden="1"/>
    <row r="1261" ht="12.75" hidden="1"/>
    <row r="1262" ht="12.75" hidden="1"/>
    <row r="1263" ht="12.75" hidden="1"/>
    <row r="1264" ht="12.75" hidden="1"/>
    <row r="1265" ht="12.75" hidden="1"/>
    <row r="1266" ht="12.75" hidden="1"/>
    <row r="1267" ht="12.75" hidden="1"/>
    <row r="1268" ht="12.75" hidden="1"/>
    <row r="1269" ht="12.75" hidden="1"/>
    <row r="1270" ht="12.75" hidden="1"/>
    <row r="1271" ht="12.75" hidden="1"/>
    <row r="1272" ht="12.75" hidden="1"/>
    <row r="1273" ht="12.75" hidden="1"/>
    <row r="1274" ht="12.75" hidden="1"/>
    <row r="1275" ht="12.75" hidden="1"/>
    <row r="1276" ht="12.75" hidden="1"/>
    <row r="1277" ht="12.75" hidden="1"/>
    <row r="1278" ht="12.75" hidden="1"/>
    <row r="1279" ht="12.75" hidden="1"/>
    <row r="1280" ht="12.75" hidden="1"/>
    <row r="1281" ht="12.75" hidden="1"/>
    <row r="1282" ht="12.75" hidden="1"/>
    <row r="1283" ht="12.75" hidden="1"/>
    <row r="1284" ht="12.75" hidden="1"/>
    <row r="1285" ht="12.75" hidden="1"/>
    <row r="1286" ht="12.75" hidden="1"/>
    <row r="1287" ht="12.75" hidden="1"/>
    <row r="1288" ht="12.75" hidden="1"/>
    <row r="1289" ht="12.75" hidden="1"/>
    <row r="1290" ht="12.75" hidden="1"/>
    <row r="1291" ht="12.75" hidden="1"/>
    <row r="1292" ht="12.75" hidden="1"/>
    <row r="1293" ht="12.75" hidden="1"/>
    <row r="1294" ht="12.75" hidden="1"/>
    <row r="1295" ht="12.75" hidden="1"/>
    <row r="1296" ht="12.75" hidden="1"/>
    <row r="1297" ht="12.75" hidden="1"/>
    <row r="1298" ht="12.75" hidden="1"/>
    <row r="1299" ht="12.75" hidden="1"/>
    <row r="1300" ht="12.75" hidden="1"/>
    <row r="1301" ht="12.75" hidden="1"/>
    <row r="1302" ht="12.75" hidden="1"/>
    <row r="1303" ht="12.75" hidden="1"/>
    <row r="1304" ht="12.75" hidden="1"/>
    <row r="1305" ht="12.75" hidden="1"/>
    <row r="1306" ht="12.75" hidden="1"/>
    <row r="1307" ht="12.75" hidden="1"/>
    <row r="1308" ht="12.75" hidden="1"/>
    <row r="1309" ht="12.75" hidden="1"/>
    <row r="1310" ht="12.75" hidden="1"/>
    <row r="1311" ht="12.75" hidden="1"/>
    <row r="1312" ht="12.75" hidden="1"/>
    <row r="1313" ht="12.75" hidden="1"/>
    <row r="1314" ht="12.75" hidden="1"/>
    <row r="1315" ht="12.75" hidden="1"/>
    <row r="1316" ht="12.75" hidden="1"/>
    <row r="1317" ht="12.75" hidden="1"/>
    <row r="1318" ht="12.75" hidden="1"/>
    <row r="1319" ht="12.75" hidden="1"/>
    <row r="1320" ht="12.75" hidden="1"/>
    <row r="1321" ht="12.75" hidden="1"/>
    <row r="1322" ht="12.75" hidden="1"/>
    <row r="1323" ht="12.75" hidden="1"/>
    <row r="1324" ht="12.75" hidden="1"/>
    <row r="1325" ht="12.75" hidden="1"/>
    <row r="1326" ht="12.75" hidden="1"/>
    <row r="1327" ht="12.75" hidden="1"/>
    <row r="1328" ht="12.75" hidden="1"/>
    <row r="1329" ht="12.75" hidden="1"/>
    <row r="1330" ht="12.75" hidden="1"/>
    <row r="1331" ht="12.75" hidden="1"/>
    <row r="1332" ht="12.75" hidden="1"/>
    <row r="1333" ht="12.75" hidden="1"/>
    <row r="1334" ht="12.75" hidden="1"/>
    <row r="1335" ht="12.75" hidden="1"/>
    <row r="1336" ht="12.75" hidden="1"/>
    <row r="1337" ht="12.75" hidden="1"/>
    <row r="1338" ht="12.75" hidden="1"/>
    <row r="1339" ht="12.75" hidden="1"/>
    <row r="1340" ht="12.75" hidden="1"/>
    <row r="1341" ht="12.75" hidden="1"/>
    <row r="1342" ht="12.75" hidden="1"/>
    <row r="1343" ht="12.75" hidden="1"/>
    <row r="1344" ht="12.75" hidden="1"/>
    <row r="1345" ht="12.75" hidden="1"/>
    <row r="1346" ht="12.75" hidden="1"/>
    <row r="1347" ht="12.75" hidden="1"/>
    <row r="1348" ht="12.75" hidden="1"/>
    <row r="1349" ht="12.75" hidden="1"/>
    <row r="1350" ht="12.75" hidden="1"/>
    <row r="1351" ht="12.75" hidden="1"/>
    <row r="1352" ht="12.75" hidden="1"/>
    <row r="1353" ht="12.75" hidden="1"/>
    <row r="1354" ht="12.75" hidden="1"/>
    <row r="1355" ht="12.75" hidden="1"/>
    <row r="1356" ht="12.75" hidden="1"/>
    <row r="1357" ht="12.75" hidden="1"/>
    <row r="1358" ht="12.75" hidden="1"/>
    <row r="1359" ht="12.75" hidden="1"/>
    <row r="1360" ht="12.75" hidden="1"/>
    <row r="1361" ht="12.75" hidden="1"/>
    <row r="1362" ht="12.75" hidden="1"/>
    <row r="1363" ht="12.75" hidden="1"/>
    <row r="1364" ht="12.75" hidden="1"/>
    <row r="1365" ht="12.75" hidden="1"/>
    <row r="1366" ht="12.75" hidden="1"/>
    <row r="1367" ht="12.75" hidden="1"/>
    <row r="1368" ht="12.75" hidden="1"/>
    <row r="1369" ht="12.75" hidden="1"/>
    <row r="1370" ht="12.75" hidden="1"/>
    <row r="1371" ht="12.75" hidden="1"/>
    <row r="1372" ht="12.75" hidden="1"/>
    <row r="1373" ht="12.75" hidden="1"/>
    <row r="1374" ht="12.75" hidden="1"/>
    <row r="1375" ht="12.75" hidden="1"/>
    <row r="1376" ht="12.75" hidden="1"/>
    <row r="1377" ht="12.75" hidden="1"/>
    <row r="1378" ht="12.75" hidden="1"/>
    <row r="1379" ht="12.75" hidden="1"/>
    <row r="1380" ht="12.75" hidden="1"/>
    <row r="1381" ht="12.75" hidden="1"/>
    <row r="1382" ht="12.75" hidden="1"/>
    <row r="1383" ht="12.75" hidden="1"/>
    <row r="1384" ht="12.75" hidden="1"/>
    <row r="1385" ht="12.75" hidden="1"/>
    <row r="1386" ht="12.75" hidden="1"/>
    <row r="1387" ht="12.75" hidden="1"/>
    <row r="1388" ht="12.75" hidden="1"/>
    <row r="1389" ht="12.75" hidden="1"/>
    <row r="1390" ht="12.75" hidden="1"/>
    <row r="1391" ht="12.75" hidden="1"/>
    <row r="1392" ht="12.75" hidden="1"/>
    <row r="1393" ht="12.75" hidden="1"/>
    <row r="1394" ht="12.75" hidden="1"/>
    <row r="1395" ht="12.75" hidden="1"/>
    <row r="1396" ht="12.75" hidden="1"/>
    <row r="1397" ht="12.75" hidden="1"/>
    <row r="1398" ht="12.75" hidden="1"/>
    <row r="1399" ht="12.75" hidden="1"/>
    <row r="1400" ht="12.75" hidden="1"/>
    <row r="1401" ht="12.75" hidden="1"/>
    <row r="1402" ht="12.75" hidden="1"/>
    <row r="1403" ht="12.75" hidden="1"/>
    <row r="1404" ht="12.75" hidden="1"/>
    <row r="1405" ht="12.75" hidden="1"/>
    <row r="1406" ht="12.75" hidden="1"/>
    <row r="1407" ht="12.75" hidden="1"/>
    <row r="1408" ht="12.75" hidden="1"/>
    <row r="1409" ht="12.75" hidden="1"/>
    <row r="1410" ht="12.75" hidden="1"/>
    <row r="1411" ht="12.75" hidden="1"/>
    <row r="1412" ht="12.75" hidden="1"/>
    <row r="1413" ht="12.75" hidden="1"/>
    <row r="1414" ht="12.75" hidden="1"/>
    <row r="1415" ht="12.75" hidden="1"/>
    <row r="1416" ht="12.75" hidden="1"/>
    <row r="1417" ht="12.75" hidden="1"/>
    <row r="1418" ht="12.75" hidden="1"/>
    <row r="1419" ht="12.75" hidden="1"/>
    <row r="1420" ht="12.75" hidden="1"/>
    <row r="1421" ht="12.75" hidden="1"/>
    <row r="1422" ht="12.75" hidden="1"/>
    <row r="1423" ht="12.75" hidden="1"/>
    <row r="1424" ht="12.75" hidden="1"/>
    <row r="1425" ht="12.75" hidden="1"/>
    <row r="1426" ht="12.75" hidden="1"/>
    <row r="1427" ht="12.75" hidden="1"/>
    <row r="1428" ht="12.75" hidden="1"/>
    <row r="1429" ht="12.75" hidden="1"/>
    <row r="1430" ht="12.75" hidden="1"/>
    <row r="1431" ht="12.75" hidden="1"/>
    <row r="1432" ht="12.75" hidden="1"/>
    <row r="1433" ht="12.75" hidden="1"/>
    <row r="1434" ht="12.75" hidden="1"/>
    <row r="1435" ht="12.75" hidden="1"/>
    <row r="1436" ht="12.75" hidden="1"/>
    <row r="1437" ht="12.75" hidden="1"/>
    <row r="1438" ht="12.75" hidden="1"/>
    <row r="1439" ht="12.75" hidden="1"/>
    <row r="1440" ht="12.75" hidden="1"/>
    <row r="1441" ht="12.75" hidden="1"/>
    <row r="1442" ht="12.75" hidden="1"/>
    <row r="1443" ht="12.75" hidden="1"/>
    <row r="1444" ht="12.75" hidden="1"/>
    <row r="1445" ht="12.75" hidden="1"/>
    <row r="1446" ht="12.75" hidden="1"/>
    <row r="1447" ht="12.75" hidden="1"/>
    <row r="1448" ht="12.75" hidden="1"/>
    <row r="1449" ht="12.75" hidden="1"/>
    <row r="1450" ht="12.75" hidden="1"/>
    <row r="1451" ht="12.75" hidden="1"/>
    <row r="1452" ht="12.75" hidden="1"/>
    <row r="1453" ht="12.75" hidden="1"/>
    <row r="1454" ht="12.75" hidden="1"/>
    <row r="1455" ht="12.75" hidden="1"/>
    <row r="1456" ht="12.75" hidden="1"/>
    <row r="1457" ht="12.75" hidden="1"/>
    <row r="1458" ht="12.75" hidden="1"/>
    <row r="1459" ht="12.75" hidden="1"/>
    <row r="1460" ht="12.75" hidden="1"/>
    <row r="1461" ht="12.75" hidden="1"/>
    <row r="1462" ht="12.75" hidden="1"/>
    <row r="1463" ht="12.75" hidden="1"/>
    <row r="1464" ht="12.75" hidden="1"/>
    <row r="1465" ht="12.75" hidden="1"/>
    <row r="1466" ht="12.75" hidden="1"/>
    <row r="1467" ht="12.75" hidden="1"/>
    <row r="1468" ht="12.75" hidden="1"/>
    <row r="1469" ht="12.75" hidden="1"/>
    <row r="1470" ht="12.75" hidden="1"/>
    <row r="1471" ht="12.75" hidden="1"/>
    <row r="1472" ht="12.75" hidden="1"/>
    <row r="1473" ht="12.75" hidden="1"/>
    <row r="1474" ht="12.75" hidden="1"/>
    <row r="1475" ht="12.75" hidden="1"/>
    <row r="1476" ht="12.75" hidden="1"/>
    <row r="1477" ht="12.75" hidden="1"/>
    <row r="1478" ht="12.75" hidden="1"/>
    <row r="1479" ht="12.75" hidden="1"/>
    <row r="1480" ht="12.75" hidden="1"/>
    <row r="1481" ht="12.75" hidden="1"/>
    <row r="1482" ht="12.75" hidden="1"/>
    <row r="1483" ht="12.75" hidden="1"/>
    <row r="1484" ht="12.75" hidden="1"/>
    <row r="1485" ht="12.75" hidden="1"/>
    <row r="1486" ht="12.75" hidden="1"/>
    <row r="1487" ht="12.75" hidden="1"/>
    <row r="1488" ht="12.75" hidden="1"/>
    <row r="1489" ht="12.75" hidden="1"/>
    <row r="1490" ht="12.75" hidden="1"/>
    <row r="1491" ht="12.75" hidden="1"/>
    <row r="1492" ht="12.75" hidden="1"/>
    <row r="1493" ht="12.75" hidden="1"/>
    <row r="1494" ht="12.75" hidden="1"/>
    <row r="1495" ht="12.75" hidden="1"/>
    <row r="1496" ht="12.75" hidden="1"/>
    <row r="1497" ht="12.75" hidden="1"/>
    <row r="1498" ht="12.75" hidden="1"/>
    <row r="1499" ht="12.75" hidden="1"/>
    <row r="1500" ht="12.75" hidden="1"/>
    <row r="1501" ht="12.75" hidden="1"/>
    <row r="1502" ht="12.75" hidden="1"/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ht="12.75" hidden="1"/>
    <row r="1513" ht="12.75" hidden="1"/>
    <row r="1514" ht="12.75" hidden="1"/>
    <row r="1515" ht="12.75" hidden="1"/>
    <row r="1516" ht="12.75" hidden="1"/>
    <row r="1517" ht="12.75" hidden="1"/>
    <row r="1518" ht="12.75" hidden="1"/>
    <row r="1519" ht="12.75" hidden="1"/>
    <row r="1520" ht="12.75" hidden="1"/>
    <row r="1521" ht="12.75" hidden="1"/>
    <row r="1522" ht="12.75" hidden="1"/>
    <row r="1523" ht="12.75" hidden="1"/>
    <row r="1524" ht="12.75" hidden="1"/>
    <row r="1525" ht="12.75" hidden="1"/>
    <row r="1526" ht="12.75" hidden="1"/>
    <row r="1527" ht="12.75" hidden="1"/>
    <row r="1528" ht="12.75" hidden="1"/>
    <row r="1529" ht="12.75" hidden="1"/>
    <row r="1530" ht="12.75" hidden="1"/>
    <row r="1531" ht="12.75" hidden="1"/>
    <row r="1532" ht="12.75" hidden="1"/>
    <row r="1533" ht="12.75" hidden="1"/>
    <row r="1534" ht="12.75" hidden="1"/>
    <row r="1535" ht="12.75" hidden="1"/>
    <row r="1536" ht="12.75" hidden="1"/>
    <row r="1537" ht="12.75" hidden="1"/>
    <row r="1538" ht="12.75" hidden="1"/>
    <row r="1539" ht="12.75" hidden="1"/>
    <row r="1540" ht="12.75" hidden="1"/>
    <row r="1541" ht="12.75" hidden="1"/>
    <row r="1542" ht="12.75" hidden="1"/>
    <row r="1543" ht="12.75" hidden="1"/>
    <row r="1544" ht="12.75" hidden="1"/>
    <row r="1545" ht="12.75" hidden="1"/>
    <row r="1546" ht="12.75" hidden="1"/>
    <row r="1547" ht="12.75" hidden="1"/>
    <row r="1548" ht="12.75" hidden="1"/>
    <row r="1549" ht="12.75" hidden="1"/>
    <row r="1550" ht="12.75" hidden="1"/>
    <row r="1551" ht="12.75" hidden="1"/>
    <row r="1552" ht="12.75" hidden="1"/>
    <row r="1553" ht="12.75" hidden="1"/>
    <row r="1554" ht="12.75" hidden="1"/>
    <row r="1555" ht="12.75" hidden="1"/>
    <row r="1556" ht="12.75" hidden="1"/>
    <row r="1557" ht="12.75" hidden="1"/>
    <row r="1558" ht="12.75" hidden="1"/>
    <row r="1559" ht="12.75" hidden="1"/>
    <row r="1560" ht="12.75" hidden="1"/>
    <row r="1561" ht="12.75" hidden="1"/>
    <row r="1562" ht="12.75" hidden="1"/>
    <row r="1563" ht="12.75" hidden="1"/>
    <row r="1564" ht="12.75" hidden="1"/>
    <row r="1565" ht="12.75" hidden="1"/>
    <row r="1566" ht="12.75" hidden="1"/>
    <row r="1567" ht="12.75" hidden="1"/>
    <row r="1568" ht="12.75" hidden="1"/>
    <row r="1569" ht="12.75" hidden="1"/>
    <row r="1570" ht="12.75" hidden="1"/>
    <row r="1571" ht="12.75" hidden="1"/>
    <row r="1572" ht="12.75" hidden="1"/>
    <row r="1573" ht="12.75" hidden="1"/>
    <row r="1574" ht="12.75" hidden="1"/>
    <row r="1575" ht="12.75" hidden="1"/>
    <row r="1576" ht="12.75" hidden="1"/>
    <row r="1577" ht="12.75" hidden="1"/>
    <row r="1578" ht="12.75" hidden="1"/>
    <row r="1579" ht="12.75" hidden="1"/>
    <row r="1580" ht="12.75" hidden="1"/>
    <row r="1581" ht="12.75" hidden="1"/>
    <row r="1582" ht="12.75" hidden="1"/>
    <row r="1583" ht="12.75" hidden="1"/>
    <row r="1584" ht="12.75" hidden="1"/>
    <row r="1585" ht="12.75" hidden="1"/>
    <row r="1586" ht="12.75" hidden="1"/>
    <row r="1587" ht="12.75" hidden="1"/>
    <row r="1588" ht="12.75" hidden="1"/>
    <row r="1589" ht="12.75" hidden="1"/>
    <row r="1590" ht="12.75" hidden="1"/>
    <row r="1591" ht="12.75" hidden="1"/>
    <row r="1592" ht="12.75" hidden="1"/>
    <row r="1593" ht="12.75" hidden="1"/>
    <row r="1594" ht="12.75" hidden="1"/>
    <row r="1595" ht="12.75" hidden="1"/>
    <row r="1596" ht="12.75" hidden="1"/>
    <row r="1597" ht="12.75" hidden="1"/>
    <row r="1598" ht="12.75" hidden="1"/>
    <row r="1599" ht="12.75" hidden="1"/>
    <row r="1600" ht="12.75" hidden="1"/>
    <row r="1601" ht="12.75" hidden="1"/>
    <row r="1602" ht="12.75" hidden="1"/>
    <row r="1603" ht="12.75" hidden="1"/>
    <row r="1604" ht="12.75" hidden="1"/>
    <row r="1605" ht="12.75" hidden="1"/>
    <row r="1606" ht="12.75" hidden="1"/>
    <row r="1607" ht="12.75" hidden="1"/>
    <row r="1608" ht="12.75" hidden="1"/>
    <row r="1609" ht="12.75" hidden="1"/>
    <row r="1610" ht="12.75" hidden="1"/>
    <row r="1611" ht="12.75" hidden="1"/>
    <row r="1612" ht="12.75" hidden="1"/>
    <row r="1613" ht="12.75" hidden="1"/>
    <row r="1614" ht="12.75" hidden="1"/>
    <row r="1615" ht="12.75" hidden="1"/>
    <row r="1616" ht="12.75" hidden="1"/>
    <row r="1617" ht="12.75" hidden="1"/>
    <row r="1618" ht="12.75" hidden="1"/>
    <row r="1619" ht="12.75" hidden="1"/>
    <row r="1620" ht="12.75" hidden="1"/>
    <row r="1621" ht="12.75" hidden="1"/>
    <row r="1622" ht="12.75" hidden="1"/>
    <row r="1623" ht="12.75" hidden="1"/>
    <row r="1624" ht="12.75" hidden="1"/>
    <row r="1625" ht="12.75" hidden="1"/>
    <row r="1626" ht="12.75" hidden="1"/>
    <row r="1627" ht="12.75" hidden="1"/>
    <row r="1628" ht="12.75" hidden="1"/>
    <row r="1629" ht="12.75" hidden="1"/>
    <row r="1630" ht="12.75" hidden="1"/>
    <row r="1631" ht="12.75" hidden="1"/>
    <row r="1632" ht="12.75" hidden="1"/>
    <row r="1633" ht="12.75" hidden="1"/>
    <row r="1634" ht="12.75" hidden="1"/>
    <row r="1635" ht="12.75" hidden="1"/>
    <row r="1636" ht="12.75" hidden="1"/>
    <row r="1637" ht="12.75" hidden="1"/>
    <row r="1638" ht="12.75" hidden="1"/>
    <row r="1639" ht="12.75" hidden="1"/>
    <row r="1640" ht="12.75" hidden="1"/>
    <row r="1641" ht="12.75" hidden="1"/>
    <row r="1642" ht="12.75" hidden="1"/>
    <row r="1643" ht="12.75" hidden="1"/>
    <row r="1644" ht="12.75" hidden="1"/>
    <row r="1645" ht="12.75" hidden="1"/>
    <row r="1646" ht="12.75" hidden="1"/>
    <row r="1647" ht="12.75" hidden="1"/>
    <row r="1648" ht="12.75" hidden="1"/>
    <row r="1649" ht="12.75" hidden="1"/>
    <row r="1650" ht="12.75" hidden="1"/>
    <row r="1651" ht="12.75" hidden="1"/>
    <row r="1652" ht="12.75" hidden="1"/>
    <row r="1653" ht="12.75" hidden="1"/>
    <row r="1654" ht="12.75" hidden="1"/>
    <row r="1655" ht="12.75" hidden="1"/>
    <row r="1656" ht="12.75" hidden="1"/>
    <row r="1657" ht="12.75" hidden="1"/>
    <row r="1658" ht="12.75" hidden="1"/>
    <row r="1659" ht="12.75" hidden="1"/>
    <row r="1660" ht="12.75" hidden="1"/>
    <row r="1661" ht="12.75" hidden="1"/>
    <row r="1662" ht="12.75" hidden="1"/>
    <row r="1663" ht="12.75" hidden="1"/>
    <row r="1664" ht="12.75" hidden="1"/>
    <row r="1665" ht="12.75" hidden="1"/>
    <row r="1666" ht="12.75" hidden="1"/>
    <row r="1667" ht="12.75" hidden="1"/>
    <row r="1668" ht="12.75" hidden="1"/>
    <row r="1669" ht="12.75" hidden="1"/>
    <row r="1670" ht="12.75" hidden="1"/>
    <row r="1671" ht="12.75" hidden="1"/>
    <row r="1672" ht="12.75" hidden="1"/>
    <row r="1673" ht="12.75" hidden="1"/>
    <row r="1674" ht="12.75" hidden="1"/>
    <row r="1675" ht="12.75" hidden="1"/>
    <row r="1676" ht="12.75" hidden="1"/>
    <row r="1677" ht="12.75" hidden="1"/>
    <row r="1678" ht="12.75" hidden="1"/>
    <row r="1679" ht="12.75" hidden="1"/>
    <row r="1680" ht="12.75" hidden="1"/>
    <row r="1681" ht="12.75" hidden="1"/>
    <row r="1682" ht="12.75" hidden="1"/>
    <row r="1683" ht="12.75" hidden="1"/>
    <row r="1684" ht="12.75" hidden="1"/>
    <row r="1685" ht="12.75" hidden="1"/>
    <row r="1686" ht="12.75" hidden="1"/>
    <row r="1687" ht="12.75" hidden="1"/>
    <row r="1688" ht="12.75" hidden="1"/>
    <row r="1689" ht="12.75" hidden="1"/>
    <row r="1690" ht="12.75" hidden="1"/>
    <row r="1691" ht="12.75" hidden="1"/>
    <row r="1692" ht="12.75" hidden="1"/>
    <row r="1693" ht="12.75" hidden="1"/>
    <row r="1694" ht="12.75" hidden="1"/>
    <row r="1695" ht="12.75" hidden="1"/>
    <row r="1696" ht="12.75" hidden="1"/>
    <row r="1697" ht="12.75" hidden="1"/>
    <row r="1698" ht="12.75" hidden="1"/>
    <row r="1699" ht="12.75" hidden="1"/>
    <row r="1700" ht="12.75" hidden="1"/>
    <row r="1701" ht="12.75" hidden="1"/>
    <row r="1702" ht="12.75" hidden="1"/>
    <row r="1703" ht="12.75" hidden="1"/>
    <row r="1704" ht="12.75" hidden="1"/>
    <row r="1705" ht="12.75" hidden="1"/>
    <row r="1706" ht="12.75" hidden="1"/>
    <row r="1707" ht="12.75" hidden="1"/>
    <row r="1708" ht="12.75" hidden="1"/>
    <row r="1709" ht="12.75" hidden="1"/>
    <row r="1710" ht="12.75" hidden="1"/>
    <row r="1711" ht="12.75" hidden="1"/>
    <row r="1712" ht="12.75" hidden="1"/>
    <row r="1713" ht="12.75" hidden="1"/>
    <row r="1714" ht="12.75" hidden="1"/>
    <row r="1715" ht="12.75" hidden="1"/>
    <row r="1716" ht="12.75" hidden="1"/>
    <row r="1717" ht="12.75" hidden="1"/>
    <row r="1718" ht="12.75" hidden="1"/>
    <row r="1719" ht="12.75" hidden="1"/>
    <row r="1720" ht="12.75" hidden="1"/>
    <row r="1721" ht="12.75" hidden="1"/>
    <row r="1722" ht="12.75" hidden="1"/>
    <row r="1723" ht="12.75" hidden="1"/>
    <row r="1724" ht="12.75" hidden="1"/>
    <row r="1725" ht="12.75" hidden="1"/>
    <row r="1726" ht="12.75" hidden="1"/>
    <row r="1727" ht="12.75" hidden="1"/>
    <row r="1728" ht="12.75" hidden="1"/>
    <row r="1729" ht="12.75" hidden="1"/>
    <row r="1730" ht="12.75" hidden="1"/>
    <row r="1731" ht="12.75" hidden="1"/>
    <row r="1732" ht="12.75" hidden="1"/>
    <row r="1733" ht="12.75" hidden="1"/>
    <row r="1734" ht="12.75" hidden="1"/>
    <row r="1735" ht="12.75" hidden="1"/>
    <row r="1736" ht="12.75" hidden="1"/>
    <row r="1737" ht="12.75" hidden="1"/>
    <row r="1738" ht="12.75" hidden="1"/>
    <row r="1739" ht="12.75" hidden="1"/>
    <row r="1740" ht="12.75" hidden="1"/>
    <row r="1741" ht="12.75" hidden="1"/>
    <row r="1742" ht="12.75" hidden="1"/>
    <row r="1743" ht="12.75" hidden="1"/>
    <row r="1744" ht="12.75" hidden="1"/>
    <row r="1745" ht="12.75" hidden="1"/>
    <row r="1746" ht="12.75" hidden="1"/>
    <row r="1747" ht="12.75" hidden="1"/>
    <row r="1748" ht="12.75" hidden="1"/>
    <row r="1749" ht="12.75" hidden="1"/>
    <row r="1750" ht="12.75" hidden="1"/>
    <row r="1751" ht="12.75" hidden="1"/>
    <row r="1752" ht="12.75" hidden="1"/>
    <row r="1753" ht="12.75" hidden="1"/>
    <row r="1754" ht="12.75" hidden="1"/>
    <row r="1755" ht="12.75" hidden="1"/>
    <row r="1756" ht="12.75" hidden="1"/>
    <row r="1757" ht="12.75" hidden="1"/>
    <row r="1758" ht="12.75" hidden="1"/>
    <row r="1759" ht="12.75" hidden="1"/>
    <row r="1760" ht="12.75" hidden="1"/>
    <row r="1761" ht="12.75" hidden="1"/>
    <row r="1762" ht="12.75" hidden="1"/>
    <row r="1763" ht="12.75" hidden="1"/>
    <row r="1764" ht="12.75" hidden="1"/>
    <row r="1765" ht="12.75" hidden="1"/>
    <row r="1766" ht="12.75" hidden="1"/>
    <row r="1767" ht="12.75" hidden="1"/>
    <row r="1768" ht="12.75" hidden="1"/>
    <row r="1769" ht="12.75" hidden="1"/>
    <row r="1770" ht="12.75" hidden="1"/>
    <row r="1771" ht="12.75" hidden="1"/>
    <row r="1772" ht="12.75" hidden="1"/>
    <row r="1773" ht="12.75" hidden="1"/>
    <row r="1774" ht="12.75" hidden="1"/>
    <row r="1775" ht="12.75" hidden="1"/>
    <row r="1776" ht="12.75" hidden="1"/>
    <row r="1777" ht="12.75" hidden="1"/>
    <row r="1778" ht="12.75" hidden="1"/>
    <row r="1779" ht="12.75" hidden="1"/>
    <row r="1780" ht="12.75" hidden="1"/>
    <row r="1781" ht="12.75" hidden="1"/>
    <row r="1782" ht="12.75" hidden="1"/>
    <row r="1783" ht="12.75" hidden="1"/>
    <row r="1784" ht="12.75" hidden="1"/>
    <row r="1785" ht="12.75" hidden="1"/>
    <row r="1786" ht="12.75" hidden="1"/>
    <row r="1787" ht="12.75" hidden="1"/>
    <row r="1788" ht="12.75" hidden="1"/>
    <row r="1789" ht="12.75" hidden="1"/>
    <row r="1790" ht="12.75" hidden="1"/>
    <row r="1791" ht="12.75" hidden="1"/>
    <row r="1792" ht="12.75" hidden="1"/>
    <row r="1793" ht="12.75" hidden="1"/>
    <row r="1794" ht="12.75" hidden="1"/>
    <row r="1795" ht="12.75" hidden="1"/>
    <row r="1796" ht="12.75" hidden="1"/>
    <row r="1797" ht="12.75" hidden="1"/>
    <row r="1798" ht="12.75" hidden="1"/>
    <row r="1799" ht="12.75" hidden="1"/>
    <row r="1800" ht="12.75" hidden="1"/>
    <row r="1801" ht="12.75" hidden="1"/>
    <row r="1802" ht="12.75" hidden="1"/>
    <row r="1803" ht="12.75" hidden="1"/>
    <row r="1804" ht="12.75" hidden="1"/>
    <row r="1805" ht="12.75" hidden="1"/>
    <row r="1806" ht="12.75" hidden="1"/>
    <row r="1807" ht="12.75" hidden="1"/>
    <row r="1808" ht="12.75" hidden="1"/>
    <row r="1809" ht="12.75" hidden="1"/>
    <row r="1810" ht="12.75" hidden="1"/>
    <row r="1811" ht="12.75" hidden="1"/>
    <row r="1812" ht="12.75" hidden="1"/>
    <row r="1813" ht="12.75" hidden="1"/>
    <row r="1814" ht="12.75" hidden="1"/>
    <row r="1815" ht="12.75" hidden="1"/>
    <row r="1816" ht="12.75" hidden="1"/>
    <row r="1817" ht="12.75" hidden="1"/>
    <row r="1818" ht="12.75" hidden="1"/>
    <row r="1819" ht="12.75" hidden="1"/>
    <row r="1820" ht="12.75" hidden="1"/>
    <row r="1821" ht="12.75" hidden="1"/>
    <row r="1822" ht="12.75" hidden="1"/>
    <row r="1823" ht="12.75" hidden="1"/>
    <row r="1824" ht="12.75" hidden="1"/>
    <row r="1825" ht="12.75" hidden="1"/>
    <row r="1826" ht="12.75" hidden="1"/>
    <row r="1827" ht="12.75" hidden="1"/>
    <row r="1828" ht="12.75" hidden="1"/>
    <row r="1829" ht="12.75" hidden="1"/>
    <row r="1830" ht="12.75" hidden="1"/>
    <row r="1831" ht="12.75" hidden="1"/>
    <row r="1832" ht="12.75" hidden="1"/>
    <row r="1833" ht="12.75" hidden="1"/>
    <row r="1834" ht="12.75" hidden="1"/>
    <row r="1835" ht="12.75" hidden="1"/>
    <row r="1836" ht="12.75" hidden="1"/>
    <row r="1837" ht="12.75" hidden="1"/>
    <row r="1838" ht="12.75" hidden="1"/>
    <row r="1839" ht="12.75" hidden="1"/>
    <row r="1840" ht="12.75" hidden="1"/>
    <row r="1841" ht="12.75" hidden="1"/>
    <row r="1842" ht="12.75" hidden="1"/>
    <row r="1843" ht="12.75" hidden="1"/>
    <row r="1844" ht="12.75" hidden="1"/>
    <row r="1845" ht="12.75" hidden="1"/>
    <row r="1846" ht="12.75" hidden="1"/>
    <row r="1847" ht="12.75" hidden="1"/>
    <row r="1848" ht="12.75" hidden="1"/>
    <row r="1849" ht="12.75" hidden="1"/>
    <row r="1850" ht="12.75" hidden="1"/>
    <row r="1851" ht="12.75" hidden="1"/>
    <row r="1852" ht="12.75" hidden="1"/>
    <row r="1853" ht="12.75" hidden="1"/>
    <row r="1854" ht="12.75" hidden="1"/>
    <row r="1855" ht="12.75" hidden="1"/>
    <row r="1856" ht="12.75" hidden="1"/>
    <row r="1857" ht="12.75" hidden="1"/>
    <row r="1858" ht="12.75" hidden="1"/>
    <row r="1859" ht="12.75" hidden="1"/>
    <row r="1860" ht="12.75" hidden="1"/>
    <row r="1861" ht="12.75" hidden="1"/>
    <row r="1862" ht="12.75" hidden="1"/>
    <row r="1863" ht="12.75" hidden="1"/>
    <row r="1864" ht="12.75" hidden="1"/>
    <row r="1865" ht="12.75" hidden="1"/>
    <row r="1866" ht="12.75" hidden="1"/>
    <row r="1867" ht="12.75" hidden="1"/>
    <row r="1868" ht="12.75" hidden="1"/>
    <row r="1869" ht="12.75" hidden="1"/>
    <row r="1870" ht="12.75" hidden="1"/>
    <row r="1871" ht="12.75" hidden="1"/>
    <row r="1872" ht="12.75" hidden="1"/>
    <row r="1873" ht="12.75" hidden="1"/>
    <row r="1874" ht="12.75" hidden="1"/>
    <row r="1875" ht="12.75" hidden="1"/>
    <row r="1876" ht="12.75" hidden="1"/>
    <row r="1877" ht="12.75" hidden="1"/>
    <row r="1878" ht="12.75" hidden="1"/>
    <row r="1879" ht="12.75" hidden="1"/>
    <row r="1880" ht="12.75" hidden="1"/>
    <row r="1881" ht="12.75" hidden="1"/>
    <row r="1882" ht="12.75" hidden="1"/>
    <row r="1883" ht="12.75" hidden="1"/>
    <row r="1884" ht="12.75" hidden="1"/>
    <row r="1885" ht="12.75" hidden="1"/>
    <row r="1886" ht="12.75" hidden="1"/>
    <row r="1887" ht="12.75" hidden="1"/>
    <row r="1888" ht="12.75" hidden="1"/>
    <row r="1889" ht="12.75" hidden="1"/>
    <row r="1890" ht="12.75" hidden="1"/>
    <row r="1891" ht="12.75" hidden="1"/>
    <row r="1892" ht="12.75" hidden="1"/>
    <row r="1893" ht="12.75" hidden="1"/>
    <row r="1894" ht="12.75" hidden="1"/>
    <row r="1895" ht="12.75" hidden="1"/>
    <row r="1896" ht="12.75" hidden="1"/>
    <row r="1897" ht="12.75" hidden="1"/>
    <row r="1898" ht="12.75" hidden="1"/>
    <row r="1899" ht="12.75" hidden="1"/>
    <row r="1900" ht="12.75" hidden="1"/>
    <row r="1901" ht="12.75" hidden="1"/>
    <row r="1902" ht="12.75" hidden="1"/>
    <row r="1903" ht="12.75" hidden="1"/>
    <row r="1904" ht="12.75" hidden="1"/>
    <row r="1905" ht="12.75" hidden="1"/>
    <row r="1906" ht="12.75" hidden="1"/>
    <row r="1907" ht="12.75" hidden="1"/>
    <row r="1908" ht="12.75" hidden="1"/>
    <row r="1909" ht="12.75" hidden="1"/>
    <row r="1910" ht="12.75" hidden="1"/>
    <row r="1911" ht="12.75" hidden="1"/>
    <row r="1912" ht="12.75" hidden="1"/>
    <row r="1913" ht="12.75" hidden="1"/>
    <row r="1914" ht="12.75" hidden="1"/>
    <row r="1915" ht="12.75" hidden="1"/>
    <row r="1916" ht="12.75" hidden="1"/>
    <row r="1917" ht="12.75" hidden="1"/>
    <row r="1918" ht="12.75" hidden="1"/>
    <row r="1919" ht="12.75" hidden="1"/>
    <row r="1920" ht="12.75" hidden="1"/>
    <row r="1921" ht="12.75" hidden="1"/>
    <row r="1922" ht="12.75" hidden="1"/>
    <row r="1923" ht="12.75" hidden="1"/>
    <row r="1924" ht="12.75" hidden="1"/>
    <row r="1925" ht="12.75" hidden="1"/>
    <row r="1926" ht="12.75" hidden="1"/>
    <row r="1927" ht="12.75" hidden="1"/>
    <row r="1928" ht="12.75" hidden="1"/>
    <row r="1929" ht="12.75" hidden="1"/>
    <row r="1930" ht="12.75" hidden="1"/>
    <row r="1931" ht="12.75" hidden="1"/>
    <row r="1932" ht="12.75" hidden="1"/>
    <row r="1933" ht="12.75" hidden="1"/>
    <row r="1934" ht="12.75" hidden="1"/>
    <row r="1935" ht="12.75" hidden="1"/>
    <row r="1936" ht="12.75" hidden="1"/>
    <row r="1937" ht="12.75" hidden="1"/>
    <row r="1938" ht="12.75" hidden="1"/>
    <row r="1939" ht="12.75" hidden="1"/>
    <row r="1940" ht="12.75" hidden="1"/>
    <row r="1941" ht="12.75" hidden="1"/>
    <row r="1942" ht="12.75" hidden="1"/>
    <row r="1943" ht="12.75" hidden="1"/>
    <row r="1944" ht="12.75" hidden="1"/>
    <row r="1945" ht="12.75" hidden="1"/>
    <row r="1946" ht="12.75" hidden="1"/>
    <row r="1947" ht="12.75" hidden="1"/>
    <row r="1948" ht="12.75" hidden="1"/>
    <row r="1949" ht="12.75" hidden="1"/>
    <row r="1950" ht="12.75" hidden="1"/>
    <row r="1951" ht="12.75" hidden="1"/>
    <row r="1952" ht="12.75" hidden="1"/>
    <row r="1953" ht="12.75" hidden="1"/>
    <row r="1954" ht="12.75" hidden="1"/>
    <row r="1955" ht="12.75" hidden="1"/>
    <row r="1956" ht="12.75" hidden="1"/>
    <row r="1957" ht="12.75" hidden="1"/>
    <row r="1958" ht="12.75" hidden="1"/>
    <row r="1959" ht="12.75" hidden="1"/>
    <row r="1960" ht="12.75" hidden="1"/>
    <row r="1961" ht="12.75" hidden="1"/>
    <row r="1962" ht="12.75" hidden="1"/>
    <row r="1963" ht="12.75" hidden="1"/>
    <row r="1964" ht="12.75" hidden="1"/>
    <row r="1965" ht="12.75" hidden="1"/>
    <row r="1966" ht="12.75" hidden="1"/>
    <row r="1967" ht="12.75" hidden="1"/>
    <row r="1968" ht="12.75" hidden="1"/>
    <row r="1969" ht="12.75" hidden="1"/>
    <row r="1970" ht="12.75" hidden="1"/>
    <row r="1971" ht="12.75" hidden="1"/>
    <row r="1972" ht="12.75" hidden="1"/>
    <row r="1973" ht="12.75" hidden="1"/>
    <row r="1974" ht="12.75" hidden="1"/>
    <row r="1975" ht="12.75" hidden="1"/>
    <row r="1976" ht="12.75" hidden="1"/>
    <row r="1977" ht="12.75" hidden="1"/>
    <row r="1978" ht="12.75" hidden="1"/>
    <row r="1979" ht="12.75" hidden="1"/>
    <row r="1980" ht="12.75" hidden="1"/>
    <row r="1981" ht="12.75" hidden="1"/>
    <row r="1982" ht="12.75" hidden="1"/>
    <row r="1983" ht="12.75" hidden="1"/>
    <row r="1984" ht="12.75" hidden="1"/>
    <row r="1985" ht="12.75" hidden="1"/>
    <row r="1986" ht="12.75" hidden="1"/>
    <row r="1987" ht="12.75" hidden="1"/>
    <row r="1988" ht="12.75" hidden="1"/>
    <row r="1989" ht="12.75" hidden="1"/>
    <row r="1990" ht="12.75" hidden="1"/>
    <row r="1991" ht="12.75" hidden="1"/>
    <row r="1992" ht="12.75" hidden="1"/>
    <row r="1993" ht="12.75" hidden="1"/>
    <row r="1994" ht="12.75" hidden="1"/>
    <row r="1995" ht="12.75" hidden="1"/>
    <row r="1996" ht="12.75" hidden="1"/>
    <row r="1997" ht="12.75" hidden="1"/>
    <row r="1998" ht="12.75" hidden="1"/>
    <row r="1999" ht="12.75" hidden="1"/>
    <row r="2000" ht="12.75" hidden="1"/>
    <row r="2001" ht="12.75" hidden="1"/>
    <row r="2002" ht="12.75" hidden="1"/>
    <row r="2003" ht="12.75" hidden="1"/>
    <row r="2004" ht="12.75" hidden="1"/>
    <row r="2005" ht="12.75" hidden="1"/>
    <row r="2006" ht="12.75" hidden="1"/>
    <row r="2007" ht="12.75" hidden="1"/>
    <row r="2008" ht="12.75" hidden="1"/>
    <row r="2009" ht="12.75" hidden="1"/>
    <row r="2010" ht="12.75" hidden="1"/>
    <row r="2011" ht="12.75" hidden="1"/>
    <row r="2012" ht="12.75" hidden="1"/>
    <row r="2013" ht="12.75" hidden="1"/>
    <row r="2014" ht="12.75" hidden="1"/>
    <row r="2015" ht="12.75" hidden="1"/>
    <row r="2016" ht="12.75" hidden="1"/>
    <row r="2017" ht="12.75" hidden="1"/>
    <row r="2018" ht="12.75" hidden="1"/>
    <row r="2019" ht="12.75" hidden="1"/>
    <row r="2020" ht="12.75" hidden="1"/>
    <row r="2021" ht="12.75" hidden="1"/>
    <row r="2022" ht="12.75" hidden="1"/>
    <row r="2023" ht="12.75" hidden="1"/>
    <row r="2024" ht="12.75" hidden="1"/>
    <row r="2025" ht="12.75" hidden="1"/>
    <row r="2026" ht="12.75" hidden="1"/>
    <row r="2027" ht="12.75" hidden="1"/>
    <row r="2028" ht="12.75" hidden="1"/>
    <row r="2029" ht="12.75" hidden="1"/>
    <row r="2030" ht="12.75" hidden="1"/>
    <row r="2031" ht="12.75" hidden="1"/>
    <row r="2032" ht="12.75" hidden="1"/>
    <row r="2033" ht="12.75" hidden="1"/>
    <row r="2034" ht="12.75" hidden="1"/>
    <row r="2035" ht="12.75" hidden="1"/>
    <row r="2036" ht="12.75" hidden="1"/>
    <row r="2037" ht="12.75" hidden="1"/>
    <row r="2038" ht="12.75" hidden="1"/>
    <row r="2039" ht="12.75" hidden="1"/>
    <row r="2040" ht="12.75" hidden="1"/>
    <row r="2041" ht="12.75" hidden="1"/>
    <row r="2042" ht="12.75" hidden="1"/>
    <row r="2043" ht="12.75" hidden="1"/>
    <row r="2044" ht="12.75" hidden="1"/>
    <row r="2045" ht="12.75" hidden="1"/>
    <row r="2046" ht="12.75" hidden="1"/>
    <row r="2047" ht="12.75" hidden="1"/>
    <row r="2048" ht="12.75" hidden="1"/>
    <row r="2049" ht="12.75" hidden="1"/>
    <row r="2050" ht="12.75" hidden="1"/>
    <row r="2051" ht="12.75" hidden="1"/>
    <row r="2052" ht="12.75" hidden="1"/>
    <row r="2053" ht="12.75" hidden="1"/>
    <row r="2054" ht="12.75" hidden="1"/>
    <row r="2055" ht="12.75" hidden="1"/>
    <row r="2056" ht="12.75" hidden="1"/>
    <row r="2057" ht="12.75" hidden="1"/>
    <row r="2058" ht="12.75" hidden="1"/>
    <row r="2059" ht="12.75" hidden="1"/>
    <row r="2060" ht="12.75" hidden="1"/>
    <row r="2061" ht="12.75" hidden="1"/>
    <row r="2062" ht="12.75" hidden="1"/>
    <row r="2063" ht="12.75" hidden="1"/>
    <row r="2064" ht="12.75" hidden="1"/>
    <row r="2065" ht="12.75" hidden="1"/>
    <row r="2066" ht="12.75" hidden="1"/>
    <row r="2067" ht="12.75" hidden="1"/>
    <row r="2068" ht="12.75" hidden="1"/>
    <row r="2069" ht="12.75" hidden="1"/>
    <row r="2070" ht="12.75" hidden="1"/>
    <row r="2071" ht="12.75" hidden="1"/>
    <row r="2072" ht="12.75" hidden="1"/>
    <row r="2073" ht="12.75" hidden="1"/>
    <row r="2074" ht="12.75" hidden="1"/>
    <row r="2075" ht="12.75" hidden="1"/>
    <row r="2076" ht="12.75" hidden="1"/>
    <row r="2077" ht="12.75" hidden="1"/>
    <row r="2078" ht="12.75" hidden="1"/>
    <row r="2079" ht="12.75" hidden="1"/>
    <row r="2080" ht="12.75" hidden="1"/>
    <row r="2081" ht="12.75" hidden="1"/>
    <row r="2082" ht="12.75" hidden="1"/>
    <row r="2083" ht="12.75" hidden="1"/>
    <row r="2084" ht="12.75" hidden="1"/>
    <row r="2085" ht="12.75" hidden="1"/>
    <row r="2086" ht="12.75" hidden="1"/>
    <row r="2087" ht="12.75" hidden="1"/>
    <row r="2088" ht="12.75" hidden="1"/>
    <row r="2089" ht="12.75" hidden="1"/>
    <row r="2090" ht="12.75" hidden="1"/>
    <row r="2091" ht="12.75" hidden="1"/>
    <row r="2092" ht="12.75" hidden="1"/>
    <row r="2093" ht="12.75" hidden="1"/>
    <row r="2094" ht="12.75" hidden="1"/>
    <row r="2095" ht="12.75" hidden="1"/>
    <row r="2096" ht="12.75" hidden="1"/>
    <row r="2097" ht="12.75" hidden="1"/>
    <row r="2098" ht="12.75" hidden="1"/>
    <row r="2099" ht="12.75" hidden="1"/>
    <row r="2100" ht="12.75" hidden="1"/>
    <row r="2101" ht="12.75" hidden="1"/>
    <row r="2102" ht="12.75" hidden="1"/>
    <row r="2103" ht="12.75" hidden="1"/>
    <row r="2104" ht="12.75" hidden="1"/>
    <row r="2105" ht="12.75" hidden="1"/>
    <row r="2106" ht="12.75" hidden="1"/>
    <row r="2107" ht="12.75" hidden="1"/>
    <row r="2108" ht="12.75" hidden="1"/>
    <row r="2109" ht="12.75" hidden="1"/>
    <row r="2110" ht="12.75" hidden="1"/>
    <row r="2111" ht="12.75" hidden="1"/>
    <row r="2112" ht="12.75" hidden="1"/>
    <row r="2113" ht="12.75" hidden="1"/>
    <row r="2114" ht="12.75" hidden="1"/>
    <row r="2115" ht="12.75" hidden="1"/>
    <row r="2116" ht="12.75" hidden="1"/>
    <row r="2117" ht="12.75" hidden="1"/>
    <row r="2118" ht="12.75" hidden="1"/>
    <row r="2119" ht="12.75" hidden="1"/>
    <row r="2120" ht="12.75" hidden="1"/>
    <row r="2121" ht="12.75" hidden="1"/>
    <row r="2122" ht="12.75" hidden="1"/>
    <row r="2123" ht="12.75" hidden="1"/>
    <row r="2124" ht="12.75" hidden="1"/>
    <row r="2125" ht="12.75" hidden="1"/>
    <row r="2126" ht="12.75" hidden="1"/>
    <row r="2127" ht="12.75" hidden="1"/>
    <row r="2128" ht="12.75" hidden="1"/>
    <row r="2129" ht="12.75" hidden="1"/>
    <row r="2130" ht="12.75" hidden="1"/>
    <row r="2131" ht="12.75" hidden="1"/>
    <row r="2132" ht="12.75" hidden="1"/>
    <row r="2133" ht="12.75" hidden="1"/>
    <row r="2134" ht="12.75" hidden="1"/>
    <row r="2135" ht="12.75" hidden="1"/>
    <row r="2136" ht="12.75" hidden="1"/>
    <row r="2137" ht="12.75" hidden="1"/>
    <row r="2138" ht="12.75" hidden="1"/>
    <row r="2139" ht="12.75" hidden="1"/>
    <row r="2140" ht="12.75" hidden="1"/>
    <row r="2141" ht="12.75" hidden="1"/>
    <row r="2142" ht="12.75" hidden="1"/>
    <row r="2143" ht="12.75" hidden="1"/>
    <row r="2144" ht="12.75" hidden="1"/>
    <row r="2145" ht="12.75" hidden="1"/>
    <row r="2146" ht="12.75" hidden="1"/>
    <row r="2147" ht="12.75" hidden="1"/>
    <row r="2148" ht="12.75" hidden="1"/>
    <row r="2149" ht="12.75" hidden="1"/>
    <row r="2150" ht="12.75" hidden="1"/>
    <row r="2151" ht="12.75" hidden="1"/>
    <row r="2152" ht="12.75" hidden="1"/>
    <row r="2153" ht="12.75" hidden="1"/>
    <row r="2154" ht="12.75" hidden="1"/>
    <row r="2155" ht="12.75" hidden="1"/>
    <row r="2156" ht="12.75" hidden="1"/>
    <row r="2157" ht="12.75" hidden="1"/>
    <row r="2158" ht="12.75" hidden="1"/>
    <row r="2159" ht="12.75" hidden="1"/>
    <row r="2160" ht="12.75" hidden="1"/>
    <row r="2161" ht="12.75" hidden="1"/>
    <row r="2162" ht="12.75" hidden="1"/>
    <row r="2163" ht="12.75" hidden="1"/>
    <row r="2164" ht="12.75" hidden="1"/>
    <row r="2165" ht="12.75" hidden="1"/>
    <row r="2166" ht="12.75" hidden="1"/>
    <row r="2167" ht="12.75" hidden="1"/>
    <row r="2168" ht="12.75" hidden="1"/>
    <row r="2169" ht="12.75" hidden="1"/>
    <row r="2170" ht="12.75" hidden="1"/>
    <row r="2171" ht="12.75" hidden="1"/>
    <row r="2172" ht="12.75" hidden="1"/>
    <row r="2173" ht="12.75" hidden="1"/>
    <row r="2174" ht="12.75" hidden="1"/>
    <row r="2175" ht="12.75" hidden="1"/>
    <row r="2176" ht="12.75" hidden="1"/>
    <row r="2177" ht="12.75" hidden="1"/>
    <row r="2178" ht="12.75" hidden="1"/>
    <row r="2179" ht="12.75" hidden="1"/>
    <row r="2180" ht="12.75" hidden="1"/>
    <row r="2181" ht="12.75" hidden="1"/>
    <row r="2182" ht="12.75" hidden="1"/>
    <row r="2183" ht="12.75" hidden="1"/>
    <row r="2184" ht="12.75" hidden="1"/>
    <row r="2185" ht="12.75" hidden="1"/>
    <row r="2186" ht="12.75" hidden="1"/>
    <row r="2187" ht="12.75" hidden="1"/>
    <row r="2188" ht="12.75" hidden="1"/>
    <row r="2189" ht="12.75" hidden="1"/>
    <row r="2190" ht="12.75" hidden="1"/>
    <row r="2191" ht="12.75" hidden="1"/>
    <row r="2192" ht="12.75" hidden="1"/>
    <row r="2193" ht="12.75" hidden="1"/>
    <row r="2194" ht="12.75" hidden="1"/>
    <row r="2195" ht="12.75" hidden="1"/>
    <row r="2196" ht="12.75" hidden="1"/>
    <row r="2197" ht="12.75" hidden="1"/>
    <row r="2198" ht="12.75" hidden="1"/>
    <row r="2199" ht="12.75" hidden="1"/>
    <row r="2200" ht="12.75" hidden="1"/>
    <row r="2201" ht="12.75" hidden="1"/>
    <row r="2202" ht="12.75" hidden="1"/>
    <row r="2203" ht="12.75" hidden="1"/>
    <row r="2204" ht="12.75" hidden="1"/>
    <row r="2205" ht="12.75" hidden="1"/>
    <row r="2206" ht="12.75" hidden="1"/>
    <row r="2207" ht="12.75" hidden="1"/>
    <row r="2208" ht="12.75" hidden="1"/>
    <row r="2209" ht="12.75" hidden="1"/>
    <row r="2210" ht="12.75" hidden="1"/>
    <row r="2211" ht="12.75" hidden="1"/>
    <row r="2212" ht="12.75" hidden="1"/>
    <row r="2213" ht="12.75" hidden="1"/>
    <row r="2214" ht="12.75" hidden="1"/>
    <row r="2215" ht="12.75" hidden="1"/>
    <row r="2216" ht="12.75" hidden="1"/>
    <row r="2217" ht="12.75" hidden="1"/>
    <row r="2218" ht="12.75" hidden="1"/>
    <row r="2219" ht="12.75" hidden="1"/>
    <row r="2220" ht="12.75" hidden="1"/>
    <row r="2221" ht="12.75" hidden="1"/>
    <row r="2222" ht="12.75" hidden="1"/>
    <row r="2223" ht="12.75" hidden="1"/>
    <row r="2224" ht="12.75" hidden="1"/>
    <row r="2225" ht="12.75" hidden="1"/>
    <row r="2226" ht="12.75" hidden="1"/>
    <row r="2227" ht="12.75" hidden="1"/>
    <row r="2228" ht="12.75" hidden="1"/>
    <row r="2229" ht="12.75" hidden="1"/>
    <row r="2230" ht="12.75" hidden="1"/>
    <row r="2231" ht="12.75" hidden="1"/>
    <row r="2232" ht="12.75" hidden="1"/>
    <row r="2233" ht="12.75" hidden="1"/>
    <row r="2234" ht="12.75" hidden="1"/>
    <row r="2235" ht="12.75" hidden="1"/>
    <row r="2236" ht="12.75" hidden="1"/>
    <row r="2237" ht="12.75" hidden="1"/>
    <row r="2238" ht="12.75" hidden="1"/>
    <row r="2239" ht="12.75" hidden="1"/>
    <row r="2240" ht="12.75" hidden="1"/>
    <row r="2241" ht="12.75" hidden="1"/>
    <row r="2242" ht="12.75" hidden="1"/>
    <row r="2243" ht="12.75" hidden="1"/>
    <row r="2244" ht="12.75" hidden="1"/>
    <row r="2245" ht="12.75" hidden="1"/>
    <row r="2246" ht="12.75" hidden="1"/>
    <row r="2247" ht="12.75" hidden="1"/>
    <row r="2248" ht="12.75" hidden="1"/>
    <row r="2249" ht="12.75" hidden="1"/>
    <row r="2250" ht="12.75" hidden="1"/>
    <row r="2251" ht="12.75" hidden="1"/>
    <row r="2252" ht="12.75" hidden="1"/>
    <row r="2253" ht="12.75" hidden="1"/>
    <row r="2254" ht="12.75" hidden="1"/>
    <row r="2255" ht="12.75" hidden="1"/>
    <row r="2256" ht="12.75" hidden="1"/>
    <row r="2257" ht="12.75" hidden="1"/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ht="12.75" hidden="1"/>
    <row r="2268" ht="12.75" hidden="1"/>
    <row r="2269" ht="12.75" hidden="1"/>
    <row r="2270" ht="12.75" hidden="1"/>
    <row r="2271" ht="12.75" hidden="1"/>
    <row r="2272" ht="12.75" hidden="1"/>
    <row r="2273" ht="12.75" hidden="1"/>
    <row r="2274" ht="12.75" hidden="1"/>
    <row r="2275" ht="12.75" hidden="1"/>
    <row r="2276" ht="12.75" hidden="1"/>
    <row r="2277" ht="12.75" hidden="1"/>
    <row r="2278" ht="12.75" hidden="1"/>
    <row r="2279" ht="12.75" hidden="1"/>
    <row r="2280" ht="12.75" hidden="1"/>
    <row r="2281" ht="12.75" hidden="1"/>
    <row r="2282" ht="12.75" hidden="1"/>
    <row r="2283" ht="12.75" hidden="1"/>
    <row r="2284" ht="12.75" hidden="1"/>
    <row r="2285" ht="12.75" hidden="1"/>
    <row r="2286" ht="12.75" hidden="1"/>
    <row r="2287" ht="12.75" hidden="1"/>
    <row r="2288" ht="12.75" hidden="1"/>
    <row r="2289" ht="12.75" hidden="1"/>
    <row r="2290" ht="12.75" hidden="1"/>
    <row r="2291" ht="12.75" hidden="1"/>
    <row r="2292" ht="12.75" hidden="1"/>
    <row r="2293" ht="12.75" hidden="1"/>
    <row r="2294" ht="12.75" hidden="1"/>
    <row r="2295" ht="12.75" hidden="1"/>
    <row r="2296" ht="12.75" hidden="1"/>
    <row r="2297" ht="12.75" hidden="1"/>
    <row r="2298" ht="12.75" hidden="1"/>
    <row r="2299" ht="12.75" hidden="1"/>
    <row r="2300" ht="12.75" hidden="1"/>
    <row r="2301" ht="12.75" hidden="1"/>
    <row r="2302" ht="12.75" hidden="1"/>
    <row r="2303" ht="12.75" hidden="1"/>
    <row r="2304" ht="12.75" hidden="1"/>
    <row r="2305" ht="12.75" hidden="1"/>
    <row r="2306" ht="12.75" hidden="1"/>
    <row r="2307" ht="12.75" hidden="1"/>
    <row r="2308" ht="12.75" hidden="1"/>
    <row r="2309" ht="12.75" hidden="1"/>
    <row r="2310" ht="12.75" hidden="1"/>
    <row r="2311" ht="12.75" hidden="1"/>
    <row r="2312" ht="12.75" hidden="1"/>
    <row r="2313" ht="12.75" hidden="1"/>
    <row r="2314" ht="12.75" hidden="1"/>
    <row r="2315" ht="12.75" hidden="1"/>
    <row r="2316" ht="12.75" hidden="1"/>
    <row r="2317" ht="12.75" hidden="1"/>
    <row r="2318" ht="12.75" hidden="1"/>
    <row r="2319" ht="12.75" hidden="1"/>
    <row r="2320" ht="12.75" hidden="1"/>
    <row r="2321" ht="12.75" hidden="1"/>
    <row r="2322" ht="12.75" hidden="1"/>
    <row r="2323" ht="12.75" hidden="1"/>
    <row r="2324" ht="12.75" hidden="1"/>
    <row r="2325" ht="12.75" hidden="1"/>
    <row r="2326" ht="12.75" hidden="1"/>
    <row r="2327" ht="12.75" hidden="1"/>
    <row r="2328" ht="12.75" hidden="1"/>
    <row r="2329" ht="12.75" hidden="1"/>
    <row r="2330" ht="12.75" hidden="1"/>
    <row r="2331" ht="12.75" hidden="1"/>
    <row r="2332" ht="12.75" hidden="1"/>
    <row r="2333" ht="12.75" hidden="1"/>
    <row r="2334" ht="12.75" hidden="1"/>
    <row r="2335" ht="12.75" hidden="1"/>
    <row r="2336" ht="12.75" hidden="1"/>
    <row r="2337" ht="12.75" hidden="1"/>
    <row r="2338" ht="12.75" hidden="1"/>
    <row r="2339" ht="12.75" hidden="1"/>
    <row r="2340" ht="12.75" hidden="1"/>
    <row r="2341" ht="12.75" hidden="1"/>
    <row r="2342" ht="12.75" hidden="1"/>
    <row r="2343" ht="12.75" hidden="1"/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 hidden="1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 hidden="1"/>
    <row r="2429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343"/>
  <sheetViews>
    <sheetView tabSelected="1" zoomScalePageLayoutView="0" workbookViewId="0" topLeftCell="A1">
      <pane ySplit="5" topLeftCell="BM111" activePane="bottomLeft" state="frozen"/>
      <selection pane="topLeft" activeCell="A1" sqref="A1"/>
      <selection pane="bottomLeft" activeCell="D10" sqref="D10"/>
    </sheetView>
  </sheetViews>
  <sheetFormatPr defaultColWidth="0" defaultRowHeight="12.75" zeroHeight="1"/>
  <cols>
    <col min="1" max="1" width="5.140625" style="1" customWidth="1"/>
    <col min="2" max="2" width="10.7109375" style="5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46" customWidth="1"/>
    <col min="7" max="7" width="6.8515625" style="27" customWidth="1"/>
    <col min="8" max="8" width="11.28125" style="5" customWidth="1"/>
    <col min="9" max="9" width="10.28125" style="4" customWidth="1"/>
    <col min="10" max="10" width="18.28125" style="0" customWidth="1"/>
    <col min="11" max="11" width="18.28125" style="0" hidden="1" customWidth="1"/>
    <col min="12" max="12" width="18.28125" style="0" customWidth="1"/>
    <col min="13" max="13" width="9.8515625" style="0" customWidth="1"/>
    <col min="14" max="16384" width="9.140625" style="0" customWidth="1"/>
  </cols>
  <sheetData>
    <row r="1" spans="1:9" ht="15.75" customHeight="1">
      <c r="A1" s="17"/>
      <c r="B1" s="8"/>
      <c r="C1" s="9"/>
      <c r="D1" s="9"/>
      <c r="E1" s="10"/>
      <c r="F1" s="118"/>
      <c r="G1" s="9"/>
      <c r="H1" s="8"/>
      <c r="I1" s="3"/>
    </row>
    <row r="2" spans="1:9" ht="17.25" customHeight="1">
      <c r="A2" s="11"/>
      <c r="B2" s="298" t="s">
        <v>10</v>
      </c>
      <c r="C2" s="298"/>
      <c r="D2" s="298"/>
      <c r="E2" s="298"/>
      <c r="F2" s="298"/>
      <c r="G2" s="298"/>
      <c r="H2" s="298"/>
      <c r="I2" s="21"/>
    </row>
    <row r="3" spans="1:9" s="15" customFormat="1" ht="18" customHeight="1">
      <c r="A3" s="12"/>
      <c r="B3" s="13"/>
      <c r="C3" s="13"/>
      <c r="D3" s="13"/>
      <c r="E3" s="13"/>
      <c r="F3" s="119"/>
      <c r="G3" s="13"/>
      <c r="H3" s="13"/>
      <c r="I3" s="14"/>
    </row>
    <row r="4" spans="1:9" ht="15" customHeight="1">
      <c r="A4" s="11"/>
      <c r="B4" s="19" t="s">
        <v>0</v>
      </c>
      <c r="C4" s="18" t="s">
        <v>6</v>
      </c>
      <c r="D4" s="18" t="s">
        <v>1</v>
      </c>
      <c r="E4" s="18" t="s">
        <v>7</v>
      </c>
      <c r="F4" s="117" t="s">
        <v>2</v>
      </c>
      <c r="G4" s="16" t="s">
        <v>4</v>
      </c>
      <c r="H4" s="19" t="s">
        <v>3</v>
      </c>
      <c r="I4" s="20" t="s">
        <v>5</v>
      </c>
    </row>
    <row r="5" spans="1:13" ht="18.75" customHeight="1">
      <c r="A5" s="23"/>
      <c r="B5" s="23" t="s">
        <v>112</v>
      </c>
      <c r="C5" s="23"/>
      <c r="D5" s="23"/>
      <c r="E5" s="23"/>
      <c r="F5" s="120"/>
      <c r="G5" s="26"/>
      <c r="H5" s="24">
        <v>0</v>
      </c>
      <c r="I5" s="25">
        <v>450</v>
      </c>
      <c r="K5" t="s">
        <v>8</v>
      </c>
      <c r="L5" t="s">
        <v>9</v>
      </c>
      <c r="M5" s="2">
        <v>450</v>
      </c>
    </row>
    <row r="6" spans="2:13" ht="12.75">
      <c r="B6" s="28"/>
      <c r="C6" s="12"/>
      <c r="D6" s="12"/>
      <c r="E6" s="12"/>
      <c r="F6" s="71"/>
      <c r="H6" s="5">
        <f>H5-B6</f>
        <v>0</v>
      </c>
      <c r="I6" s="22">
        <f>+B6/M6</f>
        <v>0</v>
      </c>
      <c r="M6" s="2">
        <v>450</v>
      </c>
    </row>
    <row r="7" spans="4:13" ht="12.75">
      <c r="D7" s="12"/>
      <c r="H7" s="5">
        <f>H6-B7</f>
        <v>0</v>
      </c>
      <c r="I7" s="22">
        <f>+B7/M7</f>
        <v>0</v>
      </c>
      <c r="M7" s="2">
        <v>450</v>
      </c>
    </row>
    <row r="8" spans="2:13" ht="12.75">
      <c r="B8" s="28"/>
      <c r="D8" s="12"/>
      <c r="G8" s="30"/>
      <c r="H8" s="5">
        <f aca="true" t="shared" si="0" ref="H8:H71">H7-B8</f>
        <v>0</v>
      </c>
      <c r="I8" s="22">
        <f>+B8/M8</f>
        <v>0</v>
      </c>
      <c r="M8" s="2">
        <v>450</v>
      </c>
    </row>
    <row r="9" spans="1:13" s="15" customFormat="1" ht="12.75">
      <c r="A9" s="35"/>
      <c r="B9" s="36" t="s">
        <v>11</v>
      </c>
      <c r="C9" s="37"/>
      <c r="D9" s="37" t="s">
        <v>12</v>
      </c>
      <c r="E9" s="37" t="s">
        <v>13</v>
      </c>
      <c r="F9" s="38"/>
      <c r="G9" s="38"/>
      <c r="H9" s="36"/>
      <c r="I9" s="39" t="s">
        <v>14</v>
      </c>
      <c r="J9" s="40"/>
      <c r="K9" s="33"/>
      <c r="M9" s="2">
        <v>450</v>
      </c>
    </row>
    <row r="10" spans="1:13" s="15" customFormat="1" ht="12.75">
      <c r="A10" s="35"/>
      <c r="B10" s="36">
        <f>+B22</f>
        <v>1219151</v>
      </c>
      <c r="C10" s="41"/>
      <c r="D10" s="37" t="s">
        <v>117</v>
      </c>
      <c r="E10" s="69" t="s">
        <v>118</v>
      </c>
      <c r="F10" s="68"/>
      <c r="G10" s="42"/>
      <c r="H10" s="43">
        <f aca="true" t="shared" si="1" ref="H10:H16">+B10</f>
        <v>1219151</v>
      </c>
      <c r="I10" s="44">
        <f aca="true" t="shared" si="2" ref="I10:I17">+B10/M10</f>
        <v>2709.2244444444445</v>
      </c>
      <c r="J10" s="33"/>
      <c r="K10" s="33"/>
      <c r="L10" s="33"/>
      <c r="M10" s="2">
        <v>450</v>
      </c>
    </row>
    <row r="11" spans="1:13" s="15" customFormat="1" ht="12.75">
      <c r="A11" s="35"/>
      <c r="B11" s="36">
        <f>+B761</f>
        <v>774150</v>
      </c>
      <c r="C11" s="41"/>
      <c r="D11" s="37" t="s">
        <v>15</v>
      </c>
      <c r="E11" s="69" t="s">
        <v>50</v>
      </c>
      <c r="F11" s="68"/>
      <c r="G11" s="42"/>
      <c r="H11" s="43">
        <f t="shared" si="1"/>
        <v>774150</v>
      </c>
      <c r="I11" s="44">
        <f t="shared" si="2"/>
        <v>1720.3333333333333</v>
      </c>
      <c r="J11" s="33"/>
      <c r="K11" s="33"/>
      <c r="L11" s="33"/>
      <c r="M11" s="2">
        <v>450</v>
      </c>
    </row>
    <row r="12" spans="1:13" s="15" customFormat="1" ht="12.75">
      <c r="A12" s="35"/>
      <c r="B12" s="36">
        <f>+B834</f>
        <v>2826320</v>
      </c>
      <c r="C12" s="41"/>
      <c r="D12" s="37" t="s">
        <v>16</v>
      </c>
      <c r="E12" s="69" t="s">
        <v>51</v>
      </c>
      <c r="F12" s="68"/>
      <c r="G12" s="42"/>
      <c r="H12" s="43">
        <f t="shared" si="1"/>
        <v>2826320</v>
      </c>
      <c r="I12" s="44">
        <f>+B12/M12</f>
        <v>6280.711111111111</v>
      </c>
      <c r="J12" s="33"/>
      <c r="K12" s="33"/>
      <c r="L12" s="33"/>
      <c r="M12" s="2">
        <v>450</v>
      </c>
    </row>
    <row r="13" spans="1:13" s="15" customFormat="1" ht="12.75">
      <c r="A13" s="35"/>
      <c r="B13" s="36">
        <f>+B1203</f>
        <v>1342675</v>
      </c>
      <c r="C13" s="41"/>
      <c r="D13" s="37" t="s">
        <v>119</v>
      </c>
      <c r="E13" s="69" t="s">
        <v>120</v>
      </c>
      <c r="F13" s="68"/>
      <c r="G13" s="42"/>
      <c r="H13" s="43">
        <f t="shared" si="1"/>
        <v>1342675</v>
      </c>
      <c r="I13" s="44">
        <f t="shared" si="2"/>
        <v>2983.722222222222</v>
      </c>
      <c r="J13" s="33"/>
      <c r="K13" s="33"/>
      <c r="L13" s="33"/>
      <c r="M13" s="2">
        <v>450</v>
      </c>
    </row>
    <row r="14" spans="1:13" s="15" customFormat="1" ht="12.75">
      <c r="A14" s="35"/>
      <c r="B14" s="36">
        <f>+B1854</f>
        <v>248700</v>
      </c>
      <c r="C14" s="41"/>
      <c r="D14" s="37" t="s">
        <v>121</v>
      </c>
      <c r="E14" s="69" t="s">
        <v>122</v>
      </c>
      <c r="F14" s="68"/>
      <c r="G14" s="42"/>
      <c r="H14" s="43">
        <f t="shared" si="1"/>
        <v>248700</v>
      </c>
      <c r="I14" s="44">
        <f t="shared" si="2"/>
        <v>552.6666666666666</v>
      </c>
      <c r="J14" s="33"/>
      <c r="K14" s="33"/>
      <c r="L14" s="33"/>
      <c r="M14" s="2">
        <v>450</v>
      </c>
    </row>
    <row r="15" spans="1:13" s="15" customFormat="1" ht="12.75">
      <c r="A15" s="35"/>
      <c r="B15" s="36">
        <f>+B1908</f>
        <v>865900</v>
      </c>
      <c r="C15" s="41"/>
      <c r="D15" s="37" t="s">
        <v>123</v>
      </c>
      <c r="E15" s="41" t="s">
        <v>124</v>
      </c>
      <c r="F15" s="68"/>
      <c r="G15" s="42" t="s">
        <v>125</v>
      </c>
      <c r="H15" s="43">
        <f t="shared" si="1"/>
        <v>865900</v>
      </c>
      <c r="I15" s="44">
        <f t="shared" si="2"/>
        <v>1924.2222222222222</v>
      </c>
      <c r="J15" s="33"/>
      <c r="K15" s="33"/>
      <c r="L15" s="33"/>
      <c r="M15" s="2">
        <v>450</v>
      </c>
    </row>
    <row r="16" spans="1:13" s="15" customFormat="1" ht="12.75">
      <c r="A16" s="35"/>
      <c r="B16" s="36">
        <f>+B1933</f>
        <v>1231971</v>
      </c>
      <c r="C16" s="41"/>
      <c r="D16" s="37" t="s">
        <v>126</v>
      </c>
      <c r="E16" s="41"/>
      <c r="F16" s="68"/>
      <c r="G16" s="42"/>
      <c r="H16" s="43">
        <f t="shared" si="1"/>
        <v>1231971</v>
      </c>
      <c r="I16" s="44">
        <f t="shared" si="2"/>
        <v>2737.713333333333</v>
      </c>
      <c r="J16" s="33"/>
      <c r="K16" s="33"/>
      <c r="L16" s="33"/>
      <c r="M16" s="2">
        <v>450</v>
      </c>
    </row>
    <row r="17" spans="1:13" ht="12.75">
      <c r="A17" s="45"/>
      <c r="B17" s="36">
        <f>SUM(B10:B16)</f>
        <v>8508867</v>
      </c>
      <c r="C17" s="37" t="s">
        <v>102</v>
      </c>
      <c r="D17" s="41"/>
      <c r="E17" s="41"/>
      <c r="F17" s="68"/>
      <c r="G17" s="42"/>
      <c r="H17" s="43">
        <v>0</v>
      </c>
      <c r="I17" s="44">
        <f t="shared" si="2"/>
        <v>18908.593333333334</v>
      </c>
      <c r="J17" s="2"/>
      <c r="K17" s="2"/>
      <c r="L17" s="2"/>
      <c r="M17" s="2">
        <v>450</v>
      </c>
    </row>
    <row r="18" spans="2:13" ht="12.75">
      <c r="B18" s="34"/>
      <c r="F18" s="73"/>
      <c r="G18" s="46"/>
      <c r="I18" s="22"/>
      <c r="M18" s="2">
        <v>450</v>
      </c>
    </row>
    <row r="19" spans="1:13" s="54" customFormat="1" ht="13.5" thickBot="1">
      <c r="A19" s="47"/>
      <c r="B19" s="48">
        <f>+B22+B761+B834+B1203+B1854+B1908+B1933</f>
        <v>8508867</v>
      </c>
      <c r="C19" s="49" t="s">
        <v>17</v>
      </c>
      <c r="D19" s="50"/>
      <c r="E19" s="50"/>
      <c r="F19" s="121"/>
      <c r="G19" s="51"/>
      <c r="H19" s="52"/>
      <c r="I19" s="53"/>
      <c r="M19" s="2">
        <v>450</v>
      </c>
    </row>
    <row r="20" spans="4:13" ht="12.75">
      <c r="D20" s="12"/>
      <c r="G20" s="46"/>
      <c r="I20" s="22"/>
      <c r="M20" s="2">
        <v>450</v>
      </c>
    </row>
    <row r="21" spans="4:13" ht="12.75">
      <c r="D21" s="12"/>
      <c r="G21" s="46"/>
      <c r="I21" s="22"/>
      <c r="M21" s="2">
        <v>450</v>
      </c>
    </row>
    <row r="22" spans="1:13" s="54" customFormat="1" ht="13.5" thickBot="1">
      <c r="A22" s="47"/>
      <c r="B22" s="55">
        <f>+B25+B42+B77+B113+B153+B216+B252+B270+B337+B376+B423+B473+B505+B553+B591+B645+B672+B701+B728+B756+B744</f>
        <v>1219151</v>
      </c>
      <c r="C22" s="47"/>
      <c r="D22" s="56" t="s">
        <v>117</v>
      </c>
      <c r="E22" s="50"/>
      <c r="F22" s="121"/>
      <c r="G22" s="51"/>
      <c r="H22" s="127">
        <f>H21-B22</f>
        <v>-1219151</v>
      </c>
      <c r="I22" s="53">
        <f aca="true" t="shared" si="3" ref="I22:I43">+B22/M22</f>
        <v>2709.2244444444445</v>
      </c>
      <c r="M22" s="2">
        <v>450</v>
      </c>
    </row>
    <row r="23" spans="2:13" ht="12.75">
      <c r="B23" s="128"/>
      <c r="D23" s="12"/>
      <c r="G23" s="46"/>
      <c r="H23" s="5">
        <v>0</v>
      </c>
      <c r="I23" s="22">
        <f t="shared" si="3"/>
        <v>0</v>
      </c>
      <c r="M23" s="2">
        <v>450</v>
      </c>
    </row>
    <row r="24" spans="2:13" ht="12.75">
      <c r="B24" s="128"/>
      <c r="D24" s="12"/>
      <c r="G24" s="46"/>
      <c r="H24" s="5">
        <f>H23-B24</f>
        <v>0</v>
      </c>
      <c r="I24" s="22">
        <f t="shared" si="3"/>
        <v>0</v>
      </c>
      <c r="M24" s="2">
        <v>450</v>
      </c>
    </row>
    <row r="25" spans="1:13" s="63" customFormat="1" ht="12.75">
      <c r="A25" s="11"/>
      <c r="B25" s="129">
        <f>+B33+B37</f>
        <v>20000</v>
      </c>
      <c r="C25" s="58" t="s">
        <v>128</v>
      </c>
      <c r="D25" s="59" t="s">
        <v>129</v>
      </c>
      <c r="E25" s="58" t="s">
        <v>130</v>
      </c>
      <c r="F25" s="122" t="s">
        <v>131</v>
      </c>
      <c r="G25" s="60" t="s">
        <v>132</v>
      </c>
      <c r="H25" s="61"/>
      <c r="I25" s="62">
        <f t="shared" si="3"/>
        <v>44.44444444444444</v>
      </c>
      <c r="J25" s="62"/>
      <c r="K25" s="62"/>
      <c r="M25" s="2">
        <v>450</v>
      </c>
    </row>
    <row r="26" spans="2:13" ht="12.75">
      <c r="B26" s="130"/>
      <c r="D26" s="12"/>
      <c r="H26" s="5">
        <f t="shared" si="0"/>
        <v>0</v>
      </c>
      <c r="I26" s="22">
        <f t="shared" si="3"/>
        <v>0</v>
      </c>
      <c r="M26" s="2">
        <v>450</v>
      </c>
    </row>
    <row r="27" spans="2:13" ht="12.75">
      <c r="B27" s="130"/>
      <c r="D27" s="12"/>
      <c r="H27" s="5">
        <f t="shared" si="0"/>
        <v>0</v>
      </c>
      <c r="I27" s="22">
        <f t="shared" si="3"/>
        <v>0</v>
      </c>
      <c r="M27" s="2">
        <v>450</v>
      </c>
    </row>
    <row r="28" spans="2:13" ht="12.75">
      <c r="B28" s="263">
        <v>1000</v>
      </c>
      <c r="C28" s="65" t="s">
        <v>230</v>
      </c>
      <c r="D28" s="12" t="s">
        <v>117</v>
      </c>
      <c r="E28" s="65" t="s">
        <v>231</v>
      </c>
      <c r="F28" s="46" t="s">
        <v>232</v>
      </c>
      <c r="G28" s="30" t="s">
        <v>18</v>
      </c>
      <c r="H28" s="5">
        <f t="shared" si="0"/>
        <v>-1000</v>
      </c>
      <c r="I28" s="22">
        <f t="shared" si="3"/>
        <v>2.2222222222222223</v>
      </c>
      <c r="K28" t="s">
        <v>233</v>
      </c>
      <c r="L28">
        <v>1</v>
      </c>
      <c r="M28" s="2">
        <v>450</v>
      </c>
    </row>
    <row r="29" spans="2:13" ht="12.75">
      <c r="B29" s="263">
        <v>1000</v>
      </c>
      <c r="C29" s="65" t="s">
        <v>230</v>
      </c>
      <c r="D29" s="12" t="s">
        <v>117</v>
      </c>
      <c r="E29" s="65" t="s">
        <v>231</v>
      </c>
      <c r="F29" s="46" t="s">
        <v>232</v>
      </c>
      <c r="G29" s="30" t="s">
        <v>19</v>
      </c>
      <c r="H29" s="5">
        <f>H28-B29</f>
        <v>-2000</v>
      </c>
      <c r="I29" s="22">
        <f t="shared" si="3"/>
        <v>2.2222222222222223</v>
      </c>
      <c r="K29" t="s">
        <v>233</v>
      </c>
      <c r="L29">
        <v>1</v>
      </c>
      <c r="M29" s="2">
        <v>450</v>
      </c>
    </row>
    <row r="30" spans="2:13" ht="12.75">
      <c r="B30" s="263">
        <v>1000</v>
      </c>
      <c r="C30" s="65" t="s">
        <v>230</v>
      </c>
      <c r="D30" s="12" t="s">
        <v>117</v>
      </c>
      <c r="E30" s="65" t="s">
        <v>231</v>
      </c>
      <c r="F30" s="46" t="s">
        <v>232</v>
      </c>
      <c r="G30" s="30" t="s">
        <v>20</v>
      </c>
      <c r="H30" s="5">
        <f>H29-B30</f>
        <v>-3000</v>
      </c>
      <c r="I30" s="22">
        <f t="shared" si="3"/>
        <v>2.2222222222222223</v>
      </c>
      <c r="K30" t="s">
        <v>233</v>
      </c>
      <c r="L30">
        <v>1</v>
      </c>
      <c r="M30" s="2">
        <v>450</v>
      </c>
    </row>
    <row r="31" spans="2:13" ht="12.75">
      <c r="B31" s="263">
        <v>1000</v>
      </c>
      <c r="C31" s="65" t="s">
        <v>230</v>
      </c>
      <c r="D31" s="12" t="s">
        <v>117</v>
      </c>
      <c r="E31" s="65" t="s">
        <v>231</v>
      </c>
      <c r="F31" s="46" t="s">
        <v>232</v>
      </c>
      <c r="G31" s="30" t="s">
        <v>21</v>
      </c>
      <c r="H31" s="5">
        <f>H30-B31</f>
        <v>-4000</v>
      </c>
      <c r="I31" s="22">
        <f t="shared" si="3"/>
        <v>2.2222222222222223</v>
      </c>
      <c r="K31" t="s">
        <v>233</v>
      </c>
      <c r="L31">
        <v>1</v>
      </c>
      <c r="M31" s="2">
        <v>450</v>
      </c>
    </row>
    <row r="32" spans="2:13" ht="12.75">
      <c r="B32" s="263">
        <v>1000</v>
      </c>
      <c r="C32" s="65" t="s">
        <v>230</v>
      </c>
      <c r="D32" s="12" t="s">
        <v>117</v>
      </c>
      <c r="E32" s="65" t="s">
        <v>231</v>
      </c>
      <c r="F32" s="46" t="s">
        <v>232</v>
      </c>
      <c r="G32" s="30" t="s">
        <v>234</v>
      </c>
      <c r="H32" s="5">
        <f>H31-B32</f>
        <v>-5000</v>
      </c>
      <c r="I32" s="22">
        <f t="shared" si="3"/>
        <v>2.2222222222222223</v>
      </c>
      <c r="K32" t="s">
        <v>233</v>
      </c>
      <c r="L32">
        <v>1</v>
      </c>
      <c r="M32" s="2">
        <v>450</v>
      </c>
    </row>
    <row r="33" spans="1:13" s="63" customFormat="1" ht="12.75">
      <c r="A33" s="11"/>
      <c r="B33" s="129">
        <f>SUM(B28:B32)</f>
        <v>5000</v>
      </c>
      <c r="C33" s="11"/>
      <c r="D33" s="11"/>
      <c r="E33" s="11" t="s">
        <v>231</v>
      </c>
      <c r="F33" s="117"/>
      <c r="G33" s="18"/>
      <c r="H33" s="66">
        <v>0</v>
      </c>
      <c r="I33" s="62">
        <f t="shared" si="3"/>
        <v>11.11111111111111</v>
      </c>
      <c r="M33" s="2">
        <v>450</v>
      </c>
    </row>
    <row r="34" spans="2:13" ht="12.75">
      <c r="B34" s="130"/>
      <c r="D34" s="12"/>
      <c r="H34" s="5">
        <f t="shared" si="0"/>
        <v>0</v>
      </c>
      <c r="I34" s="22">
        <f t="shared" si="3"/>
        <v>0</v>
      </c>
      <c r="M34" s="2">
        <v>450</v>
      </c>
    </row>
    <row r="35" spans="2:13" ht="12.75">
      <c r="B35" s="130"/>
      <c r="D35" s="12"/>
      <c r="H35" s="5">
        <f t="shared" si="0"/>
        <v>0</v>
      </c>
      <c r="I35" s="22">
        <f t="shared" si="3"/>
        <v>0</v>
      </c>
      <c r="M35" s="2">
        <v>450</v>
      </c>
    </row>
    <row r="36" spans="2:13" ht="12.75">
      <c r="B36" s="130">
        <v>15000</v>
      </c>
      <c r="C36" s="1" t="s">
        <v>22</v>
      </c>
      <c r="D36" s="12" t="s">
        <v>117</v>
      </c>
      <c r="E36" s="1" t="s">
        <v>235</v>
      </c>
      <c r="F36" s="46" t="s">
        <v>232</v>
      </c>
      <c r="G36" s="27" t="s">
        <v>234</v>
      </c>
      <c r="H36" s="5">
        <f t="shared" si="0"/>
        <v>-15000</v>
      </c>
      <c r="I36" s="22">
        <f t="shared" si="3"/>
        <v>33.333333333333336</v>
      </c>
      <c r="K36" t="s">
        <v>233</v>
      </c>
      <c r="L36">
        <v>1</v>
      </c>
      <c r="M36" s="2">
        <v>450</v>
      </c>
    </row>
    <row r="37" spans="1:13" s="63" customFormat="1" ht="12.75">
      <c r="A37" s="11"/>
      <c r="B37" s="129">
        <f>SUM(B36)</f>
        <v>15000</v>
      </c>
      <c r="C37" s="11"/>
      <c r="D37" s="11"/>
      <c r="E37" s="11" t="s">
        <v>235</v>
      </c>
      <c r="F37" s="117"/>
      <c r="G37" s="18"/>
      <c r="H37" s="66">
        <v>0</v>
      </c>
      <c r="I37" s="62">
        <f t="shared" si="3"/>
        <v>33.333333333333336</v>
      </c>
      <c r="M37" s="2">
        <v>450</v>
      </c>
    </row>
    <row r="38" spans="2:13" ht="12.75">
      <c r="B38" s="130"/>
      <c r="D38" s="12"/>
      <c r="H38" s="5">
        <f t="shared" si="0"/>
        <v>0</v>
      </c>
      <c r="I38" s="22">
        <f t="shared" si="3"/>
        <v>0</v>
      </c>
      <c r="M38" s="2">
        <v>450</v>
      </c>
    </row>
    <row r="39" spans="2:13" ht="12.75">
      <c r="B39" s="130"/>
      <c r="D39" s="12"/>
      <c r="H39" s="5">
        <f t="shared" si="0"/>
        <v>0</v>
      </c>
      <c r="I39" s="22">
        <f t="shared" si="3"/>
        <v>0</v>
      </c>
      <c r="M39" s="2">
        <v>450</v>
      </c>
    </row>
    <row r="40" spans="2:13" ht="12.75">
      <c r="B40" s="130"/>
      <c r="D40" s="12"/>
      <c r="H40" s="5">
        <f t="shared" si="0"/>
        <v>0</v>
      </c>
      <c r="I40" s="22">
        <f t="shared" si="3"/>
        <v>0</v>
      </c>
      <c r="M40" s="2">
        <v>450</v>
      </c>
    </row>
    <row r="41" spans="2:13" ht="12.75">
      <c r="B41" s="130"/>
      <c r="D41" s="12"/>
      <c r="H41" s="5">
        <f t="shared" si="0"/>
        <v>0</v>
      </c>
      <c r="I41" s="22">
        <f t="shared" si="3"/>
        <v>0</v>
      </c>
      <c r="M41" s="2">
        <v>450</v>
      </c>
    </row>
    <row r="42" spans="1:13" s="63" customFormat="1" ht="12.75">
      <c r="A42" s="11"/>
      <c r="B42" s="129">
        <f>+B47+B56+B62+B66+B72</f>
        <v>27250</v>
      </c>
      <c r="C42" s="58" t="s">
        <v>23</v>
      </c>
      <c r="D42" s="59" t="s">
        <v>133</v>
      </c>
      <c r="E42" s="58" t="s">
        <v>26</v>
      </c>
      <c r="F42" s="122" t="s">
        <v>27</v>
      </c>
      <c r="G42" s="60" t="s">
        <v>28</v>
      </c>
      <c r="H42" s="61"/>
      <c r="I42" s="62">
        <f t="shared" si="3"/>
        <v>60.55555555555556</v>
      </c>
      <c r="J42" s="62"/>
      <c r="K42" s="62"/>
      <c r="M42" s="2">
        <v>450</v>
      </c>
    </row>
    <row r="43" spans="2:13" ht="12.75">
      <c r="B43" s="130"/>
      <c r="D43" s="12"/>
      <c r="H43" s="5">
        <f t="shared" si="0"/>
        <v>0</v>
      </c>
      <c r="I43" s="22">
        <f t="shared" si="3"/>
        <v>0</v>
      </c>
      <c r="M43" s="2">
        <v>450</v>
      </c>
    </row>
    <row r="44" spans="2:13" ht="12.75">
      <c r="B44" s="263">
        <v>2500</v>
      </c>
      <c r="C44" s="65" t="s">
        <v>185</v>
      </c>
      <c r="D44" s="12" t="s">
        <v>117</v>
      </c>
      <c r="E44" s="12" t="s">
        <v>236</v>
      </c>
      <c r="F44" s="46" t="s">
        <v>237</v>
      </c>
      <c r="G44" s="30" t="s">
        <v>18</v>
      </c>
      <c r="H44" s="5">
        <f t="shared" si="0"/>
        <v>-2500</v>
      </c>
      <c r="I44" s="22">
        <v>5</v>
      </c>
      <c r="K44" t="s">
        <v>185</v>
      </c>
      <c r="L44">
        <v>2</v>
      </c>
      <c r="M44" s="2">
        <v>450</v>
      </c>
    </row>
    <row r="45" spans="2:13" ht="12.75">
      <c r="B45" s="130">
        <v>2500</v>
      </c>
      <c r="C45" s="65" t="s">
        <v>185</v>
      </c>
      <c r="D45" s="12" t="s">
        <v>117</v>
      </c>
      <c r="E45" s="1" t="s">
        <v>236</v>
      </c>
      <c r="F45" s="46" t="s">
        <v>238</v>
      </c>
      <c r="G45" s="27" t="s">
        <v>19</v>
      </c>
      <c r="H45" s="5">
        <f t="shared" si="0"/>
        <v>-5000</v>
      </c>
      <c r="I45" s="22">
        <v>5</v>
      </c>
      <c r="K45" t="s">
        <v>185</v>
      </c>
      <c r="L45">
        <v>2</v>
      </c>
      <c r="M45" s="2">
        <v>450</v>
      </c>
    </row>
    <row r="46" spans="2:13" ht="12.75">
      <c r="B46" s="130">
        <v>2500</v>
      </c>
      <c r="C46" s="65" t="s">
        <v>185</v>
      </c>
      <c r="D46" s="12" t="s">
        <v>117</v>
      </c>
      <c r="E46" s="1" t="s">
        <v>236</v>
      </c>
      <c r="F46" s="46" t="s">
        <v>239</v>
      </c>
      <c r="G46" s="27" t="s">
        <v>20</v>
      </c>
      <c r="H46" s="5">
        <f t="shared" si="0"/>
        <v>-7500</v>
      </c>
      <c r="I46" s="22">
        <v>5</v>
      </c>
      <c r="K46" t="s">
        <v>185</v>
      </c>
      <c r="L46">
        <v>2</v>
      </c>
      <c r="M46" s="2">
        <v>450</v>
      </c>
    </row>
    <row r="47" spans="1:13" s="63" customFormat="1" ht="12.75">
      <c r="A47" s="11"/>
      <c r="B47" s="129">
        <f>SUM(B44:B46)</f>
        <v>7500</v>
      </c>
      <c r="C47" s="11" t="s">
        <v>185</v>
      </c>
      <c r="D47" s="11"/>
      <c r="E47" s="11"/>
      <c r="F47" s="117"/>
      <c r="G47" s="18"/>
      <c r="H47" s="66">
        <v>0</v>
      </c>
      <c r="I47" s="62">
        <f aca="true" t="shared" si="4" ref="I47:I58">+B47/M47</f>
        <v>16.666666666666668</v>
      </c>
      <c r="M47" s="2">
        <v>450</v>
      </c>
    </row>
    <row r="48" spans="2:13" ht="12.75">
      <c r="B48" s="130"/>
      <c r="D48" s="12"/>
      <c r="H48" s="5">
        <f t="shared" si="0"/>
        <v>0</v>
      </c>
      <c r="I48" s="22">
        <f t="shared" si="4"/>
        <v>0</v>
      </c>
      <c r="M48" s="2">
        <v>450</v>
      </c>
    </row>
    <row r="49" spans="2:13" ht="12.75">
      <c r="B49" s="130"/>
      <c r="D49" s="12"/>
      <c r="H49" s="5">
        <f t="shared" si="0"/>
        <v>0</v>
      </c>
      <c r="I49" s="22">
        <f t="shared" si="4"/>
        <v>0</v>
      </c>
      <c r="M49" s="2">
        <v>450</v>
      </c>
    </row>
    <row r="50" spans="2:13" ht="12.75">
      <c r="B50" s="263">
        <v>500</v>
      </c>
      <c r="C50" s="1" t="s">
        <v>240</v>
      </c>
      <c r="D50" s="12" t="s">
        <v>117</v>
      </c>
      <c r="E50" s="1" t="s">
        <v>24</v>
      </c>
      <c r="F50" s="46" t="s">
        <v>241</v>
      </c>
      <c r="G50" s="30" t="s">
        <v>18</v>
      </c>
      <c r="H50" s="5">
        <f t="shared" si="0"/>
        <v>-500</v>
      </c>
      <c r="I50" s="22">
        <f t="shared" si="4"/>
        <v>1.1111111111111112</v>
      </c>
      <c r="K50" t="s">
        <v>236</v>
      </c>
      <c r="L50">
        <v>2</v>
      </c>
      <c r="M50" s="2">
        <v>450</v>
      </c>
    </row>
    <row r="51" spans="1:13" ht="12.75">
      <c r="A51" s="12"/>
      <c r="B51" s="263">
        <v>500</v>
      </c>
      <c r="C51" s="12" t="s">
        <v>242</v>
      </c>
      <c r="D51" s="12" t="s">
        <v>117</v>
      </c>
      <c r="E51" s="12" t="s">
        <v>24</v>
      </c>
      <c r="F51" s="46" t="s">
        <v>241</v>
      </c>
      <c r="G51" s="29" t="s">
        <v>19</v>
      </c>
      <c r="H51" s="5">
        <f t="shared" si="0"/>
        <v>-1000</v>
      </c>
      <c r="I51" s="22">
        <f t="shared" si="4"/>
        <v>1.1111111111111112</v>
      </c>
      <c r="J51" s="15"/>
      <c r="K51" t="s">
        <v>236</v>
      </c>
      <c r="L51">
        <v>2</v>
      </c>
      <c r="M51" s="2">
        <v>450</v>
      </c>
    </row>
    <row r="52" spans="2:13" ht="12.75">
      <c r="B52" s="130">
        <v>1000</v>
      </c>
      <c r="C52" s="1" t="s">
        <v>243</v>
      </c>
      <c r="D52" s="12" t="s">
        <v>117</v>
      </c>
      <c r="E52" s="1" t="s">
        <v>24</v>
      </c>
      <c r="F52" s="46" t="s">
        <v>241</v>
      </c>
      <c r="G52" s="27" t="s">
        <v>19</v>
      </c>
      <c r="H52" s="5">
        <f t="shared" si="0"/>
        <v>-2000</v>
      </c>
      <c r="I52" s="22">
        <f t="shared" si="4"/>
        <v>2.2222222222222223</v>
      </c>
      <c r="K52" t="s">
        <v>236</v>
      </c>
      <c r="L52">
        <v>2</v>
      </c>
      <c r="M52" s="2">
        <v>450</v>
      </c>
    </row>
    <row r="53" spans="2:13" ht="12.75">
      <c r="B53" s="130">
        <v>750</v>
      </c>
      <c r="C53" s="1" t="s">
        <v>244</v>
      </c>
      <c r="D53" s="12" t="s">
        <v>117</v>
      </c>
      <c r="E53" s="1" t="s">
        <v>24</v>
      </c>
      <c r="F53" s="46" t="s">
        <v>241</v>
      </c>
      <c r="G53" s="27" t="s">
        <v>20</v>
      </c>
      <c r="H53" s="5">
        <f t="shared" si="0"/>
        <v>-2750</v>
      </c>
      <c r="I53" s="22">
        <f t="shared" si="4"/>
        <v>1.6666666666666667</v>
      </c>
      <c r="K53" t="s">
        <v>236</v>
      </c>
      <c r="L53">
        <v>2</v>
      </c>
      <c r="M53" s="2">
        <v>450</v>
      </c>
    </row>
    <row r="54" spans="2:13" ht="12.75">
      <c r="B54" s="130">
        <v>750</v>
      </c>
      <c r="C54" s="1" t="s">
        <v>245</v>
      </c>
      <c r="D54" s="12" t="s">
        <v>117</v>
      </c>
      <c r="E54" s="1" t="s">
        <v>24</v>
      </c>
      <c r="F54" s="46" t="s">
        <v>241</v>
      </c>
      <c r="G54" s="27" t="s">
        <v>20</v>
      </c>
      <c r="H54" s="5">
        <f t="shared" si="0"/>
        <v>-3500</v>
      </c>
      <c r="I54" s="22">
        <f t="shared" si="4"/>
        <v>1.6666666666666667</v>
      </c>
      <c r="K54" t="s">
        <v>236</v>
      </c>
      <c r="L54">
        <v>2</v>
      </c>
      <c r="M54" s="2">
        <v>450</v>
      </c>
    </row>
    <row r="55" spans="1:13" s="15" customFormat="1" ht="12.75">
      <c r="A55" s="12"/>
      <c r="B55" s="264">
        <v>3000</v>
      </c>
      <c r="C55" s="265" t="s">
        <v>246</v>
      </c>
      <c r="D55" s="12" t="s">
        <v>117</v>
      </c>
      <c r="E55" s="265" t="s">
        <v>24</v>
      </c>
      <c r="F55" s="71" t="s">
        <v>247</v>
      </c>
      <c r="G55" s="29" t="s">
        <v>20</v>
      </c>
      <c r="H55" s="28">
        <f t="shared" si="0"/>
        <v>-6500</v>
      </c>
      <c r="I55" s="72">
        <f t="shared" si="4"/>
        <v>6.666666666666667</v>
      </c>
      <c r="J55" s="265"/>
      <c r="K55" s="15" t="s">
        <v>236</v>
      </c>
      <c r="L55" s="15">
        <v>2</v>
      </c>
      <c r="M55" s="2">
        <v>450</v>
      </c>
    </row>
    <row r="56" spans="1:13" s="63" customFormat="1" ht="12.75">
      <c r="A56" s="12"/>
      <c r="B56" s="129">
        <f>SUM(B50:B55)</f>
        <v>6500</v>
      </c>
      <c r="C56" s="11" t="s">
        <v>248</v>
      </c>
      <c r="D56" s="11"/>
      <c r="E56" s="11"/>
      <c r="F56" s="117"/>
      <c r="G56" s="18"/>
      <c r="H56" s="66">
        <v>0</v>
      </c>
      <c r="I56" s="62">
        <f t="shared" si="4"/>
        <v>14.444444444444445</v>
      </c>
      <c r="M56" s="2">
        <v>450</v>
      </c>
    </row>
    <row r="57" spans="1:13" ht="12.75">
      <c r="A57" s="12"/>
      <c r="B57" s="130"/>
      <c r="D57" s="12"/>
      <c r="H57" s="5">
        <f t="shared" si="0"/>
        <v>0</v>
      </c>
      <c r="I57" s="22">
        <f t="shared" si="4"/>
        <v>0</v>
      </c>
      <c r="M57" s="2">
        <v>450</v>
      </c>
    </row>
    <row r="58" spans="1:13" ht="12.75">
      <c r="A58" s="12"/>
      <c r="B58" s="130"/>
      <c r="D58" s="12"/>
      <c r="H58" s="5">
        <f t="shared" si="0"/>
        <v>0</v>
      </c>
      <c r="I58" s="22">
        <f t="shared" si="4"/>
        <v>0</v>
      </c>
      <c r="M58" s="2">
        <v>450</v>
      </c>
    </row>
    <row r="59" spans="1:13" ht="12.75">
      <c r="A59" s="12"/>
      <c r="B59" s="263">
        <v>900</v>
      </c>
      <c r="C59" s="12" t="s">
        <v>230</v>
      </c>
      <c r="D59" s="12" t="s">
        <v>117</v>
      </c>
      <c r="E59" s="12" t="s">
        <v>231</v>
      </c>
      <c r="F59" s="46" t="s">
        <v>241</v>
      </c>
      <c r="G59" s="29" t="s">
        <v>18</v>
      </c>
      <c r="H59" s="5">
        <f t="shared" si="0"/>
        <v>-900</v>
      </c>
      <c r="I59" s="22">
        <v>1.8</v>
      </c>
      <c r="K59" t="s">
        <v>236</v>
      </c>
      <c r="L59">
        <v>2</v>
      </c>
      <c r="M59" s="2">
        <v>450</v>
      </c>
    </row>
    <row r="60" spans="1:13" s="266" customFormat="1" ht="12.75">
      <c r="A60" s="12"/>
      <c r="B60" s="130">
        <v>750</v>
      </c>
      <c r="C60" s="1" t="s">
        <v>230</v>
      </c>
      <c r="D60" s="12" t="s">
        <v>117</v>
      </c>
      <c r="E60" s="1" t="s">
        <v>231</v>
      </c>
      <c r="F60" s="46" t="s">
        <v>241</v>
      </c>
      <c r="G60" s="27" t="s">
        <v>19</v>
      </c>
      <c r="H60" s="5">
        <f t="shared" si="0"/>
        <v>-1650</v>
      </c>
      <c r="I60" s="22">
        <v>1.5</v>
      </c>
      <c r="J60"/>
      <c r="K60" t="s">
        <v>236</v>
      </c>
      <c r="L60">
        <v>2</v>
      </c>
      <c r="M60" s="2">
        <v>450</v>
      </c>
    </row>
    <row r="61" spans="1:13" ht="12.75">
      <c r="A61" s="12"/>
      <c r="B61" s="130">
        <v>600</v>
      </c>
      <c r="C61" s="1" t="s">
        <v>230</v>
      </c>
      <c r="D61" s="12" t="s">
        <v>117</v>
      </c>
      <c r="E61" s="1" t="s">
        <v>231</v>
      </c>
      <c r="F61" s="46" t="s">
        <v>241</v>
      </c>
      <c r="G61" s="27" t="s">
        <v>20</v>
      </c>
      <c r="H61" s="5">
        <f t="shared" si="0"/>
        <v>-2250</v>
      </c>
      <c r="I61" s="22">
        <v>1.2</v>
      </c>
      <c r="K61" t="s">
        <v>236</v>
      </c>
      <c r="L61">
        <v>2</v>
      </c>
      <c r="M61" s="2">
        <v>450</v>
      </c>
    </row>
    <row r="62" spans="1:13" s="63" customFormat="1" ht="12.75">
      <c r="A62" s="12"/>
      <c r="B62" s="129">
        <f>SUM(B59:B61)</f>
        <v>2250</v>
      </c>
      <c r="C62" s="11"/>
      <c r="D62" s="11"/>
      <c r="E62" s="11" t="s">
        <v>231</v>
      </c>
      <c r="F62" s="117"/>
      <c r="G62" s="18"/>
      <c r="H62" s="66">
        <v>0</v>
      </c>
      <c r="I62" s="62">
        <f aca="true" t="shared" si="5" ref="I62:I68">+B62/M62</f>
        <v>5</v>
      </c>
      <c r="M62" s="2">
        <v>450</v>
      </c>
    </row>
    <row r="63" spans="1:13" ht="12.75">
      <c r="A63" s="12"/>
      <c r="B63" s="130"/>
      <c r="D63" s="12"/>
      <c r="H63" s="5">
        <f t="shared" si="0"/>
        <v>0</v>
      </c>
      <c r="I63" s="22">
        <f t="shared" si="5"/>
        <v>0</v>
      </c>
      <c r="M63" s="2">
        <v>450</v>
      </c>
    </row>
    <row r="64" spans="1:13" ht="12.75">
      <c r="A64" s="12"/>
      <c r="B64" s="130"/>
      <c r="D64" s="12"/>
      <c r="H64" s="5">
        <f t="shared" si="0"/>
        <v>0</v>
      </c>
      <c r="I64" s="22">
        <f t="shared" si="5"/>
        <v>0</v>
      </c>
      <c r="M64" s="2">
        <v>450</v>
      </c>
    </row>
    <row r="65" spans="1:13" ht="12.75">
      <c r="A65" s="12"/>
      <c r="B65" s="263">
        <v>5000</v>
      </c>
      <c r="C65" s="65" t="s">
        <v>249</v>
      </c>
      <c r="D65" s="12" t="s">
        <v>117</v>
      </c>
      <c r="E65" s="65" t="s">
        <v>24</v>
      </c>
      <c r="F65" s="46" t="s">
        <v>250</v>
      </c>
      <c r="G65" s="30" t="s">
        <v>18</v>
      </c>
      <c r="H65" s="5">
        <f t="shared" si="0"/>
        <v>-5000</v>
      </c>
      <c r="I65" s="22">
        <f t="shared" si="5"/>
        <v>11.11111111111111</v>
      </c>
      <c r="K65" t="s">
        <v>236</v>
      </c>
      <c r="L65">
        <v>2</v>
      </c>
      <c r="M65" s="2">
        <v>450</v>
      </c>
    </row>
    <row r="66" spans="1:13" s="63" customFormat="1" ht="12.75">
      <c r="A66" s="11"/>
      <c r="B66" s="129">
        <f>SUM(B65)</f>
        <v>5000</v>
      </c>
      <c r="C66" s="11" t="s">
        <v>249</v>
      </c>
      <c r="D66" s="11"/>
      <c r="E66" s="11"/>
      <c r="F66" s="117"/>
      <c r="G66" s="18"/>
      <c r="H66" s="66">
        <v>0</v>
      </c>
      <c r="I66" s="62">
        <f t="shared" si="5"/>
        <v>11.11111111111111</v>
      </c>
      <c r="M66" s="2">
        <v>450</v>
      </c>
    </row>
    <row r="67" spans="2:13" ht="12.75">
      <c r="B67" s="130"/>
      <c r="D67" s="12"/>
      <c r="H67" s="5">
        <f t="shared" si="0"/>
        <v>0</v>
      </c>
      <c r="I67" s="22">
        <f t="shared" si="5"/>
        <v>0</v>
      </c>
      <c r="M67" s="2">
        <v>450</v>
      </c>
    </row>
    <row r="68" spans="2:13" ht="12.75">
      <c r="B68" s="130"/>
      <c r="D68" s="12"/>
      <c r="H68" s="5">
        <f t="shared" si="0"/>
        <v>0</v>
      </c>
      <c r="I68" s="22">
        <f t="shared" si="5"/>
        <v>0</v>
      </c>
      <c r="M68" s="2">
        <v>450</v>
      </c>
    </row>
    <row r="69" spans="2:13" ht="12.75">
      <c r="B69" s="263">
        <v>2000</v>
      </c>
      <c r="C69" s="12" t="s">
        <v>25</v>
      </c>
      <c r="D69" s="12" t="s">
        <v>117</v>
      </c>
      <c r="E69" s="31" t="s">
        <v>24</v>
      </c>
      <c r="F69" s="46" t="s">
        <v>241</v>
      </c>
      <c r="G69" s="32" t="s">
        <v>18</v>
      </c>
      <c r="H69" s="5">
        <f t="shared" si="0"/>
        <v>-2000</v>
      </c>
      <c r="I69" s="22">
        <v>4</v>
      </c>
      <c r="K69" t="s">
        <v>236</v>
      </c>
      <c r="L69">
        <v>2</v>
      </c>
      <c r="M69" s="2">
        <v>450</v>
      </c>
    </row>
    <row r="70" spans="2:13" ht="12.75">
      <c r="B70" s="130">
        <v>2000</v>
      </c>
      <c r="C70" s="1" t="s">
        <v>25</v>
      </c>
      <c r="D70" s="12" t="s">
        <v>117</v>
      </c>
      <c r="E70" s="1" t="s">
        <v>24</v>
      </c>
      <c r="F70" s="46" t="s">
        <v>241</v>
      </c>
      <c r="G70" s="27" t="s">
        <v>19</v>
      </c>
      <c r="H70" s="5">
        <f t="shared" si="0"/>
        <v>-4000</v>
      </c>
      <c r="I70" s="22">
        <v>4</v>
      </c>
      <c r="K70" t="s">
        <v>236</v>
      </c>
      <c r="L70">
        <v>2</v>
      </c>
      <c r="M70" s="2">
        <v>450</v>
      </c>
    </row>
    <row r="71" spans="2:13" ht="12.75">
      <c r="B71" s="130">
        <v>2000</v>
      </c>
      <c r="C71" s="1" t="s">
        <v>25</v>
      </c>
      <c r="D71" s="12" t="s">
        <v>117</v>
      </c>
      <c r="E71" s="1" t="s">
        <v>24</v>
      </c>
      <c r="F71" s="46" t="s">
        <v>241</v>
      </c>
      <c r="G71" s="27" t="s">
        <v>20</v>
      </c>
      <c r="H71" s="5">
        <f t="shared" si="0"/>
        <v>-6000</v>
      </c>
      <c r="I71" s="22">
        <v>4</v>
      </c>
      <c r="K71" t="s">
        <v>236</v>
      </c>
      <c r="L71">
        <v>2</v>
      </c>
      <c r="M71" s="2">
        <v>450</v>
      </c>
    </row>
    <row r="72" spans="1:13" s="63" customFormat="1" ht="12.75">
      <c r="A72" s="11"/>
      <c r="B72" s="129">
        <f>SUM(B69:B71)</f>
        <v>6000</v>
      </c>
      <c r="C72" s="11" t="s">
        <v>25</v>
      </c>
      <c r="D72" s="11"/>
      <c r="E72" s="11"/>
      <c r="F72" s="117"/>
      <c r="G72" s="18"/>
      <c r="H72" s="66">
        <v>0</v>
      </c>
      <c r="I72" s="62">
        <f aca="true" t="shared" si="6" ref="I72:I103">+B72/M72</f>
        <v>13.333333333333334</v>
      </c>
      <c r="M72" s="2">
        <v>450</v>
      </c>
    </row>
    <row r="73" spans="2:13" ht="12.75">
      <c r="B73" s="128"/>
      <c r="H73" s="5">
        <f aca="true" t="shared" si="7" ref="H73:H102">H72-B73</f>
        <v>0</v>
      </c>
      <c r="I73" s="22">
        <f t="shared" si="6"/>
        <v>0</v>
      </c>
      <c r="M73" s="2">
        <v>450</v>
      </c>
    </row>
    <row r="74" spans="2:13" ht="12.75">
      <c r="B74" s="128"/>
      <c r="H74" s="5">
        <f t="shared" si="7"/>
        <v>0</v>
      </c>
      <c r="I74" s="22">
        <f t="shared" si="6"/>
        <v>0</v>
      </c>
      <c r="M74" s="2">
        <v>450</v>
      </c>
    </row>
    <row r="75" spans="2:13" ht="12.75">
      <c r="B75" s="128"/>
      <c r="H75" s="5">
        <f t="shared" si="7"/>
        <v>0</v>
      </c>
      <c r="I75" s="22">
        <f t="shared" si="6"/>
        <v>0</v>
      </c>
      <c r="M75" s="2">
        <v>450</v>
      </c>
    </row>
    <row r="76" spans="2:13" ht="12.75">
      <c r="B76" s="128"/>
      <c r="H76" s="5">
        <f t="shared" si="7"/>
        <v>0</v>
      </c>
      <c r="I76" s="22">
        <f t="shared" si="6"/>
        <v>0</v>
      </c>
      <c r="M76" s="2">
        <v>450</v>
      </c>
    </row>
    <row r="77" spans="1:13" s="63" customFormat="1" ht="12.75">
      <c r="A77" s="11"/>
      <c r="B77" s="131">
        <f>+B80+B86+B92+B97+B103+B108</f>
        <v>27600</v>
      </c>
      <c r="C77" s="58" t="s">
        <v>134</v>
      </c>
      <c r="D77" s="59" t="s">
        <v>135</v>
      </c>
      <c r="E77" s="58" t="s">
        <v>26</v>
      </c>
      <c r="F77" s="122" t="s">
        <v>136</v>
      </c>
      <c r="G77" s="60" t="s">
        <v>137</v>
      </c>
      <c r="H77" s="61"/>
      <c r="I77" s="62">
        <f>+B77/M77</f>
        <v>61.333333333333336</v>
      </c>
      <c r="J77" s="62"/>
      <c r="K77" s="62"/>
      <c r="M77" s="2">
        <v>450</v>
      </c>
    </row>
    <row r="78" spans="2:13" ht="12.75">
      <c r="B78" s="128"/>
      <c r="H78" s="5">
        <f t="shared" si="7"/>
        <v>0</v>
      </c>
      <c r="I78" s="22">
        <f t="shared" si="6"/>
        <v>0</v>
      </c>
      <c r="M78" s="2">
        <v>450</v>
      </c>
    </row>
    <row r="79" spans="2:13" ht="12.75">
      <c r="B79" s="128">
        <v>3000</v>
      </c>
      <c r="C79" s="65" t="s">
        <v>185</v>
      </c>
      <c r="D79" s="12" t="s">
        <v>117</v>
      </c>
      <c r="E79" s="1" t="s">
        <v>251</v>
      </c>
      <c r="F79" s="46" t="s">
        <v>252</v>
      </c>
      <c r="G79" s="27" t="s">
        <v>19</v>
      </c>
      <c r="H79" s="5">
        <f t="shared" si="7"/>
        <v>-3000</v>
      </c>
      <c r="I79" s="22">
        <f t="shared" si="6"/>
        <v>6.666666666666667</v>
      </c>
      <c r="K79" t="s">
        <v>185</v>
      </c>
      <c r="L79">
        <v>3</v>
      </c>
      <c r="M79" s="2">
        <v>450</v>
      </c>
    </row>
    <row r="80" spans="1:13" s="63" customFormat="1" ht="12.75">
      <c r="A80" s="11"/>
      <c r="B80" s="131">
        <f>SUM(B79)</f>
        <v>3000</v>
      </c>
      <c r="C80" s="11" t="s">
        <v>185</v>
      </c>
      <c r="D80" s="11"/>
      <c r="E80" s="11"/>
      <c r="F80" s="117"/>
      <c r="G80" s="18"/>
      <c r="H80" s="66">
        <v>0</v>
      </c>
      <c r="I80" s="62">
        <f t="shared" si="6"/>
        <v>6.666666666666667</v>
      </c>
      <c r="M80" s="2">
        <v>450</v>
      </c>
    </row>
    <row r="81" spans="2:13" ht="12.75">
      <c r="B81" s="128"/>
      <c r="H81" s="5">
        <f t="shared" si="7"/>
        <v>0</v>
      </c>
      <c r="I81" s="22">
        <f t="shared" si="6"/>
        <v>0</v>
      </c>
      <c r="M81" s="2">
        <v>450</v>
      </c>
    </row>
    <row r="82" spans="2:13" ht="12.75">
      <c r="B82" s="128"/>
      <c r="H82" s="5">
        <f t="shared" si="7"/>
        <v>0</v>
      </c>
      <c r="I82" s="22">
        <f t="shared" si="6"/>
        <v>0</v>
      </c>
      <c r="M82" s="2">
        <v>450</v>
      </c>
    </row>
    <row r="83" spans="2:13" ht="12.75">
      <c r="B83" s="267">
        <v>1000</v>
      </c>
      <c r="C83" s="65" t="s">
        <v>253</v>
      </c>
      <c r="D83" s="12" t="s">
        <v>117</v>
      </c>
      <c r="E83" s="65" t="s">
        <v>24</v>
      </c>
      <c r="F83" s="46" t="s">
        <v>254</v>
      </c>
      <c r="G83" s="30" t="s">
        <v>19</v>
      </c>
      <c r="H83" s="5">
        <f t="shared" si="7"/>
        <v>-1000</v>
      </c>
      <c r="I83" s="22">
        <f t="shared" si="6"/>
        <v>2.2222222222222223</v>
      </c>
      <c r="K83" t="s">
        <v>251</v>
      </c>
      <c r="L83">
        <v>3</v>
      </c>
      <c r="M83" s="2">
        <v>450</v>
      </c>
    </row>
    <row r="84" spans="2:13" ht="12.75">
      <c r="B84" s="267">
        <v>500</v>
      </c>
      <c r="C84" s="12" t="s">
        <v>255</v>
      </c>
      <c r="D84" s="12" t="s">
        <v>117</v>
      </c>
      <c r="E84" s="31" t="s">
        <v>24</v>
      </c>
      <c r="F84" s="46" t="s">
        <v>254</v>
      </c>
      <c r="G84" s="32" t="s">
        <v>19</v>
      </c>
      <c r="H84" s="5">
        <f t="shared" si="7"/>
        <v>-1500</v>
      </c>
      <c r="I84" s="22">
        <f t="shared" si="6"/>
        <v>1.1111111111111112</v>
      </c>
      <c r="K84" t="s">
        <v>251</v>
      </c>
      <c r="L84">
        <v>3</v>
      </c>
      <c r="M84" s="2">
        <v>450</v>
      </c>
    </row>
    <row r="85" spans="2:13" ht="12.75">
      <c r="B85" s="267">
        <v>1500</v>
      </c>
      <c r="C85" s="1" t="s">
        <v>256</v>
      </c>
      <c r="D85" s="12" t="s">
        <v>117</v>
      </c>
      <c r="E85" s="1" t="s">
        <v>24</v>
      </c>
      <c r="F85" s="46" t="s">
        <v>254</v>
      </c>
      <c r="G85" s="27" t="s">
        <v>21</v>
      </c>
      <c r="H85" s="5">
        <f t="shared" si="7"/>
        <v>-3000</v>
      </c>
      <c r="I85" s="22">
        <f t="shared" si="6"/>
        <v>3.3333333333333335</v>
      </c>
      <c r="K85" t="s">
        <v>251</v>
      </c>
      <c r="L85">
        <v>3</v>
      </c>
      <c r="M85" s="2">
        <v>450</v>
      </c>
    </row>
    <row r="86" spans="1:13" s="63" customFormat="1" ht="12.75">
      <c r="A86" s="11"/>
      <c r="B86" s="131">
        <f>SUM(B83:B85)</f>
        <v>3000</v>
      </c>
      <c r="C86" s="11" t="s">
        <v>248</v>
      </c>
      <c r="D86" s="11"/>
      <c r="E86" s="11"/>
      <c r="F86" s="117"/>
      <c r="G86" s="18"/>
      <c r="H86" s="66">
        <v>0</v>
      </c>
      <c r="I86" s="62">
        <f t="shared" si="6"/>
        <v>6.666666666666667</v>
      </c>
      <c r="M86" s="2">
        <v>450</v>
      </c>
    </row>
    <row r="87" spans="2:13" ht="12.75">
      <c r="B87" s="128"/>
      <c r="H87" s="5">
        <f t="shared" si="7"/>
        <v>0</v>
      </c>
      <c r="I87" s="22">
        <f t="shared" si="6"/>
        <v>0</v>
      </c>
      <c r="M87" s="2">
        <v>450</v>
      </c>
    </row>
    <row r="88" spans="2:13" ht="12.75">
      <c r="B88" s="128"/>
      <c r="H88" s="5">
        <f t="shared" si="7"/>
        <v>0</v>
      </c>
      <c r="I88" s="22">
        <f t="shared" si="6"/>
        <v>0</v>
      </c>
      <c r="M88" s="2">
        <v>450</v>
      </c>
    </row>
    <row r="89" spans="1:13" ht="12.75">
      <c r="A89" s="12"/>
      <c r="B89" s="267">
        <v>1500</v>
      </c>
      <c r="C89" s="12" t="s">
        <v>230</v>
      </c>
      <c r="D89" s="12" t="s">
        <v>117</v>
      </c>
      <c r="E89" s="12" t="s">
        <v>231</v>
      </c>
      <c r="F89" s="46" t="s">
        <v>254</v>
      </c>
      <c r="G89" s="29" t="s">
        <v>19</v>
      </c>
      <c r="H89" s="5">
        <f t="shared" si="7"/>
        <v>-1500</v>
      </c>
      <c r="I89" s="22">
        <v>3</v>
      </c>
      <c r="J89" s="15"/>
      <c r="K89" t="s">
        <v>251</v>
      </c>
      <c r="L89">
        <v>3</v>
      </c>
      <c r="M89" s="2">
        <v>450</v>
      </c>
    </row>
    <row r="90" spans="2:13" ht="12.75">
      <c r="B90" s="268">
        <v>1400</v>
      </c>
      <c r="C90" s="265" t="s">
        <v>230</v>
      </c>
      <c r="D90" s="12" t="s">
        <v>117</v>
      </c>
      <c r="E90" s="265" t="s">
        <v>231</v>
      </c>
      <c r="F90" s="46" t="s">
        <v>254</v>
      </c>
      <c r="G90" s="27" t="s">
        <v>20</v>
      </c>
      <c r="H90" s="5">
        <f t="shared" si="7"/>
        <v>-2900</v>
      </c>
      <c r="I90" s="22">
        <v>2.8</v>
      </c>
      <c r="J90" s="269"/>
      <c r="K90" t="s">
        <v>251</v>
      </c>
      <c r="L90">
        <v>3</v>
      </c>
      <c r="M90" s="2">
        <v>450</v>
      </c>
    </row>
    <row r="91" spans="2:13" ht="12.75">
      <c r="B91" s="128">
        <v>1200</v>
      </c>
      <c r="C91" s="1" t="s">
        <v>230</v>
      </c>
      <c r="D91" s="12" t="s">
        <v>117</v>
      </c>
      <c r="E91" s="1" t="s">
        <v>231</v>
      </c>
      <c r="F91" s="46" t="s">
        <v>254</v>
      </c>
      <c r="G91" s="27" t="s">
        <v>21</v>
      </c>
      <c r="H91" s="5">
        <f t="shared" si="7"/>
        <v>-4100</v>
      </c>
      <c r="I91" s="22">
        <v>3.6</v>
      </c>
      <c r="K91" t="s">
        <v>251</v>
      </c>
      <c r="L91">
        <v>3</v>
      </c>
      <c r="M91" s="2">
        <v>450</v>
      </c>
    </row>
    <row r="92" spans="1:13" s="63" customFormat="1" ht="12.75">
      <c r="A92" s="11"/>
      <c r="B92" s="131">
        <f>SUM(B89:B91)</f>
        <v>4100</v>
      </c>
      <c r="C92" s="11"/>
      <c r="D92" s="11"/>
      <c r="E92" s="11" t="s">
        <v>231</v>
      </c>
      <c r="F92" s="117"/>
      <c r="G92" s="18"/>
      <c r="H92" s="66">
        <v>0</v>
      </c>
      <c r="I92" s="62">
        <f t="shared" si="6"/>
        <v>9.11111111111111</v>
      </c>
      <c r="M92" s="2">
        <v>450</v>
      </c>
    </row>
    <row r="93" spans="2:13" ht="12.75">
      <c r="B93" s="128"/>
      <c r="H93" s="5">
        <f t="shared" si="7"/>
        <v>0</v>
      </c>
      <c r="I93" s="22">
        <f t="shared" si="6"/>
        <v>0</v>
      </c>
      <c r="M93" s="2">
        <v>450</v>
      </c>
    </row>
    <row r="94" spans="2:13" ht="12.75">
      <c r="B94" s="128"/>
      <c r="H94" s="5">
        <f t="shared" si="7"/>
        <v>0</v>
      </c>
      <c r="I94" s="22">
        <f t="shared" si="6"/>
        <v>0</v>
      </c>
      <c r="M94" s="2">
        <v>450</v>
      </c>
    </row>
    <row r="95" spans="2:13" ht="12.75">
      <c r="B95" s="267">
        <v>5000</v>
      </c>
      <c r="C95" s="12" t="s">
        <v>249</v>
      </c>
      <c r="D95" s="12" t="s">
        <v>117</v>
      </c>
      <c r="E95" s="12" t="s">
        <v>24</v>
      </c>
      <c r="F95" s="46" t="s">
        <v>257</v>
      </c>
      <c r="G95" s="29" t="s">
        <v>19</v>
      </c>
      <c r="H95" s="5">
        <f t="shared" si="7"/>
        <v>-5000</v>
      </c>
      <c r="I95" s="22">
        <v>10</v>
      </c>
      <c r="K95" t="s">
        <v>251</v>
      </c>
      <c r="L95">
        <v>3</v>
      </c>
      <c r="M95" s="2">
        <v>450</v>
      </c>
    </row>
    <row r="96" spans="2:13" ht="12.75">
      <c r="B96" s="128">
        <v>5000</v>
      </c>
      <c r="C96" s="1" t="s">
        <v>249</v>
      </c>
      <c r="D96" s="12" t="s">
        <v>117</v>
      </c>
      <c r="E96" s="1" t="s">
        <v>24</v>
      </c>
      <c r="F96" s="46" t="s">
        <v>257</v>
      </c>
      <c r="G96" s="27" t="s">
        <v>20</v>
      </c>
      <c r="H96" s="5">
        <f t="shared" si="7"/>
        <v>-10000</v>
      </c>
      <c r="I96" s="22">
        <v>10</v>
      </c>
      <c r="K96" t="s">
        <v>251</v>
      </c>
      <c r="L96">
        <v>3</v>
      </c>
      <c r="M96" s="2">
        <v>450</v>
      </c>
    </row>
    <row r="97" spans="1:13" s="63" customFormat="1" ht="12.75">
      <c r="A97" s="11"/>
      <c r="B97" s="131">
        <f>SUM(B95:B96)</f>
        <v>10000</v>
      </c>
      <c r="C97" s="11" t="s">
        <v>249</v>
      </c>
      <c r="D97" s="11"/>
      <c r="E97" s="11"/>
      <c r="F97" s="117"/>
      <c r="G97" s="18"/>
      <c r="H97" s="66">
        <v>0</v>
      </c>
      <c r="I97" s="62">
        <f t="shared" si="6"/>
        <v>22.22222222222222</v>
      </c>
      <c r="M97" s="2">
        <v>450</v>
      </c>
    </row>
    <row r="98" spans="2:13" ht="12.75">
      <c r="B98" s="128"/>
      <c r="H98" s="5">
        <f t="shared" si="7"/>
        <v>0</v>
      </c>
      <c r="I98" s="22">
        <f t="shared" si="6"/>
        <v>0</v>
      </c>
      <c r="M98" s="2">
        <v>450</v>
      </c>
    </row>
    <row r="99" spans="2:13" ht="12.75">
      <c r="B99" s="128"/>
      <c r="H99" s="5">
        <f t="shared" si="7"/>
        <v>0</v>
      </c>
      <c r="I99" s="22">
        <f t="shared" si="6"/>
        <v>0</v>
      </c>
      <c r="M99" s="2">
        <v>450</v>
      </c>
    </row>
    <row r="100" spans="2:13" ht="12.75">
      <c r="B100" s="128">
        <v>2000</v>
      </c>
      <c r="C100" s="12" t="s">
        <v>25</v>
      </c>
      <c r="D100" s="12" t="s">
        <v>117</v>
      </c>
      <c r="E100" s="1" t="s">
        <v>24</v>
      </c>
      <c r="F100" s="46" t="s">
        <v>254</v>
      </c>
      <c r="G100" s="27" t="s">
        <v>19</v>
      </c>
      <c r="H100" s="5">
        <f t="shared" si="7"/>
        <v>-2000</v>
      </c>
      <c r="I100" s="22">
        <v>4</v>
      </c>
      <c r="K100" t="s">
        <v>251</v>
      </c>
      <c r="L100">
        <v>3</v>
      </c>
      <c r="M100" s="2">
        <v>450</v>
      </c>
    </row>
    <row r="101" spans="2:13" ht="12.75">
      <c r="B101" s="128">
        <v>2000</v>
      </c>
      <c r="C101" s="1" t="s">
        <v>25</v>
      </c>
      <c r="D101" s="12" t="s">
        <v>117</v>
      </c>
      <c r="E101" s="1" t="s">
        <v>24</v>
      </c>
      <c r="F101" s="46" t="s">
        <v>254</v>
      </c>
      <c r="G101" s="27" t="s">
        <v>20</v>
      </c>
      <c r="H101" s="5">
        <f t="shared" si="7"/>
        <v>-4000</v>
      </c>
      <c r="I101" s="22">
        <v>4</v>
      </c>
      <c r="K101" t="s">
        <v>251</v>
      </c>
      <c r="L101">
        <v>3</v>
      </c>
      <c r="M101" s="2">
        <v>450</v>
      </c>
    </row>
    <row r="102" spans="2:13" ht="12.75">
      <c r="B102" s="128">
        <v>2000</v>
      </c>
      <c r="C102" s="1" t="s">
        <v>25</v>
      </c>
      <c r="D102" s="12" t="s">
        <v>117</v>
      </c>
      <c r="E102" s="1" t="s">
        <v>24</v>
      </c>
      <c r="F102" s="46" t="s">
        <v>254</v>
      </c>
      <c r="G102" s="27" t="s">
        <v>21</v>
      </c>
      <c r="H102" s="5">
        <f t="shared" si="7"/>
        <v>-6000</v>
      </c>
      <c r="I102" s="22">
        <v>4</v>
      </c>
      <c r="K102" t="s">
        <v>251</v>
      </c>
      <c r="L102">
        <v>3</v>
      </c>
      <c r="M102" s="2">
        <v>450</v>
      </c>
    </row>
    <row r="103" spans="1:13" s="63" customFormat="1" ht="12.75">
      <c r="A103" s="11"/>
      <c r="B103" s="131">
        <f>SUM(B100:B102)</f>
        <v>6000</v>
      </c>
      <c r="C103" s="11"/>
      <c r="D103" s="11"/>
      <c r="E103" s="11"/>
      <c r="F103" s="117"/>
      <c r="G103" s="18"/>
      <c r="H103" s="66">
        <v>0</v>
      </c>
      <c r="I103" s="62">
        <f t="shared" si="6"/>
        <v>13.333333333333334</v>
      </c>
      <c r="M103" s="2">
        <v>450</v>
      </c>
    </row>
    <row r="104" spans="2:13" ht="12.75">
      <c r="B104" s="270"/>
      <c r="H104" s="5">
        <f aca="true" t="shared" si="8" ref="H104:H158">H103-B104</f>
        <v>0</v>
      </c>
      <c r="I104" s="22">
        <f aca="true" t="shared" si="9" ref="I104:I131">+B104/M104</f>
        <v>0</v>
      </c>
      <c r="M104" s="2">
        <v>450</v>
      </c>
    </row>
    <row r="105" spans="2:13" ht="12.75">
      <c r="B105" s="128"/>
      <c r="H105" s="5">
        <f t="shared" si="8"/>
        <v>0</v>
      </c>
      <c r="I105" s="22">
        <f t="shared" si="9"/>
        <v>0</v>
      </c>
      <c r="M105" s="2">
        <v>450</v>
      </c>
    </row>
    <row r="106" spans="2:13" ht="12.75">
      <c r="B106" s="128">
        <v>500</v>
      </c>
      <c r="C106" s="1" t="s">
        <v>258</v>
      </c>
      <c r="D106" s="12" t="s">
        <v>117</v>
      </c>
      <c r="E106" s="1" t="s">
        <v>259</v>
      </c>
      <c r="F106" s="46" t="s">
        <v>254</v>
      </c>
      <c r="G106" s="27" t="s">
        <v>19</v>
      </c>
      <c r="H106" s="5">
        <f t="shared" si="8"/>
        <v>-500</v>
      </c>
      <c r="I106" s="22">
        <v>1</v>
      </c>
      <c r="K106" t="s">
        <v>251</v>
      </c>
      <c r="L106">
        <v>3</v>
      </c>
      <c r="M106" s="2">
        <v>450</v>
      </c>
    </row>
    <row r="107" spans="2:13" ht="12.75">
      <c r="B107" s="128">
        <v>1000</v>
      </c>
      <c r="C107" s="1" t="s">
        <v>258</v>
      </c>
      <c r="D107" s="12" t="s">
        <v>117</v>
      </c>
      <c r="E107" s="1" t="s">
        <v>259</v>
      </c>
      <c r="F107" s="46" t="s">
        <v>254</v>
      </c>
      <c r="G107" s="27" t="s">
        <v>20</v>
      </c>
      <c r="H107" s="5">
        <f t="shared" si="8"/>
        <v>-1500</v>
      </c>
      <c r="I107" s="22">
        <v>2</v>
      </c>
      <c r="K107" t="s">
        <v>251</v>
      </c>
      <c r="L107">
        <v>3</v>
      </c>
      <c r="M107" s="2">
        <v>450</v>
      </c>
    </row>
    <row r="108" spans="1:13" s="63" customFormat="1" ht="12.75">
      <c r="A108" s="11"/>
      <c r="B108" s="131">
        <f>SUM(B106:B107)</f>
        <v>1500</v>
      </c>
      <c r="C108" s="11"/>
      <c r="D108" s="11"/>
      <c r="E108" s="11" t="s">
        <v>259</v>
      </c>
      <c r="F108" s="117"/>
      <c r="G108" s="18"/>
      <c r="H108" s="66">
        <v>0</v>
      </c>
      <c r="I108" s="62">
        <f t="shared" si="9"/>
        <v>3.3333333333333335</v>
      </c>
      <c r="M108" s="2">
        <v>450</v>
      </c>
    </row>
    <row r="109" spans="2:13" ht="12.75">
      <c r="B109" s="128"/>
      <c r="H109" s="5">
        <f t="shared" si="8"/>
        <v>0</v>
      </c>
      <c r="I109" s="22">
        <f t="shared" si="9"/>
        <v>0</v>
      </c>
      <c r="M109" s="2">
        <v>450</v>
      </c>
    </row>
    <row r="110" spans="2:13" ht="12.75">
      <c r="B110" s="128"/>
      <c r="H110" s="5">
        <f t="shared" si="8"/>
        <v>0</v>
      </c>
      <c r="I110" s="22">
        <f t="shared" si="9"/>
        <v>0</v>
      </c>
      <c r="M110" s="2">
        <v>450</v>
      </c>
    </row>
    <row r="111" spans="2:13" ht="12.75">
      <c r="B111" s="128"/>
      <c r="H111" s="5">
        <f t="shared" si="8"/>
        <v>0</v>
      </c>
      <c r="I111" s="22">
        <f t="shared" si="9"/>
        <v>0</v>
      </c>
      <c r="M111" s="2">
        <v>450</v>
      </c>
    </row>
    <row r="112" spans="2:13" ht="12.75">
      <c r="B112" s="128"/>
      <c r="H112" s="5">
        <f t="shared" si="8"/>
        <v>0</v>
      </c>
      <c r="I112" s="22">
        <f t="shared" si="9"/>
        <v>0</v>
      </c>
      <c r="M112" s="2">
        <v>450</v>
      </c>
    </row>
    <row r="113" spans="1:13" s="63" customFormat="1" ht="12.75">
      <c r="A113" s="11"/>
      <c r="B113" s="131">
        <f>+B116+B122+B126+B130+B135+B140</f>
        <v>16800</v>
      </c>
      <c r="C113" s="58" t="s">
        <v>138</v>
      </c>
      <c r="D113" s="59" t="s">
        <v>133</v>
      </c>
      <c r="E113" s="58" t="s">
        <v>139</v>
      </c>
      <c r="F113" s="122" t="s">
        <v>140</v>
      </c>
      <c r="G113" s="60" t="s">
        <v>137</v>
      </c>
      <c r="H113" s="61"/>
      <c r="I113" s="62">
        <f>+B113/M113</f>
        <v>37.333333333333336</v>
      </c>
      <c r="J113" s="62"/>
      <c r="K113" s="62"/>
      <c r="M113" s="2">
        <v>450</v>
      </c>
    </row>
    <row r="114" spans="2:13" ht="12.75">
      <c r="B114" s="128"/>
      <c r="H114" s="5">
        <f t="shared" si="8"/>
        <v>0</v>
      </c>
      <c r="I114" s="22">
        <f t="shared" si="9"/>
        <v>0</v>
      </c>
      <c r="M114" s="2">
        <v>450</v>
      </c>
    </row>
    <row r="115" spans="2:13" ht="12.75">
      <c r="B115" s="128">
        <v>2500</v>
      </c>
      <c r="C115" s="65" t="s">
        <v>185</v>
      </c>
      <c r="D115" s="12" t="s">
        <v>117</v>
      </c>
      <c r="E115" s="1" t="s">
        <v>260</v>
      </c>
      <c r="F115" s="46" t="s">
        <v>261</v>
      </c>
      <c r="G115" s="30" t="s">
        <v>18</v>
      </c>
      <c r="H115" s="5">
        <f t="shared" si="8"/>
        <v>-2500</v>
      </c>
      <c r="I115" s="22">
        <v>5</v>
      </c>
      <c r="K115" t="s">
        <v>185</v>
      </c>
      <c r="L115">
        <v>4</v>
      </c>
      <c r="M115" s="2">
        <v>450</v>
      </c>
    </row>
    <row r="116" spans="2:13" ht="12.75">
      <c r="B116" s="128">
        <v>2500</v>
      </c>
      <c r="C116" s="65" t="s">
        <v>185</v>
      </c>
      <c r="D116" s="12" t="s">
        <v>117</v>
      </c>
      <c r="E116" s="1" t="s">
        <v>260</v>
      </c>
      <c r="F116" s="46" t="s">
        <v>262</v>
      </c>
      <c r="G116" s="27" t="s">
        <v>19</v>
      </c>
      <c r="H116" s="5">
        <f t="shared" si="8"/>
        <v>-5000</v>
      </c>
      <c r="I116" s="22">
        <v>5</v>
      </c>
      <c r="K116" t="s">
        <v>185</v>
      </c>
      <c r="L116">
        <v>4</v>
      </c>
      <c r="M116" s="2">
        <v>450</v>
      </c>
    </row>
    <row r="117" spans="2:13" ht="12.75">
      <c r="B117" s="128">
        <v>2500</v>
      </c>
      <c r="C117" s="65" t="s">
        <v>185</v>
      </c>
      <c r="D117" s="12" t="s">
        <v>117</v>
      </c>
      <c r="E117" s="1" t="s">
        <v>260</v>
      </c>
      <c r="F117" s="46" t="s">
        <v>263</v>
      </c>
      <c r="G117" s="27" t="s">
        <v>20</v>
      </c>
      <c r="H117" s="5">
        <f t="shared" si="8"/>
        <v>-7500</v>
      </c>
      <c r="I117" s="22">
        <v>5</v>
      </c>
      <c r="K117" t="s">
        <v>185</v>
      </c>
      <c r="L117">
        <v>4</v>
      </c>
      <c r="M117" s="2">
        <v>450</v>
      </c>
    </row>
    <row r="118" spans="2:13" ht="12.75">
      <c r="B118" s="128">
        <v>2500</v>
      </c>
      <c r="C118" s="1" t="s">
        <v>185</v>
      </c>
      <c r="D118" s="12" t="s">
        <v>117</v>
      </c>
      <c r="E118" s="1" t="s">
        <v>260</v>
      </c>
      <c r="F118" s="46" t="s">
        <v>264</v>
      </c>
      <c r="G118" s="27" t="s">
        <v>21</v>
      </c>
      <c r="H118" s="5">
        <f t="shared" si="8"/>
        <v>-10000</v>
      </c>
      <c r="I118" s="22">
        <v>5</v>
      </c>
      <c r="K118" t="s">
        <v>185</v>
      </c>
      <c r="L118">
        <v>4</v>
      </c>
      <c r="M118" s="2">
        <v>450</v>
      </c>
    </row>
    <row r="119" spans="1:13" s="63" customFormat="1" ht="12.75">
      <c r="A119" s="11"/>
      <c r="B119" s="131">
        <f>SUM(B115:B118)</f>
        <v>10000</v>
      </c>
      <c r="C119" s="11" t="s">
        <v>185</v>
      </c>
      <c r="D119" s="11"/>
      <c r="E119" s="11"/>
      <c r="F119" s="117"/>
      <c r="G119" s="18"/>
      <c r="H119" s="66">
        <v>0</v>
      </c>
      <c r="I119" s="62">
        <f t="shared" si="9"/>
        <v>22.22222222222222</v>
      </c>
      <c r="M119" s="2">
        <v>450</v>
      </c>
    </row>
    <row r="120" spans="2:13" ht="12.75">
      <c r="B120" s="128"/>
      <c r="H120" s="5">
        <f t="shared" si="8"/>
        <v>0</v>
      </c>
      <c r="I120" s="22">
        <f t="shared" si="9"/>
        <v>0</v>
      </c>
      <c r="M120" s="2">
        <v>450</v>
      </c>
    </row>
    <row r="121" spans="1:13" ht="12.75">
      <c r="A121" s="12"/>
      <c r="B121" s="128"/>
      <c r="H121" s="5">
        <f t="shared" si="8"/>
        <v>0</v>
      </c>
      <c r="I121" s="22">
        <f t="shared" si="9"/>
        <v>0</v>
      </c>
      <c r="M121" s="2">
        <v>450</v>
      </c>
    </row>
    <row r="122" spans="1:13" ht="12.75">
      <c r="A122" s="12"/>
      <c r="B122" s="267">
        <v>2500</v>
      </c>
      <c r="C122" s="1" t="s">
        <v>265</v>
      </c>
      <c r="D122" s="12" t="s">
        <v>117</v>
      </c>
      <c r="E122" s="1" t="s">
        <v>24</v>
      </c>
      <c r="F122" s="46" t="s">
        <v>266</v>
      </c>
      <c r="G122" s="30" t="s">
        <v>18</v>
      </c>
      <c r="H122" s="5">
        <f t="shared" si="8"/>
        <v>-2500</v>
      </c>
      <c r="I122" s="22">
        <f t="shared" si="9"/>
        <v>5.555555555555555</v>
      </c>
      <c r="K122" t="s">
        <v>260</v>
      </c>
      <c r="L122">
        <v>4</v>
      </c>
      <c r="M122" s="2">
        <v>450</v>
      </c>
    </row>
    <row r="123" spans="1:13" ht="12.75">
      <c r="A123" s="12"/>
      <c r="B123" s="128">
        <v>2000</v>
      </c>
      <c r="C123" s="1" t="s">
        <v>267</v>
      </c>
      <c r="D123" s="12" t="s">
        <v>117</v>
      </c>
      <c r="E123" s="1" t="s">
        <v>24</v>
      </c>
      <c r="F123" s="271" t="s">
        <v>268</v>
      </c>
      <c r="G123" s="27" t="s">
        <v>20</v>
      </c>
      <c r="H123" s="5">
        <f t="shared" si="8"/>
        <v>-4500</v>
      </c>
      <c r="I123" s="22">
        <f t="shared" si="9"/>
        <v>4.444444444444445</v>
      </c>
      <c r="K123" t="s">
        <v>260</v>
      </c>
      <c r="L123">
        <v>4</v>
      </c>
      <c r="M123" s="2">
        <v>450</v>
      </c>
    </row>
    <row r="124" spans="1:13" s="63" customFormat="1" ht="12.75">
      <c r="A124" s="11"/>
      <c r="B124" s="131">
        <f>SUM(B122:B122)</f>
        <v>2500</v>
      </c>
      <c r="C124" s="11" t="s">
        <v>248</v>
      </c>
      <c r="D124" s="11"/>
      <c r="E124" s="11"/>
      <c r="F124" s="117"/>
      <c r="G124" s="18"/>
      <c r="H124" s="66">
        <v>0</v>
      </c>
      <c r="I124" s="62">
        <f t="shared" si="9"/>
        <v>5.555555555555555</v>
      </c>
      <c r="M124" s="2">
        <v>450</v>
      </c>
    </row>
    <row r="125" spans="2:13" ht="12.75">
      <c r="B125" s="128"/>
      <c r="H125" s="5">
        <f t="shared" si="8"/>
        <v>0</v>
      </c>
      <c r="I125" s="22">
        <f t="shared" si="9"/>
        <v>0</v>
      </c>
      <c r="M125" s="2">
        <v>450</v>
      </c>
    </row>
    <row r="126" spans="2:13" ht="12.75">
      <c r="B126" s="128"/>
      <c r="H126" s="5">
        <f t="shared" si="8"/>
        <v>0</v>
      </c>
      <c r="I126" s="22">
        <f t="shared" si="9"/>
        <v>0</v>
      </c>
      <c r="M126" s="2">
        <v>450</v>
      </c>
    </row>
    <row r="127" spans="2:13" ht="12.75">
      <c r="B127" s="267">
        <v>1300</v>
      </c>
      <c r="C127" s="12" t="s">
        <v>230</v>
      </c>
      <c r="D127" s="12" t="s">
        <v>117</v>
      </c>
      <c r="E127" s="31" t="s">
        <v>231</v>
      </c>
      <c r="F127" s="46" t="s">
        <v>268</v>
      </c>
      <c r="G127" s="32" t="s">
        <v>18</v>
      </c>
      <c r="H127" s="5">
        <f t="shared" si="8"/>
        <v>-1300</v>
      </c>
      <c r="I127" s="22">
        <v>3.4</v>
      </c>
      <c r="K127" t="s">
        <v>260</v>
      </c>
      <c r="L127">
        <v>4</v>
      </c>
      <c r="M127" s="2">
        <v>450</v>
      </c>
    </row>
    <row r="128" spans="2:13" ht="12.75">
      <c r="B128" s="128">
        <v>1000</v>
      </c>
      <c r="C128" s="1" t="s">
        <v>230</v>
      </c>
      <c r="D128" s="12" t="s">
        <v>117</v>
      </c>
      <c r="E128" s="1" t="s">
        <v>231</v>
      </c>
      <c r="F128" s="46" t="s">
        <v>268</v>
      </c>
      <c r="G128" s="27" t="s">
        <v>19</v>
      </c>
      <c r="H128" s="5">
        <f t="shared" si="8"/>
        <v>-2300</v>
      </c>
      <c r="I128" s="22">
        <v>2</v>
      </c>
      <c r="K128" t="s">
        <v>260</v>
      </c>
      <c r="L128">
        <v>4</v>
      </c>
      <c r="M128" s="2">
        <v>450</v>
      </c>
    </row>
    <row r="129" spans="2:13" ht="12.75">
      <c r="B129" s="128">
        <v>1500</v>
      </c>
      <c r="C129" s="1" t="s">
        <v>230</v>
      </c>
      <c r="D129" s="12" t="s">
        <v>117</v>
      </c>
      <c r="E129" s="1" t="s">
        <v>231</v>
      </c>
      <c r="F129" s="46" t="s">
        <v>268</v>
      </c>
      <c r="G129" s="27" t="s">
        <v>20</v>
      </c>
      <c r="H129" s="5">
        <f t="shared" si="8"/>
        <v>-3800</v>
      </c>
      <c r="I129" s="22">
        <v>3</v>
      </c>
      <c r="K129" t="s">
        <v>260</v>
      </c>
      <c r="L129">
        <v>4</v>
      </c>
      <c r="M129" s="2">
        <v>450</v>
      </c>
    </row>
    <row r="130" spans="1:13" s="63" customFormat="1" ht="12.75">
      <c r="A130" s="11"/>
      <c r="B130" s="131">
        <f>SUM(B127:B129)</f>
        <v>3800</v>
      </c>
      <c r="C130" s="11"/>
      <c r="D130" s="11"/>
      <c r="E130" s="11" t="s">
        <v>231</v>
      </c>
      <c r="F130" s="117"/>
      <c r="G130" s="18"/>
      <c r="H130" s="66">
        <v>0</v>
      </c>
      <c r="I130" s="62">
        <f t="shared" si="9"/>
        <v>8.444444444444445</v>
      </c>
      <c r="M130" s="2">
        <v>450</v>
      </c>
    </row>
    <row r="131" spans="2:13" ht="12.75">
      <c r="B131" s="128"/>
      <c r="H131" s="5">
        <f t="shared" si="8"/>
        <v>0</v>
      </c>
      <c r="I131" s="22">
        <f t="shared" si="9"/>
        <v>0</v>
      </c>
      <c r="M131" s="2">
        <v>450</v>
      </c>
    </row>
    <row r="132" spans="2:13" ht="12.75">
      <c r="B132" s="128"/>
      <c r="H132" s="5">
        <f t="shared" si="8"/>
        <v>0</v>
      </c>
      <c r="I132" s="22">
        <f>+B132/M132</f>
        <v>0</v>
      </c>
      <c r="M132" s="2">
        <v>450</v>
      </c>
    </row>
    <row r="133" spans="2:13" ht="12.75">
      <c r="B133" s="267">
        <v>3000</v>
      </c>
      <c r="C133" s="1" t="s">
        <v>249</v>
      </c>
      <c r="D133" s="12" t="s">
        <v>117</v>
      </c>
      <c r="E133" s="1" t="s">
        <v>24</v>
      </c>
      <c r="F133" s="46" t="s">
        <v>269</v>
      </c>
      <c r="G133" s="27" t="s">
        <v>19</v>
      </c>
      <c r="H133" s="5">
        <f t="shared" si="8"/>
        <v>-3000</v>
      </c>
      <c r="I133" s="22">
        <v>6</v>
      </c>
      <c r="K133" t="s">
        <v>260</v>
      </c>
      <c r="L133">
        <v>4</v>
      </c>
      <c r="M133" s="2">
        <v>450</v>
      </c>
    </row>
    <row r="134" spans="2:13" ht="12.75">
      <c r="B134" s="267">
        <v>3000</v>
      </c>
      <c r="C134" s="1" t="s">
        <v>249</v>
      </c>
      <c r="D134" s="12" t="s">
        <v>117</v>
      </c>
      <c r="E134" s="1" t="s">
        <v>24</v>
      </c>
      <c r="F134" s="46" t="s">
        <v>269</v>
      </c>
      <c r="G134" s="27" t="s">
        <v>20</v>
      </c>
      <c r="H134" s="5">
        <f t="shared" si="8"/>
        <v>-6000</v>
      </c>
      <c r="I134" s="22">
        <v>6</v>
      </c>
      <c r="K134" t="s">
        <v>260</v>
      </c>
      <c r="L134">
        <v>4</v>
      </c>
      <c r="M134" s="2">
        <v>450</v>
      </c>
    </row>
    <row r="135" spans="1:13" s="63" customFormat="1" ht="12.75">
      <c r="A135" s="11"/>
      <c r="B135" s="131">
        <f>SUM(B133:B134)</f>
        <v>6000</v>
      </c>
      <c r="C135" s="11" t="s">
        <v>249</v>
      </c>
      <c r="D135" s="11"/>
      <c r="E135" s="11"/>
      <c r="F135" s="117"/>
      <c r="G135" s="18"/>
      <c r="H135" s="66">
        <v>0</v>
      </c>
      <c r="I135" s="62">
        <f>+B135/M135</f>
        <v>13.333333333333334</v>
      </c>
      <c r="M135" s="2">
        <v>450</v>
      </c>
    </row>
    <row r="136" spans="2:13" ht="12.75">
      <c r="B136" s="128"/>
      <c r="H136" s="5">
        <f t="shared" si="8"/>
        <v>0</v>
      </c>
      <c r="I136" s="22">
        <f>+B136/M136</f>
        <v>0</v>
      </c>
      <c r="M136" s="2">
        <v>450</v>
      </c>
    </row>
    <row r="137" spans="2:13" ht="12.75">
      <c r="B137" s="128"/>
      <c r="H137" s="5">
        <f t="shared" si="8"/>
        <v>0</v>
      </c>
      <c r="I137" s="22">
        <f>+B137/M137</f>
        <v>0</v>
      </c>
      <c r="M137" s="2">
        <v>450</v>
      </c>
    </row>
    <row r="138" spans="2:13" ht="12.75">
      <c r="B138" s="267">
        <v>2000</v>
      </c>
      <c r="C138" s="12" t="s">
        <v>25</v>
      </c>
      <c r="D138" s="12" t="s">
        <v>117</v>
      </c>
      <c r="E138" s="12" t="s">
        <v>24</v>
      </c>
      <c r="F138" s="46" t="s">
        <v>268</v>
      </c>
      <c r="G138" s="29" t="s">
        <v>18</v>
      </c>
      <c r="H138" s="5">
        <f t="shared" si="8"/>
        <v>-2000</v>
      </c>
      <c r="I138" s="22">
        <v>4</v>
      </c>
      <c r="K138" t="s">
        <v>260</v>
      </c>
      <c r="L138">
        <v>4</v>
      </c>
      <c r="M138" s="2">
        <v>450</v>
      </c>
    </row>
    <row r="139" spans="2:13" ht="12.75">
      <c r="B139" s="128">
        <v>2000</v>
      </c>
      <c r="C139" s="1" t="s">
        <v>25</v>
      </c>
      <c r="D139" s="12" t="s">
        <v>117</v>
      </c>
      <c r="E139" s="1" t="s">
        <v>24</v>
      </c>
      <c r="F139" s="46" t="s">
        <v>268</v>
      </c>
      <c r="G139" s="27" t="s">
        <v>19</v>
      </c>
      <c r="H139" s="5">
        <f t="shared" si="8"/>
        <v>-4000</v>
      </c>
      <c r="I139" s="22">
        <v>4</v>
      </c>
      <c r="K139" t="s">
        <v>260</v>
      </c>
      <c r="L139">
        <v>4</v>
      </c>
      <c r="M139" s="2">
        <v>450</v>
      </c>
    </row>
    <row r="140" spans="2:13" ht="12.75">
      <c r="B140" s="128">
        <v>2000</v>
      </c>
      <c r="C140" s="1" t="s">
        <v>25</v>
      </c>
      <c r="D140" s="12" t="s">
        <v>117</v>
      </c>
      <c r="E140" s="1" t="s">
        <v>24</v>
      </c>
      <c r="F140" s="46" t="s">
        <v>268</v>
      </c>
      <c r="G140" s="27" t="s">
        <v>20</v>
      </c>
      <c r="H140" s="5">
        <f t="shared" si="8"/>
        <v>-6000</v>
      </c>
      <c r="I140" s="22">
        <v>4</v>
      </c>
      <c r="K140" t="s">
        <v>260</v>
      </c>
      <c r="L140">
        <v>4</v>
      </c>
      <c r="M140" s="2">
        <v>450</v>
      </c>
    </row>
    <row r="141" spans="2:13" ht="12.75">
      <c r="B141" s="128">
        <v>2000</v>
      </c>
      <c r="C141" s="1" t="s">
        <v>25</v>
      </c>
      <c r="D141" s="12" t="s">
        <v>117</v>
      </c>
      <c r="E141" s="1" t="s">
        <v>24</v>
      </c>
      <c r="F141" s="46" t="s">
        <v>268</v>
      </c>
      <c r="G141" s="27" t="s">
        <v>20</v>
      </c>
      <c r="H141" s="5">
        <f t="shared" si="8"/>
        <v>-8000</v>
      </c>
      <c r="I141" s="22">
        <v>4</v>
      </c>
      <c r="K141" t="s">
        <v>260</v>
      </c>
      <c r="L141">
        <v>4</v>
      </c>
      <c r="M141" s="2">
        <v>450</v>
      </c>
    </row>
    <row r="142" spans="1:13" s="63" customFormat="1" ht="12.75">
      <c r="A142" s="11"/>
      <c r="B142" s="131">
        <f>SUM(B138:B141)</f>
        <v>8000</v>
      </c>
      <c r="C142" s="11" t="s">
        <v>25</v>
      </c>
      <c r="D142" s="11"/>
      <c r="E142" s="11"/>
      <c r="F142" s="117"/>
      <c r="G142" s="18"/>
      <c r="H142" s="66">
        <v>0</v>
      </c>
      <c r="I142" s="62">
        <f>+B142/M142</f>
        <v>17.77777777777778</v>
      </c>
      <c r="M142" s="2">
        <v>450</v>
      </c>
    </row>
    <row r="143" spans="2:13" ht="12.75">
      <c r="B143" s="128"/>
      <c r="H143" s="5">
        <f t="shared" si="8"/>
        <v>0</v>
      </c>
      <c r="I143" s="22">
        <f>+B143/M143</f>
        <v>0</v>
      </c>
      <c r="M143" s="2">
        <v>450</v>
      </c>
    </row>
    <row r="144" spans="2:13" ht="12.75">
      <c r="B144" s="128"/>
      <c r="H144" s="5">
        <f t="shared" si="8"/>
        <v>0</v>
      </c>
      <c r="I144" s="22">
        <f>+B144/M144</f>
        <v>0</v>
      </c>
      <c r="M144" s="2">
        <v>450</v>
      </c>
    </row>
    <row r="145" spans="1:13" ht="12.75">
      <c r="A145" s="12"/>
      <c r="B145" s="267">
        <v>1000</v>
      </c>
      <c r="C145" s="12" t="s">
        <v>258</v>
      </c>
      <c r="D145" s="12" t="s">
        <v>117</v>
      </c>
      <c r="E145" s="12" t="s">
        <v>259</v>
      </c>
      <c r="F145" s="46" t="s">
        <v>268</v>
      </c>
      <c r="G145" s="29" t="s">
        <v>18</v>
      </c>
      <c r="H145" s="5">
        <f t="shared" si="8"/>
        <v>-1000</v>
      </c>
      <c r="I145" s="22">
        <v>2</v>
      </c>
      <c r="J145" s="15"/>
      <c r="K145" t="s">
        <v>260</v>
      </c>
      <c r="L145">
        <v>4</v>
      </c>
      <c r="M145" s="2">
        <v>450</v>
      </c>
    </row>
    <row r="146" spans="2:13" ht="12.75">
      <c r="B146" s="128">
        <v>1000</v>
      </c>
      <c r="C146" s="1" t="s">
        <v>258</v>
      </c>
      <c r="D146" s="12" t="s">
        <v>117</v>
      </c>
      <c r="E146" s="1" t="s">
        <v>259</v>
      </c>
      <c r="F146" s="46" t="s">
        <v>268</v>
      </c>
      <c r="G146" s="27" t="s">
        <v>19</v>
      </c>
      <c r="H146" s="5">
        <f t="shared" si="8"/>
        <v>-2000</v>
      </c>
      <c r="I146" s="22">
        <v>2</v>
      </c>
      <c r="K146" t="s">
        <v>260</v>
      </c>
      <c r="L146">
        <v>4</v>
      </c>
      <c r="M146" s="2">
        <v>450</v>
      </c>
    </row>
    <row r="147" spans="2:13" ht="12.75">
      <c r="B147" s="128">
        <v>1000</v>
      </c>
      <c r="C147" s="1" t="s">
        <v>258</v>
      </c>
      <c r="D147" s="12" t="s">
        <v>117</v>
      </c>
      <c r="E147" s="1" t="s">
        <v>259</v>
      </c>
      <c r="F147" s="46" t="s">
        <v>268</v>
      </c>
      <c r="G147" s="27" t="s">
        <v>20</v>
      </c>
      <c r="H147" s="5">
        <f t="shared" si="8"/>
        <v>-3000</v>
      </c>
      <c r="I147" s="22">
        <v>2</v>
      </c>
      <c r="K147" t="s">
        <v>260</v>
      </c>
      <c r="L147">
        <v>4</v>
      </c>
      <c r="M147" s="2">
        <v>450</v>
      </c>
    </row>
    <row r="148" spans="1:13" s="63" customFormat="1" ht="12.75">
      <c r="A148" s="11"/>
      <c r="B148" s="131">
        <f>SUM(B145:B147)</f>
        <v>3000</v>
      </c>
      <c r="C148" s="11"/>
      <c r="D148" s="11"/>
      <c r="E148" s="11" t="s">
        <v>259</v>
      </c>
      <c r="F148" s="117"/>
      <c r="G148" s="18"/>
      <c r="H148" s="66">
        <v>0</v>
      </c>
      <c r="I148" s="62">
        <f aca="true" t="shared" si="10" ref="I148:I154">+B148/M148</f>
        <v>6.666666666666667</v>
      </c>
      <c r="M148" s="2">
        <v>450</v>
      </c>
    </row>
    <row r="149" spans="2:13" ht="12.75">
      <c r="B149" s="128"/>
      <c r="H149" s="5">
        <f t="shared" si="8"/>
        <v>0</v>
      </c>
      <c r="I149" s="22">
        <f t="shared" si="10"/>
        <v>0</v>
      </c>
      <c r="M149" s="2">
        <v>450</v>
      </c>
    </row>
    <row r="150" spans="2:13" ht="12.75">
      <c r="B150" s="128"/>
      <c r="H150" s="5">
        <f t="shared" si="8"/>
        <v>0</v>
      </c>
      <c r="I150" s="22">
        <f t="shared" si="10"/>
        <v>0</v>
      </c>
      <c r="M150" s="2">
        <v>450</v>
      </c>
    </row>
    <row r="151" spans="2:13" ht="12.75">
      <c r="B151" s="128"/>
      <c r="H151" s="5">
        <f t="shared" si="8"/>
        <v>0</v>
      </c>
      <c r="I151" s="22">
        <f t="shared" si="10"/>
        <v>0</v>
      </c>
      <c r="M151" s="2">
        <v>450</v>
      </c>
    </row>
    <row r="152" spans="2:13" ht="12.75">
      <c r="B152" s="128"/>
      <c r="H152" s="5">
        <f t="shared" si="8"/>
        <v>0</v>
      </c>
      <c r="I152" s="22">
        <f t="shared" si="10"/>
        <v>0</v>
      </c>
      <c r="M152" s="2">
        <v>450</v>
      </c>
    </row>
    <row r="153" spans="1:13" s="63" customFormat="1" ht="12.75">
      <c r="A153" s="11"/>
      <c r="B153" s="131">
        <f>+B159+B171+B178+B189+B194+B200+B204+B211</f>
        <v>98110</v>
      </c>
      <c r="C153" s="58" t="s">
        <v>141</v>
      </c>
      <c r="D153" s="59" t="s">
        <v>142</v>
      </c>
      <c r="E153" s="58" t="s">
        <v>143</v>
      </c>
      <c r="F153" s="122" t="s">
        <v>144</v>
      </c>
      <c r="G153" s="60" t="s">
        <v>137</v>
      </c>
      <c r="H153" s="61"/>
      <c r="I153" s="62">
        <f t="shared" si="10"/>
        <v>218.0222222222222</v>
      </c>
      <c r="J153" s="62"/>
      <c r="K153" s="62"/>
      <c r="M153" s="2">
        <v>450</v>
      </c>
    </row>
    <row r="154" spans="2:13" ht="12.75">
      <c r="B154" s="128"/>
      <c r="H154" s="5">
        <f t="shared" si="8"/>
        <v>0</v>
      </c>
      <c r="I154" s="22">
        <f t="shared" si="10"/>
        <v>0</v>
      </c>
      <c r="M154" s="2">
        <v>450</v>
      </c>
    </row>
    <row r="155" spans="2:13" ht="12.75">
      <c r="B155" s="128">
        <v>10000</v>
      </c>
      <c r="C155" s="65" t="s">
        <v>185</v>
      </c>
      <c r="D155" s="12" t="s">
        <v>117</v>
      </c>
      <c r="E155" s="1" t="s">
        <v>270</v>
      </c>
      <c r="F155" s="46" t="s">
        <v>271</v>
      </c>
      <c r="G155" s="27" t="s">
        <v>19</v>
      </c>
      <c r="H155" s="5">
        <f t="shared" si="8"/>
        <v>-10000</v>
      </c>
      <c r="I155" s="22">
        <v>20</v>
      </c>
      <c r="K155" t="s">
        <v>185</v>
      </c>
      <c r="L155">
        <v>5</v>
      </c>
      <c r="M155" s="2">
        <v>450</v>
      </c>
    </row>
    <row r="156" spans="2:13" ht="12.75">
      <c r="B156" s="128">
        <v>2500</v>
      </c>
      <c r="C156" s="65" t="s">
        <v>185</v>
      </c>
      <c r="D156" s="12" t="s">
        <v>117</v>
      </c>
      <c r="E156" s="1" t="s">
        <v>272</v>
      </c>
      <c r="F156" s="46" t="s">
        <v>273</v>
      </c>
      <c r="G156" s="27" t="s">
        <v>20</v>
      </c>
      <c r="H156" s="5">
        <f t="shared" si="8"/>
        <v>-12500</v>
      </c>
      <c r="I156" s="22">
        <v>5</v>
      </c>
      <c r="K156" t="s">
        <v>185</v>
      </c>
      <c r="L156">
        <v>5</v>
      </c>
      <c r="M156" s="2">
        <v>450</v>
      </c>
    </row>
    <row r="157" spans="2:13" ht="12.75">
      <c r="B157" s="128">
        <v>5000</v>
      </c>
      <c r="C157" s="65" t="s">
        <v>185</v>
      </c>
      <c r="D157" s="12" t="s">
        <v>117</v>
      </c>
      <c r="E157" s="1" t="s">
        <v>270</v>
      </c>
      <c r="F157" s="46" t="s">
        <v>274</v>
      </c>
      <c r="G157" s="27" t="s">
        <v>20</v>
      </c>
      <c r="H157" s="5">
        <f t="shared" si="8"/>
        <v>-17500</v>
      </c>
      <c r="I157" s="22">
        <v>10</v>
      </c>
      <c r="K157" t="s">
        <v>185</v>
      </c>
      <c r="L157">
        <v>5</v>
      </c>
      <c r="M157" s="2">
        <v>450</v>
      </c>
    </row>
    <row r="158" spans="2:13" ht="12.75">
      <c r="B158" s="128">
        <v>2500</v>
      </c>
      <c r="C158" s="1" t="s">
        <v>185</v>
      </c>
      <c r="D158" s="12" t="s">
        <v>117</v>
      </c>
      <c r="E158" s="1" t="s">
        <v>270</v>
      </c>
      <c r="F158" s="46" t="s">
        <v>275</v>
      </c>
      <c r="G158" s="27" t="s">
        <v>21</v>
      </c>
      <c r="H158" s="5">
        <f t="shared" si="8"/>
        <v>-20000</v>
      </c>
      <c r="I158" s="22">
        <v>5</v>
      </c>
      <c r="K158" t="s">
        <v>185</v>
      </c>
      <c r="L158">
        <v>5</v>
      </c>
      <c r="M158" s="2">
        <v>450</v>
      </c>
    </row>
    <row r="159" spans="1:13" s="63" customFormat="1" ht="12.75">
      <c r="A159" s="11"/>
      <c r="B159" s="131">
        <f>SUM(B155:B158)</f>
        <v>20000</v>
      </c>
      <c r="C159" s="11" t="s">
        <v>185</v>
      </c>
      <c r="D159" s="11"/>
      <c r="E159" s="11"/>
      <c r="F159" s="117"/>
      <c r="G159" s="18"/>
      <c r="H159" s="66">
        <v>0</v>
      </c>
      <c r="I159" s="62">
        <f>+B159/M159</f>
        <v>44.44444444444444</v>
      </c>
      <c r="M159" s="2">
        <v>450</v>
      </c>
    </row>
    <row r="160" spans="1:13" s="15" customFormat="1" ht="12.75">
      <c r="A160" s="12"/>
      <c r="B160" s="267"/>
      <c r="C160" s="12"/>
      <c r="D160" s="12"/>
      <c r="E160" s="12"/>
      <c r="F160" s="71"/>
      <c r="G160" s="29"/>
      <c r="H160" s="5">
        <f aca="true" t="shared" si="11" ref="H160:H173">H159-B160</f>
        <v>0</v>
      </c>
      <c r="I160" s="22">
        <v>5</v>
      </c>
      <c r="M160" s="2">
        <v>450</v>
      </c>
    </row>
    <row r="161" spans="1:13" s="15" customFormat="1" ht="12.75">
      <c r="A161" s="12"/>
      <c r="B161" s="267"/>
      <c r="C161" s="12"/>
      <c r="D161" s="12"/>
      <c r="E161" s="12"/>
      <c r="F161" s="71"/>
      <c r="G161" s="29"/>
      <c r="H161" s="5">
        <f t="shared" si="11"/>
        <v>0</v>
      </c>
      <c r="I161" s="22">
        <v>5</v>
      </c>
      <c r="M161" s="2">
        <v>450</v>
      </c>
    </row>
    <row r="162" spans="1:13" s="15" customFormat="1" ht="12.75">
      <c r="A162" s="1"/>
      <c r="B162" s="128">
        <v>900</v>
      </c>
      <c r="C162" s="1" t="s">
        <v>276</v>
      </c>
      <c r="D162" s="12" t="s">
        <v>277</v>
      </c>
      <c r="E162" s="1" t="s">
        <v>278</v>
      </c>
      <c r="F162" s="46" t="s">
        <v>279</v>
      </c>
      <c r="G162" s="30" t="s">
        <v>19</v>
      </c>
      <c r="H162" s="5">
        <f t="shared" si="11"/>
        <v>-900</v>
      </c>
      <c r="I162" s="22">
        <v>1.8</v>
      </c>
      <c r="J162"/>
      <c r="K162" s="15" t="s">
        <v>270</v>
      </c>
      <c r="L162">
        <v>5</v>
      </c>
      <c r="M162" s="2">
        <v>450</v>
      </c>
    </row>
    <row r="163" spans="1:13" s="15" customFormat="1" ht="12.75">
      <c r="A163" s="12"/>
      <c r="B163" s="267">
        <v>1430</v>
      </c>
      <c r="C163" s="12" t="s">
        <v>280</v>
      </c>
      <c r="D163" s="12" t="s">
        <v>277</v>
      </c>
      <c r="E163" s="12" t="s">
        <v>278</v>
      </c>
      <c r="F163" s="71" t="s">
        <v>281</v>
      </c>
      <c r="G163" s="30" t="s">
        <v>19</v>
      </c>
      <c r="H163" s="5">
        <f t="shared" si="11"/>
        <v>-2330</v>
      </c>
      <c r="I163" s="72">
        <v>20</v>
      </c>
      <c r="K163" s="15" t="s">
        <v>270</v>
      </c>
      <c r="L163" s="15">
        <v>5</v>
      </c>
      <c r="M163" s="2">
        <v>450</v>
      </c>
    </row>
    <row r="164" spans="1:13" s="15" customFormat="1" ht="12.75">
      <c r="A164" s="12"/>
      <c r="B164" s="267">
        <v>1430</v>
      </c>
      <c r="C164" s="12" t="s">
        <v>280</v>
      </c>
      <c r="D164" s="12" t="s">
        <v>277</v>
      </c>
      <c r="E164" s="12" t="s">
        <v>278</v>
      </c>
      <c r="F164" s="71" t="s">
        <v>281</v>
      </c>
      <c r="G164" s="30" t="s">
        <v>20</v>
      </c>
      <c r="H164" s="5">
        <f t="shared" si="11"/>
        <v>-3760</v>
      </c>
      <c r="I164" s="72">
        <v>20</v>
      </c>
      <c r="K164" s="15" t="s">
        <v>270</v>
      </c>
      <c r="L164" s="15">
        <v>5</v>
      </c>
      <c r="M164" s="2">
        <v>450</v>
      </c>
    </row>
    <row r="165" spans="1:13" s="15" customFormat="1" ht="12.75">
      <c r="A165" s="12"/>
      <c r="B165" s="267">
        <v>1800</v>
      </c>
      <c r="C165" s="12" t="s">
        <v>282</v>
      </c>
      <c r="D165" s="12" t="s">
        <v>277</v>
      </c>
      <c r="E165" s="12" t="s">
        <v>278</v>
      </c>
      <c r="F165" s="71" t="s">
        <v>279</v>
      </c>
      <c r="G165" s="29" t="s">
        <v>20</v>
      </c>
      <c r="H165" s="5">
        <f t="shared" si="11"/>
        <v>-5560</v>
      </c>
      <c r="I165" s="72">
        <v>3.6</v>
      </c>
      <c r="K165" s="15" t="s">
        <v>270</v>
      </c>
      <c r="L165" s="15">
        <v>5</v>
      </c>
      <c r="M165" s="2">
        <v>450</v>
      </c>
    </row>
    <row r="166" spans="1:13" s="15" customFormat="1" ht="12.75">
      <c r="A166" s="12"/>
      <c r="B166" s="267">
        <v>1430</v>
      </c>
      <c r="C166" s="12" t="s">
        <v>280</v>
      </c>
      <c r="D166" s="12" t="s">
        <v>277</v>
      </c>
      <c r="E166" s="12" t="s">
        <v>278</v>
      </c>
      <c r="F166" s="71" t="s">
        <v>281</v>
      </c>
      <c r="G166" s="30" t="s">
        <v>21</v>
      </c>
      <c r="H166" s="5">
        <f t="shared" si="11"/>
        <v>-6990</v>
      </c>
      <c r="I166" s="72">
        <v>20</v>
      </c>
      <c r="K166" s="15" t="s">
        <v>270</v>
      </c>
      <c r="L166" s="15">
        <v>5</v>
      </c>
      <c r="M166" s="2">
        <v>450</v>
      </c>
    </row>
    <row r="167" spans="1:13" s="15" customFormat="1" ht="12.75">
      <c r="A167" s="12"/>
      <c r="B167" s="267">
        <v>1430</v>
      </c>
      <c r="C167" s="12" t="s">
        <v>280</v>
      </c>
      <c r="D167" s="12" t="s">
        <v>277</v>
      </c>
      <c r="E167" s="12" t="s">
        <v>278</v>
      </c>
      <c r="F167" s="71" t="s">
        <v>281</v>
      </c>
      <c r="G167" s="30" t="s">
        <v>234</v>
      </c>
      <c r="H167" s="5">
        <f t="shared" si="11"/>
        <v>-8420</v>
      </c>
      <c r="I167" s="72">
        <v>20</v>
      </c>
      <c r="K167" s="15" t="s">
        <v>270</v>
      </c>
      <c r="L167" s="15">
        <v>5</v>
      </c>
      <c r="M167" s="2">
        <v>450</v>
      </c>
    </row>
    <row r="168" spans="1:13" s="15" customFormat="1" ht="12.75">
      <c r="A168" s="12"/>
      <c r="B168" s="267">
        <v>1430</v>
      </c>
      <c r="C168" s="12" t="s">
        <v>280</v>
      </c>
      <c r="D168" s="12" t="s">
        <v>277</v>
      </c>
      <c r="E168" s="12" t="s">
        <v>278</v>
      </c>
      <c r="F168" s="71" t="s">
        <v>281</v>
      </c>
      <c r="G168" s="30" t="s">
        <v>283</v>
      </c>
      <c r="H168" s="5">
        <f t="shared" si="11"/>
        <v>-9850</v>
      </c>
      <c r="I168" s="72">
        <v>20</v>
      </c>
      <c r="K168" s="15" t="s">
        <v>270</v>
      </c>
      <c r="L168" s="15">
        <v>5</v>
      </c>
      <c r="M168" s="2">
        <v>450</v>
      </c>
    </row>
    <row r="169" spans="1:13" s="15" customFormat="1" ht="12.75">
      <c r="A169" s="12"/>
      <c r="B169" s="267">
        <v>1430</v>
      </c>
      <c r="C169" s="12" t="s">
        <v>280</v>
      </c>
      <c r="D169" s="12" t="s">
        <v>277</v>
      </c>
      <c r="E169" s="12" t="s">
        <v>278</v>
      </c>
      <c r="F169" s="71" t="s">
        <v>281</v>
      </c>
      <c r="G169" s="30" t="s">
        <v>29</v>
      </c>
      <c r="H169" s="5">
        <f t="shared" si="11"/>
        <v>-11280</v>
      </c>
      <c r="I169" s="72">
        <v>20</v>
      </c>
      <c r="K169" s="15" t="s">
        <v>270</v>
      </c>
      <c r="L169" s="15">
        <v>5</v>
      </c>
      <c r="M169" s="2">
        <v>450</v>
      </c>
    </row>
    <row r="170" spans="1:13" s="15" customFormat="1" ht="12.75">
      <c r="A170" s="12"/>
      <c r="B170" s="267">
        <v>1430</v>
      </c>
      <c r="C170" s="12" t="s">
        <v>280</v>
      </c>
      <c r="D170" s="12" t="s">
        <v>277</v>
      </c>
      <c r="E170" s="12" t="s">
        <v>278</v>
      </c>
      <c r="F170" s="71" t="s">
        <v>281</v>
      </c>
      <c r="G170" s="30" t="s">
        <v>30</v>
      </c>
      <c r="H170" s="5">
        <f t="shared" si="11"/>
        <v>-12710</v>
      </c>
      <c r="I170" s="72">
        <v>20</v>
      </c>
      <c r="K170" s="15" t="s">
        <v>270</v>
      </c>
      <c r="L170" s="15">
        <v>5</v>
      </c>
      <c r="M170" s="2">
        <v>450</v>
      </c>
    </row>
    <row r="171" spans="1:13" s="63" customFormat="1" ht="12.75">
      <c r="A171" s="11"/>
      <c r="B171" s="131">
        <f>SUM(B162:B170)</f>
        <v>12710</v>
      </c>
      <c r="C171" s="11" t="s">
        <v>284</v>
      </c>
      <c r="D171" s="11"/>
      <c r="E171" s="11"/>
      <c r="F171" s="117"/>
      <c r="G171" s="18"/>
      <c r="H171" s="66">
        <v>0</v>
      </c>
      <c r="I171" s="62">
        <v>5</v>
      </c>
      <c r="M171" s="2">
        <v>450</v>
      </c>
    </row>
    <row r="172" spans="2:13" ht="12.75">
      <c r="B172" s="128"/>
      <c r="H172" s="5">
        <v>0</v>
      </c>
      <c r="I172" s="22">
        <f aca="true" t="shared" si="12" ref="I172:I180">+B172/M172</f>
        <v>0</v>
      </c>
      <c r="M172" s="2">
        <v>450</v>
      </c>
    </row>
    <row r="173" spans="2:13" ht="12.75">
      <c r="B173" s="128"/>
      <c r="H173" s="5">
        <f t="shared" si="11"/>
        <v>0</v>
      </c>
      <c r="I173" s="22">
        <f t="shared" si="12"/>
        <v>0</v>
      </c>
      <c r="M173" s="2">
        <v>450</v>
      </c>
    </row>
    <row r="174" spans="2:13" ht="12.75">
      <c r="B174" s="267">
        <v>4500</v>
      </c>
      <c r="C174" s="65" t="s">
        <v>285</v>
      </c>
      <c r="D174" s="12" t="s">
        <v>277</v>
      </c>
      <c r="E174" s="65" t="s">
        <v>286</v>
      </c>
      <c r="F174" s="46" t="s">
        <v>287</v>
      </c>
      <c r="G174" s="30" t="s">
        <v>19</v>
      </c>
      <c r="H174" s="5">
        <f>H173-B174</f>
        <v>-4500</v>
      </c>
      <c r="I174" s="22">
        <f t="shared" si="12"/>
        <v>10</v>
      </c>
      <c r="K174" t="s">
        <v>270</v>
      </c>
      <c r="L174">
        <v>5</v>
      </c>
      <c r="M174" s="2">
        <v>450</v>
      </c>
    </row>
    <row r="175" spans="2:13" ht="12.75">
      <c r="B175" s="267">
        <v>5000</v>
      </c>
      <c r="C175" s="12" t="s">
        <v>288</v>
      </c>
      <c r="D175" s="12" t="s">
        <v>277</v>
      </c>
      <c r="E175" s="31" t="s">
        <v>286</v>
      </c>
      <c r="F175" s="46" t="s">
        <v>279</v>
      </c>
      <c r="G175" s="30" t="s">
        <v>19</v>
      </c>
      <c r="H175" s="5">
        <f>H174-B175</f>
        <v>-9500</v>
      </c>
      <c r="I175" s="22">
        <f t="shared" si="12"/>
        <v>11.11111111111111</v>
      </c>
      <c r="K175" t="s">
        <v>270</v>
      </c>
      <c r="L175">
        <v>5</v>
      </c>
      <c r="M175" s="2">
        <v>450</v>
      </c>
    </row>
    <row r="176" spans="2:13" ht="12.75">
      <c r="B176" s="267">
        <v>2500</v>
      </c>
      <c r="C176" s="1" t="s">
        <v>289</v>
      </c>
      <c r="D176" s="12" t="s">
        <v>277</v>
      </c>
      <c r="E176" s="1" t="s">
        <v>286</v>
      </c>
      <c r="F176" s="46" t="s">
        <v>279</v>
      </c>
      <c r="G176" s="27" t="s">
        <v>20</v>
      </c>
      <c r="H176" s="5">
        <f>H175-B176</f>
        <v>-12000</v>
      </c>
      <c r="I176" s="22">
        <f t="shared" si="12"/>
        <v>5.555555555555555</v>
      </c>
      <c r="K176" s="15" t="s">
        <v>270</v>
      </c>
      <c r="L176">
        <v>5</v>
      </c>
      <c r="M176" s="2">
        <v>450</v>
      </c>
    </row>
    <row r="177" spans="2:13" ht="12.75">
      <c r="B177" s="128">
        <v>4000</v>
      </c>
      <c r="C177" s="1" t="s">
        <v>290</v>
      </c>
      <c r="D177" s="12" t="s">
        <v>277</v>
      </c>
      <c r="E177" s="1" t="s">
        <v>286</v>
      </c>
      <c r="F177" s="46" t="s">
        <v>291</v>
      </c>
      <c r="G177" s="27" t="s">
        <v>21</v>
      </c>
      <c r="H177" s="5">
        <f>H176-B177</f>
        <v>-16000</v>
      </c>
      <c r="I177" s="22">
        <f t="shared" si="12"/>
        <v>8.88888888888889</v>
      </c>
      <c r="K177" s="15" t="s">
        <v>270</v>
      </c>
      <c r="L177">
        <v>5</v>
      </c>
      <c r="M177" s="2">
        <v>450</v>
      </c>
    </row>
    <row r="178" spans="1:13" s="63" customFormat="1" ht="12.75">
      <c r="A178" s="11"/>
      <c r="B178" s="131">
        <f>SUM(B174:B177)</f>
        <v>16000</v>
      </c>
      <c r="C178" s="11" t="s">
        <v>248</v>
      </c>
      <c r="D178" s="11"/>
      <c r="E178" s="11"/>
      <c r="F178" s="117"/>
      <c r="G178" s="18"/>
      <c r="H178" s="66">
        <v>0</v>
      </c>
      <c r="I178" s="62">
        <f t="shared" si="12"/>
        <v>35.55555555555556</v>
      </c>
      <c r="M178" s="2">
        <v>450</v>
      </c>
    </row>
    <row r="179" spans="2:13" ht="12.75">
      <c r="B179" s="128"/>
      <c r="H179" s="5">
        <f aca="true" t="shared" si="13" ref="H179:H222">H178-B179</f>
        <v>0</v>
      </c>
      <c r="I179" s="22">
        <f t="shared" si="12"/>
        <v>0</v>
      </c>
      <c r="M179" s="2">
        <v>450</v>
      </c>
    </row>
    <row r="180" spans="2:13" ht="12.75">
      <c r="B180" s="128"/>
      <c r="H180" s="5">
        <f t="shared" si="13"/>
        <v>0</v>
      </c>
      <c r="I180" s="22">
        <f t="shared" si="12"/>
        <v>0</v>
      </c>
      <c r="M180" s="2">
        <v>450</v>
      </c>
    </row>
    <row r="181" spans="1:13" ht="12.75">
      <c r="A181" s="12"/>
      <c r="B181" s="267">
        <v>1800</v>
      </c>
      <c r="C181" s="12" t="s">
        <v>230</v>
      </c>
      <c r="D181" s="12" t="s">
        <v>277</v>
      </c>
      <c r="E181" s="12" t="s">
        <v>292</v>
      </c>
      <c r="F181" s="46" t="s">
        <v>279</v>
      </c>
      <c r="G181" s="30" t="s">
        <v>19</v>
      </c>
      <c r="H181" s="5">
        <f t="shared" si="13"/>
        <v>-1800</v>
      </c>
      <c r="I181" s="72">
        <v>3.6</v>
      </c>
      <c r="J181" s="15"/>
      <c r="K181" s="15" t="s">
        <v>270</v>
      </c>
      <c r="L181">
        <v>5</v>
      </c>
      <c r="M181" s="2">
        <v>450</v>
      </c>
    </row>
    <row r="182" spans="1:13" s="15" customFormat="1" ht="12.75">
      <c r="A182" s="12"/>
      <c r="B182" s="267">
        <v>1000</v>
      </c>
      <c r="C182" s="265" t="s">
        <v>230</v>
      </c>
      <c r="D182" s="12" t="s">
        <v>277</v>
      </c>
      <c r="E182" s="265" t="s">
        <v>292</v>
      </c>
      <c r="F182" s="71" t="s">
        <v>293</v>
      </c>
      <c r="G182" s="30" t="s">
        <v>19</v>
      </c>
      <c r="H182" s="5">
        <f t="shared" si="13"/>
        <v>-2800</v>
      </c>
      <c r="I182" s="72">
        <v>10</v>
      </c>
      <c r="J182" s="265"/>
      <c r="K182" s="265" t="s">
        <v>270</v>
      </c>
      <c r="L182" s="15">
        <v>5</v>
      </c>
      <c r="M182" s="2">
        <v>450</v>
      </c>
    </row>
    <row r="183" spans="1:13" s="15" customFormat="1" ht="12.75">
      <c r="A183" s="12"/>
      <c r="B183" s="267">
        <v>1000</v>
      </c>
      <c r="C183" s="265" t="s">
        <v>230</v>
      </c>
      <c r="D183" s="12" t="s">
        <v>277</v>
      </c>
      <c r="E183" s="265" t="s">
        <v>292</v>
      </c>
      <c r="F183" s="71" t="s">
        <v>293</v>
      </c>
      <c r="G183" s="30" t="s">
        <v>20</v>
      </c>
      <c r="H183" s="5">
        <f t="shared" si="13"/>
        <v>-3800</v>
      </c>
      <c r="I183" s="72">
        <v>10</v>
      </c>
      <c r="J183" s="265"/>
      <c r="K183" s="265" t="s">
        <v>270</v>
      </c>
      <c r="L183" s="15">
        <v>5</v>
      </c>
      <c r="M183" s="2">
        <v>450</v>
      </c>
    </row>
    <row r="184" spans="1:13" s="15" customFormat="1" ht="12.75">
      <c r="A184" s="12"/>
      <c r="B184" s="267">
        <v>1500</v>
      </c>
      <c r="C184" s="12" t="s">
        <v>230</v>
      </c>
      <c r="D184" s="12" t="s">
        <v>277</v>
      </c>
      <c r="E184" s="12" t="s">
        <v>292</v>
      </c>
      <c r="F184" s="71" t="s">
        <v>279</v>
      </c>
      <c r="G184" s="29" t="s">
        <v>20</v>
      </c>
      <c r="H184" s="5">
        <f t="shared" si="13"/>
        <v>-5300</v>
      </c>
      <c r="I184" s="72">
        <v>3</v>
      </c>
      <c r="K184" s="15" t="s">
        <v>270</v>
      </c>
      <c r="L184" s="15">
        <v>5</v>
      </c>
      <c r="M184" s="2">
        <v>450</v>
      </c>
    </row>
    <row r="185" spans="1:13" s="15" customFormat="1" ht="12.75">
      <c r="A185" s="12"/>
      <c r="B185" s="267">
        <v>1000</v>
      </c>
      <c r="C185" s="265" t="s">
        <v>230</v>
      </c>
      <c r="D185" s="12" t="s">
        <v>277</v>
      </c>
      <c r="E185" s="265" t="s">
        <v>292</v>
      </c>
      <c r="F185" s="71" t="s">
        <v>293</v>
      </c>
      <c r="G185" s="30" t="s">
        <v>21</v>
      </c>
      <c r="H185" s="5">
        <f t="shared" si="13"/>
        <v>-6300</v>
      </c>
      <c r="I185" s="72">
        <v>10</v>
      </c>
      <c r="J185" s="265"/>
      <c r="K185" s="265" t="s">
        <v>270</v>
      </c>
      <c r="L185" s="15">
        <v>5</v>
      </c>
      <c r="M185" s="2">
        <v>450</v>
      </c>
    </row>
    <row r="186" spans="1:13" s="15" customFormat="1" ht="12.75">
      <c r="A186" s="12"/>
      <c r="B186" s="267">
        <v>1700</v>
      </c>
      <c r="C186" s="12" t="s">
        <v>230</v>
      </c>
      <c r="D186" s="12" t="s">
        <v>277</v>
      </c>
      <c r="E186" s="12" t="s">
        <v>292</v>
      </c>
      <c r="F186" s="71" t="s">
        <v>279</v>
      </c>
      <c r="G186" s="29" t="s">
        <v>21</v>
      </c>
      <c r="H186" s="5">
        <f t="shared" si="13"/>
        <v>-8000</v>
      </c>
      <c r="I186" s="72">
        <v>3.4</v>
      </c>
      <c r="K186" s="15" t="s">
        <v>270</v>
      </c>
      <c r="L186" s="15">
        <v>5</v>
      </c>
      <c r="M186" s="2">
        <v>450</v>
      </c>
    </row>
    <row r="187" spans="1:13" s="15" customFormat="1" ht="12.75">
      <c r="A187" s="12"/>
      <c r="B187" s="267">
        <v>1000</v>
      </c>
      <c r="C187" s="265" t="s">
        <v>230</v>
      </c>
      <c r="D187" s="12" t="s">
        <v>277</v>
      </c>
      <c r="E187" s="265" t="s">
        <v>292</v>
      </c>
      <c r="F187" s="71" t="s">
        <v>293</v>
      </c>
      <c r="G187" s="30" t="s">
        <v>234</v>
      </c>
      <c r="H187" s="5">
        <f t="shared" si="13"/>
        <v>-9000</v>
      </c>
      <c r="I187" s="72">
        <v>10</v>
      </c>
      <c r="J187" s="265"/>
      <c r="K187" s="265" t="s">
        <v>270</v>
      </c>
      <c r="L187" s="15">
        <v>5</v>
      </c>
      <c r="M187" s="2">
        <v>450</v>
      </c>
    </row>
    <row r="188" spans="1:13" s="15" customFormat="1" ht="12.75">
      <c r="A188" s="12"/>
      <c r="B188" s="267">
        <v>1000</v>
      </c>
      <c r="C188" s="265" t="s">
        <v>230</v>
      </c>
      <c r="D188" s="12" t="s">
        <v>277</v>
      </c>
      <c r="E188" s="265" t="s">
        <v>292</v>
      </c>
      <c r="F188" s="71" t="s">
        <v>293</v>
      </c>
      <c r="G188" s="30" t="s">
        <v>283</v>
      </c>
      <c r="H188" s="5">
        <f t="shared" si="13"/>
        <v>-10000</v>
      </c>
      <c r="I188" s="72">
        <v>10</v>
      </c>
      <c r="J188" s="265"/>
      <c r="K188" s="265" t="s">
        <v>270</v>
      </c>
      <c r="L188" s="15">
        <v>5</v>
      </c>
      <c r="M188" s="2">
        <v>450</v>
      </c>
    </row>
    <row r="189" spans="1:13" s="63" customFormat="1" ht="12.75">
      <c r="A189" s="11"/>
      <c r="B189" s="131">
        <f>SUM(B181:B188)</f>
        <v>10000</v>
      </c>
      <c r="C189" s="11"/>
      <c r="D189" s="11"/>
      <c r="E189" s="11" t="s">
        <v>292</v>
      </c>
      <c r="F189" s="117"/>
      <c r="G189" s="18"/>
      <c r="H189" s="66">
        <v>0</v>
      </c>
      <c r="I189" s="62">
        <f>+B189/M189</f>
        <v>22.22222222222222</v>
      </c>
      <c r="M189" s="2">
        <v>450</v>
      </c>
    </row>
    <row r="190" spans="2:13" ht="12.75">
      <c r="B190" s="128"/>
      <c r="H190" s="5">
        <f t="shared" si="13"/>
        <v>0</v>
      </c>
      <c r="I190" s="22">
        <f>+B190/M190</f>
        <v>0</v>
      </c>
      <c r="M190" s="2">
        <v>450</v>
      </c>
    </row>
    <row r="191" spans="2:13" ht="12.75">
      <c r="B191" s="128"/>
      <c r="H191" s="5">
        <f t="shared" si="13"/>
        <v>0</v>
      </c>
      <c r="I191" s="22">
        <f>+B191/M191</f>
        <v>0</v>
      </c>
      <c r="M191" s="2">
        <v>450</v>
      </c>
    </row>
    <row r="192" spans="2:13" ht="12.75">
      <c r="B192" s="267">
        <v>6000</v>
      </c>
      <c r="C192" s="12" t="s">
        <v>249</v>
      </c>
      <c r="D192" s="12" t="s">
        <v>277</v>
      </c>
      <c r="E192" s="12" t="s">
        <v>286</v>
      </c>
      <c r="F192" s="46" t="s">
        <v>294</v>
      </c>
      <c r="G192" s="30" t="s">
        <v>19</v>
      </c>
      <c r="H192" s="5">
        <f t="shared" si="13"/>
        <v>-6000</v>
      </c>
      <c r="I192" s="22">
        <v>12</v>
      </c>
      <c r="K192" t="s">
        <v>270</v>
      </c>
      <c r="L192">
        <v>5</v>
      </c>
      <c r="M192" s="2">
        <v>450</v>
      </c>
    </row>
    <row r="193" spans="2:13" ht="12.75">
      <c r="B193" s="128">
        <v>6000</v>
      </c>
      <c r="C193" s="1" t="s">
        <v>249</v>
      </c>
      <c r="D193" s="12" t="s">
        <v>277</v>
      </c>
      <c r="E193" s="1" t="s">
        <v>286</v>
      </c>
      <c r="F193" s="46" t="s">
        <v>294</v>
      </c>
      <c r="G193" s="27" t="s">
        <v>20</v>
      </c>
      <c r="H193" s="5">
        <f t="shared" si="13"/>
        <v>-12000</v>
      </c>
      <c r="I193" s="22">
        <v>12</v>
      </c>
      <c r="K193" s="15" t="s">
        <v>270</v>
      </c>
      <c r="L193">
        <v>5</v>
      </c>
      <c r="M193" s="2">
        <v>450</v>
      </c>
    </row>
    <row r="194" spans="1:13" s="63" customFormat="1" ht="12.75">
      <c r="A194" s="11"/>
      <c r="B194" s="131">
        <f>SUM(B192:B193)</f>
        <v>12000</v>
      </c>
      <c r="C194" s="11" t="s">
        <v>249</v>
      </c>
      <c r="D194" s="11"/>
      <c r="E194" s="11"/>
      <c r="F194" s="117"/>
      <c r="G194" s="18"/>
      <c r="H194" s="66">
        <v>0</v>
      </c>
      <c r="I194" s="62">
        <f>+B194/M194</f>
        <v>26.666666666666668</v>
      </c>
      <c r="M194" s="2">
        <v>450</v>
      </c>
    </row>
    <row r="195" spans="2:13" ht="12.75">
      <c r="B195" s="128"/>
      <c r="H195" s="5">
        <f t="shared" si="13"/>
        <v>0</v>
      </c>
      <c r="I195" s="22">
        <f>+B195/M195</f>
        <v>0</v>
      </c>
      <c r="M195" s="2">
        <v>450</v>
      </c>
    </row>
    <row r="196" spans="2:13" ht="12.75">
      <c r="B196" s="128"/>
      <c r="H196" s="5">
        <f t="shared" si="13"/>
        <v>0</v>
      </c>
      <c r="I196" s="22">
        <f>+B196/M196</f>
        <v>0</v>
      </c>
      <c r="M196" s="2">
        <v>450</v>
      </c>
    </row>
    <row r="197" spans="2:13" ht="12.75">
      <c r="B197" s="128">
        <v>2000</v>
      </c>
      <c r="C197" s="12" t="s">
        <v>25</v>
      </c>
      <c r="D197" s="12" t="s">
        <v>277</v>
      </c>
      <c r="E197" s="1" t="s">
        <v>286</v>
      </c>
      <c r="F197" s="46" t="s">
        <v>279</v>
      </c>
      <c r="G197" s="30" t="s">
        <v>19</v>
      </c>
      <c r="H197" s="5">
        <f t="shared" si="13"/>
        <v>-2000</v>
      </c>
      <c r="I197" s="22">
        <v>4</v>
      </c>
      <c r="K197" s="15" t="s">
        <v>270</v>
      </c>
      <c r="L197">
        <v>5</v>
      </c>
      <c r="M197" s="2">
        <v>450</v>
      </c>
    </row>
    <row r="198" spans="2:13" ht="12.75">
      <c r="B198" s="128">
        <v>2000</v>
      </c>
      <c r="C198" s="1" t="s">
        <v>25</v>
      </c>
      <c r="D198" s="12" t="s">
        <v>277</v>
      </c>
      <c r="E198" s="1" t="s">
        <v>286</v>
      </c>
      <c r="F198" s="46" t="s">
        <v>279</v>
      </c>
      <c r="G198" s="27" t="s">
        <v>20</v>
      </c>
      <c r="H198" s="5">
        <f t="shared" si="13"/>
        <v>-4000</v>
      </c>
      <c r="I198" s="22">
        <v>4</v>
      </c>
      <c r="K198" s="15" t="s">
        <v>270</v>
      </c>
      <c r="L198">
        <v>5</v>
      </c>
      <c r="M198" s="2">
        <v>450</v>
      </c>
    </row>
    <row r="199" spans="2:13" ht="12.75">
      <c r="B199" s="128">
        <v>2000</v>
      </c>
      <c r="C199" s="1" t="s">
        <v>25</v>
      </c>
      <c r="D199" s="12" t="s">
        <v>277</v>
      </c>
      <c r="E199" s="1" t="s">
        <v>286</v>
      </c>
      <c r="F199" s="46" t="s">
        <v>279</v>
      </c>
      <c r="G199" s="27" t="s">
        <v>21</v>
      </c>
      <c r="H199" s="5">
        <f t="shared" si="13"/>
        <v>-6000</v>
      </c>
      <c r="I199" s="22">
        <v>4</v>
      </c>
      <c r="K199" s="15" t="s">
        <v>270</v>
      </c>
      <c r="L199">
        <v>5</v>
      </c>
      <c r="M199" s="2">
        <v>450</v>
      </c>
    </row>
    <row r="200" spans="1:13" s="63" customFormat="1" ht="12.75">
      <c r="A200" s="11"/>
      <c r="B200" s="131">
        <f>SUM(B197:B199)</f>
        <v>6000</v>
      </c>
      <c r="C200" s="11" t="s">
        <v>25</v>
      </c>
      <c r="D200" s="11"/>
      <c r="E200" s="11"/>
      <c r="F200" s="117"/>
      <c r="G200" s="18"/>
      <c r="H200" s="66">
        <v>0</v>
      </c>
      <c r="I200" s="62">
        <f aca="true" t="shared" si="14" ref="I200:I210">+B200/M200</f>
        <v>13.333333333333334</v>
      </c>
      <c r="M200" s="2">
        <v>450</v>
      </c>
    </row>
    <row r="201" spans="2:13" ht="12.75">
      <c r="B201" s="128"/>
      <c r="H201" s="5">
        <f t="shared" si="13"/>
        <v>0</v>
      </c>
      <c r="I201" s="22">
        <f t="shared" si="14"/>
        <v>0</v>
      </c>
      <c r="M201" s="2">
        <v>450</v>
      </c>
    </row>
    <row r="202" spans="2:13" ht="12.75">
      <c r="B202" s="128"/>
      <c r="H202" s="5">
        <f t="shared" si="13"/>
        <v>0</v>
      </c>
      <c r="I202" s="22">
        <f t="shared" si="14"/>
        <v>0</v>
      </c>
      <c r="M202" s="2">
        <v>450</v>
      </c>
    </row>
    <row r="203" spans="2:13" ht="12.75">
      <c r="B203" s="128">
        <v>1400</v>
      </c>
      <c r="C203" s="1" t="s">
        <v>295</v>
      </c>
      <c r="D203" s="12" t="s">
        <v>277</v>
      </c>
      <c r="E203" s="1" t="s">
        <v>296</v>
      </c>
      <c r="F203" s="46" t="s">
        <v>279</v>
      </c>
      <c r="G203" s="30" t="s">
        <v>19</v>
      </c>
      <c r="H203" s="5">
        <f>H202-B203</f>
        <v>-1400</v>
      </c>
      <c r="I203" s="22">
        <f t="shared" si="14"/>
        <v>3.111111111111111</v>
      </c>
      <c r="K203" s="15" t="s">
        <v>270</v>
      </c>
      <c r="L203">
        <v>5</v>
      </c>
      <c r="M203" s="2">
        <v>450</v>
      </c>
    </row>
    <row r="204" spans="1:13" s="63" customFormat="1" ht="12.75">
      <c r="A204" s="11"/>
      <c r="B204" s="131">
        <f>SUM(B203)</f>
        <v>1400</v>
      </c>
      <c r="C204" s="11"/>
      <c r="D204" s="11"/>
      <c r="E204" s="11" t="s">
        <v>296</v>
      </c>
      <c r="F204" s="117"/>
      <c r="G204" s="18"/>
      <c r="H204" s="66">
        <v>0</v>
      </c>
      <c r="I204" s="62">
        <f t="shared" si="14"/>
        <v>3.111111111111111</v>
      </c>
      <c r="M204" s="2">
        <v>450</v>
      </c>
    </row>
    <row r="205" spans="2:13" ht="12.75">
      <c r="B205" s="128"/>
      <c r="H205" s="5">
        <f t="shared" si="13"/>
        <v>0</v>
      </c>
      <c r="I205" s="22">
        <f t="shared" si="14"/>
        <v>0</v>
      </c>
      <c r="M205" s="2">
        <v>450</v>
      </c>
    </row>
    <row r="206" spans="2:13" ht="12.75">
      <c r="B206" s="128"/>
      <c r="H206" s="5">
        <f t="shared" si="13"/>
        <v>0</v>
      </c>
      <c r="I206" s="22">
        <f t="shared" si="14"/>
        <v>0</v>
      </c>
      <c r="M206" s="2">
        <v>450</v>
      </c>
    </row>
    <row r="207" spans="2:13" ht="12.75">
      <c r="B207" s="128">
        <v>5000</v>
      </c>
      <c r="C207" s="1" t="s">
        <v>22</v>
      </c>
      <c r="D207" s="12" t="s">
        <v>277</v>
      </c>
      <c r="E207" s="1" t="s">
        <v>297</v>
      </c>
      <c r="F207" s="46" t="s">
        <v>298</v>
      </c>
      <c r="G207" s="27" t="s">
        <v>20</v>
      </c>
      <c r="H207" s="5">
        <f t="shared" si="13"/>
        <v>-5000</v>
      </c>
      <c r="I207" s="22">
        <f t="shared" si="14"/>
        <v>11.11111111111111</v>
      </c>
      <c r="K207" s="15" t="s">
        <v>270</v>
      </c>
      <c r="L207">
        <v>5</v>
      </c>
      <c r="M207" s="2">
        <v>450</v>
      </c>
    </row>
    <row r="208" spans="2:13" ht="12.75">
      <c r="B208" s="128">
        <v>5000</v>
      </c>
      <c r="C208" s="1" t="s">
        <v>22</v>
      </c>
      <c r="D208" s="12" t="s">
        <v>277</v>
      </c>
      <c r="E208" s="1" t="s">
        <v>297</v>
      </c>
      <c r="F208" s="46" t="s">
        <v>299</v>
      </c>
      <c r="G208" s="27" t="s">
        <v>20</v>
      </c>
      <c r="H208" s="5">
        <f t="shared" si="13"/>
        <v>-10000</v>
      </c>
      <c r="I208" s="22">
        <f t="shared" si="14"/>
        <v>11.11111111111111</v>
      </c>
      <c r="K208" s="15" t="s">
        <v>270</v>
      </c>
      <c r="L208">
        <v>5</v>
      </c>
      <c r="M208" s="2">
        <v>450</v>
      </c>
    </row>
    <row r="209" spans="2:13" ht="12.75">
      <c r="B209" s="128">
        <v>5000</v>
      </c>
      <c r="C209" s="1" t="s">
        <v>22</v>
      </c>
      <c r="D209" s="12" t="s">
        <v>277</v>
      </c>
      <c r="E209" s="1" t="s">
        <v>297</v>
      </c>
      <c r="F209" s="46" t="s">
        <v>300</v>
      </c>
      <c r="G209" s="27" t="s">
        <v>20</v>
      </c>
      <c r="H209" s="5">
        <f t="shared" si="13"/>
        <v>-15000</v>
      </c>
      <c r="I209" s="22">
        <f t="shared" si="14"/>
        <v>11.11111111111111</v>
      </c>
      <c r="K209" s="15" t="s">
        <v>270</v>
      </c>
      <c r="L209">
        <v>5</v>
      </c>
      <c r="M209" s="2">
        <v>450</v>
      </c>
    </row>
    <row r="210" spans="2:13" ht="12.75">
      <c r="B210" s="128">
        <v>5000</v>
      </c>
      <c r="C210" s="1" t="s">
        <v>22</v>
      </c>
      <c r="D210" s="12" t="s">
        <v>277</v>
      </c>
      <c r="E210" s="1" t="s">
        <v>297</v>
      </c>
      <c r="F210" s="46" t="s">
        <v>301</v>
      </c>
      <c r="G210" s="27" t="s">
        <v>20</v>
      </c>
      <c r="H210" s="5">
        <f t="shared" si="13"/>
        <v>-20000</v>
      </c>
      <c r="I210" s="22">
        <f t="shared" si="14"/>
        <v>11.11111111111111</v>
      </c>
      <c r="K210" s="15" t="s">
        <v>270</v>
      </c>
      <c r="L210">
        <v>5</v>
      </c>
      <c r="M210" s="2">
        <v>450</v>
      </c>
    </row>
    <row r="211" spans="1:13" s="63" customFormat="1" ht="12.75">
      <c r="A211" s="11"/>
      <c r="B211" s="272">
        <f>SUM(B207:B210)</f>
        <v>20000</v>
      </c>
      <c r="C211" s="11"/>
      <c r="D211" s="11"/>
      <c r="E211" s="11" t="s">
        <v>297</v>
      </c>
      <c r="F211" s="117"/>
      <c r="G211" s="18"/>
      <c r="H211" s="66">
        <v>0</v>
      </c>
      <c r="I211" s="62">
        <f aca="true" t="shared" si="15" ref="I211:I271">+B211/M211</f>
        <v>44.44444444444444</v>
      </c>
      <c r="M211" s="2">
        <v>450</v>
      </c>
    </row>
    <row r="212" spans="2:13" ht="12.75">
      <c r="B212" s="270"/>
      <c r="H212" s="5">
        <f t="shared" si="13"/>
        <v>0</v>
      </c>
      <c r="I212" s="22">
        <f t="shared" si="15"/>
        <v>0</v>
      </c>
      <c r="M212" s="2">
        <v>450</v>
      </c>
    </row>
    <row r="213" spans="2:13" ht="12.75">
      <c r="B213" s="270"/>
      <c r="H213" s="5">
        <f t="shared" si="13"/>
        <v>0</v>
      </c>
      <c r="I213" s="22">
        <f t="shared" si="15"/>
        <v>0</v>
      </c>
      <c r="M213" s="2">
        <v>450</v>
      </c>
    </row>
    <row r="214" spans="2:13" ht="12.75">
      <c r="B214" s="128"/>
      <c r="H214" s="5">
        <f t="shared" si="13"/>
        <v>0</v>
      </c>
      <c r="I214" s="22">
        <f t="shared" si="15"/>
        <v>0</v>
      </c>
      <c r="M214" s="2">
        <v>450</v>
      </c>
    </row>
    <row r="215" spans="2:13" ht="12.75">
      <c r="B215" s="128"/>
      <c r="H215" s="5">
        <f t="shared" si="13"/>
        <v>0</v>
      </c>
      <c r="I215" s="22">
        <f t="shared" si="15"/>
        <v>0</v>
      </c>
      <c r="M215" s="2">
        <v>450</v>
      </c>
    </row>
    <row r="216" spans="1:13" s="63" customFormat="1" ht="12.75">
      <c r="A216" s="11"/>
      <c r="B216" s="129">
        <f>+B223+B230+B236+B242+B247</f>
        <v>27250</v>
      </c>
      <c r="C216" s="58" t="s">
        <v>145</v>
      </c>
      <c r="D216" s="59" t="s">
        <v>129</v>
      </c>
      <c r="E216" s="58" t="s">
        <v>130</v>
      </c>
      <c r="F216" s="122" t="s">
        <v>146</v>
      </c>
      <c r="G216" s="60" t="s">
        <v>147</v>
      </c>
      <c r="H216" s="61"/>
      <c r="I216" s="62">
        <f>+B216/M216</f>
        <v>60.55555555555556</v>
      </c>
      <c r="J216" s="62"/>
      <c r="K216" s="62"/>
      <c r="M216" s="2">
        <v>450</v>
      </c>
    </row>
    <row r="217" spans="2:13" ht="12.75">
      <c r="B217" s="130"/>
      <c r="H217" s="5">
        <f t="shared" si="13"/>
        <v>0</v>
      </c>
      <c r="I217" s="22">
        <f t="shared" si="15"/>
        <v>0</v>
      </c>
      <c r="M217" s="2">
        <v>450</v>
      </c>
    </row>
    <row r="218" spans="2:13" ht="12.75">
      <c r="B218" s="130">
        <v>2500</v>
      </c>
      <c r="C218" s="65" t="s">
        <v>185</v>
      </c>
      <c r="D218" s="12" t="s">
        <v>117</v>
      </c>
      <c r="E218" s="265" t="s">
        <v>302</v>
      </c>
      <c r="F218" s="46" t="s">
        <v>303</v>
      </c>
      <c r="G218" s="30" t="s">
        <v>18</v>
      </c>
      <c r="H218" s="5">
        <f t="shared" si="13"/>
        <v>-2500</v>
      </c>
      <c r="I218" s="22">
        <v>5</v>
      </c>
      <c r="J218" s="269"/>
      <c r="K218" t="s">
        <v>185</v>
      </c>
      <c r="L218" s="269">
        <v>6</v>
      </c>
      <c r="M218" s="2">
        <v>450</v>
      </c>
    </row>
    <row r="219" spans="2:13" ht="12.75">
      <c r="B219" s="130">
        <v>2500</v>
      </c>
      <c r="C219" s="65" t="s">
        <v>185</v>
      </c>
      <c r="D219" s="12" t="s">
        <v>117</v>
      </c>
      <c r="E219" s="1" t="s">
        <v>302</v>
      </c>
      <c r="F219" s="46" t="s">
        <v>304</v>
      </c>
      <c r="G219" s="27" t="s">
        <v>19</v>
      </c>
      <c r="H219" s="5">
        <f t="shared" si="13"/>
        <v>-5000</v>
      </c>
      <c r="I219" s="22">
        <v>5</v>
      </c>
      <c r="K219" t="s">
        <v>185</v>
      </c>
      <c r="L219">
        <v>6</v>
      </c>
      <c r="M219" s="2">
        <v>450</v>
      </c>
    </row>
    <row r="220" spans="2:13" ht="12.75">
      <c r="B220" s="130">
        <v>2500</v>
      </c>
      <c r="C220" s="65" t="s">
        <v>185</v>
      </c>
      <c r="D220" s="12" t="s">
        <v>117</v>
      </c>
      <c r="E220" s="1" t="s">
        <v>302</v>
      </c>
      <c r="F220" s="46" t="s">
        <v>305</v>
      </c>
      <c r="G220" s="27" t="s">
        <v>20</v>
      </c>
      <c r="H220" s="5">
        <f t="shared" si="13"/>
        <v>-7500</v>
      </c>
      <c r="I220" s="22">
        <v>5</v>
      </c>
      <c r="K220" t="s">
        <v>185</v>
      </c>
      <c r="L220">
        <v>6</v>
      </c>
      <c r="M220" s="2">
        <v>450</v>
      </c>
    </row>
    <row r="221" spans="2:13" ht="12.75">
      <c r="B221" s="130">
        <v>2500</v>
      </c>
      <c r="C221" s="1" t="s">
        <v>185</v>
      </c>
      <c r="D221" s="12" t="s">
        <v>117</v>
      </c>
      <c r="E221" s="1" t="s">
        <v>302</v>
      </c>
      <c r="F221" s="46" t="s">
        <v>306</v>
      </c>
      <c r="G221" s="27" t="s">
        <v>21</v>
      </c>
      <c r="H221" s="5">
        <f t="shared" si="13"/>
        <v>-10000</v>
      </c>
      <c r="I221" s="22">
        <v>5</v>
      </c>
      <c r="K221" t="s">
        <v>185</v>
      </c>
      <c r="L221">
        <v>6</v>
      </c>
      <c r="M221" s="2">
        <v>450</v>
      </c>
    </row>
    <row r="222" spans="2:13" ht="12.75">
      <c r="B222" s="130">
        <v>2500</v>
      </c>
      <c r="C222" s="1" t="s">
        <v>185</v>
      </c>
      <c r="D222" s="1" t="s">
        <v>117</v>
      </c>
      <c r="E222" s="1" t="s">
        <v>302</v>
      </c>
      <c r="F222" s="46" t="s">
        <v>307</v>
      </c>
      <c r="G222" s="27" t="s">
        <v>234</v>
      </c>
      <c r="H222" s="5">
        <f t="shared" si="13"/>
        <v>-12500</v>
      </c>
      <c r="I222" s="22">
        <v>5</v>
      </c>
      <c r="K222" t="s">
        <v>185</v>
      </c>
      <c r="L222">
        <v>6</v>
      </c>
      <c r="M222" s="2">
        <v>450</v>
      </c>
    </row>
    <row r="223" spans="1:13" s="63" customFormat="1" ht="12.75">
      <c r="A223" s="11"/>
      <c r="B223" s="129">
        <f>SUM(B218:B222)</f>
        <v>12500</v>
      </c>
      <c r="C223" s="11" t="s">
        <v>185</v>
      </c>
      <c r="D223" s="11"/>
      <c r="E223" s="11"/>
      <c r="F223" s="117"/>
      <c r="G223" s="18"/>
      <c r="H223" s="66">
        <v>0</v>
      </c>
      <c r="I223" s="62">
        <f t="shared" si="15"/>
        <v>27.77777777777778</v>
      </c>
      <c r="M223" s="2">
        <v>450</v>
      </c>
    </row>
    <row r="224" spans="2:13" ht="12.75">
      <c r="B224" s="130"/>
      <c r="H224" s="5">
        <f aca="true" t="shared" si="16" ref="H224:H287">H223-B224</f>
        <v>0</v>
      </c>
      <c r="I224" s="22">
        <f t="shared" si="15"/>
        <v>0</v>
      </c>
      <c r="M224" s="2">
        <v>450</v>
      </c>
    </row>
    <row r="225" spans="2:13" ht="12.75">
      <c r="B225" s="130"/>
      <c r="H225" s="5">
        <f t="shared" si="16"/>
        <v>0</v>
      </c>
      <c r="I225" s="22">
        <f t="shared" si="15"/>
        <v>0</v>
      </c>
      <c r="M225" s="2">
        <v>450</v>
      </c>
    </row>
    <row r="226" spans="2:13" ht="12.75">
      <c r="B226" s="263">
        <v>1500</v>
      </c>
      <c r="C226" s="65" t="s">
        <v>308</v>
      </c>
      <c r="D226" s="12" t="s">
        <v>117</v>
      </c>
      <c r="E226" s="65" t="s">
        <v>24</v>
      </c>
      <c r="F226" s="46" t="s">
        <v>309</v>
      </c>
      <c r="G226" s="30" t="s">
        <v>19</v>
      </c>
      <c r="H226" s="5">
        <f t="shared" si="16"/>
        <v>-1500</v>
      </c>
      <c r="I226" s="22">
        <f t="shared" si="15"/>
        <v>3.3333333333333335</v>
      </c>
      <c r="K226" t="s">
        <v>302</v>
      </c>
      <c r="L226">
        <v>6</v>
      </c>
      <c r="M226" s="2">
        <v>450</v>
      </c>
    </row>
    <row r="227" spans="2:13" ht="12.75">
      <c r="B227" s="263">
        <v>1000</v>
      </c>
      <c r="C227" s="12" t="s">
        <v>310</v>
      </c>
      <c r="D227" s="12" t="s">
        <v>117</v>
      </c>
      <c r="E227" s="65" t="s">
        <v>24</v>
      </c>
      <c r="F227" s="46" t="s">
        <v>311</v>
      </c>
      <c r="G227" s="32" t="s">
        <v>19</v>
      </c>
      <c r="H227" s="5">
        <f t="shared" si="16"/>
        <v>-2500</v>
      </c>
      <c r="I227" s="22">
        <f t="shared" si="15"/>
        <v>2.2222222222222223</v>
      </c>
      <c r="K227" t="s">
        <v>302</v>
      </c>
      <c r="L227">
        <v>6</v>
      </c>
      <c r="M227" s="2">
        <v>450</v>
      </c>
    </row>
    <row r="228" spans="1:13" ht="12.75">
      <c r="A228" s="12"/>
      <c r="B228" s="263">
        <v>1000</v>
      </c>
      <c r="C228" s="12" t="s">
        <v>312</v>
      </c>
      <c r="D228" s="12" t="s">
        <v>117</v>
      </c>
      <c r="E228" s="65" t="s">
        <v>24</v>
      </c>
      <c r="F228" s="46" t="s">
        <v>311</v>
      </c>
      <c r="G228" s="32" t="s">
        <v>19</v>
      </c>
      <c r="H228" s="5">
        <f t="shared" si="16"/>
        <v>-3500</v>
      </c>
      <c r="I228" s="22">
        <f t="shared" si="15"/>
        <v>2.2222222222222223</v>
      </c>
      <c r="J228" s="15"/>
      <c r="K228" t="s">
        <v>302</v>
      </c>
      <c r="L228">
        <v>6</v>
      </c>
      <c r="M228" s="2">
        <v>450</v>
      </c>
    </row>
    <row r="229" spans="1:13" s="15" customFormat="1" ht="12.75">
      <c r="A229" s="12"/>
      <c r="B229" s="263">
        <v>1500</v>
      </c>
      <c r="C229" s="12" t="s">
        <v>313</v>
      </c>
      <c r="D229" s="12" t="s">
        <v>117</v>
      </c>
      <c r="E229" s="12" t="s">
        <v>24</v>
      </c>
      <c r="F229" s="137" t="s">
        <v>314</v>
      </c>
      <c r="G229" s="29" t="s">
        <v>21</v>
      </c>
      <c r="H229" s="28">
        <f t="shared" si="16"/>
        <v>-5000</v>
      </c>
      <c r="I229" s="72">
        <f t="shared" si="15"/>
        <v>3.3333333333333335</v>
      </c>
      <c r="K229" s="15" t="s">
        <v>302</v>
      </c>
      <c r="L229" s="15">
        <v>6</v>
      </c>
      <c r="M229" s="2">
        <v>450</v>
      </c>
    </row>
    <row r="230" spans="1:13" s="63" customFormat="1" ht="12.75">
      <c r="A230" s="11"/>
      <c r="B230" s="129">
        <f>SUM(B226:B229)</f>
        <v>5000</v>
      </c>
      <c r="C230" s="11"/>
      <c r="D230" s="11"/>
      <c r="E230" s="11"/>
      <c r="F230" s="117"/>
      <c r="G230" s="18"/>
      <c r="H230" s="66">
        <v>0</v>
      </c>
      <c r="I230" s="62">
        <f t="shared" si="15"/>
        <v>11.11111111111111</v>
      </c>
      <c r="M230" s="2">
        <v>450</v>
      </c>
    </row>
    <row r="231" spans="2:13" ht="12.75">
      <c r="B231" s="130"/>
      <c r="H231" s="5">
        <f t="shared" si="16"/>
        <v>0</v>
      </c>
      <c r="I231" s="22">
        <f t="shared" si="15"/>
        <v>0</v>
      </c>
      <c r="M231" s="2">
        <v>450</v>
      </c>
    </row>
    <row r="232" spans="2:13" ht="12.75">
      <c r="B232" s="130"/>
      <c r="H232" s="5">
        <f t="shared" si="16"/>
        <v>0</v>
      </c>
      <c r="I232" s="22">
        <f t="shared" si="15"/>
        <v>0</v>
      </c>
      <c r="M232" s="2">
        <v>450</v>
      </c>
    </row>
    <row r="233" spans="2:13" ht="12.75">
      <c r="B233" s="130">
        <v>900</v>
      </c>
      <c r="C233" s="1" t="s">
        <v>230</v>
      </c>
      <c r="D233" s="12" t="s">
        <v>117</v>
      </c>
      <c r="E233" s="1" t="s">
        <v>231</v>
      </c>
      <c r="F233" s="46" t="s">
        <v>311</v>
      </c>
      <c r="G233" s="32" t="s">
        <v>19</v>
      </c>
      <c r="H233" s="5">
        <f t="shared" si="16"/>
        <v>-900</v>
      </c>
      <c r="I233" s="22">
        <v>1.8</v>
      </c>
      <c r="K233" t="s">
        <v>302</v>
      </c>
      <c r="L233">
        <v>6</v>
      </c>
      <c r="M233" s="2">
        <v>450</v>
      </c>
    </row>
    <row r="234" spans="2:13" ht="12.75">
      <c r="B234" s="130">
        <v>500</v>
      </c>
      <c r="C234" s="1" t="s">
        <v>230</v>
      </c>
      <c r="D234" s="12" t="s">
        <v>117</v>
      </c>
      <c r="E234" s="1" t="s">
        <v>231</v>
      </c>
      <c r="F234" s="46" t="s">
        <v>311</v>
      </c>
      <c r="G234" s="27" t="s">
        <v>20</v>
      </c>
      <c r="H234" s="5">
        <f t="shared" si="16"/>
        <v>-1400</v>
      </c>
      <c r="I234" s="22">
        <v>1</v>
      </c>
      <c r="K234" t="s">
        <v>302</v>
      </c>
      <c r="L234">
        <v>6</v>
      </c>
      <c r="M234" s="2">
        <v>450</v>
      </c>
    </row>
    <row r="235" spans="2:13" ht="12.75">
      <c r="B235" s="130">
        <v>350</v>
      </c>
      <c r="C235" s="1" t="s">
        <v>230</v>
      </c>
      <c r="D235" s="12" t="s">
        <v>117</v>
      </c>
      <c r="E235" s="1" t="s">
        <v>231</v>
      </c>
      <c r="F235" s="46" t="s">
        <v>311</v>
      </c>
      <c r="G235" s="27" t="s">
        <v>21</v>
      </c>
      <c r="H235" s="5">
        <f t="shared" si="16"/>
        <v>-1750</v>
      </c>
      <c r="I235" s="22">
        <v>0.7</v>
      </c>
      <c r="K235" t="s">
        <v>302</v>
      </c>
      <c r="L235">
        <v>6</v>
      </c>
      <c r="M235" s="2">
        <v>450</v>
      </c>
    </row>
    <row r="236" spans="1:13" s="63" customFormat="1" ht="12.75">
      <c r="A236" s="11"/>
      <c r="B236" s="129">
        <f>SUM(B233:B235)</f>
        <v>1750</v>
      </c>
      <c r="C236" s="11"/>
      <c r="D236" s="11"/>
      <c r="E236" s="11" t="s">
        <v>292</v>
      </c>
      <c r="F236" s="117"/>
      <c r="G236" s="18"/>
      <c r="H236" s="66">
        <v>0</v>
      </c>
      <c r="I236" s="62">
        <f t="shared" si="15"/>
        <v>3.888888888888889</v>
      </c>
      <c r="M236" s="2">
        <v>450</v>
      </c>
    </row>
    <row r="237" spans="2:13" ht="12.75">
      <c r="B237" s="130"/>
      <c r="H237" s="5">
        <f t="shared" si="16"/>
        <v>0</v>
      </c>
      <c r="I237" s="22">
        <f t="shared" si="15"/>
        <v>0</v>
      </c>
      <c r="M237" s="2">
        <v>450</v>
      </c>
    </row>
    <row r="238" spans="1:13" ht="12.75">
      <c r="A238" s="12"/>
      <c r="B238" s="130"/>
      <c r="H238" s="5">
        <f t="shared" si="16"/>
        <v>0</v>
      </c>
      <c r="I238" s="22">
        <f t="shared" si="15"/>
        <v>0</v>
      </c>
      <c r="M238" s="2">
        <v>450</v>
      </c>
    </row>
    <row r="239" spans="2:13" ht="12.75">
      <c r="B239" s="130">
        <v>2000</v>
      </c>
      <c r="C239" s="12" t="s">
        <v>25</v>
      </c>
      <c r="D239" s="12" t="s">
        <v>117</v>
      </c>
      <c r="E239" s="1" t="s">
        <v>24</v>
      </c>
      <c r="F239" s="46" t="s">
        <v>311</v>
      </c>
      <c r="G239" s="32" t="s">
        <v>19</v>
      </c>
      <c r="H239" s="5">
        <f t="shared" si="16"/>
        <v>-2000</v>
      </c>
      <c r="I239" s="22">
        <v>4</v>
      </c>
      <c r="K239" t="s">
        <v>302</v>
      </c>
      <c r="L239">
        <v>6</v>
      </c>
      <c r="M239" s="2">
        <v>450</v>
      </c>
    </row>
    <row r="240" spans="2:13" ht="12.75">
      <c r="B240" s="130">
        <v>2000</v>
      </c>
      <c r="C240" s="1" t="s">
        <v>25</v>
      </c>
      <c r="D240" s="12" t="s">
        <v>117</v>
      </c>
      <c r="E240" s="1" t="s">
        <v>24</v>
      </c>
      <c r="F240" s="46" t="s">
        <v>311</v>
      </c>
      <c r="G240" s="27" t="s">
        <v>20</v>
      </c>
      <c r="H240" s="5">
        <f t="shared" si="16"/>
        <v>-4000</v>
      </c>
      <c r="I240" s="22">
        <v>4</v>
      </c>
      <c r="K240" t="s">
        <v>302</v>
      </c>
      <c r="L240">
        <v>6</v>
      </c>
      <c r="M240" s="2">
        <v>450</v>
      </c>
    </row>
    <row r="241" spans="2:13" ht="12.75">
      <c r="B241" s="130">
        <v>2000</v>
      </c>
      <c r="C241" s="1" t="s">
        <v>25</v>
      </c>
      <c r="D241" s="12" t="s">
        <v>117</v>
      </c>
      <c r="E241" s="1" t="s">
        <v>24</v>
      </c>
      <c r="F241" s="46" t="s">
        <v>311</v>
      </c>
      <c r="G241" s="27" t="s">
        <v>21</v>
      </c>
      <c r="H241" s="5">
        <f t="shared" si="16"/>
        <v>-6000</v>
      </c>
      <c r="I241" s="22">
        <v>4</v>
      </c>
      <c r="K241" t="s">
        <v>302</v>
      </c>
      <c r="L241">
        <v>6</v>
      </c>
      <c r="M241" s="2">
        <v>450</v>
      </c>
    </row>
    <row r="242" spans="1:13" s="63" customFormat="1" ht="12.75">
      <c r="A242" s="11"/>
      <c r="B242" s="129">
        <f>SUM(B239:B241)</f>
        <v>6000</v>
      </c>
      <c r="C242" s="11" t="s">
        <v>25</v>
      </c>
      <c r="D242" s="11"/>
      <c r="E242" s="11"/>
      <c r="F242" s="117"/>
      <c r="G242" s="18"/>
      <c r="H242" s="66">
        <v>0</v>
      </c>
      <c r="I242" s="62">
        <f t="shared" si="15"/>
        <v>13.333333333333334</v>
      </c>
      <c r="M242" s="2">
        <v>450</v>
      </c>
    </row>
    <row r="243" spans="2:13" ht="12.75">
      <c r="B243" s="130"/>
      <c r="H243" s="5">
        <f t="shared" si="16"/>
        <v>0</v>
      </c>
      <c r="I243" s="22">
        <f t="shared" si="15"/>
        <v>0</v>
      </c>
      <c r="M243" s="2">
        <v>450</v>
      </c>
    </row>
    <row r="244" spans="2:13" ht="12.75">
      <c r="B244" s="130"/>
      <c r="H244" s="5">
        <f t="shared" si="16"/>
        <v>0</v>
      </c>
      <c r="I244" s="22">
        <f t="shared" si="15"/>
        <v>0</v>
      </c>
      <c r="M244" s="2">
        <v>450</v>
      </c>
    </row>
    <row r="245" spans="2:13" ht="12.75">
      <c r="B245" s="130">
        <v>1000</v>
      </c>
      <c r="C245" s="1" t="s">
        <v>258</v>
      </c>
      <c r="D245" s="12" t="s">
        <v>117</v>
      </c>
      <c r="E245" s="1" t="s">
        <v>259</v>
      </c>
      <c r="F245" s="46" t="s">
        <v>311</v>
      </c>
      <c r="G245" s="32" t="s">
        <v>19</v>
      </c>
      <c r="H245" s="5">
        <f t="shared" si="16"/>
        <v>-1000</v>
      </c>
      <c r="I245" s="22">
        <v>2</v>
      </c>
      <c r="K245" t="s">
        <v>302</v>
      </c>
      <c r="L245">
        <v>6</v>
      </c>
      <c r="M245" s="2">
        <v>450</v>
      </c>
    </row>
    <row r="246" spans="2:13" ht="12.75">
      <c r="B246" s="130">
        <v>1000</v>
      </c>
      <c r="C246" s="1" t="s">
        <v>258</v>
      </c>
      <c r="D246" s="12" t="s">
        <v>117</v>
      </c>
      <c r="E246" s="1" t="s">
        <v>259</v>
      </c>
      <c r="F246" s="46" t="s">
        <v>311</v>
      </c>
      <c r="G246" s="27" t="s">
        <v>20</v>
      </c>
      <c r="H246" s="5">
        <f t="shared" si="16"/>
        <v>-2000</v>
      </c>
      <c r="I246" s="22">
        <v>2</v>
      </c>
      <c r="K246" t="s">
        <v>302</v>
      </c>
      <c r="L246">
        <v>6</v>
      </c>
      <c r="M246" s="2">
        <v>450</v>
      </c>
    </row>
    <row r="247" spans="1:13" s="63" customFormat="1" ht="12.75">
      <c r="A247" s="11"/>
      <c r="B247" s="129">
        <f>SUM(B245:B246)</f>
        <v>2000</v>
      </c>
      <c r="C247" s="11"/>
      <c r="D247" s="11"/>
      <c r="E247" s="11" t="s">
        <v>296</v>
      </c>
      <c r="F247" s="117"/>
      <c r="G247" s="18"/>
      <c r="H247" s="66">
        <v>0</v>
      </c>
      <c r="I247" s="62">
        <f t="shared" si="15"/>
        <v>4.444444444444445</v>
      </c>
      <c r="M247" s="2">
        <v>450</v>
      </c>
    </row>
    <row r="248" spans="2:13" ht="12.75">
      <c r="B248" s="130"/>
      <c r="H248" s="5">
        <f t="shared" si="16"/>
        <v>0</v>
      </c>
      <c r="I248" s="22">
        <f t="shared" si="15"/>
        <v>0</v>
      </c>
      <c r="M248" s="2">
        <v>450</v>
      </c>
    </row>
    <row r="249" spans="2:13" ht="12.75">
      <c r="B249" s="130"/>
      <c r="H249" s="5">
        <f t="shared" si="16"/>
        <v>0</v>
      </c>
      <c r="I249" s="22">
        <f t="shared" si="15"/>
        <v>0</v>
      </c>
      <c r="M249" s="2">
        <v>450</v>
      </c>
    </row>
    <row r="250" spans="2:13" ht="12.75">
      <c r="B250" s="130"/>
      <c r="H250" s="5">
        <f t="shared" si="16"/>
        <v>0</v>
      </c>
      <c r="I250" s="22">
        <f t="shared" si="15"/>
        <v>0</v>
      </c>
      <c r="M250" s="2">
        <v>450</v>
      </c>
    </row>
    <row r="251" spans="2:13" ht="12.75">
      <c r="B251" s="130"/>
      <c r="H251" s="5">
        <f t="shared" si="16"/>
        <v>0</v>
      </c>
      <c r="I251" s="22">
        <f t="shared" si="15"/>
        <v>0</v>
      </c>
      <c r="M251" s="2">
        <v>450</v>
      </c>
    </row>
    <row r="252" spans="1:13" s="63" customFormat="1" ht="12.75">
      <c r="A252" s="11"/>
      <c r="B252" s="129">
        <f>+B256+B261+B265</f>
        <v>10300</v>
      </c>
      <c r="C252" s="58" t="s">
        <v>148</v>
      </c>
      <c r="D252" s="59" t="s">
        <v>149</v>
      </c>
      <c r="E252" s="58" t="s">
        <v>150</v>
      </c>
      <c r="F252" s="122" t="s">
        <v>151</v>
      </c>
      <c r="G252" s="60" t="s">
        <v>147</v>
      </c>
      <c r="H252" s="61"/>
      <c r="I252" s="62">
        <f>+B252/M252</f>
        <v>22.88888888888889</v>
      </c>
      <c r="J252" s="62"/>
      <c r="K252" s="62"/>
      <c r="M252" s="2">
        <v>450</v>
      </c>
    </row>
    <row r="253" spans="2:13" ht="12.75">
      <c r="B253" s="130"/>
      <c r="H253" s="5">
        <f t="shared" si="16"/>
        <v>0</v>
      </c>
      <c r="I253" s="22">
        <f t="shared" si="15"/>
        <v>0</v>
      </c>
      <c r="M253" s="2">
        <v>450</v>
      </c>
    </row>
    <row r="254" spans="2:13" ht="12.75">
      <c r="B254" s="130">
        <v>2500</v>
      </c>
      <c r="C254" s="1" t="s">
        <v>185</v>
      </c>
      <c r="D254" s="1" t="s">
        <v>117</v>
      </c>
      <c r="E254" s="1" t="s">
        <v>982</v>
      </c>
      <c r="F254" s="46" t="s">
        <v>315</v>
      </c>
      <c r="G254" s="27" t="s">
        <v>29</v>
      </c>
      <c r="H254" s="5">
        <f t="shared" si="16"/>
        <v>-2500</v>
      </c>
      <c r="I254" s="22">
        <v>5</v>
      </c>
      <c r="K254" t="s">
        <v>185</v>
      </c>
      <c r="L254">
        <v>7</v>
      </c>
      <c r="M254" s="2">
        <v>450</v>
      </c>
    </row>
    <row r="255" spans="2:13" ht="12.75">
      <c r="B255" s="130">
        <v>2500</v>
      </c>
      <c r="C255" s="1" t="s">
        <v>185</v>
      </c>
      <c r="D255" s="1" t="s">
        <v>117</v>
      </c>
      <c r="E255" s="1" t="s">
        <v>260</v>
      </c>
      <c r="F255" s="46" t="s">
        <v>316</v>
      </c>
      <c r="G255" s="27" t="s">
        <v>30</v>
      </c>
      <c r="H255" s="5">
        <f t="shared" si="16"/>
        <v>-5000</v>
      </c>
      <c r="I255" s="22">
        <v>5</v>
      </c>
      <c r="K255" t="s">
        <v>185</v>
      </c>
      <c r="L255">
        <v>7</v>
      </c>
      <c r="M255" s="2">
        <v>450</v>
      </c>
    </row>
    <row r="256" spans="1:13" s="63" customFormat="1" ht="12.75">
      <c r="A256" s="11"/>
      <c r="B256" s="129">
        <f>SUM(B254:B255)</f>
        <v>5000</v>
      </c>
      <c r="C256" s="11" t="s">
        <v>185</v>
      </c>
      <c r="D256" s="11"/>
      <c r="E256" s="11"/>
      <c r="F256" s="117"/>
      <c r="G256" s="18"/>
      <c r="H256" s="66">
        <v>0</v>
      </c>
      <c r="I256" s="62">
        <f t="shared" si="15"/>
        <v>11.11111111111111</v>
      </c>
      <c r="M256" s="2">
        <v>450</v>
      </c>
    </row>
    <row r="257" spans="2:13" ht="12.75">
      <c r="B257" s="130"/>
      <c r="H257" s="5">
        <f t="shared" si="16"/>
        <v>0</v>
      </c>
      <c r="I257" s="22">
        <f t="shared" si="15"/>
        <v>0</v>
      </c>
      <c r="M257" s="2">
        <v>450</v>
      </c>
    </row>
    <row r="258" spans="2:13" ht="12.75">
      <c r="B258" s="130"/>
      <c r="H258" s="5">
        <f t="shared" si="16"/>
        <v>0</v>
      </c>
      <c r="I258" s="22">
        <f t="shared" si="15"/>
        <v>0</v>
      </c>
      <c r="M258" s="2">
        <v>450</v>
      </c>
    </row>
    <row r="259" spans="2:13" ht="12.75">
      <c r="B259" s="130">
        <v>2500</v>
      </c>
      <c r="C259" s="1" t="s">
        <v>317</v>
      </c>
      <c r="D259" s="12" t="s">
        <v>117</v>
      </c>
      <c r="E259" s="1" t="s">
        <v>24</v>
      </c>
      <c r="F259" s="46" t="s">
        <v>318</v>
      </c>
      <c r="G259" s="27" t="s">
        <v>30</v>
      </c>
      <c r="H259" s="5">
        <f t="shared" si="16"/>
        <v>-2500</v>
      </c>
      <c r="I259" s="22">
        <f t="shared" si="15"/>
        <v>5.555555555555555</v>
      </c>
      <c r="K259" t="s">
        <v>260</v>
      </c>
      <c r="L259">
        <v>7</v>
      </c>
      <c r="M259" s="2">
        <v>450</v>
      </c>
    </row>
    <row r="260" spans="2:13" ht="12.75">
      <c r="B260" s="130">
        <v>2000</v>
      </c>
      <c r="C260" s="1" t="s">
        <v>319</v>
      </c>
      <c r="D260" s="12" t="s">
        <v>117</v>
      </c>
      <c r="E260" s="1" t="s">
        <v>24</v>
      </c>
      <c r="F260" s="46" t="s">
        <v>320</v>
      </c>
      <c r="G260" s="27" t="s">
        <v>30</v>
      </c>
      <c r="H260" s="5">
        <f t="shared" si="16"/>
        <v>-4500</v>
      </c>
      <c r="I260" s="22">
        <f t="shared" si="15"/>
        <v>4.444444444444445</v>
      </c>
      <c r="K260" t="s">
        <v>260</v>
      </c>
      <c r="L260">
        <v>7</v>
      </c>
      <c r="M260" s="2">
        <v>450</v>
      </c>
    </row>
    <row r="261" spans="1:13" s="63" customFormat="1" ht="12.75">
      <c r="A261" s="11"/>
      <c r="B261" s="129">
        <f>SUM(B259:B260)</f>
        <v>4500</v>
      </c>
      <c r="C261" s="11" t="s">
        <v>248</v>
      </c>
      <c r="D261" s="11"/>
      <c r="E261" s="11"/>
      <c r="F261" s="117"/>
      <c r="G261" s="18"/>
      <c r="H261" s="66">
        <v>0</v>
      </c>
      <c r="I261" s="62">
        <f t="shared" si="15"/>
        <v>10</v>
      </c>
      <c r="M261" s="2">
        <v>450</v>
      </c>
    </row>
    <row r="262" spans="2:13" ht="12.75">
      <c r="B262" s="130"/>
      <c r="H262" s="5">
        <f t="shared" si="16"/>
        <v>0</v>
      </c>
      <c r="I262" s="22">
        <f t="shared" si="15"/>
        <v>0</v>
      </c>
      <c r="M262" s="2">
        <v>450</v>
      </c>
    </row>
    <row r="263" spans="2:13" ht="12.75">
      <c r="B263" s="130"/>
      <c r="H263" s="5">
        <f t="shared" si="16"/>
        <v>0</v>
      </c>
      <c r="I263" s="22">
        <f t="shared" si="15"/>
        <v>0</v>
      </c>
      <c r="M263" s="2">
        <v>450</v>
      </c>
    </row>
    <row r="264" spans="2:13" ht="12.75">
      <c r="B264" s="130">
        <v>800</v>
      </c>
      <c r="C264" s="1" t="s">
        <v>230</v>
      </c>
      <c r="D264" s="12" t="s">
        <v>117</v>
      </c>
      <c r="E264" s="1" t="s">
        <v>231</v>
      </c>
      <c r="F264" s="46" t="s">
        <v>321</v>
      </c>
      <c r="G264" s="27" t="s">
        <v>29</v>
      </c>
      <c r="H264" s="5">
        <f t="shared" si="16"/>
        <v>-800</v>
      </c>
      <c r="I264" s="22">
        <f t="shared" si="15"/>
        <v>1.7777777777777777</v>
      </c>
      <c r="K264" t="s">
        <v>260</v>
      </c>
      <c r="L264">
        <v>7</v>
      </c>
      <c r="M264" s="2">
        <v>450</v>
      </c>
    </row>
    <row r="265" spans="1:13" s="63" customFormat="1" ht="12.75">
      <c r="A265" s="11"/>
      <c r="B265" s="129">
        <f>SUM(B264)</f>
        <v>800</v>
      </c>
      <c r="C265" s="11"/>
      <c r="D265" s="11"/>
      <c r="E265" s="11" t="s">
        <v>231</v>
      </c>
      <c r="F265" s="117"/>
      <c r="G265" s="18"/>
      <c r="H265" s="66">
        <v>0</v>
      </c>
      <c r="I265" s="62">
        <f t="shared" si="15"/>
        <v>1.7777777777777777</v>
      </c>
      <c r="M265" s="2">
        <v>450</v>
      </c>
    </row>
    <row r="266" spans="2:13" ht="12.75">
      <c r="B266" s="130"/>
      <c r="H266" s="5">
        <f t="shared" si="16"/>
        <v>0</v>
      </c>
      <c r="I266" s="22">
        <f t="shared" si="15"/>
        <v>0</v>
      </c>
      <c r="M266" s="2">
        <v>450</v>
      </c>
    </row>
    <row r="267" spans="2:13" ht="12.75">
      <c r="B267" s="130"/>
      <c r="H267" s="5">
        <f t="shared" si="16"/>
        <v>0</v>
      </c>
      <c r="I267" s="22">
        <f t="shared" si="15"/>
        <v>0</v>
      </c>
      <c r="M267" s="2">
        <v>450</v>
      </c>
    </row>
    <row r="268" spans="2:13" ht="12.75">
      <c r="B268" s="130"/>
      <c r="H268" s="5">
        <f t="shared" si="16"/>
        <v>0</v>
      </c>
      <c r="I268" s="22">
        <f t="shared" si="15"/>
        <v>0</v>
      </c>
      <c r="M268" s="2">
        <v>450</v>
      </c>
    </row>
    <row r="269" spans="2:13" ht="12.75">
      <c r="B269" s="130"/>
      <c r="H269" s="5">
        <f t="shared" si="16"/>
        <v>0</v>
      </c>
      <c r="I269" s="22">
        <f t="shared" si="15"/>
        <v>0</v>
      </c>
      <c r="M269" s="2">
        <v>450</v>
      </c>
    </row>
    <row r="270" spans="1:13" s="63" customFormat="1" ht="12.75">
      <c r="A270" s="11"/>
      <c r="B270" s="129">
        <f>+B277+B290+B296+B308+B314+B321+B325+B332</f>
        <v>103810</v>
      </c>
      <c r="C270" s="58" t="s">
        <v>152</v>
      </c>
      <c r="D270" s="59" t="s">
        <v>153</v>
      </c>
      <c r="E270" s="58" t="s">
        <v>154</v>
      </c>
      <c r="F270" s="122" t="s">
        <v>155</v>
      </c>
      <c r="G270" s="60" t="s">
        <v>156</v>
      </c>
      <c r="H270" s="61"/>
      <c r="I270" s="62">
        <f>+B270/M270</f>
        <v>230.6888888888889</v>
      </c>
      <c r="J270" s="62"/>
      <c r="K270" s="62"/>
      <c r="M270" s="2">
        <v>450</v>
      </c>
    </row>
    <row r="271" spans="2:13" ht="12.75">
      <c r="B271" s="130"/>
      <c r="H271" s="5">
        <f t="shared" si="16"/>
        <v>0</v>
      </c>
      <c r="I271" s="22">
        <f t="shared" si="15"/>
        <v>0</v>
      </c>
      <c r="M271" s="2">
        <v>450</v>
      </c>
    </row>
    <row r="272" spans="2:13" ht="12.75">
      <c r="B272" s="130">
        <v>2500</v>
      </c>
      <c r="C272" s="1" t="s">
        <v>185</v>
      </c>
      <c r="D272" s="1" t="s">
        <v>117</v>
      </c>
      <c r="E272" s="1" t="s">
        <v>322</v>
      </c>
      <c r="F272" s="46" t="s">
        <v>323</v>
      </c>
      <c r="G272" s="27" t="s">
        <v>30</v>
      </c>
      <c r="H272" s="5">
        <f t="shared" si="16"/>
        <v>-2500</v>
      </c>
      <c r="I272" s="22">
        <v>5</v>
      </c>
      <c r="K272" t="s">
        <v>185</v>
      </c>
      <c r="L272">
        <v>8</v>
      </c>
      <c r="M272" s="2">
        <v>450</v>
      </c>
    </row>
    <row r="273" spans="2:13" ht="12.75">
      <c r="B273" s="130">
        <v>5000</v>
      </c>
      <c r="C273" s="1" t="s">
        <v>185</v>
      </c>
      <c r="D273" s="1" t="s">
        <v>117</v>
      </c>
      <c r="E273" s="1" t="s">
        <v>270</v>
      </c>
      <c r="F273" s="46" t="s">
        <v>324</v>
      </c>
      <c r="G273" s="27" t="s">
        <v>32</v>
      </c>
      <c r="H273" s="5">
        <f t="shared" si="16"/>
        <v>-7500</v>
      </c>
      <c r="I273" s="22">
        <v>10</v>
      </c>
      <c r="K273" t="s">
        <v>185</v>
      </c>
      <c r="L273">
        <v>8</v>
      </c>
      <c r="M273" s="2">
        <v>450</v>
      </c>
    </row>
    <row r="274" spans="2:13" ht="12.75">
      <c r="B274" s="130">
        <v>5000</v>
      </c>
      <c r="C274" s="1" t="s">
        <v>185</v>
      </c>
      <c r="D274" s="1" t="s">
        <v>117</v>
      </c>
      <c r="E274" s="1" t="s">
        <v>270</v>
      </c>
      <c r="F274" s="46" t="s">
        <v>325</v>
      </c>
      <c r="G274" s="27" t="s">
        <v>326</v>
      </c>
      <c r="H274" s="5">
        <f t="shared" si="16"/>
        <v>-12500</v>
      </c>
      <c r="I274" s="22">
        <v>10</v>
      </c>
      <c r="K274" t="s">
        <v>185</v>
      </c>
      <c r="L274">
        <v>8</v>
      </c>
      <c r="M274" s="2">
        <v>450</v>
      </c>
    </row>
    <row r="275" spans="2:13" ht="12.75">
      <c r="B275" s="130">
        <v>2500</v>
      </c>
      <c r="C275" s="1" t="s">
        <v>185</v>
      </c>
      <c r="D275" s="1" t="s">
        <v>117</v>
      </c>
      <c r="E275" s="1" t="s">
        <v>322</v>
      </c>
      <c r="F275" s="46" t="s">
        <v>327</v>
      </c>
      <c r="G275" s="27" t="s">
        <v>326</v>
      </c>
      <c r="H275" s="5">
        <f t="shared" si="16"/>
        <v>-15000</v>
      </c>
      <c r="I275" s="22">
        <v>5</v>
      </c>
      <c r="K275" t="s">
        <v>185</v>
      </c>
      <c r="L275">
        <v>8</v>
      </c>
      <c r="M275" s="2">
        <v>450</v>
      </c>
    </row>
    <row r="276" spans="2:13" ht="12.75">
      <c r="B276" s="130">
        <v>2500</v>
      </c>
      <c r="C276" s="1" t="s">
        <v>185</v>
      </c>
      <c r="D276" s="1" t="s">
        <v>117</v>
      </c>
      <c r="E276" s="1" t="s">
        <v>270</v>
      </c>
      <c r="F276" s="46" t="s">
        <v>328</v>
      </c>
      <c r="G276" s="27" t="s">
        <v>329</v>
      </c>
      <c r="H276" s="5">
        <f t="shared" si="16"/>
        <v>-17500</v>
      </c>
      <c r="I276" s="22">
        <v>5</v>
      </c>
      <c r="K276" t="s">
        <v>185</v>
      </c>
      <c r="L276">
        <v>8</v>
      </c>
      <c r="M276" s="2">
        <v>450</v>
      </c>
    </row>
    <row r="277" spans="1:13" s="63" customFormat="1" ht="12.75">
      <c r="A277" s="11"/>
      <c r="B277" s="129">
        <f>SUM(B272:B276)</f>
        <v>17500</v>
      </c>
      <c r="C277" s="11" t="s">
        <v>185</v>
      </c>
      <c r="D277" s="11"/>
      <c r="E277" s="11"/>
      <c r="F277" s="117"/>
      <c r="G277" s="18"/>
      <c r="H277" s="66">
        <v>0</v>
      </c>
      <c r="I277" s="62">
        <f aca="true" t="shared" si="17" ref="I277:I338">+B277/M277</f>
        <v>38.888888888888886</v>
      </c>
      <c r="M277" s="2">
        <v>450</v>
      </c>
    </row>
    <row r="278" spans="2:13" ht="12.75">
      <c r="B278" s="130"/>
      <c r="H278" s="5">
        <f t="shared" si="16"/>
        <v>0</v>
      </c>
      <c r="I278" s="22">
        <f t="shared" si="17"/>
        <v>0</v>
      </c>
      <c r="M278" s="2">
        <v>450</v>
      </c>
    </row>
    <row r="279" spans="2:13" ht="12.75">
      <c r="B279" s="130"/>
      <c r="H279" s="5">
        <f t="shared" si="16"/>
        <v>0</v>
      </c>
      <c r="I279" s="22">
        <f t="shared" si="17"/>
        <v>0</v>
      </c>
      <c r="M279" s="2">
        <v>450</v>
      </c>
    </row>
    <row r="280" spans="2:13" ht="12.75">
      <c r="B280" s="130">
        <v>1500</v>
      </c>
      <c r="C280" s="1" t="s">
        <v>280</v>
      </c>
      <c r="D280" s="12" t="s">
        <v>277</v>
      </c>
      <c r="E280" s="1" t="s">
        <v>278</v>
      </c>
      <c r="F280" s="46" t="s">
        <v>330</v>
      </c>
      <c r="G280" s="27" t="s">
        <v>30</v>
      </c>
      <c r="H280" s="5">
        <f t="shared" si="16"/>
        <v>-1500</v>
      </c>
      <c r="I280" s="22">
        <v>3</v>
      </c>
      <c r="K280" s="15" t="s">
        <v>270</v>
      </c>
      <c r="L280">
        <v>8</v>
      </c>
      <c r="M280" s="2">
        <v>450</v>
      </c>
    </row>
    <row r="281" spans="1:13" s="15" customFormat="1" ht="12.75">
      <c r="A281" s="12"/>
      <c r="B281" s="263">
        <v>1430</v>
      </c>
      <c r="C281" s="12" t="s">
        <v>280</v>
      </c>
      <c r="D281" s="12" t="s">
        <v>277</v>
      </c>
      <c r="E281" s="12" t="s">
        <v>278</v>
      </c>
      <c r="F281" s="71" t="s">
        <v>331</v>
      </c>
      <c r="G281" s="29" t="s">
        <v>30</v>
      </c>
      <c r="H281" s="5">
        <f t="shared" si="16"/>
        <v>-2930</v>
      </c>
      <c r="I281" s="72">
        <v>20</v>
      </c>
      <c r="K281" s="15" t="s">
        <v>270</v>
      </c>
      <c r="L281" s="15">
        <v>8</v>
      </c>
      <c r="M281" s="2">
        <v>450</v>
      </c>
    </row>
    <row r="282" spans="1:13" s="15" customFormat="1" ht="12.75">
      <c r="A282" s="12"/>
      <c r="B282" s="263">
        <v>1430</v>
      </c>
      <c r="C282" s="12" t="s">
        <v>280</v>
      </c>
      <c r="D282" s="12" t="s">
        <v>277</v>
      </c>
      <c r="E282" s="12" t="s">
        <v>278</v>
      </c>
      <c r="F282" s="71" t="s">
        <v>331</v>
      </c>
      <c r="G282" s="29" t="s">
        <v>32</v>
      </c>
      <c r="H282" s="5">
        <f t="shared" si="16"/>
        <v>-4360</v>
      </c>
      <c r="I282" s="72">
        <v>20</v>
      </c>
      <c r="K282" s="15" t="s">
        <v>270</v>
      </c>
      <c r="L282" s="15">
        <v>8</v>
      </c>
      <c r="M282" s="2">
        <v>450</v>
      </c>
    </row>
    <row r="283" spans="1:13" s="15" customFormat="1" ht="12.75">
      <c r="A283" s="12"/>
      <c r="B283" s="263">
        <v>2100</v>
      </c>
      <c r="C283" s="12" t="s">
        <v>332</v>
      </c>
      <c r="D283" s="12" t="s">
        <v>277</v>
      </c>
      <c r="E283" s="12" t="s">
        <v>278</v>
      </c>
      <c r="F283" s="71" t="s">
        <v>330</v>
      </c>
      <c r="G283" s="29" t="s">
        <v>32</v>
      </c>
      <c r="H283" s="5">
        <f t="shared" si="16"/>
        <v>-6460</v>
      </c>
      <c r="I283" s="72">
        <v>4.2</v>
      </c>
      <c r="K283" s="15" t="s">
        <v>270</v>
      </c>
      <c r="L283" s="15">
        <v>8</v>
      </c>
      <c r="M283" s="2">
        <v>450</v>
      </c>
    </row>
    <row r="284" spans="1:13" s="15" customFormat="1" ht="12.75">
      <c r="A284" s="12"/>
      <c r="B284" s="263">
        <v>1430</v>
      </c>
      <c r="C284" s="12" t="s">
        <v>280</v>
      </c>
      <c r="D284" s="12" t="s">
        <v>277</v>
      </c>
      <c r="E284" s="12" t="s">
        <v>278</v>
      </c>
      <c r="F284" s="71" t="s">
        <v>331</v>
      </c>
      <c r="G284" s="29" t="s">
        <v>326</v>
      </c>
      <c r="H284" s="5">
        <f t="shared" si="16"/>
        <v>-7890</v>
      </c>
      <c r="I284" s="72">
        <v>20</v>
      </c>
      <c r="K284" s="15" t="s">
        <v>270</v>
      </c>
      <c r="L284" s="15">
        <v>8</v>
      </c>
      <c r="M284" s="2">
        <v>450</v>
      </c>
    </row>
    <row r="285" spans="1:13" s="15" customFormat="1" ht="12.75">
      <c r="A285" s="12"/>
      <c r="B285" s="263">
        <v>1800</v>
      </c>
      <c r="C285" s="12" t="s">
        <v>282</v>
      </c>
      <c r="D285" s="12" t="s">
        <v>277</v>
      </c>
      <c r="E285" s="12" t="s">
        <v>278</v>
      </c>
      <c r="F285" s="71" t="s">
        <v>330</v>
      </c>
      <c r="G285" s="29" t="s">
        <v>326</v>
      </c>
      <c r="H285" s="5">
        <f t="shared" si="16"/>
        <v>-9690</v>
      </c>
      <c r="I285" s="72">
        <v>3.6</v>
      </c>
      <c r="K285" s="15" t="s">
        <v>270</v>
      </c>
      <c r="L285" s="15">
        <v>8</v>
      </c>
      <c r="M285" s="2">
        <v>450</v>
      </c>
    </row>
    <row r="286" spans="1:13" s="15" customFormat="1" ht="12.75">
      <c r="A286" s="12"/>
      <c r="B286" s="263">
        <v>1430</v>
      </c>
      <c r="C286" s="12" t="s">
        <v>280</v>
      </c>
      <c r="D286" s="12" t="s">
        <v>277</v>
      </c>
      <c r="E286" s="12" t="s">
        <v>278</v>
      </c>
      <c r="F286" s="71" t="s">
        <v>331</v>
      </c>
      <c r="G286" s="29" t="s">
        <v>329</v>
      </c>
      <c r="H286" s="5">
        <f t="shared" si="16"/>
        <v>-11120</v>
      </c>
      <c r="I286" s="72">
        <v>20</v>
      </c>
      <c r="K286" s="15" t="s">
        <v>270</v>
      </c>
      <c r="L286" s="15">
        <v>8</v>
      </c>
      <c r="M286" s="2">
        <v>450</v>
      </c>
    </row>
    <row r="287" spans="1:13" s="15" customFormat="1" ht="12.75">
      <c r="A287" s="12"/>
      <c r="B287" s="263">
        <v>1430</v>
      </c>
      <c r="C287" s="12" t="s">
        <v>280</v>
      </c>
      <c r="D287" s="12" t="s">
        <v>277</v>
      </c>
      <c r="E287" s="12" t="s">
        <v>278</v>
      </c>
      <c r="F287" s="71" t="s">
        <v>331</v>
      </c>
      <c r="G287" s="29" t="s">
        <v>333</v>
      </c>
      <c r="H287" s="5">
        <f t="shared" si="16"/>
        <v>-12550</v>
      </c>
      <c r="I287" s="72">
        <v>20</v>
      </c>
      <c r="K287" s="15" t="s">
        <v>270</v>
      </c>
      <c r="L287" s="15">
        <v>8</v>
      </c>
      <c r="M287" s="2">
        <v>450</v>
      </c>
    </row>
    <row r="288" spans="1:13" s="15" customFormat="1" ht="12.75">
      <c r="A288" s="12"/>
      <c r="B288" s="263">
        <v>1430</v>
      </c>
      <c r="C288" s="12" t="s">
        <v>280</v>
      </c>
      <c r="D288" s="12" t="s">
        <v>277</v>
      </c>
      <c r="E288" s="12" t="s">
        <v>278</v>
      </c>
      <c r="F288" s="71" t="s">
        <v>331</v>
      </c>
      <c r="G288" s="29" t="s">
        <v>334</v>
      </c>
      <c r="H288" s="5">
        <f>H287-B288</f>
        <v>-13980</v>
      </c>
      <c r="I288" s="72">
        <v>20</v>
      </c>
      <c r="K288" s="15" t="s">
        <v>270</v>
      </c>
      <c r="L288" s="15">
        <v>8</v>
      </c>
      <c r="M288" s="2">
        <v>450</v>
      </c>
    </row>
    <row r="289" spans="1:13" s="15" customFormat="1" ht="12.75">
      <c r="A289" s="12"/>
      <c r="B289" s="263">
        <v>1430</v>
      </c>
      <c r="C289" s="12" t="s">
        <v>280</v>
      </c>
      <c r="D289" s="12" t="s">
        <v>277</v>
      </c>
      <c r="E289" s="12" t="s">
        <v>278</v>
      </c>
      <c r="F289" s="71" t="s">
        <v>331</v>
      </c>
      <c r="G289" s="29" t="s">
        <v>33</v>
      </c>
      <c r="H289" s="5">
        <f>H288-B289</f>
        <v>-15410</v>
      </c>
      <c r="I289" s="72">
        <v>20</v>
      </c>
      <c r="K289" s="15" t="s">
        <v>270</v>
      </c>
      <c r="L289" s="15">
        <v>8</v>
      </c>
      <c r="M289" s="2">
        <v>450</v>
      </c>
    </row>
    <row r="290" spans="1:13" s="63" customFormat="1" ht="12.75">
      <c r="A290" s="11"/>
      <c r="B290" s="129">
        <f>SUM(B280:B289)</f>
        <v>15410</v>
      </c>
      <c r="C290" s="11" t="s">
        <v>284</v>
      </c>
      <c r="D290" s="11"/>
      <c r="E290" s="11"/>
      <c r="F290" s="117"/>
      <c r="G290" s="18"/>
      <c r="H290" s="66">
        <v>0</v>
      </c>
      <c r="I290" s="62">
        <f t="shared" si="17"/>
        <v>34.24444444444445</v>
      </c>
      <c r="M290" s="2">
        <v>450</v>
      </c>
    </row>
    <row r="291" spans="2:13" ht="12.75">
      <c r="B291" s="130"/>
      <c r="H291" s="5">
        <f aca="true" t="shared" si="18" ref="H291:H364">H290-B291</f>
        <v>0</v>
      </c>
      <c r="I291" s="22">
        <f t="shared" si="17"/>
        <v>0</v>
      </c>
      <c r="M291" s="2">
        <v>450</v>
      </c>
    </row>
    <row r="292" spans="2:13" ht="12.75">
      <c r="B292" s="130"/>
      <c r="H292" s="5">
        <f t="shared" si="18"/>
        <v>0</v>
      </c>
      <c r="I292" s="22">
        <f t="shared" si="17"/>
        <v>0</v>
      </c>
      <c r="M292" s="2">
        <v>450</v>
      </c>
    </row>
    <row r="293" spans="2:13" ht="12.75">
      <c r="B293" s="130">
        <v>5000</v>
      </c>
      <c r="C293" s="1" t="s">
        <v>335</v>
      </c>
      <c r="D293" s="12" t="s">
        <v>277</v>
      </c>
      <c r="E293" s="1" t="s">
        <v>336</v>
      </c>
      <c r="F293" s="46" t="s">
        <v>337</v>
      </c>
      <c r="G293" s="27" t="s">
        <v>30</v>
      </c>
      <c r="H293" s="5">
        <f t="shared" si="18"/>
        <v>-5000</v>
      </c>
      <c r="I293" s="22">
        <f t="shared" si="17"/>
        <v>11.11111111111111</v>
      </c>
      <c r="K293" s="15" t="s">
        <v>270</v>
      </c>
      <c r="L293">
        <v>8</v>
      </c>
      <c r="M293" s="2">
        <v>450</v>
      </c>
    </row>
    <row r="294" spans="2:13" ht="12.75">
      <c r="B294" s="263">
        <v>2000</v>
      </c>
      <c r="C294" s="1" t="s">
        <v>338</v>
      </c>
      <c r="D294" s="12" t="s">
        <v>277</v>
      </c>
      <c r="E294" s="1" t="s">
        <v>336</v>
      </c>
      <c r="F294" s="46" t="s">
        <v>330</v>
      </c>
      <c r="G294" s="27" t="s">
        <v>32</v>
      </c>
      <c r="H294" s="5">
        <f t="shared" si="18"/>
        <v>-7000</v>
      </c>
      <c r="I294" s="22">
        <f t="shared" si="17"/>
        <v>4.444444444444445</v>
      </c>
      <c r="K294" s="15" t="s">
        <v>270</v>
      </c>
      <c r="L294">
        <v>8</v>
      </c>
      <c r="M294" s="2">
        <v>450</v>
      </c>
    </row>
    <row r="295" spans="2:13" ht="12.75">
      <c r="B295" s="130">
        <v>5000</v>
      </c>
      <c r="C295" s="1" t="s">
        <v>339</v>
      </c>
      <c r="D295" s="12" t="s">
        <v>277</v>
      </c>
      <c r="E295" s="1" t="s">
        <v>336</v>
      </c>
      <c r="F295" s="46" t="s">
        <v>340</v>
      </c>
      <c r="G295" s="27" t="s">
        <v>329</v>
      </c>
      <c r="H295" s="5">
        <f t="shared" si="18"/>
        <v>-12000</v>
      </c>
      <c r="I295" s="22">
        <f t="shared" si="17"/>
        <v>11.11111111111111</v>
      </c>
      <c r="K295" s="15" t="s">
        <v>270</v>
      </c>
      <c r="L295">
        <v>8</v>
      </c>
      <c r="M295" s="2">
        <v>450</v>
      </c>
    </row>
    <row r="296" spans="1:13" s="63" customFormat="1" ht="12.75">
      <c r="A296" s="11"/>
      <c r="B296" s="129">
        <f>SUM(B293:B295)</f>
        <v>12000</v>
      </c>
      <c r="C296" s="11" t="s">
        <v>248</v>
      </c>
      <c r="D296" s="11"/>
      <c r="E296" s="11"/>
      <c r="F296" s="117"/>
      <c r="G296" s="18"/>
      <c r="H296" s="66">
        <v>0</v>
      </c>
      <c r="I296" s="62">
        <f t="shared" si="17"/>
        <v>26.666666666666668</v>
      </c>
      <c r="M296" s="2">
        <v>450</v>
      </c>
    </row>
    <row r="297" spans="2:13" ht="12.75">
      <c r="B297" s="130"/>
      <c r="H297" s="5">
        <f t="shared" si="18"/>
        <v>0</v>
      </c>
      <c r="I297" s="22">
        <f t="shared" si="17"/>
        <v>0</v>
      </c>
      <c r="M297" s="2">
        <v>450</v>
      </c>
    </row>
    <row r="298" spans="2:13" ht="12.75">
      <c r="B298" s="130"/>
      <c r="H298" s="5">
        <f t="shared" si="18"/>
        <v>0</v>
      </c>
      <c r="I298" s="22">
        <f t="shared" si="17"/>
        <v>0</v>
      </c>
      <c r="M298" s="2">
        <v>450</v>
      </c>
    </row>
    <row r="299" spans="2:13" ht="12.75">
      <c r="B299" s="130">
        <v>1600</v>
      </c>
      <c r="C299" s="1" t="s">
        <v>230</v>
      </c>
      <c r="D299" s="12" t="s">
        <v>277</v>
      </c>
      <c r="E299" s="1" t="s">
        <v>292</v>
      </c>
      <c r="F299" s="46" t="s">
        <v>330</v>
      </c>
      <c r="G299" s="27" t="s">
        <v>30</v>
      </c>
      <c r="H299" s="5">
        <f t="shared" si="18"/>
        <v>-1600</v>
      </c>
      <c r="I299" s="22">
        <v>3.2</v>
      </c>
      <c r="K299" s="15" t="s">
        <v>270</v>
      </c>
      <c r="L299">
        <v>8</v>
      </c>
      <c r="M299" s="2">
        <v>450</v>
      </c>
    </row>
    <row r="300" spans="2:13" ht="12.75">
      <c r="B300" s="130">
        <v>1000</v>
      </c>
      <c r="C300" s="1" t="s">
        <v>230</v>
      </c>
      <c r="D300" s="12" t="s">
        <v>277</v>
      </c>
      <c r="E300" s="1" t="s">
        <v>292</v>
      </c>
      <c r="F300" s="46" t="s">
        <v>341</v>
      </c>
      <c r="G300" s="27" t="s">
        <v>30</v>
      </c>
      <c r="H300" s="5">
        <f t="shared" si="18"/>
        <v>-2600</v>
      </c>
      <c r="I300" s="22">
        <v>10</v>
      </c>
      <c r="K300" s="15" t="s">
        <v>270</v>
      </c>
      <c r="L300">
        <v>8</v>
      </c>
      <c r="M300" s="2">
        <v>450</v>
      </c>
    </row>
    <row r="301" spans="2:13" ht="12.75">
      <c r="B301" s="130">
        <v>1000</v>
      </c>
      <c r="C301" s="1" t="s">
        <v>230</v>
      </c>
      <c r="D301" s="12" t="s">
        <v>277</v>
      </c>
      <c r="E301" s="1" t="s">
        <v>292</v>
      </c>
      <c r="F301" s="46" t="s">
        <v>341</v>
      </c>
      <c r="G301" s="27" t="s">
        <v>32</v>
      </c>
      <c r="H301" s="5">
        <f t="shared" si="18"/>
        <v>-3600</v>
      </c>
      <c r="I301" s="22">
        <v>10</v>
      </c>
      <c r="K301" s="15" t="s">
        <v>270</v>
      </c>
      <c r="L301">
        <v>8</v>
      </c>
      <c r="M301" s="2">
        <v>450</v>
      </c>
    </row>
    <row r="302" spans="2:13" ht="12.75">
      <c r="B302" s="130">
        <v>1400</v>
      </c>
      <c r="C302" s="1" t="s">
        <v>230</v>
      </c>
      <c r="D302" s="12" t="s">
        <v>277</v>
      </c>
      <c r="E302" s="1" t="s">
        <v>292</v>
      </c>
      <c r="F302" s="46" t="s">
        <v>330</v>
      </c>
      <c r="G302" s="27" t="s">
        <v>32</v>
      </c>
      <c r="H302" s="5">
        <f t="shared" si="18"/>
        <v>-5000</v>
      </c>
      <c r="I302" s="22">
        <v>2.8</v>
      </c>
      <c r="K302" s="15" t="s">
        <v>270</v>
      </c>
      <c r="L302">
        <v>8</v>
      </c>
      <c r="M302" s="2">
        <v>450</v>
      </c>
    </row>
    <row r="303" spans="2:13" ht="12.75">
      <c r="B303" s="130">
        <v>1000</v>
      </c>
      <c r="C303" s="1" t="s">
        <v>230</v>
      </c>
      <c r="D303" s="12" t="s">
        <v>277</v>
      </c>
      <c r="E303" s="1" t="s">
        <v>292</v>
      </c>
      <c r="F303" s="46" t="s">
        <v>341</v>
      </c>
      <c r="G303" s="27" t="s">
        <v>326</v>
      </c>
      <c r="H303" s="5">
        <f t="shared" si="18"/>
        <v>-6000</v>
      </c>
      <c r="I303" s="22">
        <v>10</v>
      </c>
      <c r="K303" s="15" t="s">
        <v>270</v>
      </c>
      <c r="L303">
        <v>8</v>
      </c>
      <c r="M303" s="2">
        <v>450</v>
      </c>
    </row>
    <row r="304" spans="2:13" ht="12.75">
      <c r="B304" s="130">
        <v>1800</v>
      </c>
      <c r="C304" s="1" t="s">
        <v>230</v>
      </c>
      <c r="D304" s="12" t="s">
        <v>277</v>
      </c>
      <c r="E304" s="1" t="s">
        <v>292</v>
      </c>
      <c r="F304" s="46" t="s">
        <v>330</v>
      </c>
      <c r="G304" s="27" t="s">
        <v>326</v>
      </c>
      <c r="H304" s="5">
        <f t="shared" si="18"/>
        <v>-7800</v>
      </c>
      <c r="I304" s="22">
        <v>3.6</v>
      </c>
      <c r="K304" s="15" t="s">
        <v>270</v>
      </c>
      <c r="L304">
        <v>8</v>
      </c>
      <c r="M304" s="2">
        <v>450</v>
      </c>
    </row>
    <row r="305" spans="2:13" ht="12.75">
      <c r="B305" s="130">
        <v>1000</v>
      </c>
      <c r="C305" s="1" t="s">
        <v>230</v>
      </c>
      <c r="D305" s="12" t="s">
        <v>277</v>
      </c>
      <c r="E305" s="1" t="s">
        <v>292</v>
      </c>
      <c r="F305" s="46" t="s">
        <v>341</v>
      </c>
      <c r="G305" s="27" t="s">
        <v>329</v>
      </c>
      <c r="H305" s="5">
        <f t="shared" si="18"/>
        <v>-8800</v>
      </c>
      <c r="I305" s="22">
        <v>10</v>
      </c>
      <c r="K305" s="15" t="s">
        <v>270</v>
      </c>
      <c r="L305">
        <v>8</v>
      </c>
      <c r="M305" s="2">
        <v>450</v>
      </c>
    </row>
    <row r="306" spans="2:13" ht="12.75">
      <c r="B306" s="130">
        <v>1500</v>
      </c>
      <c r="C306" s="1" t="s">
        <v>230</v>
      </c>
      <c r="D306" s="12" t="s">
        <v>277</v>
      </c>
      <c r="E306" s="1" t="s">
        <v>292</v>
      </c>
      <c r="F306" s="46" t="s">
        <v>330</v>
      </c>
      <c r="G306" s="27" t="s">
        <v>329</v>
      </c>
      <c r="H306" s="5">
        <f t="shared" si="18"/>
        <v>-10300</v>
      </c>
      <c r="I306" s="22">
        <v>3</v>
      </c>
      <c r="K306" s="15" t="s">
        <v>270</v>
      </c>
      <c r="L306">
        <v>8</v>
      </c>
      <c r="M306" s="2">
        <v>450</v>
      </c>
    </row>
    <row r="307" spans="2:13" ht="12.75">
      <c r="B307" s="130">
        <v>1000</v>
      </c>
      <c r="C307" s="1" t="s">
        <v>230</v>
      </c>
      <c r="D307" s="12" t="s">
        <v>277</v>
      </c>
      <c r="E307" s="1" t="s">
        <v>292</v>
      </c>
      <c r="F307" s="46" t="s">
        <v>341</v>
      </c>
      <c r="G307" s="27" t="s">
        <v>333</v>
      </c>
      <c r="H307" s="5">
        <f t="shared" si="18"/>
        <v>-11300</v>
      </c>
      <c r="I307" s="22">
        <v>10</v>
      </c>
      <c r="K307" s="15" t="s">
        <v>270</v>
      </c>
      <c r="L307">
        <v>8</v>
      </c>
      <c r="M307" s="2">
        <v>450</v>
      </c>
    </row>
    <row r="308" spans="1:13" s="63" customFormat="1" ht="12.75">
      <c r="A308" s="11"/>
      <c r="B308" s="129">
        <f>SUM(B299:B307)</f>
        <v>11300</v>
      </c>
      <c r="C308" s="11"/>
      <c r="D308" s="11"/>
      <c r="E308" s="11" t="s">
        <v>231</v>
      </c>
      <c r="F308" s="117"/>
      <c r="G308" s="18"/>
      <c r="H308" s="66">
        <v>0</v>
      </c>
      <c r="I308" s="62">
        <f t="shared" si="17"/>
        <v>25.11111111111111</v>
      </c>
      <c r="M308" s="2">
        <v>450</v>
      </c>
    </row>
    <row r="309" spans="2:13" ht="12.75">
      <c r="B309" s="130"/>
      <c r="H309" s="5">
        <f t="shared" si="18"/>
        <v>0</v>
      </c>
      <c r="I309" s="22">
        <f t="shared" si="17"/>
        <v>0</v>
      </c>
      <c r="M309" s="2">
        <v>450</v>
      </c>
    </row>
    <row r="310" spans="2:13" ht="12.75">
      <c r="B310" s="130"/>
      <c r="H310" s="5">
        <f t="shared" si="18"/>
        <v>0</v>
      </c>
      <c r="I310" s="22">
        <f t="shared" si="17"/>
        <v>0</v>
      </c>
      <c r="M310" s="2">
        <v>450</v>
      </c>
    </row>
    <row r="311" spans="2:13" ht="12.75">
      <c r="B311" s="130">
        <v>6000</v>
      </c>
      <c r="C311" s="1" t="s">
        <v>249</v>
      </c>
      <c r="D311" s="12" t="s">
        <v>277</v>
      </c>
      <c r="E311" s="1" t="s">
        <v>336</v>
      </c>
      <c r="F311" s="46" t="s">
        <v>342</v>
      </c>
      <c r="G311" s="27" t="s">
        <v>30</v>
      </c>
      <c r="H311" s="5">
        <f t="shared" si="18"/>
        <v>-6000</v>
      </c>
      <c r="I311" s="22">
        <v>12</v>
      </c>
      <c r="K311" s="15" t="s">
        <v>270</v>
      </c>
      <c r="L311">
        <v>8</v>
      </c>
      <c r="M311" s="2">
        <v>450</v>
      </c>
    </row>
    <row r="312" spans="2:13" ht="12.75">
      <c r="B312" s="130">
        <v>6000</v>
      </c>
      <c r="C312" s="1" t="s">
        <v>249</v>
      </c>
      <c r="D312" s="12" t="s">
        <v>277</v>
      </c>
      <c r="E312" s="1" t="s">
        <v>336</v>
      </c>
      <c r="F312" s="46" t="s">
        <v>342</v>
      </c>
      <c r="G312" s="27" t="s">
        <v>32</v>
      </c>
      <c r="H312" s="5">
        <f t="shared" si="18"/>
        <v>-12000</v>
      </c>
      <c r="I312" s="22">
        <v>12</v>
      </c>
      <c r="K312" s="15" t="s">
        <v>270</v>
      </c>
      <c r="L312">
        <v>8</v>
      </c>
      <c r="M312" s="2">
        <v>450</v>
      </c>
    </row>
    <row r="313" spans="2:13" ht="12.75">
      <c r="B313" s="130">
        <v>6000</v>
      </c>
      <c r="C313" s="1" t="s">
        <v>249</v>
      </c>
      <c r="D313" s="12" t="s">
        <v>277</v>
      </c>
      <c r="E313" s="1" t="s">
        <v>336</v>
      </c>
      <c r="F313" s="46" t="s">
        <v>342</v>
      </c>
      <c r="G313" s="27" t="s">
        <v>326</v>
      </c>
      <c r="H313" s="5">
        <f t="shared" si="18"/>
        <v>-18000</v>
      </c>
      <c r="I313" s="22">
        <v>12</v>
      </c>
      <c r="K313" s="15" t="s">
        <v>270</v>
      </c>
      <c r="L313">
        <v>8</v>
      </c>
      <c r="M313" s="2">
        <v>450</v>
      </c>
    </row>
    <row r="314" spans="1:13" s="63" customFormat="1" ht="12.75">
      <c r="A314" s="11"/>
      <c r="B314" s="129">
        <f>SUM(B311:B313)</f>
        <v>18000</v>
      </c>
      <c r="C314" s="11" t="s">
        <v>249</v>
      </c>
      <c r="D314" s="11"/>
      <c r="E314" s="11"/>
      <c r="F314" s="117"/>
      <c r="G314" s="18"/>
      <c r="H314" s="66">
        <v>0</v>
      </c>
      <c r="I314" s="62">
        <f t="shared" si="17"/>
        <v>40</v>
      </c>
      <c r="M314" s="2">
        <v>450</v>
      </c>
    </row>
    <row r="315" spans="2:13" ht="12.75">
      <c r="B315" s="130"/>
      <c r="H315" s="5">
        <f t="shared" si="18"/>
        <v>0</v>
      </c>
      <c r="I315" s="22">
        <f t="shared" si="17"/>
        <v>0</v>
      </c>
      <c r="M315" s="2">
        <v>450</v>
      </c>
    </row>
    <row r="316" spans="2:13" ht="12.75">
      <c r="B316" s="130"/>
      <c r="H316" s="5">
        <f t="shared" si="18"/>
        <v>0</v>
      </c>
      <c r="I316" s="22">
        <f t="shared" si="17"/>
        <v>0</v>
      </c>
      <c r="M316" s="2">
        <v>450</v>
      </c>
    </row>
    <row r="317" spans="2:13" ht="12.75">
      <c r="B317" s="130">
        <v>2000</v>
      </c>
      <c r="C317" s="1" t="s">
        <v>25</v>
      </c>
      <c r="D317" s="12" t="s">
        <v>277</v>
      </c>
      <c r="E317" s="1" t="s">
        <v>336</v>
      </c>
      <c r="F317" s="46" t="s">
        <v>330</v>
      </c>
      <c r="G317" s="27" t="s">
        <v>30</v>
      </c>
      <c r="H317" s="5">
        <f t="shared" si="18"/>
        <v>-2000</v>
      </c>
      <c r="I317" s="22">
        <v>4</v>
      </c>
      <c r="K317" s="15" t="s">
        <v>270</v>
      </c>
      <c r="L317">
        <v>8</v>
      </c>
      <c r="M317" s="2">
        <v>450</v>
      </c>
    </row>
    <row r="318" spans="2:13" ht="12.75">
      <c r="B318" s="130">
        <v>2000</v>
      </c>
      <c r="C318" s="1" t="s">
        <v>25</v>
      </c>
      <c r="D318" s="12" t="s">
        <v>277</v>
      </c>
      <c r="E318" s="1" t="s">
        <v>336</v>
      </c>
      <c r="F318" s="46" t="s">
        <v>330</v>
      </c>
      <c r="G318" s="27" t="s">
        <v>32</v>
      </c>
      <c r="H318" s="5">
        <f t="shared" si="18"/>
        <v>-4000</v>
      </c>
      <c r="I318" s="22">
        <v>4</v>
      </c>
      <c r="K318" s="15" t="s">
        <v>270</v>
      </c>
      <c r="L318">
        <v>8</v>
      </c>
      <c r="M318" s="2">
        <v>450</v>
      </c>
    </row>
    <row r="319" spans="2:13" ht="12.75">
      <c r="B319" s="130">
        <v>2000</v>
      </c>
      <c r="C319" s="1" t="s">
        <v>25</v>
      </c>
      <c r="D319" s="12" t="s">
        <v>277</v>
      </c>
      <c r="E319" s="1" t="s">
        <v>336</v>
      </c>
      <c r="F319" s="46" t="s">
        <v>330</v>
      </c>
      <c r="G319" s="27" t="s">
        <v>326</v>
      </c>
      <c r="H319" s="5">
        <f t="shared" si="18"/>
        <v>-6000</v>
      </c>
      <c r="I319" s="22">
        <v>4</v>
      </c>
      <c r="K319" s="15" t="s">
        <v>270</v>
      </c>
      <c r="L319">
        <v>8</v>
      </c>
      <c r="M319" s="2">
        <v>450</v>
      </c>
    </row>
    <row r="320" spans="2:13" ht="12.75">
      <c r="B320" s="130">
        <v>2000</v>
      </c>
      <c r="C320" s="1" t="s">
        <v>25</v>
      </c>
      <c r="D320" s="12" t="s">
        <v>277</v>
      </c>
      <c r="E320" s="1" t="s">
        <v>336</v>
      </c>
      <c r="F320" s="46" t="s">
        <v>330</v>
      </c>
      <c r="G320" s="27" t="s">
        <v>329</v>
      </c>
      <c r="H320" s="5">
        <f t="shared" si="18"/>
        <v>-8000</v>
      </c>
      <c r="I320" s="22">
        <v>4</v>
      </c>
      <c r="K320" s="15" t="s">
        <v>270</v>
      </c>
      <c r="L320">
        <v>8</v>
      </c>
      <c r="M320" s="2">
        <v>450</v>
      </c>
    </row>
    <row r="321" spans="1:13" s="63" customFormat="1" ht="12.75">
      <c r="A321" s="11"/>
      <c r="B321" s="129">
        <f>SUM(B317:B320)</f>
        <v>8000</v>
      </c>
      <c r="C321" s="11" t="s">
        <v>25</v>
      </c>
      <c r="D321" s="11"/>
      <c r="E321" s="11"/>
      <c r="F321" s="117"/>
      <c r="G321" s="18"/>
      <c r="H321" s="66">
        <v>0</v>
      </c>
      <c r="I321" s="62">
        <f t="shared" si="17"/>
        <v>17.77777777777778</v>
      </c>
      <c r="M321" s="2">
        <v>450</v>
      </c>
    </row>
    <row r="322" spans="2:13" ht="12.75">
      <c r="B322" s="130"/>
      <c r="H322" s="5">
        <f t="shared" si="18"/>
        <v>0</v>
      </c>
      <c r="I322" s="22">
        <f t="shared" si="17"/>
        <v>0</v>
      </c>
      <c r="M322" s="2">
        <v>450</v>
      </c>
    </row>
    <row r="323" spans="2:13" ht="12.75">
      <c r="B323" s="130"/>
      <c r="H323" s="5">
        <f t="shared" si="18"/>
        <v>0</v>
      </c>
      <c r="I323" s="22">
        <f t="shared" si="17"/>
        <v>0</v>
      </c>
      <c r="M323" s="2">
        <v>450</v>
      </c>
    </row>
    <row r="324" spans="2:13" ht="12.75">
      <c r="B324" s="130">
        <v>1600</v>
      </c>
      <c r="C324" s="1" t="s">
        <v>295</v>
      </c>
      <c r="D324" s="12" t="s">
        <v>277</v>
      </c>
      <c r="E324" s="1" t="s">
        <v>296</v>
      </c>
      <c r="F324" s="46" t="s">
        <v>330</v>
      </c>
      <c r="G324" s="27" t="s">
        <v>32</v>
      </c>
      <c r="H324" s="5">
        <f t="shared" si="18"/>
        <v>-1600</v>
      </c>
      <c r="I324" s="22">
        <f t="shared" si="17"/>
        <v>3.5555555555555554</v>
      </c>
      <c r="K324" s="15" t="s">
        <v>270</v>
      </c>
      <c r="L324">
        <v>8</v>
      </c>
      <c r="M324" s="2">
        <v>450</v>
      </c>
    </row>
    <row r="325" spans="1:13" s="63" customFormat="1" ht="12.75">
      <c r="A325" s="11"/>
      <c r="B325" s="129">
        <f>SUM(B324)</f>
        <v>1600</v>
      </c>
      <c r="C325" s="11"/>
      <c r="D325" s="11"/>
      <c r="E325" s="11" t="s">
        <v>296</v>
      </c>
      <c r="F325" s="117"/>
      <c r="G325" s="18"/>
      <c r="H325" s="66">
        <v>0</v>
      </c>
      <c r="I325" s="62">
        <f t="shared" si="17"/>
        <v>3.5555555555555554</v>
      </c>
      <c r="M325" s="2">
        <v>450</v>
      </c>
    </row>
    <row r="326" spans="2:13" ht="12.75">
      <c r="B326" s="130"/>
      <c r="H326" s="5">
        <f t="shared" si="18"/>
        <v>0</v>
      </c>
      <c r="I326" s="22">
        <f t="shared" si="17"/>
        <v>0</v>
      </c>
      <c r="M326" s="2">
        <v>450</v>
      </c>
    </row>
    <row r="327" spans="2:13" ht="12.75">
      <c r="B327" s="130"/>
      <c r="H327" s="5">
        <f t="shared" si="18"/>
        <v>0</v>
      </c>
      <c r="I327" s="22">
        <f t="shared" si="17"/>
        <v>0</v>
      </c>
      <c r="M327" s="2">
        <v>450</v>
      </c>
    </row>
    <row r="328" spans="2:13" ht="12.75">
      <c r="B328" s="130">
        <v>5000</v>
      </c>
      <c r="C328" s="1" t="s">
        <v>22</v>
      </c>
      <c r="D328" s="12" t="s">
        <v>277</v>
      </c>
      <c r="E328" s="1" t="s">
        <v>297</v>
      </c>
      <c r="F328" s="46" t="s">
        <v>343</v>
      </c>
      <c r="G328" s="27" t="s">
        <v>326</v>
      </c>
      <c r="H328" s="5">
        <f t="shared" si="18"/>
        <v>-5000</v>
      </c>
      <c r="I328" s="22">
        <f t="shared" si="17"/>
        <v>11.11111111111111</v>
      </c>
      <c r="K328" s="15" t="s">
        <v>270</v>
      </c>
      <c r="L328">
        <v>8</v>
      </c>
      <c r="M328" s="2">
        <v>450</v>
      </c>
    </row>
    <row r="329" spans="2:13" ht="12.75">
      <c r="B329" s="130">
        <v>5000</v>
      </c>
      <c r="C329" s="1" t="s">
        <v>22</v>
      </c>
      <c r="D329" s="12" t="s">
        <v>277</v>
      </c>
      <c r="E329" s="1" t="s">
        <v>297</v>
      </c>
      <c r="F329" s="46" t="s">
        <v>344</v>
      </c>
      <c r="G329" s="27" t="s">
        <v>326</v>
      </c>
      <c r="H329" s="5">
        <f t="shared" si="18"/>
        <v>-10000</v>
      </c>
      <c r="I329" s="22">
        <f t="shared" si="17"/>
        <v>11.11111111111111</v>
      </c>
      <c r="K329" s="15" t="s">
        <v>270</v>
      </c>
      <c r="L329">
        <v>8</v>
      </c>
      <c r="M329" s="2">
        <v>450</v>
      </c>
    </row>
    <row r="330" spans="2:13" ht="12.75">
      <c r="B330" s="130">
        <v>5000</v>
      </c>
      <c r="C330" s="1" t="s">
        <v>22</v>
      </c>
      <c r="D330" s="12" t="s">
        <v>277</v>
      </c>
      <c r="E330" s="1" t="s">
        <v>297</v>
      </c>
      <c r="F330" s="46" t="s">
        <v>345</v>
      </c>
      <c r="G330" s="27" t="s">
        <v>326</v>
      </c>
      <c r="H330" s="5">
        <f t="shared" si="18"/>
        <v>-15000</v>
      </c>
      <c r="I330" s="22">
        <f t="shared" si="17"/>
        <v>11.11111111111111</v>
      </c>
      <c r="K330" s="15" t="s">
        <v>270</v>
      </c>
      <c r="L330">
        <v>8</v>
      </c>
      <c r="M330" s="2">
        <v>450</v>
      </c>
    </row>
    <row r="331" spans="2:13" ht="12.75">
      <c r="B331" s="130">
        <v>5000</v>
      </c>
      <c r="C331" s="1" t="s">
        <v>22</v>
      </c>
      <c r="D331" s="12" t="s">
        <v>277</v>
      </c>
      <c r="E331" s="1" t="s">
        <v>297</v>
      </c>
      <c r="F331" s="46" t="s">
        <v>346</v>
      </c>
      <c r="G331" s="27" t="s">
        <v>326</v>
      </c>
      <c r="H331" s="5">
        <f t="shared" si="18"/>
        <v>-20000</v>
      </c>
      <c r="I331" s="22">
        <f t="shared" si="17"/>
        <v>11.11111111111111</v>
      </c>
      <c r="K331" s="15" t="s">
        <v>270</v>
      </c>
      <c r="L331">
        <v>8</v>
      </c>
      <c r="M331" s="2">
        <v>450</v>
      </c>
    </row>
    <row r="332" spans="1:13" s="63" customFormat="1" ht="12.75">
      <c r="A332" s="11"/>
      <c r="B332" s="129">
        <f>SUM(B328:B331)</f>
        <v>20000</v>
      </c>
      <c r="C332" s="11"/>
      <c r="D332" s="11"/>
      <c r="E332" s="11" t="s">
        <v>297</v>
      </c>
      <c r="F332" s="117"/>
      <c r="G332" s="18"/>
      <c r="H332" s="66">
        <v>0</v>
      </c>
      <c r="I332" s="62">
        <f t="shared" si="17"/>
        <v>44.44444444444444</v>
      </c>
      <c r="M332" s="2">
        <v>450</v>
      </c>
    </row>
    <row r="333" spans="2:13" ht="12.75">
      <c r="B333" s="128"/>
      <c r="H333" s="5">
        <f t="shared" si="18"/>
        <v>0</v>
      </c>
      <c r="I333" s="22">
        <f t="shared" si="17"/>
        <v>0</v>
      </c>
      <c r="M333" s="2">
        <v>450</v>
      </c>
    </row>
    <row r="334" spans="2:13" ht="12.75">
      <c r="B334" s="128"/>
      <c r="H334" s="5">
        <f t="shared" si="18"/>
        <v>0</v>
      </c>
      <c r="I334" s="22">
        <f t="shared" si="17"/>
        <v>0</v>
      </c>
      <c r="M334" s="2">
        <v>450</v>
      </c>
    </row>
    <row r="335" spans="2:13" ht="12.75">
      <c r="B335" s="128"/>
      <c r="H335" s="5">
        <f t="shared" si="18"/>
        <v>0</v>
      </c>
      <c r="I335" s="22">
        <f t="shared" si="17"/>
        <v>0</v>
      </c>
      <c r="M335" s="2">
        <v>450</v>
      </c>
    </row>
    <row r="336" spans="2:13" ht="12.75">
      <c r="B336" s="128"/>
      <c r="H336" s="5">
        <f t="shared" si="18"/>
        <v>0</v>
      </c>
      <c r="I336" s="22">
        <f t="shared" si="17"/>
        <v>0</v>
      </c>
      <c r="M336" s="2">
        <v>450</v>
      </c>
    </row>
    <row r="337" spans="1:13" s="63" customFormat="1" ht="12.75">
      <c r="A337" s="11"/>
      <c r="B337" s="131">
        <f>+B345+B350+B356+B361+B367+B371</f>
        <v>39700</v>
      </c>
      <c r="C337" s="58" t="s">
        <v>157</v>
      </c>
      <c r="D337" s="59" t="s">
        <v>158</v>
      </c>
      <c r="E337" s="58" t="s">
        <v>150</v>
      </c>
      <c r="F337" s="122" t="s">
        <v>159</v>
      </c>
      <c r="G337" s="60" t="s">
        <v>137</v>
      </c>
      <c r="H337" s="61"/>
      <c r="I337" s="62">
        <f>+B337/M337</f>
        <v>88.22222222222223</v>
      </c>
      <c r="J337" s="62"/>
      <c r="K337" s="62"/>
      <c r="M337" s="2">
        <v>450</v>
      </c>
    </row>
    <row r="338" spans="2:13" ht="12.75">
      <c r="B338" s="128"/>
      <c r="H338" s="5">
        <f t="shared" si="18"/>
        <v>0</v>
      </c>
      <c r="I338" s="22">
        <f t="shared" si="17"/>
        <v>0</v>
      </c>
      <c r="M338" s="2">
        <v>450</v>
      </c>
    </row>
    <row r="339" spans="2:13" ht="12.75">
      <c r="B339" s="128">
        <v>3000</v>
      </c>
      <c r="C339" s="1" t="s">
        <v>185</v>
      </c>
      <c r="D339" s="1" t="s">
        <v>117</v>
      </c>
      <c r="E339" s="1" t="s">
        <v>251</v>
      </c>
      <c r="F339" s="46" t="s">
        <v>347</v>
      </c>
      <c r="G339" s="27" t="s">
        <v>29</v>
      </c>
      <c r="H339" s="5">
        <f t="shared" si="18"/>
        <v>-3000</v>
      </c>
      <c r="I339" s="22">
        <v>6</v>
      </c>
      <c r="K339" t="s">
        <v>185</v>
      </c>
      <c r="L339">
        <v>9</v>
      </c>
      <c r="M339" s="2">
        <v>450</v>
      </c>
    </row>
    <row r="340" spans="2:13" ht="12.75">
      <c r="B340" s="128">
        <v>2000</v>
      </c>
      <c r="C340" s="1" t="s">
        <v>185</v>
      </c>
      <c r="D340" s="1" t="s">
        <v>117</v>
      </c>
      <c r="E340" s="1" t="s">
        <v>251</v>
      </c>
      <c r="F340" s="46" t="s">
        <v>348</v>
      </c>
      <c r="G340" s="27" t="s">
        <v>30</v>
      </c>
      <c r="H340" s="5">
        <f t="shared" si="18"/>
        <v>-5000</v>
      </c>
      <c r="I340" s="22">
        <v>4</v>
      </c>
      <c r="K340" t="s">
        <v>185</v>
      </c>
      <c r="L340">
        <v>9</v>
      </c>
      <c r="M340" s="2">
        <v>450</v>
      </c>
    </row>
    <row r="341" spans="2:13" ht="12.75">
      <c r="B341" s="128">
        <v>3000</v>
      </c>
      <c r="C341" s="1" t="s">
        <v>185</v>
      </c>
      <c r="D341" s="1" t="s">
        <v>117</v>
      </c>
      <c r="E341" s="1" t="s">
        <v>251</v>
      </c>
      <c r="F341" s="46" t="s">
        <v>349</v>
      </c>
      <c r="G341" s="27" t="s">
        <v>32</v>
      </c>
      <c r="H341" s="5">
        <f t="shared" si="18"/>
        <v>-8000</v>
      </c>
      <c r="I341" s="22">
        <v>6</v>
      </c>
      <c r="K341" t="s">
        <v>185</v>
      </c>
      <c r="L341">
        <v>9</v>
      </c>
      <c r="M341" s="2">
        <v>450</v>
      </c>
    </row>
    <row r="342" spans="2:13" ht="12.75">
      <c r="B342" s="128">
        <v>2500</v>
      </c>
      <c r="C342" s="1" t="s">
        <v>185</v>
      </c>
      <c r="D342" s="1" t="s">
        <v>117</v>
      </c>
      <c r="E342" s="1" t="s">
        <v>302</v>
      </c>
      <c r="F342" s="46" t="s">
        <v>350</v>
      </c>
      <c r="G342" s="27" t="s">
        <v>32</v>
      </c>
      <c r="H342" s="5">
        <f t="shared" si="18"/>
        <v>-10500</v>
      </c>
      <c r="I342" s="22">
        <v>5</v>
      </c>
      <c r="K342" t="s">
        <v>185</v>
      </c>
      <c r="L342">
        <v>9</v>
      </c>
      <c r="M342" s="2">
        <v>450</v>
      </c>
    </row>
    <row r="343" spans="2:13" ht="12.75">
      <c r="B343" s="128">
        <v>3000</v>
      </c>
      <c r="C343" s="1" t="s">
        <v>185</v>
      </c>
      <c r="D343" s="1" t="s">
        <v>117</v>
      </c>
      <c r="E343" s="1" t="s">
        <v>251</v>
      </c>
      <c r="F343" s="46" t="s">
        <v>351</v>
      </c>
      <c r="G343" s="27" t="s">
        <v>326</v>
      </c>
      <c r="H343" s="5">
        <f t="shared" si="18"/>
        <v>-13500</v>
      </c>
      <c r="I343" s="22">
        <v>6</v>
      </c>
      <c r="K343" t="s">
        <v>185</v>
      </c>
      <c r="L343">
        <v>9</v>
      </c>
      <c r="M343" s="2">
        <v>450</v>
      </c>
    </row>
    <row r="344" spans="2:13" ht="12.75">
      <c r="B344" s="128">
        <v>2500</v>
      </c>
      <c r="C344" s="1" t="s">
        <v>185</v>
      </c>
      <c r="D344" s="1" t="s">
        <v>117</v>
      </c>
      <c r="E344" s="1" t="s">
        <v>302</v>
      </c>
      <c r="F344" s="46" t="s">
        <v>352</v>
      </c>
      <c r="G344" s="27" t="s">
        <v>326</v>
      </c>
      <c r="H344" s="5">
        <f t="shared" si="18"/>
        <v>-16000</v>
      </c>
      <c r="I344" s="22">
        <v>5</v>
      </c>
      <c r="K344" t="s">
        <v>185</v>
      </c>
      <c r="L344">
        <v>9</v>
      </c>
      <c r="M344" s="2">
        <v>450</v>
      </c>
    </row>
    <row r="345" spans="1:13" s="63" customFormat="1" ht="12.75">
      <c r="A345" s="11"/>
      <c r="B345" s="131">
        <f>SUM(B339:B344)</f>
        <v>16000</v>
      </c>
      <c r="C345" s="11" t="s">
        <v>185</v>
      </c>
      <c r="D345" s="11"/>
      <c r="E345" s="11"/>
      <c r="F345" s="117"/>
      <c r="G345" s="18"/>
      <c r="H345" s="66">
        <v>0</v>
      </c>
      <c r="I345" s="62">
        <f aca="true" t="shared" si="19" ref="I345:I402">+B345/M345</f>
        <v>35.55555555555556</v>
      </c>
      <c r="M345" s="2">
        <v>450</v>
      </c>
    </row>
    <row r="346" spans="2:13" ht="12.75">
      <c r="B346" s="128"/>
      <c r="H346" s="5">
        <f t="shared" si="18"/>
        <v>0</v>
      </c>
      <c r="I346" s="22">
        <f t="shared" si="19"/>
        <v>0</v>
      </c>
      <c r="M346" s="2">
        <v>450</v>
      </c>
    </row>
    <row r="347" spans="2:13" ht="12.75">
      <c r="B347" s="128"/>
      <c r="H347" s="5">
        <f t="shared" si="18"/>
        <v>0</v>
      </c>
      <c r="I347" s="22">
        <f t="shared" si="19"/>
        <v>0</v>
      </c>
      <c r="M347" s="2">
        <v>450</v>
      </c>
    </row>
    <row r="348" spans="2:13" ht="12.75">
      <c r="B348" s="128">
        <v>2000</v>
      </c>
      <c r="C348" s="1" t="s">
        <v>353</v>
      </c>
      <c r="D348" s="12" t="s">
        <v>117</v>
      </c>
      <c r="E348" s="1" t="s">
        <v>24</v>
      </c>
      <c r="F348" s="46" t="s">
        <v>354</v>
      </c>
      <c r="G348" s="27" t="s">
        <v>32</v>
      </c>
      <c r="H348" s="5">
        <f t="shared" si="18"/>
        <v>-2000</v>
      </c>
      <c r="I348" s="22">
        <f t="shared" si="19"/>
        <v>4.444444444444445</v>
      </c>
      <c r="K348" t="s">
        <v>302</v>
      </c>
      <c r="L348">
        <v>9</v>
      </c>
      <c r="M348" s="2">
        <v>450</v>
      </c>
    </row>
    <row r="349" spans="2:13" ht="12.75">
      <c r="B349" s="128">
        <v>2000</v>
      </c>
      <c r="C349" s="1" t="s">
        <v>355</v>
      </c>
      <c r="D349" s="12" t="s">
        <v>117</v>
      </c>
      <c r="E349" s="1" t="s">
        <v>24</v>
      </c>
      <c r="F349" s="46" t="s">
        <v>356</v>
      </c>
      <c r="G349" s="27" t="s">
        <v>329</v>
      </c>
      <c r="H349" s="5">
        <f t="shared" si="18"/>
        <v>-4000</v>
      </c>
      <c r="I349" s="22">
        <f t="shared" si="19"/>
        <v>4.444444444444445</v>
      </c>
      <c r="K349" t="s">
        <v>302</v>
      </c>
      <c r="L349">
        <v>9</v>
      </c>
      <c r="M349" s="2">
        <v>450</v>
      </c>
    </row>
    <row r="350" spans="1:13" s="63" customFormat="1" ht="12.75">
      <c r="A350" s="11"/>
      <c r="B350" s="131">
        <f>SUM(B348:B349)</f>
        <v>4000</v>
      </c>
      <c r="C350" s="11" t="s">
        <v>248</v>
      </c>
      <c r="D350" s="11"/>
      <c r="E350" s="11"/>
      <c r="F350" s="117"/>
      <c r="G350" s="18"/>
      <c r="H350" s="66">
        <v>0</v>
      </c>
      <c r="I350" s="62">
        <f t="shared" si="19"/>
        <v>8.88888888888889</v>
      </c>
      <c r="M350" s="2">
        <v>450</v>
      </c>
    </row>
    <row r="351" spans="2:13" ht="12.75">
      <c r="B351" s="128"/>
      <c r="H351" s="5">
        <f t="shared" si="18"/>
        <v>0</v>
      </c>
      <c r="I351" s="22">
        <f t="shared" si="19"/>
        <v>0</v>
      </c>
      <c r="M351" s="2">
        <v>450</v>
      </c>
    </row>
    <row r="352" spans="2:13" ht="12.75">
      <c r="B352" s="128"/>
      <c r="H352" s="5">
        <f t="shared" si="18"/>
        <v>0</v>
      </c>
      <c r="I352" s="22">
        <f t="shared" si="19"/>
        <v>0</v>
      </c>
      <c r="M352" s="2">
        <v>450</v>
      </c>
    </row>
    <row r="353" spans="2:13" ht="12.75">
      <c r="B353" s="128">
        <v>1000</v>
      </c>
      <c r="C353" s="1" t="s">
        <v>230</v>
      </c>
      <c r="D353" s="12" t="s">
        <v>117</v>
      </c>
      <c r="E353" s="1" t="s">
        <v>231</v>
      </c>
      <c r="F353" s="46" t="s">
        <v>357</v>
      </c>
      <c r="G353" s="27" t="s">
        <v>32</v>
      </c>
      <c r="H353" s="5">
        <f t="shared" si="18"/>
        <v>-1000</v>
      </c>
      <c r="I353" s="22">
        <v>1.7</v>
      </c>
      <c r="K353" t="s">
        <v>302</v>
      </c>
      <c r="L353">
        <v>9</v>
      </c>
      <c r="M353" s="2">
        <v>450</v>
      </c>
    </row>
    <row r="354" spans="2:13" ht="12.75">
      <c r="B354" s="128">
        <v>900</v>
      </c>
      <c r="C354" s="1" t="s">
        <v>230</v>
      </c>
      <c r="D354" s="12" t="s">
        <v>117</v>
      </c>
      <c r="E354" s="1" t="s">
        <v>231</v>
      </c>
      <c r="F354" s="46" t="s">
        <v>357</v>
      </c>
      <c r="G354" s="27" t="s">
        <v>326</v>
      </c>
      <c r="H354" s="5">
        <f t="shared" si="18"/>
        <v>-1900</v>
      </c>
      <c r="I354" s="22">
        <v>0.8</v>
      </c>
      <c r="K354" t="s">
        <v>302</v>
      </c>
      <c r="L354">
        <v>9</v>
      </c>
      <c r="M354" s="2">
        <v>450</v>
      </c>
    </row>
    <row r="355" spans="2:13" ht="12.75">
      <c r="B355" s="128">
        <v>800</v>
      </c>
      <c r="C355" s="1" t="s">
        <v>230</v>
      </c>
      <c r="D355" s="12" t="s">
        <v>117</v>
      </c>
      <c r="E355" s="1" t="s">
        <v>231</v>
      </c>
      <c r="F355" s="46" t="s">
        <v>357</v>
      </c>
      <c r="G355" s="27" t="s">
        <v>329</v>
      </c>
      <c r="H355" s="5">
        <f t="shared" si="18"/>
        <v>-2700</v>
      </c>
      <c r="I355" s="22">
        <v>1.1</v>
      </c>
      <c r="K355" t="s">
        <v>302</v>
      </c>
      <c r="L355">
        <v>9</v>
      </c>
      <c r="M355" s="2">
        <v>450</v>
      </c>
    </row>
    <row r="356" spans="1:13" s="63" customFormat="1" ht="12.75">
      <c r="A356" s="11"/>
      <c r="B356" s="131">
        <f>SUM(B353:B355)</f>
        <v>2700</v>
      </c>
      <c r="C356" s="11"/>
      <c r="D356" s="11"/>
      <c r="E356" s="11" t="s">
        <v>292</v>
      </c>
      <c r="F356" s="117"/>
      <c r="G356" s="18"/>
      <c r="H356" s="66">
        <v>0</v>
      </c>
      <c r="I356" s="62">
        <f t="shared" si="19"/>
        <v>6</v>
      </c>
      <c r="M356" s="2">
        <v>450</v>
      </c>
    </row>
    <row r="357" spans="2:13" ht="12.75">
      <c r="B357" s="128"/>
      <c r="H357" s="5">
        <f t="shared" si="18"/>
        <v>0</v>
      </c>
      <c r="I357" s="22">
        <f t="shared" si="19"/>
        <v>0</v>
      </c>
      <c r="M357" s="2">
        <v>450</v>
      </c>
    </row>
    <row r="358" spans="2:13" ht="12.75">
      <c r="B358" s="128"/>
      <c r="H358" s="5">
        <f t="shared" si="18"/>
        <v>0</v>
      </c>
      <c r="I358" s="22">
        <f t="shared" si="19"/>
        <v>0</v>
      </c>
      <c r="M358" s="2">
        <v>450</v>
      </c>
    </row>
    <row r="359" spans="2:13" ht="12.75">
      <c r="B359" s="128">
        <v>5000</v>
      </c>
      <c r="C359" s="1" t="s">
        <v>249</v>
      </c>
      <c r="D359" s="12" t="s">
        <v>117</v>
      </c>
      <c r="E359" s="1" t="s">
        <v>24</v>
      </c>
      <c r="F359" s="46" t="s">
        <v>358</v>
      </c>
      <c r="G359" s="27" t="s">
        <v>32</v>
      </c>
      <c r="H359" s="5">
        <f t="shared" si="18"/>
        <v>-5000</v>
      </c>
      <c r="I359" s="22">
        <v>16</v>
      </c>
      <c r="K359" t="s">
        <v>302</v>
      </c>
      <c r="L359">
        <v>9</v>
      </c>
      <c r="M359" s="2">
        <v>450</v>
      </c>
    </row>
    <row r="360" spans="2:13" ht="12.75">
      <c r="B360" s="128">
        <v>5000</v>
      </c>
      <c r="C360" s="1" t="s">
        <v>249</v>
      </c>
      <c r="D360" s="12" t="s">
        <v>117</v>
      </c>
      <c r="E360" s="1" t="s">
        <v>24</v>
      </c>
      <c r="F360" s="46" t="s">
        <v>358</v>
      </c>
      <c r="G360" s="27" t="s">
        <v>326</v>
      </c>
      <c r="H360" s="5">
        <f t="shared" si="18"/>
        <v>-10000</v>
      </c>
      <c r="I360" s="22">
        <v>16</v>
      </c>
      <c r="K360" t="s">
        <v>302</v>
      </c>
      <c r="L360">
        <v>9</v>
      </c>
      <c r="M360" s="2">
        <v>450</v>
      </c>
    </row>
    <row r="361" spans="1:13" s="63" customFormat="1" ht="12.75">
      <c r="A361" s="11"/>
      <c r="B361" s="131">
        <f>SUM(B359:B360)</f>
        <v>10000</v>
      </c>
      <c r="C361" s="11" t="s">
        <v>249</v>
      </c>
      <c r="D361" s="11"/>
      <c r="E361" s="11"/>
      <c r="F361" s="117"/>
      <c r="G361" s="18"/>
      <c r="H361" s="66">
        <v>0</v>
      </c>
      <c r="I361" s="62">
        <f t="shared" si="19"/>
        <v>22.22222222222222</v>
      </c>
      <c r="M361" s="2">
        <v>450</v>
      </c>
    </row>
    <row r="362" spans="2:13" ht="12.75">
      <c r="B362" s="128"/>
      <c r="H362" s="5">
        <f t="shared" si="18"/>
        <v>0</v>
      </c>
      <c r="I362" s="22">
        <f t="shared" si="19"/>
        <v>0</v>
      </c>
      <c r="M362" s="2">
        <v>450</v>
      </c>
    </row>
    <row r="363" spans="2:13" ht="12.75">
      <c r="B363" s="128"/>
      <c r="H363" s="5">
        <f t="shared" si="18"/>
        <v>0</v>
      </c>
      <c r="I363" s="22">
        <f t="shared" si="19"/>
        <v>0</v>
      </c>
      <c r="M363" s="2">
        <v>450</v>
      </c>
    </row>
    <row r="364" spans="2:13" ht="12.75">
      <c r="B364" s="128">
        <v>2000</v>
      </c>
      <c r="C364" s="1" t="s">
        <v>25</v>
      </c>
      <c r="D364" s="12" t="s">
        <v>117</v>
      </c>
      <c r="E364" s="1" t="s">
        <v>24</v>
      </c>
      <c r="F364" s="46" t="s">
        <v>357</v>
      </c>
      <c r="G364" s="27" t="s">
        <v>32</v>
      </c>
      <c r="H364" s="5">
        <f t="shared" si="18"/>
        <v>-2000</v>
      </c>
      <c r="I364" s="22">
        <v>4</v>
      </c>
      <c r="K364" t="s">
        <v>302</v>
      </c>
      <c r="L364">
        <v>9</v>
      </c>
      <c r="M364" s="2">
        <v>450</v>
      </c>
    </row>
    <row r="365" spans="2:13" ht="12.75">
      <c r="B365" s="128">
        <v>2000</v>
      </c>
      <c r="C365" s="1" t="s">
        <v>25</v>
      </c>
      <c r="D365" s="12" t="s">
        <v>117</v>
      </c>
      <c r="E365" s="1" t="s">
        <v>24</v>
      </c>
      <c r="F365" s="46" t="s">
        <v>357</v>
      </c>
      <c r="G365" s="27" t="s">
        <v>326</v>
      </c>
      <c r="H365" s="5">
        <f>H364-B365</f>
        <v>-4000</v>
      </c>
      <c r="I365" s="22">
        <v>4</v>
      </c>
      <c r="K365" t="s">
        <v>302</v>
      </c>
      <c r="L365">
        <v>9</v>
      </c>
      <c r="M365" s="2">
        <v>450</v>
      </c>
    </row>
    <row r="366" spans="2:13" ht="12.75">
      <c r="B366" s="128">
        <v>2000</v>
      </c>
      <c r="C366" s="1" t="s">
        <v>25</v>
      </c>
      <c r="D366" s="12" t="s">
        <v>117</v>
      </c>
      <c r="E366" s="1" t="s">
        <v>24</v>
      </c>
      <c r="F366" s="46" t="s">
        <v>357</v>
      </c>
      <c r="G366" s="27" t="s">
        <v>329</v>
      </c>
      <c r="H366" s="5">
        <f>H365-B366</f>
        <v>-6000</v>
      </c>
      <c r="I366" s="22">
        <v>4</v>
      </c>
      <c r="K366" t="s">
        <v>302</v>
      </c>
      <c r="L366">
        <v>9</v>
      </c>
      <c r="M366" s="2">
        <v>450</v>
      </c>
    </row>
    <row r="367" spans="1:13" s="63" customFormat="1" ht="12.75">
      <c r="A367" s="11"/>
      <c r="B367" s="131">
        <f>SUM(B364:B366)</f>
        <v>6000</v>
      </c>
      <c r="C367" s="11" t="s">
        <v>25</v>
      </c>
      <c r="D367" s="11"/>
      <c r="E367" s="11"/>
      <c r="F367" s="117"/>
      <c r="G367" s="18"/>
      <c r="H367" s="66">
        <v>0</v>
      </c>
      <c r="I367" s="62">
        <f t="shared" si="19"/>
        <v>13.333333333333334</v>
      </c>
      <c r="M367" s="2">
        <v>450</v>
      </c>
    </row>
    <row r="368" spans="2:13" ht="12.75">
      <c r="B368" s="128"/>
      <c r="H368" s="5">
        <f aca="true" t="shared" si="20" ref="H368:H417">H367-B368</f>
        <v>0</v>
      </c>
      <c r="I368" s="22">
        <f t="shared" si="19"/>
        <v>0</v>
      </c>
      <c r="M368" s="2">
        <v>450</v>
      </c>
    </row>
    <row r="369" spans="2:13" ht="12.75">
      <c r="B369" s="128"/>
      <c r="H369" s="5">
        <f t="shared" si="20"/>
        <v>0</v>
      </c>
      <c r="I369" s="22">
        <f t="shared" si="19"/>
        <v>0</v>
      </c>
      <c r="M369" s="2">
        <v>450</v>
      </c>
    </row>
    <row r="370" spans="2:13" ht="12.75">
      <c r="B370" s="128">
        <v>1000</v>
      </c>
      <c r="C370" s="1" t="s">
        <v>258</v>
      </c>
      <c r="D370" s="12" t="s">
        <v>117</v>
      </c>
      <c r="E370" s="1" t="s">
        <v>259</v>
      </c>
      <c r="F370" s="46" t="s">
        <v>357</v>
      </c>
      <c r="G370" s="27" t="s">
        <v>32</v>
      </c>
      <c r="H370" s="5">
        <f t="shared" si="20"/>
        <v>-1000</v>
      </c>
      <c r="I370" s="22">
        <f t="shared" si="19"/>
        <v>2.2222222222222223</v>
      </c>
      <c r="K370" t="s">
        <v>302</v>
      </c>
      <c r="L370">
        <v>9</v>
      </c>
      <c r="M370" s="2">
        <v>450</v>
      </c>
    </row>
    <row r="371" spans="1:13" s="63" customFormat="1" ht="12.75">
      <c r="A371" s="11"/>
      <c r="B371" s="131">
        <f>SUM(B370)</f>
        <v>1000</v>
      </c>
      <c r="C371" s="11"/>
      <c r="D371" s="11"/>
      <c r="E371" s="11" t="s">
        <v>296</v>
      </c>
      <c r="F371" s="117"/>
      <c r="G371" s="18"/>
      <c r="H371" s="66">
        <v>0</v>
      </c>
      <c r="I371" s="62">
        <f t="shared" si="19"/>
        <v>2.2222222222222223</v>
      </c>
      <c r="M371" s="2">
        <v>450</v>
      </c>
    </row>
    <row r="372" spans="2:13" ht="12.75">
      <c r="B372" s="128"/>
      <c r="H372" s="5">
        <f t="shared" si="20"/>
        <v>0</v>
      </c>
      <c r="I372" s="22">
        <f t="shared" si="19"/>
        <v>0</v>
      </c>
      <c r="M372" s="2">
        <v>450</v>
      </c>
    </row>
    <row r="373" spans="2:13" ht="12.75">
      <c r="B373" s="128"/>
      <c r="H373" s="5">
        <f t="shared" si="20"/>
        <v>0</v>
      </c>
      <c r="I373" s="22">
        <f t="shared" si="19"/>
        <v>0</v>
      </c>
      <c r="M373" s="2">
        <v>450</v>
      </c>
    </row>
    <row r="374" spans="2:13" ht="12.75">
      <c r="B374" s="128"/>
      <c r="H374" s="5">
        <f t="shared" si="20"/>
        <v>0</v>
      </c>
      <c r="I374" s="22">
        <f t="shared" si="19"/>
        <v>0</v>
      </c>
      <c r="M374" s="2">
        <v>450</v>
      </c>
    </row>
    <row r="375" spans="2:13" ht="12.75">
      <c r="B375" s="128"/>
      <c r="H375" s="5">
        <f t="shared" si="20"/>
        <v>0</v>
      </c>
      <c r="I375" s="22">
        <f t="shared" si="19"/>
        <v>0</v>
      </c>
      <c r="M375" s="2">
        <v>450</v>
      </c>
    </row>
    <row r="376" spans="1:13" s="63" customFormat="1" ht="12.75">
      <c r="A376" s="11"/>
      <c r="B376" s="131">
        <f>+B384+B394+B400+B405+B412+B418</f>
        <v>45200</v>
      </c>
      <c r="C376" s="58" t="s">
        <v>160</v>
      </c>
      <c r="D376" s="59" t="s">
        <v>161</v>
      </c>
      <c r="E376" s="58" t="s">
        <v>139</v>
      </c>
      <c r="F376" s="122" t="s">
        <v>140</v>
      </c>
      <c r="G376" s="60" t="s">
        <v>137</v>
      </c>
      <c r="H376" s="61"/>
      <c r="I376" s="62">
        <f>+B376/M376</f>
        <v>100.44444444444444</v>
      </c>
      <c r="J376" s="62"/>
      <c r="K376" s="62"/>
      <c r="M376" s="2">
        <v>450</v>
      </c>
    </row>
    <row r="377" spans="2:13" ht="12.75">
      <c r="B377" s="128"/>
      <c r="H377" s="5">
        <f t="shared" si="20"/>
        <v>0</v>
      </c>
      <c r="I377" s="22">
        <f t="shared" si="19"/>
        <v>0</v>
      </c>
      <c r="M377" s="2">
        <v>450</v>
      </c>
    </row>
    <row r="378" spans="2:13" ht="12.75">
      <c r="B378" s="128">
        <v>2500</v>
      </c>
      <c r="C378" s="1" t="s">
        <v>185</v>
      </c>
      <c r="D378" s="1" t="s">
        <v>117</v>
      </c>
      <c r="E378" s="1" t="s">
        <v>982</v>
      </c>
      <c r="F378" s="46" t="s">
        <v>359</v>
      </c>
      <c r="G378" s="27" t="s">
        <v>30</v>
      </c>
      <c r="H378" s="5">
        <f t="shared" si="20"/>
        <v>-2500</v>
      </c>
      <c r="I378" s="22">
        <v>5</v>
      </c>
      <c r="K378" t="s">
        <v>185</v>
      </c>
      <c r="L378">
        <v>10</v>
      </c>
      <c r="M378" s="2">
        <v>450</v>
      </c>
    </row>
    <row r="379" spans="2:13" ht="12.75">
      <c r="B379" s="270">
        <v>2500</v>
      </c>
      <c r="C379" s="1" t="s">
        <v>185</v>
      </c>
      <c r="D379" s="1" t="s">
        <v>117</v>
      </c>
      <c r="E379" s="1" t="s">
        <v>360</v>
      </c>
      <c r="F379" s="46" t="s">
        <v>361</v>
      </c>
      <c r="G379" s="27" t="s">
        <v>32</v>
      </c>
      <c r="H379" s="5">
        <f t="shared" si="20"/>
        <v>-5000</v>
      </c>
      <c r="I379" s="22">
        <v>5</v>
      </c>
      <c r="K379" t="s">
        <v>185</v>
      </c>
      <c r="L379">
        <v>10</v>
      </c>
      <c r="M379" s="2">
        <v>450</v>
      </c>
    </row>
    <row r="380" spans="2:13" ht="12.75">
      <c r="B380" s="128">
        <v>2500</v>
      </c>
      <c r="C380" s="1" t="s">
        <v>185</v>
      </c>
      <c r="D380" s="1" t="s">
        <v>117</v>
      </c>
      <c r="E380" s="1" t="s">
        <v>982</v>
      </c>
      <c r="F380" s="46" t="s">
        <v>362</v>
      </c>
      <c r="G380" s="27" t="s">
        <v>32</v>
      </c>
      <c r="H380" s="5">
        <f t="shared" si="20"/>
        <v>-7500</v>
      </c>
      <c r="I380" s="22">
        <v>5</v>
      </c>
      <c r="K380" t="s">
        <v>185</v>
      </c>
      <c r="L380">
        <v>10</v>
      </c>
      <c r="M380" s="2">
        <v>450</v>
      </c>
    </row>
    <row r="381" spans="2:13" ht="12.75">
      <c r="B381" s="128">
        <v>2500</v>
      </c>
      <c r="C381" s="1" t="s">
        <v>185</v>
      </c>
      <c r="D381" s="1" t="s">
        <v>117</v>
      </c>
      <c r="E381" s="1" t="s">
        <v>260</v>
      </c>
      <c r="F381" s="46" t="s">
        <v>363</v>
      </c>
      <c r="G381" s="27" t="s">
        <v>326</v>
      </c>
      <c r="H381" s="5">
        <f t="shared" si="20"/>
        <v>-10000</v>
      </c>
      <c r="I381" s="22">
        <v>5</v>
      </c>
      <c r="K381" t="s">
        <v>185</v>
      </c>
      <c r="L381">
        <v>10</v>
      </c>
      <c r="M381" s="2">
        <v>450</v>
      </c>
    </row>
    <row r="382" spans="2:13" ht="12.75">
      <c r="B382" s="128">
        <v>2500</v>
      </c>
      <c r="C382" s="1" t="s">
        <v>185</v>
      </c>
      <c r="D382" s="1" t="s">
        <v>117</v>
      </c>
      <c r="E382" s="1" t="s">
        <v>982</v>
      </c>
      <c r="F382" s="46" t="s">
        <v>364</v>
      </c>
      <c r="G382" s="27" t="s">
        <v>326</v>
      </c>
      <c r="H382" s="5">
        <f t="shared" si="20"/>
        <v>-12500</v>
      </c>
      <c r="I382" s="22">
        <v>5</v>
      </c>
      <c r="K382" t="s">
        <v>185</v>
      </c>
      <c r="L382">
        <v>10</v>
      </c>
      <c r="M382" s="2">
        <v>450</v>
      </c>
    </row>
    <row r="383" spans="2:13" ht="12.75">
      <c r="B383" s="128">
        <v>2500</v>
      </c>
      <c r="C383" s="1" t="s">
        <v>185</v>
      </c>
      <c r="D383" s="1" t="s">
        <v>117</v>
      </c>
      <c r="E383" s="1" t="s">
        <v>260</v>
      </c>
      <c r="F383" s="46" t="s">
        <v>365</v>
      </c>
      <c r="G383" s="27" t="s">
        <v>329</v>
      </c>
      <c r="H383" s="5">
        <f t="shared" si="20"/>
        <v>-15000</v>
      </c>
      <c r="I383" s="22">
        <v>5</v>
      </c>
      <c r="K383" t="s">
        <v>185</v>
      </c>
      <c r="L383">
        <v>10</v>
      </c>
      <c r="M383" s="2">
        <v>450</v>
      </c>
    </row>
    <row r="384" spans="1:13" s="63" customFormat="1" ht="12.75">
      <c r="A384" s="11"/>
      <c r="B384" s="131">
        <f>SUM(B378:B383)</f>
        <v>15000</v>
      </c>
      <c r="C384" s="11" t="s">
        <v>185</v>
      </c>
      <c r="D384" s="11"/>
      <c r="E384" s="11"/>
      <c r="F384" s="117"/>
      <c r="G384" s="18"/>
      <c r="H384" s="66">
        <v>0</v>
      </c>
      <c r="I384" s="62">
        <f t="shared" si="19"/>
        <v>33.333333333333336</v>
      </c>
      <c r="M384" s="2">
        <v>450</v>
      </c>
    </row>
    <row r="385" spans="2:13" ht="12.75">
      <c r="B385" s="128"/>
      <c r="H385" s="5">
        <f t="shared" si="20"/>
        <v>0</v>
      </c>
      <c r="I385" s="22">
        <f t="shared" si="19"/>
        <v>0</v>
      </c>
      <c r="M385" s="2">
        <v>450</v>
      </c>
    </row>
    <row r="386" spans="2:13" ht="12.75">
      <c r="B386" s="128"/>
      <c r="H386" s="5">
        <f t="shared" si="20"/>
        <v>0</v>
      </c>
      <c r="I386" s="22">
        <f t="shared" si="19"/>
        <v>0</v>
      </c>
      <c r="M386" s="2">
        <v>450</v>
      </c>
    </row>
    <row r="387" spans="2:13" ht="12.75">
      <c r="B387" s="128">
        <v>2500</v>
      </c>
      <c r="C387" s="1" t="s">
        <v>265</v>
      </c>
      <c r="D387" s="12" t="s">
        <v>117</v>
      </c>
      <c r="E387" s="1" t="s">
        <v>24</v>
      </c>
      <c r="F387" s="46" t="s">
        <v>366</v>
      </c>
      <c r="G387" s="27" t="s">
        <v>30</v>
      </c>
      <c r="H387" s="5">
        <f t="shared" si="20"/>
        <v>-2500</v>
      </c>
      <c r="I387" s="22">
        <f t="shared" si="19"/>
        <v>5.555555555555555</v>
      </c>
      <c r="K387" t="s">
        <v>260</v>
      </c>
      <c r="L387">
        <v>10</v>
      </c>
      <c r="M387" s="2">
        <v>450</v>
      </c>
    </row>
    <row r="388" spans="2:13" ht="12.75">
      <c r="B388" s="267">
        <v>1000</v>
      </c>
      <c r="C388" s="1" t="s">
        <v>367</v>
      </c>
      <c r="D388" s="12" t="s">
        <v>117</v>
      </c>
      <c r="E388" s="1" t="s">
        <v>24</v>
      </c>
      <c r="F388" s="46" t="s">
        <v>368</v>
      </c>
      <c r="G388" s="27" t="s">
        <v>32</v>
      </c>
      <c r="H388" s="5">
        <f t="shared" si="20"/>
        <v>-3500</v>
      </c>
      <c r="I388" s="22">
        <f t="shared" si="19"/>
        <v>2.2222222222222223</v>
      </c>
      <c r="K388" t="s">
        <v>260</v>
      </c>
      <c r="L388">
        <v>10</v>
      </c>
      <c r="M388" s="2">
        <v>450</v>
      </c>
    </row>
    <row r="389" spans="2:13" ht="12.75">
      <c r="B389" s="267">
        <v>1000</v>
      </c>
      <c r="C389" s="1" t="s">
        <v>369</v>
      </c>
      <c r="D389" s="12" t="s">
        <v>117</v>
      </c>
      <c r="E389" s="1" t="s">
        <v>24</v>
      </c>
      <c r="F389" s="46" t="s">
        <v>368</v>
      </c>
      <c r="G389" s="27" t="s">
        <v>32</v>
      </c>
      <c r="H389" s="5">
        <f t="shared" si="20"/>
        <v>-4500</v>
      </c>
      <c r="I389" s="22">
        <f t="shared" si="19"/>
        <v>2.2222222222222223</v>
      </c>
      <c r="K389" t="s">
        <v>260</v>
      </c>
      <c r="L389">
        <v>10</v>
      </c>
      <c r="M389" s="2">
        <v>450</v>
      </c>
    </row>
    <row r="390" spans="2:13" ht="12.75">
      <c r="B390" s="267">
        <v>1000</v>
      </c>
      <c r="C390" s="1" t="s">
        <v>370</v>
      </c>
      <c r="D390" s="12" t="s">
        <v>117</v>
      </c>
      <c r="E390" s="1" t="s">
        <v>24</v>
      </c>
      <c r="F390" s="46" t="s">
        <v>368</v>
      </c>
      <c r="G390" s="27" t="s">
        <v>326</v>
      </c>
      <c r="H390" s="5">
        <f t="shared" si="20"/>
        <v>-5500</v>
      </c>
      <c r="I390" s="22">
        <f t="shared" si="19"/>
        <v>2.2222222222222223</v>
      </c>
      <c r="K390" t="s">
        <v>260</v>
      </c>
      <c r="L390">
        <v>10</v>
      </c>
      <c r="M390" s="2">
        <v>450</v>
      </c>
    </row>
    <row r="391" spans="2:13" ht="12.75">
      <c r="B391" s="267">
        <v>1000</v>
      </c>
      <c r="C391" s="1" t="s">
        <v>371</v>
      </c>
      <c r="D391" s="12" t="s">
        <v>117</v>
      </c>
      <c r="E391" s="1" t="s">
        <v>24</v>
      </c>
      <c r="F391" s="46" t="s">
        <v>368</v>
      </c>
      <c r="G391" s="27" t="s">
        <v>326</v>
      </c>
      <c r="H391" s="5">
        <f t="shared" si="20"/>
        <v>-6500</v>
      </c>
      <c r="I391" s="22">
        <f t="shared" si="19"/>
        <v>2.2222222222222223</v>
      </c>
      <c r="K391" t="s">
        <v>260</v>
      </c>
      <c r="L391">
        <v>10</v>
      </c>
      <c r="M391" s="2">
        <v>450</v>
      </c>
    </row>
    <row r="392" spans="2:13" ht="12.75">
      <c r="B392" s="128">
        <v>2000</v>
      </c>
      <c r="C392" s="1" t="s">
        <v>267</v>
      </c>
      <c r="D392" s="12" t="s">
        <v>117</v>
      </c>
      <c r="E392" s="1" t="s">
        <v>24</v>
      </c>
      <c r="F392" s="46" t="s">
        <v>368</v>
      </c>
      <c r="G392" s="27" t="s">
        <v>329</v>
      </c>
      <c r="H392" s="5">
        <f t="shared" si="20"/>
        <v>-8500</v>
      </c>
      <c r="I392" s="22">
        <f t="shared" si="19"/>
        <v>4.444444444444445</v>
      </c>
      <c r="K392" t="s">
        <v>260</v>
      </c>
      <c r="L392">
        <v>10</v>
      </c>
      <c r="M392" s="2">
        <v>450</v>
      </c>
    </row>
    <row r="393" spans="2:13" ht="12.75">
      <c r="B393" s="128">
        <v>2500</v>
      </c>
      <c r="C393" s="1" t="s">
        <v>372</v>
      </c>
      <c r="D393" s="12" t="s">
        <v>117</v>
      </c>
      <c r="E393" s="1" t="s">
        <v>24</v>
      </c>
      <c r="F393" s="46" t="s">
        <v>373</v>
      </c>
      <c r="G393" s="27" t="s">
        <v>329</v>
      </c>
      <c r="H393" s="5">
        <f t="shared" si="20"/>
        <v>-11000</v>
      </c>
      <c r="I393" s="22">
        <f t="shared" si="19"/>
        <v>5.555555555555555</v>
      </c>
      <c r="K393" t="s">
        <v>260</v>
      </c>
      <c r="L393">
        <v>10</v>
      </c>
      <c r="M393" s="2">
        <v>450</v>
      </c>
    </row>
    <row r="394" spans="1:13" s="63" customFormat="1" ht="12.75">
      <c r="A394" s="11"/>
      <c r="B394" s="131">
        <f>SUM(B387:B393)</f>
        <v>11000</v>
      </c>
      <c r="C394" s="11" t="s">
        <v>248</v>
      </c>
      <c r="D394" s="11"/>
      <c r="E394" s="11"/>
      <c r="F394" s="117"/>
      <c r="G394" s="18"/>
      <c r="H394" s="66">
        <v>0</v>
      </c>
      <c r="I394" s="62">
        <f t="shared" si="19"/>
        <v>24.444444444444443</v>
      </c>
      <c r="M394" s="2">
        <v>450</v>
      </c>
    </row>
    <row r="395" spans="2:13" ht="12.75">
      <c r="B395" s="128"/>
      <c r="H395" s="5">
        <f t="shared" si="20"/>
        <v>0</v>
      </c>
      <c r="I395" s="22">
        <f t="shared" si="19"/>
        <v>0</v>
      </c>
      <c r="M395" s="2">
        <v>450</v>
      </c>
    </row>
    <row r="396" spans="2:13" ht="12.75">
      <c r="B396" s="128"/>
      <c r="H396" s="5">
        <f t="shared" si="20"/>
        <v>0</v>
      </c>
      <c r="I396" s="22">
        <f t="shared" si="19"/>
        <v>0</v>
      </c>
      <c r="M396" s="2">
        <v>450</v>
      </c>
    </row>
    <row r="397" spans="2:13" ht="12.75">
      <c r="B397" s="128">
        <v>300</v>
      </c>
      <c r="C397" s="1" t="s">
        <v>230</v>
      </c>
      <c r="D397" s="12" t="s">
        <v>117</v>
      </c>
      <c r="E397" s="1" t="s">
        <v>231</v>
      </c>
      <c r="F397" s="46" t="s">
        <v>368</v>
      </c>
      <c r="G397" s="27" t="s">
        <v>30</v>
      </c>
      <c r="H397" s="5">
        <f t="shared" si="20"/>
        <v>-300</v>
      </c>
      <c r="I397" s="22">
        <v>0.6</v>
      </c>
      <c r="K397" t="s">
        <v>260</v>
      </c>
      <c r="L397">
        <v>10</v>
      </c>
      <c r="M397" s="2">
        <v>450</v>
      </c>
    </row>
    <row r="398" spans="2:13" ht="12.75">
      <c r="B398" s="128">
        <v>1000</v>
      </c>
      <c r="C398" s="1" t="s">
        <v>230</v>
      </c>
      <c r="D398" s="12" t="s">
        <v>117</v>
      </c>
      <c r="E398" s="1" t="s">
        <v>231</v>
      </c>
      <c r="F398" s="46" t="s">
        <v>368</v>
      </c>
      <c r="G398" s="27" t="s">
        <v>326</v>
      </c>
      <c r="H398" s="5">
        <f t="shared" si="20"/>
        <v>-1300</v>
      </c>
      <c r="I398" s="22">
        <v>2</v>
      </c>
      <c r="K398" t="s">
        <v>260</v>
      </c>
      <c r="L398">
        <v>10</v>
      </c>
      <c r="M398" s="2">
        <v>450</v>
      </c>
    </row>
    <row r="399" spans="2:13" ht="12.75">
      <c r="B399" s="128">
        <v>900</v>
      </c>
      <c r="C399" s="1" t="s">
        <v>230</v>
      </c>
      <c r="D399" s="12" t="s">
        <v>117</v>
      </c>
      <c r="E399" s="1" t="s">
        <v>231</v>
      </c>
      <c r="F399" s="46" t="s">
        <v>368</v>
      </c>
      <c r="G399" s="27" t="s">
        <v>329</v>
      </c>
      <c r="H399" s="5">
        <f t="shared" si="20"/>
        <v>-2200</v>
      </c>
      <c r="I399" s="22">
        <v>1.8</v>
      </c>
      <c r="K399" t="s">
        <v>260</v>
      </c>
      <c r="L399">
        <v>10</v>
      </c>
      <c r="M399" s="2">
        <v>450</v>
      </c>
    </row>
    <row r="400" spans="1:13" s="63" customFormat="1" ht="12.75">
      <c r="A400" s="11"/>
      <c r="B400" s="131">
        <f>SUM(B397:B399)</f>
        <v>2200</v>
      </c>
      <c r="C400" s="11"/>
      <c r="D400" s="11"/>
      <c r="E400" s="11" t="s">
        <v>231</v>
      </c>
      <c r="F400" s="117"/>
      <c r="G400" s="18"/>
      <c r="H400" s="66">
        <v>0</v>
      </c>
      <c r="I400" s="62">
        <f t="shared" si="19"/>
        <v>4.888888888888889</v>
      </c>
      <c r="M400" s="2">
        <v>450</v>
      </c>
    </row>
    <row r="401" spans="2:13" ht="12.75">
      <c r="B401" s="128"/>
      <c r="H401" s="5">
        <f t="shared" si="20"/>
        <v>0</v>
      </c>
      <c r="I401" s="22">
        <f t="shared" si="19"/>
        <v>0</v>
      </c>
      <c r="M401" s="2">
        <v>450</v>
      </c>
    </row>
    <row r="402" spans="2:13" ht="12.75">
      <c r="B402" s="128"/>
      <c r="H402" s="5">
        <f t="shared" si="20"/>
        <v>0</v>
      </c>
      <c r="I402" s="22">
        <f t="shared" si="19"/>
        <v>0</v>
      </c>
      <c r="M402" s="2">
        <v>450</v>
      </c>
    </row>
    <row r="403" spans="2:13" ht="12.75">
      <c r="B403" s="267">
        <v>3000</v>
      </c>
      <c r="C403" s="1" t="s">
        <v>249</v>
      </c>
      <c r="D403" s="12" t="s">
        <v>117</v>
      </c>
      <c r="E403" s="1" t="s">
        <v>24</v>
      </c>
      <c r="F403" s="46" t="s">
        <v>374</v>
      </c>
      <c r="G403" s="27" t="s">
        <v>32</v>
      </c>
      <c r="H403" s="5">
        <f t="shared" si="20"/>
        <v>-3000</v>
      </c>
      <c r="I403" s="22">
        <v>6</v>
      </c>
      <c r="K403" t="s">
        <v>260</v>
      </c>
      <c r="L403">
        <v>10</v>
      </c>
      <c r="M403" s="2">
        <v>450</v>
      </c>
    </row>
    <row r="404" spans="2:13" ht="12.75">
      <c r="B404" s="267">
        <v>3000</v>
      </c>
      <c r="C404" s="1" t="s">
        <v>249</v>
      </c>
      <c r="D404" s="12" t="s">
        <v>117</v>
      </c>
      <c r="E404" s="1" t="s">
        <v>24</v>
      </c>
      <c r="F404" s="46" t="s">
        <v>374</v>
      </c>
      <c r="G404" s="27" t="s">
        <v>326</v>
      </c>
      <c r="H404" s="5">
        <f t="shared" si="20"/>
        <v>-6000</v>
      </c>
      <c r="I404" s="22">
        <v>6</v>
      </c>
      <c r="K404" t="s">
        <v>260</v>
      </c>
      <c r="L404">
        <v>10</v>
      </c>
      <c r="M404" s="2">
        <v>450</v>
      </c>
    </row>
    <row r="405" spans="1:13" s="63" customFormat="1" ht="12.75">
      <c r="A405" s="11"/>
      <c r="B405" s="131">
        <f>SUM(B403:B404)</f>
        <v>6000</v>
      </c>
      <c r="C405" s="11" t="s">
        <v>249</v>
      </c>
      <c r="D405" s="11"/>
      <c r="E405" s="11"/>
      <c r="F405" s="117"/>
      <c r="G405" s="18"/>
      <c r="H405" s="66">
        <v>0</v>
      </c>
      <c r="I405" s="62">
        <f aca="true" t="shared" si="21" ref="I405:I464">+B405/M405</f>
        <v>13.333333333333334</v>
      </c>
      <c r="M405" s="2">
        <v>450</v>
      </c>
    </row>
    <row r="406" spans="2:13" ht="12.75">
      <c r="B406" s="128"/>
      <c r="H406" s="5">
        <f t="shared" si="20"/>
        <v>0</v>
      </c>
      <c r="I406" s="22">
        <f t="shared" si="21"/>
        <v>0</v>
      </c>
      <c r="M406" s="2">
        <v>450</v>
      </c>
    </row>
    <row r="407" spans="2:13" ht="12.75">
      <c r="B407" s="128"/>
      <c r="H407" s="5">
        <f t="shared" si="20"/>
        <v>0</v>
      </c>
      <c r="I407" s="22">
        <f t="shared" si="21"/>
        <v>0</v>
      </c>
      <c r="M407" s="2">
        <v>450</v>
      </c>
    </row>
    <row r="408" spans="2:13" ht="12.75">
      <c r="B408" s="128">
        <v>2000</v>
      </c>
      <c r="C408" s="1" t="s">
        <v>25</v>
      </c>
      <c r="D408" s="12" t="s">
        <v>117</v>
      </c>
      <c r="E408" s="1" t="s">
        <v>24</v>
      </c>
      <c r="F408" s="46" t="s">
        <v>368</v>
      </c>
      <c r="G408" s="27" t="s">
        <v>30</v>
      </c>
      <c r="H408" s="5">
        <f t="shared" si="20"/>
        <v>-2000</v>
      </c>
      <c r="I408" s="22">
        <v>4</v>
      </c>
      <c r="K408" t="s">
        <v>260</v>
      </c>
      <c r="L408">
        <v>10</v>
      </c>
      <c r="M408" s="2">
        <v>450</v>
      </c>
    </row>
    <row r="409" spans="2:13" ht="12.75">
      <c r="B409" s="128">
        <v>2000</v>
      </c>
      <c r="C409" s="1" t="s">
        <v>25</v>
      </c>
      <c r="D409" s="12" t="s">
        <v>117</v>
      </c>
      <c r="E409" s="1" t="s">
        <v>24</v>
      </c>
      <c r="F409" s="46" t="s">
        <v>368</v>
      </c>
      <c r="G409" s="27" t="s">
        <v>32</v>
      </c>
      <c r="H409" s="5">
        <f t="shared" si="20"/>
        <v>-4000</v>
      </c>
      <c r="I409" s="22">
        <v>4</v>
      </c>
      <c r="K409" t="s">
        <v>260</v>
      </c>
      <c r="L409">
        <v>10</v>
      </c>
      <c r="M409" s="2">
        <v>450</v>
      </c>
    </row>
    <row r="410" spans="2:13" ht="12.75">
      <c r="B410" s="128">
        <v>2000</v>
      </c>
      <c r="C410" s="1" t="s">
        <v>25</v>
      </c>
      <c r="D410" s="12" t="s">
        <v>117</v>
      </c>
      <c r="E410" s="1" t="s">
        <v>24</v>
      </c>
      <c r="F410" s="46" t="s">
        <v>368</v>
      </c>
      <c r="G410" s="27" t="s">
        <v>326</v>
      </c>
      <c r="H410" s="5">
        <f t="shared" si="20"/>
        <v>-6000</v>
      </c>
      <c r="I410" s="22">
        <v>4</v>
      </c>
      <c r="K410" t="s">
        <v>260</v>
      </c>
      <c r="L410">
        <v>10</v>
      </c>
      <c r="M410" s="2">
        <v>450</v>
      </c>
    </row>
    <row r="411" spans="2:13" ht="12.75">
      <c r="B411" s="267">
        <v>2000</v>
      </c>
      <c r="C411" s="1" t="s">
        <v>25</v>
      </c>
      <c r="D411" s="12" t="s">
        <v>117</v>
      </c>
      <c r="E411" s="1" t="s">
        <v>24</v>
      </c>
      <c r="F411" s="46" t="s">
        <v>368</v>
      </c>
      <c r="G411" s="27" t="s">
        <v>329</v>
      </c>
      <c r="H411" s="5">
        <f t="shared" si="20"/>
        <v>-8000</v>
      </c>
      <c r="I411" s="22">
        <v>4</v>
      </c>
      <c r="K411" t="s">
        <v>260</v>
      </c>
      <c r="L411">
        <v>10</v>
      </c>
      <c r="M411" s="2">
        <v>450</v>
      </c>
    </row>
    <row r="412" spans="1:13" s="63" customFormat="1" ht="12.75">
      <c r="A412" s="11"/>
      <c r="B412" s="131">
        <f>SUM(B408:B411)</f>
        <v>8000</v>
      </c>
      <c r="C412" s="11" t="s">
        <v>25</v>
      </c>
      <c r="D412" s="11"/>
      <c r="E412" s="11"/>
      <c r="F412" s="117"/>
      <c r="G412" s="18"/>
      <c r="H412" s="66">
        <v>0</v>
      </c>
      <c r="I412" s="62">
        <f t="shared" si="21"/>
        <v>17.77777777777778</v>
      </c>
      <c r="M412" s="2">
        <v>450</v>
      </c>
    </row>
    <row r="413" spans="2:13" ht="12.75">
      <c r="B413" s="128"/>
      <c r="H413" s="5">
        <f t="shared" si="20"/>
        <v>0</v>
      </c>
      <c r="I413" s="22">
        <f t="shared" si="21"/>
        <v>0</v>
      </c>
      <c r="M413" s="2">
        <v>450</v>
      </c>
    </row>
    <row r="414" spans="2:13" ht="12.75">
      <c r="B414" s="128"/>
      <c r="H414" s="5">
        <f t="shared" si="20"/>
        <v>0</v>
      </c>
      <c r="I414" s="22">
        <f t="shared" si="21"/>
        <v>0</v>
      </c>
      <c r="M414" s="2">
        <v>450</v>
      </c>
    </row>
    <row r="415" spans="2:13" ht="12.75">
      <c r="B415" s="128">
        <v>1000</v>
      </c>
      <c r="C415" s="1" t="s">
        <v>258</v>
      </c>
      <c r="D415" s="12" t="s">
        <v>117</v>
      </c>
      <c r="E415" s="1" t="s">
        <v>259</v>
      </c>
      <c r="F415" s="46" t="s">
        <v>368</v>
      </c>
      <c r="G415" s="27" t="s">
        <v>30</v>
      </c>
      <c r="H415" s="5">
        <f t="shared" si="20"/>
        <v>-1000</v>
      </c>
      <c r="I415" s="22">
        <v>2</v>
      </c>
      <c r="K415" t="s">
        <v>260</v>
      </c>
      <c r="L415">
        <v>10</v>
      </c>
      <c r="M415" s="2">
        <v>450</v>
      </c>
    </row>
    <row r="416" spans="2:13" ht="12.75">
      <c r="B416" s="128">
        <v>1500</v>
      </c>
      <c r="C416" s="1" t="s">
        <v>258</v>
      </c>
      <c r="D416" s="12" t="s">
        <v>117</v>
      </c>
      <c r="E416" s="1" t="s">
        <v>259</v>
      </c>
      <c r="F416" s="46" t="s">
        <v>368</v>
      </c>
      <c r="G416" s="27" t="s">
        <v>32</v>
      </c>
      <c r="H416" s="5">
        <f t="shared" si="20"/>
        <v>-2500</v>
      </c>
      <c r="I416" s="22">
        <v>3</v>
      </c>
      <c r="K416" t="s">
        <v>260</v>
      </c>
      <c r="L416">
        <v>10</v>
      </c>
      <c r="M416" s="2">
        <v>450</v>
      </c>
    </row>
    <row r="417" spans="2:13" ht="12.75">
      <c r="B417" s="128">
        <v>500</v>
      </c>
      <c r="C417" s="1" t="s">
        <v>258</v>
      </c>
      <c r="D417" s="12" t="s">
        <v>117</v>
      </c>
      <c r="E417" s="1" t="s">
        <v>259</v>
      </c>
      <c r="F417" s="46" t="s">
        <v>368</v>
      </c>
      <c r="G417" s="27" t="s">
        <v>329</v>
      </c>
      <c r="H417" s="5">
        <f t="shared" si="20"/>
        <v>-3000</v>
      </c>
      <c r="I417" s="22">
        <v>1</v>
      </c>
      <c r="K417" t="s">
        <v>260</v>
      </c>
      <c r="L417">
        <v>10</v>
      </c>
      <c r="M417" s="2">
        <v>450</v>
      </c>
    </row>
    <row r="418" spans="1:13" s="63" customFormat="1" ht="12.75">
      <c r="A418" s="11"/>
      <c r="B418" s="131">
        <f>SUM(B415:B417)</f>
        <v>3000</v>
      </c>
      <c r="C418" s="11"/>
      <c r="D418" s="11"/>
      <c r="E418" s="11" t="s">
        <v>259</v>
      </c>
      <c r="F418" s="117"/>
      <c r="G418" s="18"/>
      <c r="H418" s="66">
        <v>0</v>
      </c>
      <c r="I418" s="62">
        <f t="shared" si="21"/>
        <v>6.666666666666667</v>
      </c>
      <c r="M418" s="2">
        <v>450</v>
      </c>
    </row>
    <row r="419" spans="2:13" ht="12.75">
      <c r="B419" s="128"/>
      <c r="H419" s="5">
        <f aca="true" t="shared" si="22" ref="H419:H479">H418-B419</f>
        <v>0</v>
      </c>
      <c r="I419" s="22">
        <f t="shared" si="21"/>
        <v>0</v>
      </c>
      <c r="M419" s="2">
        <v>450</v>
      </c>
    </row>
    <row r="420" spans="2:13" ht="12.75">
      <c r="B420" s="128"/>
      <c r="H420" s="5">
        <f t="shared" si="22"/>
        <v>0</v>
      </c>
      <c r="I420" s="22">
        <f t="shared" si="21"/>
        <v>0</v>
      </c>
      <c r="M420" s="2">
        <v>450</v>
      </c>
    </row>
    <row r="421" spans="2:13" ht="12.75">
      <c r="B421" s="128"/>
      <c r="H421" s="5">
        <f t="shared" si="22"/>
        <v>0</v>
      </c>
      <c r="I421" s="22">
        <f t="shared" si="21"/>
        <v>0</v>
      </c>
      <c r="M421" s="2">
        <v>450</v>
      </c>
    </row>
    <row r="422" spans="2:13" ht="12.75">
      <c r="B422" s="128"/>
      <c r="H422" s="5">
        <f t="shared" si="22"/>
        <v>0</v>
      </c>
      <c r="I422" s="22">
        <f t="shared" si="21"/>
        <v>0</v>
      </c>
      <c r="M422" s="2">
        <v>450</v>
      </c>
    </row>
    <row r="423" spans="1:13" s="63" customFormat="1" ht="12.75">
      <c r="A423" s="11"/>
      <c r="B423" s="131">
        <f>+B433+B442+B449+B455+B462+B468</f>
        <v>57900</v>
      </c>
      <c r="C423" s="58" t="s">
        <v>162</v>
      </c>
      <c r="D423" s="59" t="s">
        <v>163</v>
      </c>
      <c r="E423" s="58" t="s">
        <v>150</v>
      </c>
      <c r="F423" s="122" t="s">
        <v>164</v>
      </c>
      <c r="G423" s="60" t="s">
        <v>137</v>
      </c>
      <c r="H423" s="61"/>
      <c r="I423" s="62">
        <f>+B423/M423</f>
        <v>128.66666666666666</v>
      </c>
      <c r="J423" s="62"/>
      <c r="K423" s="62"/>
      <c r="M423" s="2">
        <v>450</v>
      </c>
    </row>
    <row r="424" spans="2:13" ht="12.75">
      <c r="B424" s="128"/>
      <c r="H424" s="5">
        <f t="shared" si="22"/>
        <v>0</v>
      </c>
      <c r="I424" s="22">
        <f t="shared" si="21"/>
        <v>0</v>
      </c>
      <c r="M424" s="2">
        <v>450</v>
      </c>
    </row>
    <row r="425" spans="2:13" ht="12.75">
      <c r="B425" s="128">
        <v>2500</v>
      </c>
      <c r="C425" s="1" t="s">
        <v>185</v>
      </c>
      <c r="D425" s="1" t="s">
        <v>117</v>
      </c>
      <c r="E425" s="1" t="s">
        <v>260</v>
      </c>
      <c r="F425" s="46" t="s">
        <v>375</v>
      </c>
      <c r="G425" s="27" t="s">
        <v>333</v>
      </c>
      <c r="H425" s="5">
        <f t="shared" si="22"/>
        <v>-2500</v>
      </c>
      <c r="I425" s="22">
        <v>5</v>
      </c>
      <c r="K425" t="s">
        <v>185</v>
      </c>
      <c r="L425">
        <v>11</v>
      </c>
      <c r="M425" s="2">
        <v>450</v>
      </c>
    </row>
    <row r="426" spans="2:13" ht="12.75">
      <c r="B426" s="128">
        <v>3000</v>
      </c>
      <c r="C426" s="1" t="s">
        <v>185</v>
      </c>
      <c r="D426" s="1" t="s">
        <v>117</v>
      </c>
      <c r="E426" s="1" t="s">
        <v>251</v>
      </c>
      <c r="F426" s="46" t="s">
        <v>376</v>
      </c>
      <c r="G426" s="27" t="s">
        <v>333</v>
      </c>
      <c r="H426" s="5">
        <f t="shared" si="22"/>
        <v>-5500</v>
      </c>
      <c r="I426" s="22">
        <v>6</v>
      </c>
      <c r="K426" t="s">
        <v>185</v>
      </c>
      <c r="L426">
        <v>11</v>
      </c>
      <c r="M426" s="2">
        <v>450</v>
      </c>
    </row>
    <row r="427" spans="2:13" ht="12.75">
      <c r="B427" s="128">
        <v>2500</v>
      </c>
      <c r="C427" s="1" t="s">
        <v>185</v>
      </c>
      <c r="D427" s="1" t="s">
        <v>117</v>
      </c>
      <c r="E427" s="1" t="s">
        <v>360</v>
      </c>
      <c r="F427" s="46" t="s">
        <v>377</v>
      </c>
      <c r="G427" s="27" t="s">
        <v>334</v>
      </c>
      <c r="H427" s="5">
        <f t="shared" si="22"/>
        <v>-8000</v>
      </c>
      <c r="I427" s="22">
        <v>5</v>
      </c>
      <c r="K427" t="s">
        <v>185</v>
      </c>
      <c r="L427">
        <v>11</v>
      </c>
      <c r="M427" s="2">
        <v>450</v>
      </c>
    </row>
    <row r="428" spans="2:13" ht="12.75">
      <c r="B428" s="128">
        <v>2500</v>
      </c>
      <c r="C428" s="1" t="s">
        <v>185</v>
      </c>
      <c r="D428" s="1" t="s">
        <v>117</v>
      </c>
      <c r="E428" s="1" t="s">
        <v>260</v>
      </c>
      <c r="F428" s="46" t="s">
        <v>378</v>
      </c>
      <c r="G428" s="27" t="s">
        <v>33</v>
      </c>
      <c r="H428" s="5">
        <f t="shared" si="22"/>
        <v>-10500</v>
      </c>
      <c r="I428" s="22">
        <v>5</v>
      </c>
      <c r="K428" t="s">
        <v>185</v>
      </c>
      <c r="L428">
        <v>11</v>
      </c>
      <c r="M428" s="2">
        <v>450</v>
      </c>
    </row>
    <row r="429" spans="2:13" ht="12.75">
      <c r="B429" s="128">
        <v>2500</v>
      </c>
      <c r="C429" s="1" t="s">
        <v>185</v>
      </c>
      <c r="D429" s="1" t="s">
        <v>117</v>
      </c>
      <c r="E429" s="1" t="s">
        <v>982</v>
      </c>
      <c r="F429" s="46" t="s">
        <v>379</v>
      </c>
      <c r="G429" s="27" t="s">
        <v>33</v>
      </c>
      <c r="H429" s="5">
        <f t="shared" si="22"/>
        <v>-13000</v>
      </c>
      <c r="I429" s="22">
        <v>5</v>
      </c>
      <c r="K429" t="s">
        <v>185</v>
      </c>
      <c r="L429">
        <v>11</v>
      </c>
      <c r="M429" s="2">
        <v>450</v>
      </c>
    </row>
    <row r="430" spans="2:13" ht="12.75">
      <c r="B430" s="128">
        <v>2000</v>
      </c>
      <c r="C430" s="1" t="s">
        <v>185</v>
      </c>
      <c r="D430" s="1" t="s">
        <v>117</v>
      </c>
      <c r="E430" s="1" t="s">
        <v>251</v>
      </c>
      <c r="F430" s="46" t="s">
        <v>380</v>
      </c>
      <c r="G430" s="27" t="s">
        <v>33</v>
      </c>
      <c r="H430" s="5">
        <f t="shared" si="22"/>
        <v>-15000</v>
      </c>
      <c r="I430" s="22">
        <v>4</v>
      </c>
      <c r="K430" t="s">
        <v>185</v>
      </c>
      <c r="L430">
        <v>11</v>
      </c>
      <c r="M430" s="2">
        <v>450</v>
      </c>
    </row>
    <row r="431" spans="2:13" ht="12.75">
      <c r="B431" s="128">
        <v>2500</v>
      </c>
      <c r="C431" s="1" t="s">
        <v>185</v>
      </c>
      <c r="D431" s="1" t="s">
        <v>117</v>
      </c>
      <c r="E431" s="1" t="s">
        <v>982</v>
      </c>
      <c r="F431" s="46" t="s">
        <v>381</v>
      </c>
      <c r="G431" s="27" t="s">
        <v>34</v>
      </c>
      <c r="H431" s="5">
        <f t="shared" si="22"/>
        <v>-17500</v>
      </c>
      <c r="I431" s="22">
        <v>5</v>
      </c>
      <c r="K431" t="s">
        <v>185</v>
      </c>
      <c r="L431">
        <v>11</v>
      </c>
      <c r="M431" s="2">
        <v>450</v>
      </c>
    </row>
    <row r="432" spans="2:13" ht="12.75">
      <c r="B432" s="128">
        <v>2500</v>
      </c>
      <c r="C432" s="1" t="s">
        <v>185</v>
      </c>
      <c r="D432" s="1" t="s">
        <v>117</v>
      </c>
      <c r="E432" s="1" t="s">
        <v>260</v>
      </c>
      <c r="F432" s="46" t="s">
        <v>382</v>
      </c>
      <c r="G432" s="27" t="s">
        <v>34</v>
      </c>
      <c r="H432" s="5">
        <f t="shared" si="22"/>
        <v>-20000</v>
      </c>
      <c r="I432" s="22">
        <v>5</v>
      </c>
      <c r="K432" t="s">
        <v>185</v>
      </c>
      <c r="L432">
        <v>11</v>
      </c>
      <c r="M432" s="2">
        <v>450</v>
      </c>
    </row>
    <row r="433" spans="1:13" s="63" customFormat="1" ht="12.75">
      <c r="A433" s="11"/>
      <c r="B433" s="131">
        <f>SUM(B425:B432)</f>
        <v>20000</v>
      </c>
      <c r="C433" s="11" t="s">
        <v>185</v>
      </c>
      <c r="D433" s="11"/>
      <c r="E433" s="11"/>
      <c r="F433" s="117"/>
      <c r="G433" s="18"/>
      <c r="H433" s="66">
        <v>0</v>
      </c>
      <c r="I433" s="62">
        <f t="shared" si="21"/>
        <v>44.44444444444444</v>
      </c>
      <c r="M433" s="2">
        <v>450</v>
      </c>
    </row>
    <row r="434" spans="2:13" ht="12.75">
      <c r="B434" s="128"/>
      <c r="H434" s="5">
        <f t="shared" si="22"/>
        <v>0</v>
      </c>
      <c r="I434" s="22">
        <f t="shared" si="21"/>
        <v>0</v>
      </c>
      <c r="M434" s="2">
        <v>450</v>
      </c>
    </row>
    <row r="435" spans="2:13" ht="12.75">
      <c r="B435" s="128"/>
      <c r="H435" s="5">
        <f t="shared" si="22"/>
        <v>0</v>
      </c>
      <c r="I435" s="22">
        <f t="shared" si="21"/>
        <v>0</v>
      </c>
      <c r="M435" s="2">
        <v>450</v>
      </c>
    </row>
    <row r="436" spans="2:13" ht="12.75">
      <c r="B436" s="128">
        <v>2000</v>
      </c>
      <c r="C436" s="1" t="s">
        <v>353</v>
      </c>
      <c r="D436" s="12" t="s">
        <v>117</v>
      </c>
      <c r="E436" s="1" t="s">
        <v>24</v>
      </c>
      <c r="F436" s="46" t="s">
        <v>383</v>
      </c>
      <c r="G436" s="27" t="s">
        <v>333</v>
      </c>
      <c r="H436" s="5">
        <f t="shared" si="22"/>
        <v>-2000</v>
      </c>
      <c r="I436" s="22">
        <f t="shared" si="21"/>
        <v>4.444444444444445</v>
      </c>
      <c r="K436" t="s">
        <v>260</v>
      </c>
      <c r="L436">
        <v>11</v>
      </c>
      <c r="M436" s="2">
        <v>450</v>
      </c>
    </row>
    <row r="437" spans="2:13" ht="12.75">
      <c r="B437" s="128">
        <v>2500</v>
      </c>
      <c r="C437" s="1" t="s">
        <v>384</v>
      </c>
      <c r="D437" s="12" t="s">
        <v>117</v>
      </c>
      <c r="E437" s="1" t="s">
        <v>24</v>
      </c>
      <c r="F437" s="46" t="s">
        <v>385</v>
      </c>
      <c r="G437" s="27" t="s">
        <v>333</v>
      </c>
      <c r="H437" s="5">
        <f t="shared" si="22"/>
        <v>-4500</v>
      </c>
      <c r="I437" s="22">
        <f t="shared" si="21"/>
        <v>5.555555555555555</v>
      </c>
      <c r="K437" t="s">
        <v>260</v>
      </c>
      <c r="L437">
        <v>11</v>
      </c>
      <c r="M437" s="2">
        <v>450</v>
      </c>
    </row>
    <row r="438" spans="2:13" ht="12.75">
      <c r="B438" s="267">
        <v>1000</v>
      </c>
      <c r="C438" s="1" t="s">
        <v>386</v>
      </c>
      <c r="D438" s="12" t="s">
        <v>117</v>
      </c>
      <c r="E438" s="1" t="s">
        <v>24</v>
      </c>
      <c r="F438" s="46" t="s">
        <v>387</v>
      </c>
      <c r="G438" s="27" t="s">
        <v>334</v>
      </c>
      <c r="H438" s="5">
        <f t="shared" si="22"/>
        <v>-5500</v>
      </c>
      <c r="I438" s="22">
        <f t="shared" si="21"/>
        <v>2.2222222222222223</v>
      </c>
      <c r="K438" t="s">
        <v>260</v>
      </c>
      <c r="L438">
        <v>11</v>
      </c>
      <c r="M438" s="2">
        <v>450</v>
      </c>
    </row>
    <row r="439" spans="2:13" ht="12.75">
      <c r="B439" s="267">
        <v>1000</v>
      </c>
      <c r="C439" s="1" t="s">
        <v>388</v>
      </c>
      <c r="D439" s="12" t="s">
        <v>117</v>
      </c>
      <c r="E439" s="1" t="s">
        <v>24</v>
      </c>
      <c r="F439" s="46" t="s">
        <v>387</v>
      </c>
      <c r="G439" s="27" t="s">
        <v>334</v>
      </c>
      <c r="H439" s="5">
        <f t="shared" si="22"/>
        <v>-6500</v>
      </c>
      <c r="I439" s="22">
        <f t="shared" si="21"/>
        <v>2.2222222222222223</v>
      </c>
      <c r="K439" t="s">
        <v>260</v>
      </c>
      <c r="L439">
        <v>11</v>
      </c>
      <c r="M439" s="2">
        <v>450</v>
      </c>
    </row>
    <row r="440" spans="2:13" ht="12.75">
      <c r="B440" s="128">
        <v>2500</v>
      </c>
      <c r="C440" s="1" t="s">
        <v>389</v>
      </c>
      <c r="D440" s="12" t="s">
        <v>117</v>
      </c>
      <c r="E440" s="1" t="s">
        <v>24</v>
      </c>
      <c r="F440" s="137" t="s">
        <v>387</v>
      </c>
      <c r="G440" s="27" t="s">
        <v>34</v>
      </c>
      <c r="H440" s="5">
        <f t="shared" si="22"/>
        <v>-9000</v>
      </c>
      <c r="I440" s="22">
        <f t="shared" si="21"/>
        <v>5.555555555555555</v>
      </c>
      <c r="K440" t="s">
        <v>260</v>
      </c>
      <c r="L440">
        <v>11</v>
      </c>
      <c r="M440" s="2">
        <v>450</v>
      </c>
    </row>
    <row r="441" spans="2:13" ht="12.75">
      <c r="B441" s="128">
        <v>1500</v>
      </c>
      <c r="C441" s="1" t="s">
        <v>355</v>
      </c>
      <c r="D441" s="12" t="s">
        <v>117</v>
      </c>
      <c r="E441" s="1" t="s">
        <v>24</v>
      </c>
      <c r="F441" s="46" t="s">
        <v>390</v>
      </c>
      <c r="G441" s="27" t="s">
        <v>34</v>
      </c>
      <c r="H441" s="5">
        <f t="shared" si="22"/>
        <v>-10500</v>
      </c>
      <c r="I441" s="22">
        <f t="shared" si="21"/>
        <v>3.3333333333333335</v>
      </c>
      <c r="K441" t="s">
        <v>260</v>
      </c>
      <c r="L441">
        <v>11</v>
      </c>
      <c r="M441" s="2">
        <v>450</v>
      </c>
    </row>
    <row r="442" spans="1:13" s="63" customFormat="1" ht="12.75">
      <c r="A442" s="11"/>
      <c r="B442" s="131">
        <f>SUM(B436:B441)</f>
        <v>10500</v>
      </c>
      <c r="C442" s="11" t="s">
        <v>248</v>
      </c>
      <c r="D442" s="11"/>
      <c r="E442" s="11"/>
      <c r="F442" s="117"/>
      <c r="G442" s="18"/>
      <c r="H442" s="66">
        <v>0</v>
      </c>
      <c r="I442" s="62">
        <f t="shared" si="21"/>
        <v>23.333333333333332</v>
      </c>
      <c r="M442" s="2">
        <v>450</v>
      </c>
    </row>
    <row r="443" spans="2:13" ht="12.75">
      <c r="B443" s="128"/>
      <c r="H443" s="5">
        <f t="shared" si="22"/>
        <v>0</v>
      </c>
      <c r="I443" s="22">
        <f t="shared" si="21"/>
        <v>0</v>
      </c>
      <c r="M443" s="2">
        <v>450</v>
      </c>
    </row>
    <row r="444" spans="2:13" ht="12.75">
      <c r="B444" s="128"/>
      <c r="H444" s="5">
        <f t="shared" si="22"/>
        <v>0</v>
      </c>
      <c r="I444" s="22">
        <f t="shared" si="21"/>
        <v>0</v>
      </c>
      <c r="M444" s="2">
        <v>450</v>
      </c>
    </row>
    <row r="445" spans="2:13" ht="12.75">
      <c r="B445" s="128">
        <v>1200</v>
      </c>
      <c r="C445" s="1" t="s">
        <v>230</v>
      </c>
      <c r="D445" s="12" t="s">
        <v>117</v>
      </c>
      <c r="E445" s="1" t="s">
        <v>231</v>
      </c>
      <c r="F445" s="46" t="s">
        <v>387</v>
      </c>
      <c r="G445" s="27" t="s">
        <v>333</v>
      </c>
      <c r="H445" s="5">
        <f t="shared" si="22"/>
        <v>-1200</v>
      </c>
      <c r="I445" s="22">
        <v>2.4</v>
      </c>
      <c r="K445" t="s">
        <v>260</v>
      </c>
      <c r="L445">
        <v>11</v>
      </c>
      <c r="M445" s="2">
        <v>450</v>
      </c>
    </row>
    <row r="446" spans="2:13" ht="12.75">
      <c r="B446" s="128">
        <v>200</v>
      </c>
      <c r="C446" s="1" t="s">
        <v>230</v>
      </c>
      <c r="D446" s="12" t="s">
        <v>117</v>
      </c>
      <c r="E446" s="1" t="s">
        <v>231</v>
      </c>
      <c r="F446" s="46" t="s">
        <v>387</v>
      </c>
      <c r="G446" s="27" t="s">
        <v>334</v>
      </c>
      <c r="H446" s="5">
        <f t="shared" si="22"/>
        <v>-1400</v>
      </c>
      <c r="I446" s="22">
        <v>0.4</v>
      </c>
      <c r="K446" t="s">
        <v>260</v>
      </c>
      <c r="L446">
        <v>11</v>
      </c>
      <c r="M446" s="2">
        <v>450</v>
      </c>
    </row>
    <row r="447" spans="2:13" ht="12.75">
      <c r="B447" s="128">
        <v>1200</v>
      </c>
      <c r="C447" s="1" t="s">
        <v>230</v>
      </c>
      <c r="D447" s="12" t="s">
        <v>117</v>
      </c>
      <c r="E447" s="1" t="s">
        <v>231</v>
      </c>
      <c r="F447" s="46" t="s">
        <v>387</v>
      </c>
      <c r="G447" s="27" t="s">
        <v>33</v>
      </c>
      <c r="H447" s="5">
        <f t="shared" si="22"/>
        <v>-2600</v>
      </c>
      <c r="I447" s="22">
        <v>2.4</v>
      </c>
      <c r="K447" t="s">
        <v>260</v>
      </c>
      <c r="L447">
        <v>11</v>
      </c>
      <c r="M447" s="2">
        <v>450</v>
      </c>
    </row>
    <row r="448" spans="2:13" ht="12.75">
      <c r="B448" s="128">
        <v>1300</v>
      </c>
      <c r="C448" s="1" t="s">
        <v>230</v>
      </c>
      <c r="D448" s="12" t="s">
        <v>117</v>
      </c>
      <c r="E448" s="1" t="s">
        <v>231</v>
      </c>
      <c r="F448" s="46" t="s">
        <v>387</v>
      </c>
      <c r="G448" s="27" t="s">
        <v>34</v>
      </c>
      <c r="H448" s="5">
        <f t="shared" si="22"/>
        <v>-3900</v>
      </c>
      <c r="I448" s="22">
        <v>2.6</v>
      </c>
      <c r="K448" t="s">
        <v>260</v>
      </c>
      <c r="L448">
        <v>11</v>
      </c>
      <c r="M448" s="2">
        <v>450</v>
      </c>
    </row>
    <row r="449" spans="1:13" s="63" customFormat="1" ht="12.75">
      <c r="A449" s="11"/>
      <c r="B449" s="131">
        <f>SUM(B445:B448)</f>
        <v>3900</v>
      </c>
      <c r="C449" s="11"/>
      <c r="D449" s="11"/>
      <c r="E449" s="11" t="s">
        <v>231</v>
      </c>
      <c r="F449" s="117"/>
      <c r="G449" s="18"/>
      <c r="H449" s="66">
        <v>0</v>
      </c>
      <c r="I449" s="62">
        <f t="shared" si="21"/>
        <v>8.666666666666666</v>
      </c>
      <c r="M449" s="2">
        <v>450</v>
      </c>
    </row>
    <row r="450" spans="2:13" ht="12.75">
      <c r="B450" s="128"/>
      <c r="H450" s="5">
        <f t="shared" si="22"/>
        <v>0</v>
      </c>
      <c r="I450" s="22">
        <f t="shared" si="21"/>
        <v>0</v>
      </c>
      <c r="M450" s="2">
        <v>450</v>
      </c>
    </row>
    <row r="451" spans="2:13" ht="12.75">
      <c r="B451" s="128"/>
      <c r="H451" s="5">
        <f t="shared" si="22"/>
        <v>0</v>
      </c>
      <c r="I451" s="22">
        <f t="shared" si="21"/>
        <v>0</v>
      </c>
      <c r="M451" s="2">
        <v>450</v>
      </c>
    </row>
    <row r="452" spans="2:13" ht="12.75">
      <c r="B452" s="128">
        <v>4000</v>
      </c>
      <c r="C452" s="1" t="s">
        <v>249</v>
      </c>
      <c r="D452" s="12" t="s">
        <v>117</v>
      </c>
      <c r="E452" s="1" t="s">
        <v>24</v>
      </c>
      <c r="F452" s="46" t="s">
        <v>391</v>
      </c>
      <c r="G452" s="27" t="s">
        <v>333</v>
      </c>
      <c r="H452" s="5">
        <f t="shared" si="22"/>
        <v>-4000</v>
      </c>
      <c r="I452" s="22">
        <v>10</v>
      </c>
      <c r="K452" t="s">
        <v>260</v>
      </c>
      <c r="L452">
        <v>11</v>
      </c>
      <c r="M452" s="2">
        <v>450</v>
      </c>
    </row>
    <row r="453" spans="2:13" ht="12.75">
      <c r="B453" s="128">
        <v>4000</v>
      </c>
      <c r="C453" s="1" t="s">
        <v>249</v>
      </c>
      <c r="D453" s="12" t="s">
        <v>117</v>
      </c>
      <c r="E453" s="1" t="s">
        <v>24</v>
      </c>
      <c r="F453" s="46" t="s">
        <v>391</v>
      </c>
      <c r="G453" s="27" t="s">
        <v>334</v>
      </c>
      <c r="H453" s="5">
        <f t="shared" si="22"/>
        <v>-8000</v>
      </c>
      <c r="I453" s="22">
        <v>10</v>
      </c>
      <c r="K453" t="s">
        <v>260</v>
      </c>
      <c r="L453">
        <v>11</v>
      </c>
      <c r="M453" s="2">
        <v>450</v>
      </c>
    </row>
    <row r="454" spans="2:13" ht="12.75">
      <c r="B454" s="128">
        <v>4000</v>
      </c>
      <c r="C454" s="1" t="s">
        <v>249</v>
      </c>
      <c r="D454" s="12" t="s">
        <v>117</v>
      </c>
      <c r="E454" s="1" t="s">
        <v>24</v>
      </c>
      <c r="F454" s="46" t="s">
        <v>391</v>
      </c>
      <c r="G454" s="27" t="s">
        <v>33</v>
      </c>
      <c r="H454" s="5">
        <f t="shared" si="22"/>
        <v>-12000</v>
      </c>
      <c r="I454" s="22">
        <v>10</v>
      </c>
      <c r="K454" t="s">
        <v>260</v>
      </c>
      <c r="L454">
        <v>11</v>
      </c>
      <c r="M454" s="2">
        <v>450</v>
      </c>
    </row>
    <row r="455" spans="1:13" s="63" customFormat="1" ht="12.75">
      <c r="A455" s="11"/>
      <c r="B455" s="131">
        <f>SUM(B452:B454)</f>
        <v>12000</v>
      </c>
      <c r="C455" s="11" t="s">
        <v>249</v>
      </c>
      <c r="D455" s="11"/>
      <c r="E455" s="11"/>
      <c r="F455" s="117"/>
      <c r="G455" s="18"/>
      <c r="H455" s="66">
        <v>0</v>
      </c>
      <c r="I455" s="62">
        <f t="shared" si="21"/>
        <v>26.666666666666668</v>
      </c>
      <c r="M455" s="2">
        <v>450</v>
      </c>
    </row>
    <row r="456" spans="2:13" ht="12.75">
      <c r="B456" s="128"/>
      <c r="H456" s="5">
        <f t="shared" si="22"/>
        <v>0</v>
      </c>
      <c r="I456" s="22">
        <f t="shared" si="21"/>
        <v>0</v>
      </c>
      <c r="M456" s="2">
        <v>450</v>
      </c>
    </row>
    <row r="457" spans="2:13" ht="12.75">
      <c r="B457" s="128"/>
      <c r="H457" s="5">
        <f t="shared" si="22"/>
        <v>0</v>
      </c>
      <c r="I457" s="22">
        <f t="shared" si="21"/>
        <v>0</v>
      </c>
      <c r="M457" s="2">
        <v>450</v>
      </c>
    </row>
    <row r="458" spans="2:13" ht="12.75">
      <c r="B458" s="128">
        <v>2000</v>
      </c>
      <c r="C458" s="1" t="s">
        <v>25</v>
      </c>
      <c r="D458" s="12" t="s">
        <v>117</v>
      </c>
      <c r="E458" s="1" t="s">
        <v>24</v>
      </c>
      <c r="F458" s="46" t="s">
        <v>387</v>
      </c>
      <c r="G458" s="27" t="s">
        <v>333</v>
      </c>
      <c r="H458" s="5">
        <f t="shared" si="22"/>
        <v>-2000</v>
      </c>
      <c r="I458" s="22">
        <v>4</v>
      </c>
      <c r="K458" t="s">
        <v>260</v>
      </c>
      <c r="L458">
        <v>11</v>
      </c>
      <c r="M458" s="2">
        <v>450</v>
      </c>
    </row>
    <row r="459" spans="2:13" ht="12.75">
      <c r="B459" s="128">
        <v>2000</v>
      </c>
      <c r="C459" s="1" t="s">
        <v>25</v>
      </c>
      <c r="D459" s="12" t="s">
        <v>117</v>
      </c>
      <c r="E459" s="1" t="s">
        <v>24</v>
      </c>
      <c r="F459" s="46" t="s">
        <v>387</v>
      </c>
      <c r="G459" s="27" t="s">
        <v>334</v>
      </c>
      <c r="H459" s="5">
        <f t="shared" si="22"/>
        <v>-4000</v>
      </c>
      <c r="I459" s="22">
        <v>4</v>
      </c>
      <c r="K459" t="s">
        <v>260</v>
      </c>
      <c r="L459">
        <v>11</v>
      </c>
      <c r="M459" s="2">
        <v>450</v>
      </c>
    </row>
    <row r="460" spans="2:13" ht="12.75">
      <c r="B460" s="128">
        <v>2000</v>
      </c>
      <c r="C460" s="1" t="s">
        <v>25</v>
      </c>
      <c r="D460" s="12" t="s">
        <v>117</v>
      </c>
      <c r="E460" s="1" t="s">
        <v>24</v>
      </c>
      <c r="F460" s="46" t="s">
        <v>387</v>
      </c>
      <c r="G460" s="27" t="s">
        <v>33</v>
      </c>
      <c r="H460" s="5">
        <f t="shared" si="22"/>
        <v>-6000</v>
      </c>
      <c r="I460" s="22">
        <v>4</v>
      </c>
      <c r="K460" t="s">
        <v>260</v>
      </c>
      <c r="L460">
        <v>11</v>
      </c>
      <c r="M460" s="2">
        <v>450</v>
      </c>
    </row>
    <row r="461" spans="2:13" ht="12.75">
      <c r="B461" s="128">
        <v>2000</v>
      </c>
      <c r="C461" s="1" t="s">
        <v>25</v>
      </c>
      <c r="D461" s="12" t="s">
        <v>117</v>
      </c>
      <c r="E461" s="1" t="s">
        <v>24</v>
      </c>
      <c r="F461" s="46" t="s">
        <v>387</v>
      </c>
      <c r="G461" s="27" t="s">
        <v>34</v>
      </c>
      <c r="H461" s="5">
        <f t="shared" si="22"/>
        <v>-8000</v>
      </c>
      <c r="I461" s="22">
        <v>4</v>
      </c>
      <c r="K461" t="s">
        <v>260</v>
      </c>
      <c r="L461">
        <v>11</v>
      </c>
      <c r="M461" s="2">
        <v>450</v>
      </c>
    </row>
    <row r="462" spans="1:13" s="63" customFormat="1" ht="12.75">
      <c r="A462" s="11"/>
      <c r="B462" s="131">
        <f>SUM(B458:B461)</f>
        <v>8000</v>
      </c>
      <c r="C462" s="11" t="s">
        <v>25</v>
      </c>
      <c r="D462" s="11"/>
      <c r="E462" s="11"/>
      <c r="F462" s="117"/>
      <c r="G462" s="18"/>
      <c r="H462" s="66">
        <v>0</v>
      </c>
      <c r="I462" s="62">
        <f t="shared" si="21"/>
        <v>17.77777777777778</v>
      </c>
      <c r="M462" s="2">
        <v>450</v>
      </c>
    </row>
    <row r="463" spans="2:13" ht="12.75">
      <c r="B463" s="128"/>
      <c r="H463" s="5">
        <f t="shared" si="22"/>
        <v>0</v>
      </c>
      <c r="I463" s="22">
        <f t="shared" si="21"/>
        <v>0</v>
      </c>
      <c r="M463" s="2">
        <v>450</v>
      </c>
    </row>
    <row r="464" spans="2:13" ht="12.75">
      <c r="B464" s="128"/>
      <c r="H464" s="5">
        <f t="shared" si="22"/>
        <v>0</v>
      </c>
      <c r="I464" s="22">
        <f t="shared" si="21"/>
        <v>0</v>
      </c>
      <c r="M464" s="2">
        <v>450</v>
      </c>
    </row>
    <row r="465" spans="1:13" ht="12.75">
      <c r="A465" s="65"/>
      <c r="B465" s="267">
        <v>1500</v>
      </c>
      <c r="C465" s="65" t="s">
        <v>258</v>
      </c>
      <c r="D465" s="65" t="s">
        <v>117</v>
      </c>
      <c r="E465" s="65" t="s">
        <v>259</v>
      </c>
      <c r="F465" s="73" t="s">
        <v>387</v>
      </c>
      <c r="G465" s="27" t="s">
        <v>334</v>
      </c>
      <c r="H465" s="5">
        <f t="shared" si="22"/>
        <v>-1500</v>
      </c>
      <c r="I465" s="273">
        <v>3</v>
      </c>
      <c r="J465" s="74"/>
      <c r="K465" s="75" t="s">
        <v>260</v>
      </c>
      <c r="L465">
        <v>11</v>
      </c>
      <c r="M465" s="2">
        <v>450</v>
      </c>
    </row>
    <row r="466" spans="2:13" ht="12.75">
      <c r="B466" s="128">
        <v>1000</v>
      </c>
      <c r="C466" s="1" t="s">
        <v>258</v>
      </c>
      <c r="D466" s="12" t="s">
        <v>117</v>
      </c>
      <c r="E466" s="1" t="s">
        <v>259</v>
      </c>
      <c r="F466" s="46" t="s">
        <v>387</v>
      </c>
      <c r="G466" s="27" t="s">
        <v>33</v>
      </c>
      <c r="H466" s="5">
        <f t="shared" si="22"/>
        <v>-2500</v>
      </c>
      <c r="I466" s="22">
        <v>2</v>
      </c>
      <c r="K466" t="s">
        <v>260</v>
      </c>
      <c r="L466">
        <v>11</v>
      </c>
      <c r="M466" s="2">
        <v>450</v>
      </c>
    </row>
    <row r="467" spans="2:13" ht="12.75">
      <c r="B467" s="128">
        <v>1000</v>
      </c>
      <c r="C467" s="1" t="s">
        <v>258</v>
      </c>
      <c r="D467" s="12" t="s">
        <v>117</v>
      </c>
      <c r="E467" s="1" t="s">
        <v>259</v>
      </c>
      <c r="F467" s="46" t="s">
        <v>387</v>
      </c>
      <c r="G467" s="27" t="s">
        <v>34</v>
      </c>
      <c r="H467" s="5">
        <f t="shared" si="22"/>
        <v>-3500</v>
      </c>
      <c r="I467" s="22">
        <v>2</v>
      </c>
      <c r="K467" t="s">
        <v>260</v>
      </c>
      <c r="L467">
        <v>11</v>
      </c>
      <c r="M467" s="2">
        <v>450</v>
      </c>
    </row>
    <row r="468" spans="1:13" s="63" customFormat="1" ht="12.75">
      <c r="A468" s="11"/>
      <c r="B468" s="131">
        <f>SUM(B465:B467)</f>
        <v>3500</v>
      </c>
      <c r="C468" s="11"/>
      <c r="D468" s="11"/>
      <c r="E468" s="11" t="s">
        <v>259</v>
      </c>
      <c r="F468" s="117"/>
      <c r="G468" s="18"/>
      <c r="H468" s="66">
        <v>0</v>
      </c>
      <c r="I468" s="62">
        <f aca="true" t="shared" si="23" ref="I468:I499">+B468/M468</f>
        <v>7.777777777777778</v>
      </c>
      <c r="M468" s="2">
        <v>450</v>
      </c>
    </row>
    <row r="469" spans="2:13" ht="12.75">
      <c r="B469" s="128"/>
      <c r="H469" s="5">
        <f t="shared" si="22"/>
        <v>0</v>
      </c>
      <c r="I469" s="22">
        <f t="shared" si="23"/>
        <v>0</v>
      </c>
      <c r="M469" s="2">
        <v>450</v>
      </c>
    </row>
    <row r="470" spans="2:13" ht="12.75">
      <c r="B470" s="128"/>
      <c r="H470" s="5">
        <f t="shared" si="22"/>
        <v>0</v>
      </c>
      <c r="I470" s="22">
        <f t="shared" si="23"/>
        <v>0</v>
      </c>
      <c r="M470" s="2">
        <v>450</v>
      </c>
    </row>
    <row r="471" spans="2:13" ht="12.75">
      <c r="B471" s="128"/>
      <c r="H471" s="5">
        <f t="shared" si="22"/>
        <v>0</v>
      </c>
      <c r="I471" s="22">
        <f t="shared" si="23"/>
        <v>0</v>
      </c>
      <c r="M471" s="2">
        <v>450</v>
      </c>
    </row>
    <row r="472" spans="2:13" ht="12.75">
      <c r="B472" s="128"/>
      <c r="H472" s="5">
        <f t="shared" si="22"/>
        <v>0</v>
      </c>
      <c r="I472" s="22">
        <f t="shared" si="23"/>
        <v>0</v>
      </c>
      <c r="M472" s="2">
        <v>450</v>
      </c>
    </row>
    <row r="473" spans="1:13" s="63" customFormat="1" ht="12.75">
      <c r="A473" s="11"/>
      <c r="B473" s="129">
        <f>+B476+B480+B484+B488+B492+B496+B500</f>
        <v>20300</v>
      </c>
      <c r="C473" s="58" t="s">
        <v>165</v>
      </c>
      <c r="D473" s="59" t="s">
        <v>166</v>
      </c>
      <c r="E473" s="58" t="s">
        <v>130</v>
      </c>
      <c r="F473" s="122" t="s">
        <v>131</v>
      </c>
      <c r="G473" s="60" t="s">
        <v>132</v>
      </c>
      <c r="H473" s="61"/>
      <c r="I473" s="62">
        <f>+B473/M473</f>
        <v>45.111111111111114</v>
      </c>
      <c r="J473" s="62"/>
      <c r="K473" s="62"/>
      <c r="M473" s="2">
        <v>450</v>
      </c>
    </row>
    <row r="474" spans="2:13" ht="12.75">
      <c r="B474" s="130"/>
      <c r="H474" s="5">
        <f t="shared" si="22"/>
        <v>0</v>
      </c>
      <c r="I474" s="22">
        <f t="shared" si="23"/>
        <v>0</v>
      </c>
      <c r="M474" s="2">
        <v>450</v>
      </c>
    </row>
    <row r="475" spans="2:13" ht="12.75">
      <c r="B475" s="130">
        <v>5000</v>
      </c>
      <c r="C475" s="1" t="s">
        <v>185</v>
      </c>
      <c r="D475" s="1" t="s">
        <v>117</v>
      </c>
      <c r="E475" s="1" t="s">
        <v>270</v>
      </c>
      <c r="F475" s="46" t="s">
        <v>392</v>
      </c>
      <c r="G475" s="27" t="s">
        <v>33</v>
      </c>
      <c r="H475" s="5">
        <f t="shared" si="22"/>
        <v>-5000</v>
      </c>
      <c r="I475" s="22">
        <f t="shared" si="23"/>
        <v>11.11111111111111</v>
      </c>
      <c r="K475" t="s">
        <v>185</v>
      </c>
      <c r="L475">
        <v>12</v>
      </c>
      <c r="M475" s="2">
        <v>450</v>
      </c>
    </row>
    <row r="476" spans="1:13" s="63" customFormat="1" ht="12.75">
      <c r="A476" s="11"/>
      <c r="B476" s="129">
        <f>SUM(B475)</f>
        <v>5000</v>
      </c>
      <c r="C476" s="11" t="s">
        <v>185</v>
      </c>
      <c r="D476" s="11"/>
      <c r="E476" s="11"/>
      <c r="F476" s="117"/>
      <c r="G476" s="18"/>
      <c r="H476" s="66">
        <v>0</v>
      </c>
      <c r="I476" s="62">
        <f t="shared" si="23"/>
        <v>11.11111111111111</v>
      </c>
      <c r="M476" s="2">
        <v>450</v>
      </c>
    </row>
    <row r="477" spans="2:13" ht="12.75">
      <c r="B477" s="130"/>
      <c r="H477" s="5">
        <f t="shared" si="22"/>
        <v>0</v>
      </c>
      <c r="I477" s="22">
        <f t="shared" si="23"/>
        <v>0</v>
      </c>
      <c r="M477" s="2">
        <v>450</v>
      </c>
    </row>
    <row r="478" spans="1:13" ht="12.75">
      <c r="A478" s="12"/>
      <c r="B478" s="130"/>
      <c r="H478" s="5">
        <f t="shared" si="22"/>
        <v>0</v>
      </c>
      <c r="I478" s="22">
        <f t="shared" si="23"/>
        <v>0</v>
      </c>
      <c r="M478" s="2">
        <v>450</v>
      </c>
    </row>
    <row r="479" spans="2:13" ht="12.75">
      <c r="B479" s="130">
        <v>3500</v>
      </c>
      <c r="C479" s="1" t="s">
        <v>393</v>
      </c>
      <c r="D479" s="12" t="s">
        <v>277</v>
      </c>
      <c r="E479" s="1" t="s">
        <v>336</v>
      </c>
      <c r="F479" s="46" t="s">
        <v>394</v>
      </c>
      <c r="G479" s="27" t="s">
        <v>33</v>
      </c>
      <c r="H479" s="5">
        <f t="shared" si="22"/>
        <v>-3500</v>
      </c>
      <c r="I479" s="22">
        <f t="shared" si="23"/>
        <v>7.777777777777778</v>
      </c>
      <c r="K479" s="15" t="s">
        <v>270</v>
      </c>
      <c r="L479">
        <v>12</v>
      </c>
      <c r="M479" s="2">
        <v>450</v>
      </c>
    </row>
    <row r="480" spans="1:13" s="63" customFormat="1" ht="12.75">
      <c r="A480" s="11"/>
      <c r="B480" s="129">
        <f>SUM(B479)</f>
        <v>3500</v>
      </c>
      <c r="C480" s="11" t="s">
        <v>248</v>
      </c>
      <c r="D480" s="11"/>
      <c r="E480" s="11"/>
      <c r="F480" s="117"/>
      <c r="G480" s="18"/>
      <c r="H480" s="66">
        <v>0</v>
      </c>
      <c r="I480" s="62">
        <f t="shared" si="23"/>
        <v>7.777777777777778</v>
      </c>
      <c r="M480" s="2">
        <v>450</v>
      </c>
    </row>
    <row r="481" spans="2:13" ht="12.75">
      <c r="B481" s="130"/>
      <c r="H481" s="5">
        <f>H480-B481</f>
        <v>0</v>
      </c>
      <c r="I481" s="22">
        <f t="shared" si="23"/>
        <v>0</v>
      </c>
      <c r="M481" s="2">
        <v>450</v>
      </c>
    </row>
    <row r="482" spans="2:13" ht="12.75">
      <c r="B482" s="130"/>
      <c r="H482" s="5">
        <f>H481-B482</f>
        <v>0</v>
      </c>
      <c r="I482" s="22">
        <f t="shared" si="23"/>
        <v>0</v>
      </c>
      <c r="M482" s="2">
        <v>450</v>
      </c>
    </row>
    <row r="483" spans="2:13" ht="12.75">
      <c r="B483" s="130">
        <v>1600</v>
      </c>
      <c r="C483" s="1" t="s">
        <v>230</v>
      </c>
      <c r="D483" s="12" t="s">
        <v>277</v>
      </c>
      <c r="E483" s="1" t="s">
        <v>292</v>
      </c>
      <c r="F483" s="46" t="s">
        <v>395</v>
      </c>
      <c r="G483" s="27" t="s">
        <v>33</v>
      </c>
      <c r="H483" s="5">
        <f>H482-B483</f>
        <v>-1600</v>
      </c>
      <c r="I483" s="22">
        <f t="shared" si="23"/>
        <v>3.5555555555555554</v>
      </c>
      <c r="K483" s="15" t="s">
        <v>270</v>
      </c>
      <c r="L483">
        <v>12</v>
      </c>
      <c r="M483" s="2">
        <v>450</v>
      </c>
    </row>
    <row r="484" spans="1:13" s="63" customFormat="1" ht="12.75">
      <c r="A484" s="11"/>
      <c r="B484" s="129">
        <f>SUM(B483)</f>
        <v>1600</v>
      </c>
      <c r="C484" s="11"/>
      <c r="D484" s="11"/>
      <c r="E484" s="11" t="s">
        <v>231</v>
      </c>
      <c r="F484" s="117"/>
      <c r="G484" s="18"/>
      <c r="H484" s="66">
        <v>0</v>
      </c>
      <c r="I484" s="62">
        <f t="shared" si="23"/>
        <v>3.5555555555555554</v>
      </c>
      <c r="M484" s="2">
        <v>450</v>
      </c>
    </row>
    <row r="485" spans="2:13" ht="12.75">
      <c r="B485" s="130"/>
      <c r="H485" s="5">
        <f>H484-B485</f>
        <v>0</v>
      </c>
      <c r="I485" s="22">
        <f t="shared" si="23"/>
        <v>0</v>
      </c>
      <c r="M485" s="2">
        <v>450</v>
      </c>
    </row>
    <row r="486" spans="2:13" ht="12.75">
      <c r="B486" s="130"/>
      <c r="H486" s="5">
        <f>H485-B486</f>
        <v>0</v>
      </c>
      <c r="I486" s="22">
        <f t="shared" si="23"/>
        <v>0</v>
      </c>
      <c r="M486" s="2">
        <v>450</v>
      </c>
    </row>
    <row r="487" spans="2:13" ht="12.75">
      <c r="B487" s="130">
        <v>5000</v>
      </c>
      <c r="C487" s="1" t="s">
        <v>249</v>
      </c>
      <c r="D487" s="12" t="s">
        <v>277</v>
      </c>
      <c r="E487" s="1" t="s">
        <v>336</v>
      </c>
      <c r="F487" s="46" t="s">
        <v>396</v>
      </c>
      <c r="G487" s="27" t="s">
        <v>33</v>
      </c>
      <c r="H487" s="5">
        <f>H486-B487</f>
        <v>-5000</v>
      </c>
      <c r="I487" s="22">
        <f t="shared" si="23"/>
        <v>11.11111111111111</v>
      </c>
      <c r="K487" s="15" t="s">
        <v>270</v>
      </c>
      <c r="L487">
        <v>12</v>
      </c>
      <c r="M487" s="2">
        <v>450</v>
      </c>
    </row>
    <row r="488" spans="1:13" s="63" customFormat="1" ht="12.75">
      <c r="A488" s="11"/>
      <c r="B488" s="129">
        <f>SUM(B487)</f>
        <v>5000</v>
      </c>
      <c r="C488" s="11" t="s">
        <v>249</v>
      </c>
      <c r="D488" s="11"/>
      <c r="E488" s="11"/>
      <c r="F488" s="117"/>
      <c r="G488" s="18"/>
      <c r="H488" s="66">
        <v>0</v>
      </c>
      <c r="I488" s="62">
        <f t="shared" si="23"/>
        <v>11.11111111111111</v>
      </c>
      <c r="M488" s="2">
        <v>450</v>
      </c>
    </row>
    <row r="489" spans="2:13" ht="12.75">
      <c r="B489" s="130"/>
      <c r="H489" s="5">
        <f>H488-B489</f>
        <v>0</v>
      </c>
      <c r="I489" s="22">
        <f t="shared" si="23"/>
        <v>0</v>
      </c>
      <c r="M489" s="2">
        <v>450</v>
      </c>
    </row>
    <row r="490" spans="2:13" ht="12.75">
      <c r="B490" s="130"/>
      <c r="H490" s="5">
        <f>H489-B490</f>
        <v>0</v>
      </c>
      <c r="I490" s="22">
        <f t="shared" si="23"/>
        <v>0</v>
      </c>
      <c r="M490" s="2">
        <v>450</v>
      </c>
    </row>
    <row r="491" spans="2:13" ht="12.75">
      <c r="B491" s="130">
        <v>2000</v>
      </c>
      <c r="C491" s="1" t="s">
        <v>25</v>
      </c>
      <c r="D491" s="12" t="s">
        <v>277</v>
      </c>
      <c r="E491" s="1" t="s">
        <v>336</v>
      </c>
      <c r="F491" s="46" t="s">
        <v>395</v>
      </c>
      <c r="G491" s="27" t="s">
        <v>33</v>
      </c>
      <c r="H491" s="5">
        <f>H490-B491</f>
        <v>-2000</v>
      </c>
      <c r="I491" s="22">
        <f t="shared" si="23"/>
        <v>4.444444444444445</v>
      </c>
      <c r="K491" s="15" t="s">
        <v>270</v>
      </c>
      <c r="L491">
        <v>12</v>
      </c>
      <c r="M491" s="2">
        <v>450</v>
      </c>
    </row>
    <row r="492" spans="1:13" s="63" customFormat="1" ht="12.75">
      <c r="A492" s="11"/>
      <c r="B492" s="129">
        <f>SUM(B491)</f>
        <v>2000</v>
      </c>
      <c r="C492" s="11" t="s">
        <v>25</v>
      </c>
      <c r="D492" s="11"/>
      <c r="E492" s="11"/>
      <c r="F492" s="117"/>
      <c r="G492" s="18"/>
      <c r="H492" s="66">
        <v>0</v>
      </c>
      <c r="I492" s="62">
        <f t="shared" si="23"/>
        <v>4.444444444444445</v>
      </c>
      <c r="M492" s="2">
        <v>450</v>
      </c>
    </row>
    <row r="493" spans="2:13" ht="12.75">
      <c r="B493" s="130"/>
      <c r="H493" s="5">
        <f>H492-B493</f>
        <v>0</v>
      </c>
      <c r="I493" s="22">
        <f t="shared" si="23"/>
        <v>0</v>
      </c>
      <c r="M493" s="2">
        <v>450</v>
      </c>
    </row>
    <row r="494" spans="2:13" ht="12.75">
      <c r="B494" s="130"/>
      <c r="H494" s="5">
        <f>H493-B494</f>
        <v>0</v>
      </c>
      <c r="I494" s="22">
        <f t="shared" si="23"/>
        <v>0</v>
      </c>
      <c r="M494" s="2">
        <v>450</v>
      </c>
    </row>
    <row r="495" spans="2:13" ht="12.75">
      <c r="B495" s="130">
        <v>1200</v>
      </c>
      <c r="C495" s="1" t="s">
        <v>295</v>
      </c>
      <c r="D495" s="12" t="s">
        <v>277</v>
      </c>
      <c r="E495" s="1" t="s">
        <v>296</v>
      </c>
      <c r="F495" s="46" t="s">
        <v>395</v>
      </c>
      <c r="G495" s="27" t="s">
        <v>33</v>
      </c>
      <c r="H495" s="5">
        <f>H494-B495</f>
        <v>-1200</v>
      </c>
      <c r="I495" s="22">
        <f t="shared" si="23"/>
        <v>2.6666666666666665</v>
      </c>
      <c r="K495" s="15" t="s">
        <v>270</v>
      </c>
      <c r="L495">
        <v>12</v>
      </c>
      <c r="M495" s="2">
        <v>450</v>
      </c>
    </row>
    <row r="496" spans="1:13" s="63" customFormat="1" ht="12.75">
      <c r="A496" s="11"/>
      <c r="B496" s="129">
        <f>SUM(B495)</f>
        <v>1200</v>
      </c>
      <c r="C496" s="11"/>
      <c r="D496" s="11"/>
      <c r="E496" s="11" t="s">
        <v>259</v>
      </c>
      <c r="F496" s="117"/>
      <c r="G496" s="18"/>
      <c r="H496" s="66">
        <v>0</v>
      </c>
      <c r="I496" s="62">
        <f t="shared" si="23"/>
        <v>2.6666666666666665</v>
      </c>
      <c r="M496" s="2">
        <v>450</v>
      </c>
    </row>
    <row r="497" spans="2:13" ht="12.75">
      <c r="B497" s="130"/>
      <c r="H497" s="5">
        <f>H496-B497</f>
        <v>0</v>
      </c>
      <c r="I497" s="22">
        <f t="shared" si="23"/>
        <v>0</v>
      </c>
      <c r="M497" s="2">
        <v>450</v>
      </c>
    </row>
    <row r="498" spans="2:13" ht="12.75">
      <c r="B498" s="130"/>
      <c r="H498" s="5">
        <f>H497-B498</f>
        <v>0</v>
      </c>
      <c r="I498" s="22">
        <f t="shared" si="23"/>
        <v>0</v>
      </c>
      <c r="M498" s="2">
        <v>450</v>
      </c>
    </row>
    <row r="499" spans="2:13" ht="12.75">
      <c r="B499" s="263">
        <v>2000</v>
      </c>
      <c r="C499" s="1" t="s">
        <v>397</v>
      </c>
      <c r="D499" s="12" t="s">
        <v>277</v>
      </c>
      <c r="E499" s="1" t="s">
        <v>297</v>
      </c>
      <c r="F499" s="46" t="s">
        <v>395</v>
      </c>
      <c r="G499" s="27" t="s">
        <v>33</v>
      </c>
      <c r="H499" s="5">
        <f>H498-B499</f>
        <v>-2000</v>
      </c>
      <c r="I499" s="22">
        <f t="shared" si="23"/>
        <v>4.444444444444445</v>
      </c>
      <c r="K499" s="15" t="s">
        <v>270</v>
      </c>
      <c r="L499">
        <v>12</v>
      </c>
      <c r="M499" s="2">
        <v>450</v>
      </c>
    </row>
    <row r="500" spans="1:13" s="63" customFormat="1" ht="12.75">
      <c r="A500" s="11"/>
      <c r="B500" s="129">
        <f>SUM(B499)</f>
        <v>2000</v>
      </c>
      <c r="C500" s="11"/>
      <c r="D500" s="11"/>
      <c r="E500" s="11" t="s">
        <v>297</v>
      </c>
      <c r="F500" s="117"/>
      <c r="G500" s="18"/>
      <c r="H500" s="66">
        <v>0</v>
      </c>
      <c r="I500" s="62">
        <f>+B500/M500</f>
        <v>4.444444444444445</v>
      </c>
      <c r="M500" s="2">
        <v>450</v>
      </c>
    </row>
    <row r="501" spans="2:13" ht="12.75">
      <c r="B501" s="267"/>
      <c r="D501" s="12"/>
      <c r="G501" s="30"/>
      <c r="H501" s="5">
        <f aca="true" t="shared" si="24" ref="H501:H564">H500-B501</f>
        <v>0</v>
      </c>
      <c r="I501" s="22">
        <f aca="true" t="shared" si="25" ref="I501:I563">+B501/M501</f>
        <v>0</v>
      </c>
      <c r="M501" s="2">
        <v>450</v>
      </c>
    </row>
    <row r="502" spans="2:13" ht="12.75">
      <c r="B502" s="267"/>
      <c r="C502" s="65"/>
      <c r="D502" s="12"/>
      <c r="E502" s="65"/>
      <c r="G502" s="30"/>
      <c r="H502" s="5">
        <f t="shared" si="24"/>
        <v>0</v>
      </c>
      <c r="I502" s="22">
        <f t="shared" si="25"/>
        <v>0</v>
      </c>
      <c r="M502" s="2">
        <v>450</v>
      </c>
    </row>
    <row r="503" spans="2:13" ht="12.75">
      <c r="B503" s="267"/>
      <c r="C503" s="12"/>
      <c r="D503" s="12"/>
      <c r="E503" s="31"/>
      <c r="G503" s="32"/>
      <c r="H503" s="5">
        <f t="shared" si="24"/>
        <v>0</v>
      </c>
      <c r="I503" s="22">
        <f t="shared" si="25"/>
        <v>0</v>
      </c>
      <c r="M503" s="2">
        <v>450</v>
      </c>
    </row>
    <row r="504" spans="2:13" ht="12.75">
      <c r="B504" s="267"/>
      <c r="C504" s="12"/>
      <c r="D504" s="12"/>
      <c r="E504" s="12"/>
      <c r="G504" s="29"/>
      <c r="H504" s="5">
        <f t="shared" si="24"/>
        <v>0</v>
      </c>
      <c r="I504" s="22">
        <f t="shared" si="25"/>
        <v>0</v>
      </c>
      <c r="M504" s="2">
        <v>450</v>
      </c>
    </row>
    <row r="505" spans="1:13" s="63" customFormat="1" ht="12.75">
      <c r="A505" s="11"/>
      <c r="B505" s="131">
        <f>+B509+B521+B529+B539+B544+B548</f>
        <v>45610</v>
      </c>
      <c r="C505" s="58" t="s">
        <v>167</v>
      </c>
      <c r="D505" s="59" t="s">
        <v>168</v>
      </c>
      <c r="E505" s="58" t="s">
        <v>143</v>
      </c>
      <c r="F505" s="122" t="s">
        <v>144</v>
      </c>
      <c r="G505" s="60" t="s">
        <v>137</v>
      </c>
      <c r="H505" s="61"/>
      <c r="I505" s="62">
        <f>+B505/M505</f>
        <v>101.35555555555555</v>
      </c>
      <c r="J505" s="62"/>
      <c r="K505" s="62"/>
      <c r="M505" s="2">
        <v>450</v>
      </c>
    </row>
    <row r="506" spans="2:13" ht="12.75">
      <c r="B506" s="128"/>
      <c r="C506" s="12"/>
      <c r="D506" s="12"/>
      <c r="H506" s="5">
        <f t="shared" si="24"/>
        <v>0</v>
      </c>
      <c r="I506" s="22">
        <f t="shared" si="25"/>
        <v>0</v>
      </c>
      <c r="M506" s="2">
        <v>450</v>
      </c>
    </row>
    <row r="507" spans="2:13" ht="12.75">
      <c r="B507" s="270">
        <v>5000</v>
      </c>
      <c r="C507" s="12" t="s">
        <v>185</v>
      </c>
      <c r="D507" s="1" t="s">
        <v>117</v>
      </c>
      <c r="E507" s="1" t="s">
        <v>270</v>
      </c>
      <c r="F507" s="46" t="s">
        <v>398</v>
      </c>
      <c r="G507" s="27" t="s">
        <v>34</v>
      </c>
      <c r="H507" s="5">
        <f t="shared" si="24"/>
        <v>-5000</v>
      </c>
      <c r="I507" s="22">
        <v>10</v>
      </c>
      <c r="K507" t="s">
        <v>185</v>
      </c>
      <c r="L507">
        <v>13</v>
      </c>
      <c r="M507" s="2">
        <v>450</v>
      </c>
    </row>
    <row r="508" spans="2:13" ht="12.75">
      <c r="B508" s="128">
        <v>2500</v>
      </c>
      <c r="C508" s="1" t="s">
        <v>185</v>
      </c>
      <c r="D508" s="1" t="s">
        <v>117</v>
      </c>
      <c r="E508" s="1" t="s">
        <v>270</v>
      </c>
      <c r="F508" s="46" t="s">
        <v>399</v>
      </c>
      <c r="G508" s="27" t="s">
        <v>400</v>
      </c>
      <c r="H508" s="5">
        <f t="shared" si="24"/>
        <v>-7500</v>
      </c>
      <c r="I508" s="22">
        <v>5</v>
      </c>
      <c r="K508" t="s">
        <v>185</v>
      </c>
      <c r="L508">
        <v>13</v>
      </c>
      <c r="M508" s="2">
        <v>450</v>
      </c>
    </row>
    <row r="509" spans="1:14" s="63" customFormat="1" ht="12.75">
      <c r="A509" s="11"/>
      <c r="B509" s="274">
        <f>SUM(B507:B508)</f>
        <v>7500</v>
      </c>
      <c r="C509" s="275" t="s">
        <v>185</v>
      </c>
      <c r="D509" s="11"/>
      <c r="E509" s="275"/>
      <c r="F509" s="117"/>
      <c r="G509" s="18"/>
      <c r="H509" s="66">
        <v>0</v>
      </c>
      <c r="I509" s="62">
        <f t="shared" si="25"/>
        <v>16.666666666666668</v>
      </c>
      <c r="J509" s="275"/>
      <c r="K509" s="275"/>
      <c r="L509" s="275"/>
      <c r="M509" s="2">
        <v>450</v>
      </c>
      <c r="N509" s="276"/>
    </row>
    <row r="510" spans="2:13" ht="12.75">
      <c r="B510" s="128"/>
      <c r="D510" s="12"/>
      <c r="H510" s="5">
        <f t="shared" si="24"/>
        <v>0</v>
      </c>
      <c r="I510" s="22">
        <f t="shared" si="25"/>
        <v>0</v>
      </c>
      <c r="M510" s="2">
        <v>450</v>
      </c>
    </row>
    <row r="511" spans="2:13" ht="12.75">
      <c r="B511" s="128"/>
      <c r="D511" s="12"/>
      <c r="H511" s="5">
        <f t="shared" si="24"/>
        <v>0</v>
      </c>
      <c r="I511" s="22">
        <f t="shared" si="25"/>
        <v>0</v>
      </c>
      <c r="M511" s="2">
        <v>450</v>
      </c>
    </row>
    <row r="512" spans="2:13" ht="12.75">
      <c r="B512" s="128">
        <v>1500</v>
      </c>
      <c r="C512" s="1" t="s">
        <v>280</v>
      </c>
      <c r="D512" s="12" t="s">
        <v>277</v>
      </c>
      <c r="E512" s="1" t="s">
        <v>278</v>
      </c>
      <c r="F512" s="46" t="s">
        <v>401</v>
      </c>
      <c r="G512" s="27" t="s">
        <v>34</v>
      </c>
      <c r="H512" s="5">
        <f t="shared" si="24"/>
        <v>-1500</v>
      </c>
      <c r="I512" s="22">
        <v>3</v>
      </c>
      <c r="K512" s="15" t="s">
        <v>270</v>
      </c>
      <c r="L512">
        <v>13</v>
      </c>
      <c r="M512" s="2">
        <v>450</v>
      </c>
    </row>
    <row r="513" spans="2:13" ht="12.75">
      <c r="B513" s="267">
        <v>900</v>
      </c>
      <c r="C513" s="1" t="s">
        <v>276</v>
      </c>
      <c r="D513" s="12" t="s">
        <v>277</v>
      </c>
      <c r="E513" s="1" t="s">
        <v>278</v>
      </c>
      <c r="F513" s="46" t="s">
        <v>402</v>
      </c>
      <c r="G513" s="27" t="s">
        <v>34</v>
      </c>
      <c r="H513" s="5">
        <f t="shared" si="24"/>
        <v>-2400</v>
      </c>
      <c r="I513" s="22">
        <v>1.8</v>
      </c>
      <c r="K513" s="15" t="s">
        <v>270</v>
      </c>
      <c r="L513">
        <v>13</v>
      </c>
      <c r="M513" s="2">
        <v>450</v>
      </c>
    </row>
    <row r="514" spans="1:13" s="15" customFormat="1" ht="12.75">
      <c r="A514" s="12"/>
      <c r="B514" s="267">
        <v>1430</v>
      </c>
      <c r="C514" s="12" t="s">
        <v>280</v>
      </c>
      <c r="D514" s="12" t="s">
        <v>277</v>
      </c>
      <c r="E514" s="12" t="s">
        <v>278</v>
      </c>
      <c r="F514" s="71" t="s">
        <v>403</v>
      </c>
      <c r="G514" s="29" t="s">
        <v>34</v>
      </c>
      <c r="H514" s="28">
        <f t="shared" si="24"/>
        <v>-3830</v>
      </c>
      <c r="I514" s="72">
        <v>20</v>
      </c>
      <c r="K514" s="15" t="s">
        <v>270</v>
      </c>
      <c r="L514" s="15">
        <v>13</v>
      </c>
      <c r="M514" s="2">
        <v>450</v>
      </c>
    </row>
    <row r="515" spans="1:13" s="15" customFormat="1" ht="12.75">
      <c r="A515" s="12"/>
      <c r="B515" s="267">
        <v>1430</v>
      </c>
      <c r="C515" s="12" t="s">
        <v>280</v>
      </c>
      <c r="D515" s="12" t="s">
        <v>277</v>
      </c>
      <c r="E515" s="12" t="s">
        <v>278</v>
      </c>
      <c r="F515" s="71" t="s">
        <v>403</v>
      </c>
      <c r="G515" s="29" t="s">
        <v>400</v>
      </c>
      <c r="H515" s="28">
        <f t="shared" si="24"/>
        <v>-5260</v>
      </c>
      <c r="I515" s="72">
        <v>20</v>
      </c>
      <c r="K515" s="15" t="s">
        <v>270</v>
      </c>
      <c r="L515" s="15">
        <v>13</v>
      </c>
      <c r="M515" s="2">
        <v>450</v>
      </c>
    </row>
    <row r="516" spans="1:13" s="15" customFormat="1" ht="12.75">
      <c r="A516" s="12"/>
      <c r="B516" s="267">
        <v>1430</v>
      </c>
      <c r="C516" s="12" t="s">
        <v>280</v>
      </c>
      <c r="D516" s="12" t="s">
        <v>277</v>
      </c>
      <c r="E516" s="12" t="s">
        <v>278</v>
      </c>
      <c r="F516" s="71" t="s">
        <v>403</v>
      </c>
      <c r="G516" s="29" t="s">
        <v>404</v>
      </c>
      <c r="H516" s="28">
        <f t="shared" si="24"/>
        <v>-6690</v>
      </c>
      <c r="I516" s="72">
        <v>20</v>
      </c>
      <c r="K516" s="15" t="s">
        <v>270</v>
      </c>
      <c r="L516" s="15">
        <v>13</v>
      </c>
      <c r="M516" s="2">
        <v>450</v>
      </c>
    </row>
    <row r="517" spans="1:13" s="15" customFormat="1" ht="12.75">
      <c r="A517" s="12"/>
      <c r="B517" s="267">
        <v>1430</v>
      </c>
      <c r="C517" s="12" t="s">
        <v>280</v>
      </c>
      <c r="D517" s="12" t="s">
        <v>277</v>
      </c>
      <c r="E517" s="12" t="s">
        <v>278</v>
      </c>
      <c r="F517" s="71" t="s">
        <v>403</v>
      </c>
      <c r="G517" s="29" t="s">
        <v>405</v>
      </c>
      <c r="H517" s="28">
        <f t="shared" si="24"/>
        <v>-8120</v>
      </c>
      <c r="I517" s="72">
        <v>20</v>
      </c>
      <c r="K517" s="15" t="s">
        <v>270</v>
      </c>
      <c r="L517" s="15">
        <v>13</v>
      </c>
      <c r="M517" s="2">
        <v>450</v>
      </c>
    </row>
    <row r="518" spans="1:13" s="15" customFormat="1" ht="12.75">
      <c r="A518" s="12"/>
      <c r="B518" s="267">
        <v>1430</v>
      </c>
      <c r="C518" s="12" t="s">
        <v>280</v>
      </c>
      <c r="D518" s="12" t="s">
        <v>277</v>
      </c>
      <c r="E518" s="12" t="s">
        <v>278</v>
      </c>
      <c r="F518" s="71" t="s">
        <v>403</v>
      </c>
      <c r="G518" s="29" t="s">
        <v>406</v>
      </c>
      <c r="H518" s="28">
        <f t="shared" si="24"/>
        <v>-9550</v>
      </c>
      <c r="I518" s="72">
        <v>20</v>
      </c>
      <c r="K518" s="15" t="s">
        <v>270</v>
      </c>
      <c r="L518" s="15">
        <v>13</v>
      </c>
      <c r="M518" s="2">
        <v>450</v>
      </c>
    </row>
    <row r="519" spans="1:13" s="15" customFormat="1" ht="12.75">
      <c r="A519" s="12"/>
      <c r="B519" s="267">
        <v>1430</v>
      </c>
      <c r="C519" s="12" t="s">
        <v>280</v>
      </c>
      <c r="D519" s="12" t="s">
        <v>277</v>
      </c>
      <c r="E519" s="12" t="s">
        <v>278</v>
      </c>
      <c r="F519" s="71" t="s">
        <v>403</v>
      </c>
      <c r="G519" s="29" t="s">
        <v>407</v>
      </c>
      <c r="H519" s="28">
        <f t="shared" si="24"/>
        <v>-10980</v>
      </c>
      <c r="I519" s="72">
        <v>20</v>
      </c>
      <c r="K519" s="15" t="s">
        <v>270</v>
      </c>
      <c r="L519" s="15">
        <v>13</v>
      </c>
      <c r="M519" s="2">
        <v>450</v>
      </c>
    </row>
    <row r="520" spans="1:13" s="15" customFormat="1" ht="12.75">
      <c r="A520" s="12"/>
      <c r="B520" s="267">
        <v>1430</v>
      </c>
      <c r="C520" s="12" t="s">
        <v>280</v>
      </c>
      <c r="D520" s="12" t="s">
        <v>277</v>
      </c>
      <c r="E520" s="12" t="s">
        <v>278</v>
      </c>
      <c r="F520" s="71" t="s">
        <v>403</v>
      </c>
      <c r="G520" s="29" t="s">
        <v>35</v>
      </c>
      <c r="H520" s="28">
        <f t="shared" si="24"/>
        <v>-12410</v>
      </c>
      <c r="I520" s="72">
        <v>20</v>
      </c>
      <c r="K520" s="15" t="s">
        <v>270</v>
      </c>
      <c r="L520" s="15">
        <v>13</v>
      </c>
      <c r="M520" s="2">
        <v>450</v>
      </c>
    </row>
    <row r="521" spans="1:13" s="63" customFormat="1" ht="12.75">
      <c r="A521" s="11"/>
      <c r="B521" s="131">
        <f>SUM(B512:B520)</f>
        <v>12410</v>
      </c>
      <c r="C521" s="11" t="s">
        <v>284</v>
      </c>
      <c r="D521" s="11"/>
      <c r="E521" s="11"/>
      <c r="F521" s="117"/>
      <c r="G521" s="18"/>
      <c r="H521" s="66">
        <v>0</v>
      </c>
      <c r="I521" s="62">
        <f t="shared" si="25"/>
        <v>27.57777777777778</v>
      </c>
      <c r="M521" s="2">
        <v>450</v>
      </c>
    </row>
    <row r="522" spans="2:13" ht="12.75">
      <c r="B522" s="128"/>
      <c r="D522" s="12"/>
      <c r="H522" s="5">
        <f t="shared" si="24"/>
        <v>0</v>
      </c>
      <c r="I522" s="22">
        <f t="shared" si="25"/>
        <v>0</v>
      </c>
      <c r="M522" s="2">
        <v>450</v>
      </c>
    </row>
    <row r="523" spans="2:13" ht="12.75">
      <c r="B523" s="128"/>
      <c r="D523" s="12"/>
      <c r="H523" s="5">
        <f t="shared" si="24"/>
        <v>0</v>
      </c>
      <c r="I523" s="22">
        <f t="shared" si="25"/>
        <v>0</v>
      </c>
      <c r="M523" s="2">
        <v>450</v>
      </c>
    </row>
    <row r="524" spans="2:13" ht="12.75">
      <c r="B524" s="267">
        <v>2000</v>
      </c>
      <c r="C524" s="1" t="s">
        <v>408</v>
      </c>
      <c r="D524" s="12" t="s">
        <v>277</v>
      </c>
      <c r="E524" s="1" t="s">
        <v>336</v>
      </c>
      <c r="F524" s="46" t="s">
        <v>402</v>
      </c>
      <c r="G524" s="27" t="s">
        <v>34</v>
      </c>
      <c r="H524" s="5">
        <f t="shared" si="24"/>
        <v>-2000</v>
      </c>
      <c r="I524" s="22">
        <f t="shared" si="25"/>
        <v>4.444444444444445</v>
      </c>
      <c r="K524" s="15" t="s">
        <v>270</v>
      </c>
      <c r="L524">
        <v>13</v>
      </c>
      <c r="M524" s="2">
        <v>450</v>
      </c>
    </row>
    <row r="525" spans="2:13" ht="12.75">
      <c r="B525" s="267">
        <v>1000</v>
      </c>
      <c r="C525" s="1" t="s">
        <v>409</v>
      </c>
      <c r="D525" s="12" t="s">
        <v>277</v>
      </c>
      <c r="E525" s="1" t="s">
        <v>336</v>
      </c>
      <c r="F525" s="46" t="s">
        <v>402</v>
      </c>
      <c r="G525" s="27" t="s">
        <v>34</v>
      </c>
      <c r="H525" s="5">
        <f t="shared" si="24"/>
        <v>-3000</v>
      </c>
      <c r="I525" s="22">
        <f t="shared" si="25"/>
        <v>2.2222222222222223</v>
      </c>
      <c r="K525" s="15" t="s">
        <v>270</v>
      </c>
      <c r="L525">
        <v>13</v>
      </c>
      <c r="M525" s="2">
        <v>450</v>
      </c>
    </row>
    <row r="526" spans="2:13" ht="12.75">
      <c r="B526" s="267">
        <v>1000</v>
      </c>
      <c r="C526" s="1" t="s">
        <v>410</v>
      </c>
      <c r="D526" s="12" t="s">
        <v>277</v>
      </c>
      <c r="E526" s="1" t="s">
        <v>336</v>
      </c>
      <c r="F526" s="46" t="s">
        <v>402</v>
      </c>
      <c r="G526" s="27" t="s">
        <v>34</v>
      </c>
      <c r="H526" s="5">
        <f t="shared" si="24"/>
        <v>-4000</v>
      </c>
      <c r="I526" s="22">
        <f t="shared" si="25"/>
        <v>2.2222222222222223</v>
      </c>
      <c r="K526" s="15" t="s">
        <v>270</v>
      </c>
      <c r="L526">
        <v>13</v>
      </c>
      <c r="M526" s="2">
        <v>450</v>
      </c>
    </row>
    <row r="527" spans="2:13" ht="12.75">
      <c r="B527" s="267">
        <v>1000</v>
      </c>
      <c r="C527" s="1" t="s">
        <v>411</v>
      </c>
      <c r="D527" s="12" t="s">
        <v>277</v>
      </c>
      <c r="E527" s="1" t="s">
        <v>336</v>
      </c>
      <c r="F527" s="46" t="s">
        <v>402</v>
      </c>
      <c r="G527" s="27" t="s">
        <v>34</v>
      </c>
      <c r="H527" s="5">
        <f t="shared" si="24"/>
        <v>-5000</v>
      </c>
      <c r="I527" s="22">
        <f t="shared" si="25"/>
        <v>2.2222222222222223</v>
      </c>
      <c r="K527" s="15" t="s">
        <v>270</v>
      </c>
      <c r="L527">
        <v>13</v>
      </c>
      <c r="M527" s="2">
        <v>450</v>
      </c>
    </row>
    <row r="528" spans="2:13" ht="12.75">
      <c r="B528" s="128">
        <v>4000</v>
      </c>
      <c r="C528" s="1" t="s">
        <v>290</v>
      </c>
      <c r="D528" s="12" t="s">
        <v>277</v>
      </c>
      <c r="E528" s="1" t="s">
        <v>336</v>
      </c>
      <c r="F528" s="46" t="s">
        <v>412</v>
      </c>
      <c r="G528" s="27" t="s">
        <v>400</v>
      </c>
      <c r="H528" s="5">
        <f t="shared" si="24"/>
        <v>-9000</v>
      </c>
      <c r="I528" s="22">
        <f t="shared" si="25"/>
        <v>8.88888888888889</v>
      </c>
      <c r="K528" s="15" t="s">
        <v>270</v>
      </c>
      <c r="L528">
        <v>13</v>
      </c>
      <c r="M528" s="2">
        <v>450</v>
      </c>
    </row>
    <row r="529" spans="1:13" s="63" customFormat="1" ht="12.75">
      <c r="A529" s="11"/>
      <c r="B529" s="131">
        <f>SUM(B524:B528)</f>
        <v>9000</v>
      </c>
      <c r="C529" s="11" t="s">
        <v>248</v>
      </c>
      <c r="D529" s="11"/>
      <c r="E529" s="11"/>
      <c r="F529" s="117"/>
      <c r="G529" s="18"/>
      <c r="H529" s="66">
        <v>0</v>
      </c>
      <c r="I529" s="62">
        <f t="shared" si="25"/>
        <v>20</v>
      </c>
      <c r="M529" s="2">
        <v>450</v>
      </c>
    </row>
    <row r="530" spans="2:13" ht="12.75">
      <c r="B530" s="128"/>
      <c r="D530" s="12"/>
      <c r="H530" s="5">
        <f t="shared" si="24"/>
        <v>0</v>
      </c>
      <c r="I530" s="22">
        <f t="shared" si="25"/>
        <v>0</v>
      </c>
      <c r="M530" s="2">
        <v>450</v>
      </c>
    </row>
    <row r="531" spans="2:13" ht="12.75">
      <c r="B531" s="128"/>
      <c r="D531" s="12"/>
      <c r="H531" s="5">
        <f t="shared" si="24"/>
        <v>0</v>
      </c>
      <c r="I531" s="22">
        <f t="shared" si="25"/>
        <v>0</v>
      </c>
      <c r="M531" s="2">
        <v>450</v>
      </c>
    </row>
    <row r="532" spans="2:13" ht="12.75">
      <c r="B532" s="128">
        <v>1700</v>
      </c>
      <c r="C532" s="1" t="s">
        <v>230</v>
      </c>
      <c r="D532" s="12" t="s">
        <v>277</v>
      </c>
      <c r="E532" s="1" t="s">
        <v>292</v>
      </c>
      <c r="F532" s="46" t="s">
        <v>402</v>
      </c>
      <c r="G532" s="27" t="s">
        <v>34</v>
      </c>
      <c r="H532" s="5">
        <f t="shared" si="24"/>
        <v>-1700</v>
      </c>
      <c r="I532" s="22">
        <v>3.4</v>
      </c>
      <c r="K532" s="15" t="s">
        <v>270</v>
      </c>
      <c r="L532">
        <v>13</v>
      </c>
      <c r="M532" s="2">
        <v>450</v>
      </c>
    </row>
    <row r="533" spans="2:13" ht="12.75">
      <c r="B533" s="128">
        <v>1000</v>
      </c>
      <c r="C533" s="1" t="s">
        <v>230</v>
      </c>
      <c r="D533" s="12" t="s">
        <v>277</v>
      </c>
      <c r="E533" s="1" t="s">
        <v>292</v>
      </c>
      <c r="F533" s="46" t="s">
        <v>413</v>
      </c>
      <c r="G533" s="27" t="s">
        <v>34</v>
      </c>
      <c r="H533" s="5">
        <f t="shared" si="24"/>
        <v>-2700</v>
      </c>
      <c r="I533" s="22">
        <v>10</v>
      </c>
      <c r="K533" s="15" t="s">
        <v>270</v>
      </c>
      <c r="L533">
        <v>13</v>
      </c>
      <c r="M533" s="2">
        <v>450</v>
      </c>
    </row>
    <row r="534" spans="2:13" ht="12.75">
      <c r="B534" s="128">
        <v>1400</v>
      </c>
      <c r="C534" s="1" t="s">
        <v>230</v>
      </c>
      <c r="D534" s="12" t="s">
        <v>277</v>
      </c>
      <c r="E534" s="1" t="s">
        <v>292</v>
      </c>
      <c r="F534" s="46" t="s">
        <v>402</v>
      </c>
      <c r="G534" s="27" t="s">
        <v>400</v>
      </c>
      <c r="H534" s="5">
        <f t="shared" si="24"/>
        <v>-4100</v>
      </c>
      <c r="I534" s="22">
        <v>2.8</v>
      </c>
      <c r="K534" s="15" t="s">
        <v>270</v>
      </c>
      <c r="L534">
        <v>13</v>
      </c>
      <c r="M534" s="2">
        <v>450</v>
      </c>
    </row>
    <row r="535" spans="2:13" ht="12.75">
      <c r="B535" s="128">
        <v>1000</v>
      </c>
      <c r="C535" s="1" t="s">
        <v>230</v>
      </c>
      <c r="D535" s="12" t="s">
        <v>277</v>
      </c>
      <c r="E535" s="1" t="s">
        <v>292</v>
      </c>
      <c r="F535" s="46" t="s">
        <v>413</v>
      </c>
      <c r="G535" s="27" t="s">
        <v>400</v>
      </c>
      <c r="H535" s="5">
        <f t="shared" si="24"/>
        <v>-5100</v>
      </c>
      <c r="I535" s="22">
        <v>10</v>
      </c>
      <c r="K535" s="15" t="s">
        <v>270</v>
      </c>
      <c r="L535">
        <v>13</v>
      </c>
      <c r="M535" s="2">
        <v>450</v>
      </c>
    </row>
    <row r="536" spans="2:13" ht="12.75">
      <c r="B536" s="128">
        <v>1000</v>
      </c>
      <c r="C536" s="1" t="s">
        <v>230</v>
      </c>
      <c r="D536" s="12" t="s">
        <v>277</v>
      </c>
      <c r="E536" s="1" t="s">
        <v>292</v>
      </c>
      <c r="F536" s="46" t="s">
        <v>413</v>
      </c>
      <c r="G536" s="27" t="s">
        <v>404</v>
      </c>
      <c r="H536" s="5">
        <f t="shared" si="24"/>
        <v>-6100</v>
      </c>
      <c r="I536" s="22">
        <v>10</v>
      </c>
      <c r="K536" s="15" t="s">
        <v>270</v>
      </c>
      <c r="L536">
        <v>13</v>
      </c>
      <c r="M536" s="2">
        <v>450</v>
      </c>
    </row>
    <row r="537" spans="2:13" ht="12.75">
      <c r="B537" s="128">
        <v>1000</v>
      </c>
      <c r="C537" s="1" t="s">
        <v>230</v>
      </c>
      <c r="D537" s="12" t="s">
        <v>277</v>
      </c>
      <c r="E537" s="1" t="s">
        <v>292</v>
      </c>
      <c r="F537" s="46" t="s">
        <v>413</v>
      </c>
      <c r="G537" s="27" t="s">
        <v>405</v>
      </c>
      <c r="H537" s="5">
        <f t="shared" si="24"/>
        <v>-7100</v>
      </c>
      <c r="I537" s="22">
        <v>10</v>
      </c>
      <c r="K537" s="15" t="s">
        <v>270</v>
      </c>
      <c r="L537">
        <v>13</v>
      </c>
      <c r="M537" s="2">
        <v>450</v>
      </c>
    </row>
    <row r="538" spans="2:13" ht="12.75">
      <c r="B538" s="128">
        <v>1000</v>
      </c>
      <c r="C538" s="1" t="s">
        <v>230</v>
      </c>
      <c r="D538" s="12" t="s">
        <v>277</v>
      </c>
      <c r="E538" s="1" t="s">
        <v>292</v>
      </c>
      <c r="F538" s="46" t="s">
        <v>413</v>
      </c>
      <c r="G538" s="27" t="s">
        <v>406</v>
      </c>
      <c r="H538" s="5">
        <f t="shared" si="24"/>
        <v>-8100</v>
      </c>
      <c r="I538" s="22">
        <v>10</v>
      </c>
      <c r="K538" s="15" t="s">
        <v>270</v>
      </c>
      <c r="L538">
        <v>13</v>
      </c>
      <c r="M538" s="2">
        <v>450</v>
      </c>
    </row>
    <row r="539" spans="1:13" s="63" customFormat="1" ht="12.75">
      <c r="A539" s="11"/>
      <c r="B539" s="131">
        <f>SUM(B532:B538)</f>
        <v>8100</v>
      </c>
      <c r="C539" s="11"/>
      <c r="D539" s="11"/>
      <c r="E539" s="11" t="s">
        <v>292</v>
      </c>
      <c r="F539" s="117"/>
      <c r="G539" s="18"/>
      <c r="H539" s="66">
        <v>0</v>
      </c>
      <c r="I539" s="62">
        <f t="shared" si="25"/>
        <v>18</v>
      </c>
      <c r="M539" s="2">
        <v>450</v>
      </c>
    </row>
    <row r="540" spans="2:13" ht="12.75">
      <c r="B540" s="128"/>
      <c r="D540" s="12"/>
      <c r="H540" s="5">
        <f t="shared" si="24"/>
        <v>0</v>
      </c>
      <c r="I540" s="22">
        <f t="shared" si="25"/>
        <v>0</v>
      </c>
      <c r="M540" s="2">
        <v>450</v>
      </c>
    </row>
    <row r="541" spans="2:13" ht="12.75">
      <c r="B541" s="128"/>
      <c r="D541" s="12"/>
      <c r="H541" s="5">
        <f t="shared" si="24"/>
        <v>0</v>
      </c>
      <c r="I541" s="22">
        <f t="shared" si="25"/>
        <v>0</v>
      </c>
      <c r="M541" s="2">
        <v>450</v>
      </c>
    </row>
    <row r="542" spans="2:13" ht="12.75">
      <c r="B542" s="267">
        <v>2000</v>
      </c>
      <c r="C542" s="1" t="s">
        <v>397</v>
      </c>
      <c r="D542" s="12" t="s">
        <v>277</v>
      </c>
      <c r="E542" s="1" t="s">
        <v>297</v>
      </c>
      <c r="F542" s="46" t="s">
        <v>402</v>
      </c>
      <c r="G542" s="27" t="s">
        <v>34</v>
      </c>
      <c r="H542" s="5">
        <f t="shared" si="24"/>
        <v>-2000</v>
      </c>
      <c r="I542" s="22">
        <f t="shared" si="25"/>
        <v>4.444444444444445</v>
      </c>
      <c r="K542" s="15" t="s">
        <v>270</v>
      </c>
      <c r="L542">
        <v>13</v>
      </c>
      <c r="M542" s="2">
        <v>450</v>
      </c>
    </row>
    <row r="543" spans="2:13" ht="12.75">
      <c r="B543" s="128">
        <v>5000</v>
      </c>
      <c r="C543" s="1" t="s">
        <v>22</v>
      </c>
      <c r="D543" s="12" t="s">
        <v>277</v>
      </c>
      <c r="E543" s="1" t="s">
        <v>297</v>
      </c>
      <c r="F543" s="46" t="s">
        <v>414</v>
      </c>
      <c r="G543" s="27" t="s">
        <v>34</v>
      </c>
      <c r="H543" s="5">
        <f t="shared" si="24"/>
        <v>-7000</v>
      </c>
      <c r="I543" s="22">
        <f t="shared" si="25"/>
        <v>11.11111111111111</v>
      </c>
      <c r="K543" s="15" t="s">
        <v>270</v>
      </c>
      <c r="L543">
        <v>13</v>
      </c>
      <c r="M543" s="2">
        <v>450</v>
      </c>
    </row>
    <row r="544" spans="1:13" s="63" customFormat="1" ht="12.75">
      <c r="A544" s="11"/>
      <c r="B544" s="131">
        <f>SUM(B542:B543)</f>
        <v>7000</v>
      </c>
      <c r="C544" s="11"/>
      <c r="D544" s="11"/>
      <c r="E544" s="11" t="s">
        <v>297</v>
      </c>
      <c r="F544" s="117"/>
      <c r="G544" s="18"/>
      <c r="H544" s="66">
        <v>0</v>
      </c>
      <c r="I544" s="62">
        <f t="shared" si="25"/>
        <v>15.555555555555555</v>
      </c>
      <c r="M544" s="2">
        <v>450</v>
      </c>
    </row>
    <row r="545" spans="2:13" ht="12.75">
      <c r="B545" s="128"/>
      <c r="D545" s="12"/>
      <c r="H545" s="5">
        <f t="shared" si="24"/>
        <v>0</v>
      </c>
      <c r="I545" s="22">
        <f t="shared" si="25"/>
        <v>0</v>
      </c>
      <c r="M545" s="2">
        <v>450</v>
      </c>
    </row>
    <row r="546" spans="2:13" ht="12.75">
      <c r="B546" s="128"/>
      <c r="D546" s="12"/>
      <c r="H546" s="5">
        <f t="shared" si="24"/>
        <v>0</v>
      </c>
      <c r="I546" s="22">
        <f t="shared" si="25"/>
        <v>0</v>
      </c>
      <c r="M546" s="2">
        <v>450</v>
      </c>
    </row>
    <row r="547" spans="2:13" ht="12.75">
      <c r="B547" s="128">
        <v>1600</v>
      </c>
      <c r="C547" s="1" t="s">
        <v>415</v>
      </c>
      <c r="D547" s="12" t="s">
        <v>277</v>
      </c>
      <c r="E547" s="1" t="s">
        <v>126</v>
      </c>
      <c r="F547" s="46" t="s">
        <v>401</v>
      </c>
      <c r="G547" s="27" t="s">
        <v>34</v>
      </c>
      <c r="H547" s="5">
        <f t="shared" si="24"/>
        <v>-1600</v>
      </c>
      <c r="I547" s="22">
        <f t="shared" si="25"/>
        <v>3.5555555555555554</v>
      </c>
      <c r="K547" s="15" t="s">
        <v>270</v>
      </c>
      <c r="L547">
        <v>13</v>
      </c>
      <c r="M547" s="2">
        <v>450</v>
      </c>
    </row>
    <row r="548" spans="1:13" s="63" customFormat="1" ht="12.75">
      <c r="A548" s="11"/>
      <c r="B548" s="131">
        <f>SUM(B547)</f>
        <v>1600</v>
      </c>
      <c r="C548" s="11"/>
      <c r="D548" s="11"/>
      <c r="E548" s="11" t="s">
        <v>126</v>
      </c>
      <c r="F548" s="117"/>
      <c r="G548" s="18"/>
      <c r="H548" s="66">
        <v>0</v>
      </c>
      <c r="I548" s="62">
        <f t="shared" si="25"/>
        <v>3.5555555555555554</v>
      </c>
      <c r="M548" s="2">
        <v>450</v>
      </c>
    </row>
    <row r="549" spans="2:13" ht="12.75">
      <c r="B549" s="128"/>
      <c r="D549" s="12"/>
      <c r="H549" s="5">
        <f t="shared" si="24"/>
        <v>0</v>
      </c>
      <c r="I549" s="22">
        <f t="shared" si="25"/>
        <v>0</v>
      </c>
      <c r="M549" s="2">
        <v>450</v>
      </c>
    </row>
    <row r="550" spans="2:13" ht="12.75">
      <c r="B550" s="128"/>
      <c r="D550" s="12"/>
      <c r="H550" s="5">
        <f t="shared" si="24"/>
        <v>0</v>
      </c>
      <c r="I550" s="22">
        <f t="shared" si="25"/>
        <v>0</v>
      </c>
      <c r="M550" s="2">
        <v>450</v>
      </c>
    </row>
    <row r="551" spans="2:13" ht="12.75">
      <c r="B551" s="128"/>
      <c r="D551" s="12"/>
      <c r="H551" s="5">
        <f t="shared" si="24"/>
        <v>0</v>
      </c>
      <c r="I551" s="22">
        <f t="shared" si="25"/>
        <v>0</v>
      </c>
      <c r="M551" s="2">
        <v>450</v>
      </c>
    </row>
    <row r="552" spans="2:13" ht="12.75">
      <c r="B552" s="128"/>
      <c r="D552" s="12"/>
      <c r="H552" s="5">
        <f t="shared" si="24"/>
        <v>0</v>
      </c>
      <c r="I552" s="22">
        <f t="shared" si="25"/>
        <v>0</v>
      </c>
      <c r="M552" s="2">
        <v>450</v>
      </c>
    </row>
    <row r="553" spans="1:13" s="63" customFormat="1" ht="12.75">
      <c r="A553" s="11"/>
      <c r="B553" s="129">
        <f>+B556+B565+B570+B575+B581+B586</f>
        <v>30300</v>
      </c>
      <c r="C553" s="58" t="s">
        <v>169</v>
      </c>
      <c r="D553" s="59" t="s">
        <v>170</v>
      </c>
      <c r="E553" s="58" t="s">
        <v>171</v>
      </c>
      <c r="F553" s="122" t="s">
        <v>172</v>
      </c>
      <c r="G553" s="60" t="s">
        <v>28</v>
      </c>
      <c r="H553" s="61"/>
      <c r="I553" s="62">
        <f>+B553/M553</f>
        <v>67.33333333333333</v>
      </c>
      <c r="J553" s="62"/>
      <c r="K553" s="62"/>
      <c r="M553" s="2">
        <v>450</v>
      </c>
    </row>
    <row r="554" spans="2:13" ht="12.75">
      <c r="B554" s="130"/>
      <c r="D554" s="12"/>
      <c r="H554" s="5">
        <f t="shared" si="24"/>
        <v>0</v>
      </c>
      <c r="I554" s="22">
        <f t="shared" si="25"/>
        <v>0</v>
      </c>
      <c r="M554" s="2">
        <v>450</v>
      </c>
    </row>
    <row r="555" spans="2:13" ht="12.75">
      <c r="B555" s="130">
        <v>2500</v>
      </c>
      <c r="C555" s="1" t="s">
        <v>185</v>
      </c>
      <c r="D555" s="1" t="s">
        <v>117</v>
      </c>
      <c r="E555" s="1" t="s">
        <v>236</v>
      </c>
      <c r="F555" s="46" t="s">
        <v>416</v>
      </c>
      <c r="G555" s="27" t="s">
        <v>417</v>
      </c>
      <c r="H555" s="5">
        <f t="shared" si="24"/>
        <v>-2500</v>
      </c>
      <c r="I555" s="22">
        <f t="shared" si="25"/>
        <v>5.555555555555555</v>
      </c>
      <c r="K555" t="s">
        <v>185</v>
      </c>
      <c r="L555">
        <v>14</v>
      </c>
      <c r="M555" s="2">
        <v>450</v>
      </c>
    </row>
    <row r="556" spans="1:13" s="63" customFormat="1" ht="12.75">
      <c r="A556" s="11"/>
      <c r="B556" s="129">
        <f>SUM(B555)</f>
        <v>2500</v>
      </c>
      <c r="C556" s="11" t="s">
        <v>185</v>
      </c>
      <c r="D556" s="11"/>
      <c r="E556" s="11"/>
      <c r="F556" s="117"/>
      <c r="G556" s="18"/>
      <c r="H556" s="66">
        <v>0</v>
      </c>
      <c r="I556" s="62">
        <f t="shared" si="25"/>
        <v>5.555555555555555</v>
      </c>
      <c r="M556" s="2">
        <v>450</v>
      </c>
    </row>
    <row r="557" spans="2:13" ht="12.75">
      <c r="B557" s="130"/>
      <c r="D557" s="12"/>
      <c r="H557" s="5">
        <f t="shared" si="24"/>
        <v>0</v>
      </c>
      <c r="I557" s="22">
        <f t="shared" si="25"/>
        <v>0</v>
      </c>
      <c r="M557" s="2">
        <v>450</v>
      </c>
    </row>
    <row r="558" spans="2:13" ht="12.75">
      <c r="B558" s="130"/>
      <c r="D558" s="12"/>
      <c r="H558" s="5">
        <f t="shared" si="24"/>
        <v>0</v>
      </c>
      <c r="I558" s="22">
        <f t="shared" si="25"/>
        <v>0</v>
      </c>
      <c r="M558" s="2">
        <v>450</v>
      </c>
    </row>
    <row r="559" spans="2:13" ht="12.75">
      <c r="B559" s="130">
        <v>1500</v>
      </c>
      <c r="C559" s="1" t="s">
        <v>418</v>
      </c>
      <c r="D559" s="12" t="s">
        <v>117</v>
      </c>
      <c r="E559" s="1" t="s">
        <v>24</v>
      </c>
      <c r="F559" s="46" t="s">
        <v>419</v>
      </c>
      <c r="G559" s="27" t="s">
        <v>35</v>
      </c>
      <c r="H559" s="5">
        <f t="shared" si="24"/>
        <v>-1500</v>
      </c>
      <c r="I559" s="22">
        <f t="shared" si="25"/>
        <v>3.3333333333333335</v>
      </c>
      <c r="K559" t="s">
        <v>236</v>
      </c>
      <c r="L559">
        <v>14</v>
      </c>
      <c r="M559" s="2">
        <v>450</v>
      </c>
    </row>
    <row r="560" spans="2:13" ht="12.75">
      <c r="B560" s="263">
        <v>1000</v>
      </c>
      <c r="C560" s="1" t="s">
        <v>420</v>
      </c>
      <c r="D560" s="12" t="s">
        <v>117</v>
      </c>
      <c r="E560" s="1" t="s">
        <v>24</v>
      </c>
      <c r="F560" s="46" t="s">
        <v>421</v>
      </c>
      <c r="G560" s="27" t="s">
        <v>417</v>
      </c>
      <c r="H560" s="5">
        <f>H559-B560</f>
        <v>-2500</v>
      </c>
      <c r="I560" s="22">
        <f t="shared" si="25"/>
        <v>2.2222222222222223</v>
      </c>
      <c r="K560" t="s">
        <v>236</v>
      </c>
      <c r="L560">
        <v>14</v>
      </c>
      <c r="M560" s="2">
        <v>450</v>
      </c>
    </row>
    <row r="561" spans="2:13" ht="12.75">
      <c r="B561" s="263">
        <v>1000</v>
      </c>
      <c r="C561" s="1" t="s">
        <v>422</v>
      </c>
      <c r="D561" s="12" t="s">
        <v>117</v>
      </c>
      <c r="E561" s="1" t="s">
        <v>24</v>
      </c>
      <c r="F561" s="46" t="s">
        <v>421</v>
      </c>
      <c r="G561" s="27" t="s">
        <v>417</v>
      </c>
      <c r="H561" s="5">
        <f t="shared" si="24"/>
        <v>-3500</v>
      </c>
      <c r="I561" s="22">
        <f t="shared" si="25"/>
        <v>2.2222222222222223</v>
      </c>
      <c r="K561" t="s">
        <v>236</v>
      </c>
      <c r="L561">
        <v>14</v>
      </c>
      <c r="M561" s="2">
        <v>450</v>
      </c>
    </row>
    <row r="562" spans="2:13" ht="12.75">
      <c r="B562" s="263">
        <v>1000</v>
      </c>
      <c r="C562" s="1" t="s">
        <v>423</v>
      </c>
      <c r="D562" s="12" t="s">
        <v>117</v>
      </c>
      <c r="E562" s="1" t="s">
        <v>24</v>
      </c>
      <c r="F562" s="46" t="s">
        <v>421</v>
      </c>
      <c r="G562" s="27" t="s">
        <v>36</v>
      </c>
      <c r="H562" s="5">
        <f t="shared" si="24"/>
        <v>-4500</v>
      </c>
      <c r="I562" s="22">
        <f t="shared" si="25"/>
        <v>2.2222222222222223</v>
      </c>
      <c r="K562" t="s">
        <v>236</v>
      </c>
      <c r="L562">
        <v>14</v>
      </c>
      <c r="M562" s="2">
        <v>450</v>
      </c>
    </row>
    <row r="563" spans="2:13" ht="12.75">
      <c r="B563" s="263">
        <v>1000</v>
      </c>
      <c r="C563" s="1" t="s">
        <v>424</v>
      </c>
      <c r="D563" s="12" t="s">
        <v>117</v>
      </c>
      <c r="E563" s="1" t="s">
        <v>24</v>
      </c>
      <c r="F563" s="46" t="s">
        <v>421</v>
      </c>
      <c r="G563" s="27" t="s">
        <v>36</v>
      </c>
      <c r="H563" s="5">
        <f t="shared" si="24"/>
        <v>-5500</v>
      </c>
      <c r="I563" s="22">
        <f t="shared" si="25"/>
        <v>2.2222222222222223</v>
      </c>
      <c r="K563" t="s">
        <v>236</v>
      </c>
      <c r="L563">
        <v>14</v>
      </c>
      <c r="M563" s="2">
        <v>450</v>
      </c>
    </row>
    <row r="564" spans="2:13" ht="12.75">
      <c r="B564" s="130">
        <v>1500</v>
      </c>
      <c r="C564" s="1" t="s">
        <v>425</v>
      </c>
      <c r="D564" s="12" t="s">
        <v>117</v>
      </c>
      <c r="E564" s="1" t="s">
        <v>24</v>
      </c>
      <c r="F564" s="46" t="s">
        <v>426</v>
      </c>
      <c r="G564" s="27" t="s">
        <v>36</v>
      </c>
      <c r="H564" s="5">
        <f t="shared" si="24"/>
        <v>-7000</v>
      </c>
      <c r="I564" s="22">
        <f>+B564/M564</f>
        <v>3.3333333333333335</v>
      </c>
      <c r="K564" t="s">
        <v>236</v>
      </c>
      <c r="L564">
        <v>14</v>
      </c>
      <c r="M564" s="2">
        <v>450</v>
      </c>
    </row>
    <row r="565" spans="1:13" s="63" customFormat="1" ht="12.75">
      <c r="A565" s="11"/>
      <c r="B565" s="129">
        <f>SUM(B559:B564)</f>
        <v>7000</v>
      </c>
      <c r="C565" s="11" t="s">
        <v>248</v>
      </c>
      <c r="D565" s="11"/>
      <c r="E565" s="11"/>
      <c r="F565" s="117"/>
      <c r="G565" s="18"/>
      <c r="H565" s="66">
        <v>0</v>
      </c>
      <c r="I565" s="62">
        <f aca="true" t="shared" si="26" ref="I565:I626">+B565/M565</f>
        <v>15.555555555555555</v>
      </c>
      <c r="M565" s="2">
        <v>450</v>
      </c>
    </row>
    <row r="566" spans="2:13" ht="12.75">
      <c r="B566" s="130"/>
      <c r="H566" s="5">
        <f aca="true" t="shared" si="27" ref="H566:H628">H565-B566</f>
        <v>0</v>
      </c>
      <c r="I566" s="22">
        <f t="shared" si="26"/>
        <v>0</v>
      </c>
      <c r="M566" s="2">
        <v>450</v>
      </c>
    </row>
    <row r="567" spans="2:13" ht="12.75">
      <c r="B567" s="130"/>
      <c r="H567" s="5">
        <f t="shared" si="27"/>
        <v>0</v>
      </c>
      <c r="I567" s="22">
        <f t="shared" si="26"/>
        <v>0</v>
      </c>
      <c r="M567" s="2">
        <v>450</v>
      </c>
    </row>
    <row r="568" spans="2:13" ht="12.75">
      <c r="B568" s="130">
        <v>1300</v>
      </c>
      <c r="C568" s="1" t="s">
        <v>230</v>
      </c>
      <c r="D568" s="12" t="s">
        <v>117</v>
      </c>
      <c r="E568" s="1" t="s">
        <v>231</v>
      </c>
      <c r="F568" s="46" t="s">
        <v>421</v>
      </c>
      <c r="G568" s="27" t="s">
        <v>35</v>
      </c>
      <c r="H568" s="5">
        <f t="shared" si="27"/>
        <v>-1300</v>
      </c>
      <c r="I568" s="22">
        <v>3.3</v>
      </c>
      <c r="K568" t="s">
        <v>236</v>
      </c>
      <c r="L568">
        <v>14</v>
      </c>
      <c r="M568" s="2">
        <v>450</v>
      </c>
    </row>
    <row r="569" spans="2:13" ht="12.75">
      <c r="B569" s="130">
        <v>1500</v>
      </c>
      <c r="C569" s="1" t="s">
        <v>230</v>
      </c>
      <c r="D569" s="12" t="s">
        <v>117</v>
      </c>
      <c r="E569" s="1" t="s">
        <v>231</v>
      </c>
      <c r="F569" s="46" t="s">
        <v>421</v>
      </c>
      <c r="G569" s="27" t="s">
        <v>36</v>
      </c>
      <c r="H569" s="5">
        <f t="shared" si="27"/>
        <v>-2800</v>
      </c>
      <c r="I569" s="22">
        <v>3.1</v>
      </c>
      <c r="K569" t="s">
        <v>236</v>
      </c>
      <c r="L569">
        <v>14</v>
      </c>
      <c r="M569" s="2">
        <v>450</v>
      </c>
    </row>
    <row r="570" spans="1:13" s="63" customFormat="1" ht="12.75">
      <c r="A570" s="11"/>
      <c r="B570" s="129">
        <f>SUM(B568:B569)</f>
        <v>2800</v>
      </c>
      <c r="C570" s="11"/>
      <c r="D570" s="11"/>
      <c r="E570" s="11" t="s">
        <v>292</v>
      </c>
      <c r="F570" s="117"/>
      <c r="G570" s="18"/>
      <c r="H570" s="66">
        <v>0</v>
      </c>
      <c r="I570" s="62">
        <f t="shared" si="26"/>
        <v>6.222222222222222</v>
      </c>
      <c r="M570" s="2">
        <v>450</v>
      </c>
    </row>
    <row r="571" spans="2:13" ht="12.75">
      <c r="B571" s="130"/>
      <c r="H571" s="5">
        <f t="shared" si="27"/>
        <v>0</v>
      </c>
      <c r="I571" s="22">
        <f t="shared" si="26"/>
        <v>0</v>
      </c>
      <c r="M571" s="2">
        <v>450</v>
      </c>
    </row>
    <row r="572" spans="2:13" ht="12.75">
      <c r="B572" s="130"/>
      <c r="H572" s="5">
        <f t="shared" si="27"/>
        <v>0</v>
      </c>
      <c r="I572" s="22">
        <f t="shared" si="26"/>
        <v>0</v>
      </c>
      <c r="M572" s="2">
        <v>450</v>
      </c>
    </row>
    <row r="573" spans="1:13" s="15" customFormat="1" ht="12.75">
      <c r="A573" s="12"/>
      <c r="B573" s="263">
        <v>5000</v>
      </c>
      <c r="C573" s="12" t="s">
        <v>249</v>
      </c>
      <c r="D573" s="12" t="s">
        <v>117</v>
      </c>
      <c r="E573" s="12" t="s">
        <v>24</v>
      </c>
      <c r="F573" s="71" t="s">
        <v>427</v>
      </c>
      <c r="G573" s="29" t="s">
        <v>35</v>
      </c>
      <c r="H573" s="28">
        <f t="shared" si="27"/>
        <v>-5000</v>
      </c>
      <c r="I573" s="72">
        <v>10</v>
      </c>
      <c r="K573" s="15" t="s">
        <v>236</v>
      </c>
      <c r="L573" s="15">
        <v>14</v>
      </c>
      <c r="M573" s="2">
        <v>450</v>
      </c>
    </row>
    <row r="574" spans="1:13" s="15" customFormat="1" ht="12.75">
      <c r="A574" s="12"/>
      <c r="B574" s="263">
        <v>5000</v>
      </c>
      <c r="C574" s="12" t="s">
        <v>249</v>
      </c>
      <c r="D574" s="12" t="s">
        <v>117</v>
      </c>
      <c r="E574" s="12" t="s">
        <v>24</v>
      </c>
      <c r="F574" s="71" t="s">
        <v>427</v>
      </c>
      <c r="G574" s="29" t="s">
        <v>417</v>
      </c>
      <c r="H574" s="28">
        <f t="shared" si="27"/>
        <v>-10000</v>
      </c>
      <c r="I574" s="72">
        <v>10</v>
      </c>
      <c r="K574" s="15" t="s">
        <v>236</v>
      </c>
      <c r="L574" s="15">
        <v>14</v>
      </c>
      <c r="M574" s="2">
        <v>450</v>
      </c>
    </row>
    <row r="575" spans="1:13" s="63" customFormat="1" ht="12.75">
      <c r="A575" s="11"/>
      <c r="B575" s="129">
        <f>SUM(B573:B574)</f>
        <v>10000</v>
      </c>
      <c r="C575" s="11" t="s">
        <v>249</v>
      </c>
      <c r="D575" s="11"/>
      <c r="E575" s="11"/>
      <c r="F575" s="117"/>
      <c r="G575" s="18"/>
      <c r="H575" s="66">
        <v>0</v>
      </c>
      <c r="I575" s="62">
        <f t="shared" si="26"/>
        <v>22.22222222222222</v>
      </c>
      <c r="M575" s="2">
        <v>450</v>
      </c>
    </row>
    <row r="576" spans="2:13" ht="12.75">
      <c r="B576" s="130"/>
      <c r="H576" s="5">
        <f t="shared" si="27"/>
        <v>0</v>
      </c>
      <c r="I576" s="22">
        <f t="shared" si="26"/>
        <v>0</v>
      </c>
      <c r="M576" s="2">
        <v>450</v>
      </c>
    </row>
    <row r="577" spans="2:13" ht="12.75">
      <c r="B577" s="130"/>
      <c r="H577" s="5">
        <f t="shared" si="27"/>
        <v>0</v>
      </c>
      <c r="I577" s="22">
        <f t="shared" si="26"/>
        <v>0</v>
      </c>
      <c r="M577" s="2">
        <v>450</v>
      </c>
    </row>
    <row r="578" spans="2:13" ht="12.75">
      <c r="B578" s="130">
        <v>2000</v>
      </c>
      <c r="C578" s="1" t="s">
        <v>25</v>
      </c>
      <c r="D578" s="12" t="s">
        <v>117</v>
      </c>
      <c r="E578" s="1" t="s">
        <v>24</v>
      </c>
      <c r="F578" s="46" t="s">
        <v>421</v>
      </c>
      <c r="G578" s="27" t="s">
        <v>35</v>
      </c>
      <c r="H578" s="5">
        <f t="shared" si="27"/>
        <v>-2000</v>
      </c>
      <c r="I578" s="22">
        <v>4</v>
      </c>
      <c r="K578" t="s">
        <v>236</v>
      </c>
      <c r="L578">
        <v>14</v>
      </c>
      <c r="M578" s="2">
        <v>450</v>
      </c>
    </row>
    <row r="579" spans="2:13" ht="12.75">
      <c r="B579" s="130">
        <v>2000</v>
      </c>
      <c r="C579" s="1" t="s">
        <v>25</v>
      </c>
      <c r="D579" s="12" t="s">
        <v>117</v>
      </c>
      <c r="E579" s="1" t="s">
        <v>24</v>
      </c>
      <c r="F579" s="46" t="s">
        <v>421</v>
      </c>
      <c r="G579" s="27" t="s">
        <v>417</v>
      </c>
      <c r="H579" s="5">
        <f t="shared" si="27"/>
        <v>-4000</v>
      </c>
      <c r="I579" s="22">
        <v>4</v>
      </c>
      <c r="K579" t="s">
        <v>236</v>
      </c>
      <c r="L579">
        <v>14</v>
      </c>
      <c r="M579" s="2">
        <v>450</v>
      </c>
    </row>
    <row r="580" spans="2:13" ht="12.75">
      <c r="B580" s="130">
        <v>2000</v>
      </c>
      <c r="C580" s="1" t="s">
        <v>25</v>
      </c>
      <c r="D580" s="12" t="s">
        <v>117</v>
      </c>
      <c r="E580" s="1" t="s">
        <v>24</v>
      </c>
      <c r="F580" s="46" t="s">
        <v>421</v>
      </c>
      <c r="G580" s="27" t="s">
        <v>36</v>
      </c>
      <c r="H580" s="5">
        <f t="shared" si="27"/>
        <v>-6000</v>
      </c>
      <c r="I580" s="22">
        <v>4</v>
      </c>
      <c r="K580" t="s">
        <v>236</v>
      </c>
      <c r="L580">
        <v>14</v>
      </c>
      <c r="M580" s="2">
        <v>450</v>
      </c>
    </row>
    <row r="581" spans="1:13" s="63" customFormat="1" ht="12.75">
      <c r="A581" s="11"/>
      <c r="B581" s="129">
        <f>SUM(B578:B580)</f>
        <v>6000</v>
      </c>
      <c r="C581" s="11" t="s">
        <v>25</v>
      </c>
      <c r="D581" s="11"/>
      <c r="E581" s="11"/>
      <c r="F581" s="117"/>
      <c r="G581" s="18"/>
      <c r="H581" s="66">
        <v>0</v>
      </c>
      <c r="I581" s="62">
        <f t="shared" si="26"/>
        <v>13.333333333333334</v>
      </c>
      <c r="M581" s="2">
        <v>450</v>
      </c>
    </row>
    <row r="582" spans="2:13" ht="12.75">
      <c r="B582" s="130"/>
      <c r="H582" s="5">
        <f t="shared" si="27"/>
        <v>0</v>
      </c>
      <c r="I582" s="22">
        <f t="shared" si="26"/>
        <v>0</v>
      </c>
      <c r="M582" s="2">
        <v>450</v>
      </c>
    </row>
    <row r="583" spans="2:13" ht="12.75">
      <c r="B583" s="130"/>
      <c r="H583" s="5">
        <f t="shared" si="27"/>
        <v>0</v>
      </c>
      <c r="I583" s="22">
        <f t="shared" si="26"/>
        <v>0</v>
      </c>
      <c r="M583" s="2">
        <v>450</v>
      </c>
    </row>
    <row r="584" spans="2:13" ht="12.75">
      <c r="B584" s="130">
        <v>1000</v>
      </c>
      <c r="C584" s="1" t="s">
        <v>258</v>
      </c>
      <c r="D584" s="12" t="s">
        <v>117</v>
      </c>
      <c r="E584" s="1" t="s">
        <v>428</v>
      </c>
      <c r="F584" s="46" t="s">
        <v>421</v>
      </c>
      <c r="G584" s="27" t="s">
        <v>35</v>
      </c>
      <c r="H584" s="5">
        <f t="shared" si="27"/>
        <v>-1000</v>
      </c>
      <c r="I584" s="22">
        <v>2</v>
      </c>
      <c r="K584" t="s">
        <v>236</v>
      </c>
      <c r="L584">
        <v>14</v>
      </c>
      <c r="M584" s="2">
        <v>450</v>
      </c>
    </row>
    <row r="585" spans="2:13" ht="12.75">
      <c r="B585" s="130">
        <v>1000</v>
      </c>
      <c r="C585" s="1" t="s">
        <v>258</v>
      </c>
      <c r="D585" s="12" t="s">
        <v>117</v>
      </c>
      <c r="E585" s="1" t="s">
        <v>428</v>
      </c>
      <c r="F585" s="46" t="s">
        <v>421</v>
      </c>
      <c r="G585" s="27" t="s">
        <v>36</v>
      </c>
      <c r="H585" s="5">
        <f t="shared" si="27"/>
        <v>-2000</v>
      </c>
      <c r="I585" s="22">
        <v>2</v>
      </c>
      <c r="K585" t="s">
        <v>236</v>
      </c>
      <c r="L585">
        <v>14</v>
      </c>
      <c r="M585" s="2">
        <v>450</v>
      </c>
    </row>
    <row r="586" spans="1:13" s="63" customFormat="1" ht="12.75">
      <c r="A586" s="11"/>
      <c r="B586" s="129">
        <f>SUM(B584:B585)</f>
        <v>2000</v>
      </c>
      <c r="C586" s="11"/>
      <c r="D586" s="11"/>
      <c r="E586" s="11" t="s">
        <v>428</v>
      </c>
      <c r="F586" s="117"/>
      <c r="G586" s="18"/>
      <c r="H586" s="66">
        <v>0</v>
      </c>
      <c r="I586" s="62">
        <f t="shared" si="26"/>
        <v>4.444444444444445</v>
      </c>
      <c r="M586" s="2">
        <v>450</v>
      </c>
    </row>
    <row r="587" spans="2:13" ht="12.75">
      <c r="B587" s="128"/>
      <c r="H587" s="5">
        <f t="shared" si="27"/>
        <v>0</v>
      </c>
      <c r="I587" s="22">
        <f t="shared" si="26"/>
        <v>0</v>
      </c>
      <c r="M587" s="2">
        <v>450</v>
      </c>
    </row>
    <row r="588" spans="2:13" ht="12.75">
      <c r="B588" s="128"/>
      <c r="H588" s="5">
        <f t="shared" si="27"/>
        <v>0</v>
      </c>
      <c r="I588" s="22">
        <f t="shared" si="26"/>
        <v>0</v>
      </c>
      <c r="M588" s="2">
        <v>450</v>
      </c>
    </row>
    <row r="589" spans="2:13" ht="12.75">
      <c r="B589" s="128"/>
      <c r="H589" s="5">
        <f t="shared" si="27"/>
        <v>0</v>
      </c>
      <c r="I589" s="22">
        <f t="shared" si="26"/>
        <v>0</v>
      </c>
      <c r="M589" s="2">
        <v>450</v>
      </c>
    </row>
    <row r="590" spans="2:13" ht="12.75">
      <c r="B590" s="128"/>
      <c r="H590" s="5">
        <f t="shared" si="27"/>
        <v>0</v>
      </c>
      <c r="I590" s="22">
        <f t="shared" si="26"/>
        <v>0</v>
      </c>
      <c r="M590" s="2">
        <v>450</v>
      </c>
    </row>
    <row r="591" spans="1:13" s="63" customFormat="1" ht="12.75">
      <c r="A591" s="11"/>
      <c r="B591" s="131">
        <f>+B597+B606+B614+B624+B629+B635+B640</f>
        <v>70900</v>
      </c>
      <c r="C591" s="58" t="s">
        <v>173</v>
      </c>
      <c r="D591" s="59" t="s">
        <v>174</v>
      </c>
      <c r="E591" s="58" t="s">
        <v>143</v>
      </c>
      <c r="F591" s="122" t="s">
        <v>144</v>
      </c>
      <c r="G591" s="60" t="s">
        <v>137</v>
      </c>
      <c r="H591" s="61"/>
      <c r="I591" s="62">
        <f>+B591/M591</f>
        <v>157.55555555555554</v>
      </c>
      <c r="J591" s="62"/>
      <c r="K591" s="62"/>
      <c r="M591" s="2">
        <v>450</v>
      </c>
    </row>
    <row r="592" spans="2:13" ht="12.75">
      <c r="B592" s="132"/>
      <c r="H592" s="5">
        <f t="shared" si="27"/>
        <v>0</v>
      </c>
      <c r="I592" s="22">
        <f t="shared" si="26"/>
        <v>0</v>
      </c>
      <c r="M592" s="2">
        <v>450</v>
      </c>
    </row>
    <row r="593" spans="2:13" ht="12.75">
      <c r="B593" s="128">
        <v>2500</v>
      </c>
      <c r="C593" s="1" t="s">
        <v>185</v>
      </c>
      <c r="D593" s="1" t="s">
        <v>117</v>
      </c>
      <c r="E593" s="1" t="s">
        <v>270</v>
      </c>
      <c r="F593" s="46" t="s">
        <v>429</v>
      </c>
      <c r="G593" s="27" t="s">
        <v>430</v>
      </c>
      <c r="H593" s="5">
        <f t="shared" si="27"/>
        <v>-2500</v>
      </c>
      <c r="I593" s="22">
        <v>5</v>
      </c>
      <c r="K593" t="s">
        <v>185</v>
      </c>
      <c r="L593">
        <v>15</v>
      </c>
      <c r="M593" s="2">
        <v>450</v>
      </c>
    </row>
    <row r="594" spans="2:13" ht="12.75">
      <c r="B594" s="128">
        <v>2500</v>
      </c>
      <c r="C594" s="1" t="s">
        <v>185</v>
      </c>
      <c r="D594" s="1" t="s">
        <v>117</v>
      </c>
      <c r="E594" s="1" t="s">
        <v>270</v>
      </c>
      <c r="F594" s="46" t="s">
        <v>431</v>
      </c>
      <c r="G594" s="27" t="s">
        <v>432</v>
      </c>
      <c r="H594" s="5">
        <f t="shared" si="27"/>
        <v>-5000</v>
      </c>
      <c r="I594" s="22">
        <v>5</v>
      </c>
      <c r="K594" t="s">
        <v>185</v>
      </c>
      <c r="L594">
        <v>15</v>
      </c>
      <c r="M594" s="2">
        <v>450</v>
      </c>
    </row>
    <row r="595" spans="2:13" ht="12.75">
      <c r="B595" s="128">
        <v>2500</v>
      </c>
      <c r="C595" s="1" t="s">
        <v>185</v>
      </c>
      <c r="D595" s="1" t="s">
        <v>117</v>
      </c>
      <c r="E595" s="1" t="s">
        <v>270</v>
      </c>
      <c r="F595" s="46" t="s">
        <v>433</v>
      </c>
      <c r="G595" s="27" t="s">
        <v>434</v>
      </c>
      <c r="H595" s="5">
        <f t="shared" si="27"/>
        <v>-7500</v>
      </c>
      <c r="I595" s="22">
        <v>5</v>
      </c>
      <c r="K595" t="s">
        <v>185</v>
      </c>
      <c r="L595">
        <v>15</v>
      </c>
      <c r="M595" s="2">
        <v>450</v>
      </c>
    </row>
    <row r="596" spans="2:13" ht="12.75">
      <c r="B596" s="128">
        <v>2500</v>
      </c>
      <c r="C596" s="1" t="s">
        <v>185</v>
      </c>
      <c r="D596" s="1" t="s">
        <v>117</v>
      </c>
      <c r="E596" s="1" t="s">
        <v>270</v>
      </c>
      <c r="F596" s="46" t="s">
        <v>435</v>
      </c>
      <c r="G596" s="27" t="s">
        <v>37</v>
      </c>
      <c r="H596" s="5">
        <f t="shared" si="27"/>
        <v>-10000</v>
      </c>
      <c r="I596" s="22">
        <v>5</v>
      </c>
      <c r="K596" t="s">
        <v>185</v>
      </c>
      <c r="L596">
        <v>15</v>
      </c>
      <c r="M596" s="2">
        <v>450</v>
      </c>
    </row>
    <row r="597" spans="1:13" s="63" customFormat="1" ht="12.75">
      <c r="A597" s="11"/>
      <c r="B597" s="131">
        <f>SUM(B593:B596)</f>
        <v>10000</v>
      </c>
      <c r="C597" s="11" t="s">
        <v>185</v>
      </c>
      <c r="D597" s="11"/>
      <c r="E597" s="11"/>
      <c r="F597" s="117"/>
      <c r="G597" s="18"/>
      <c r="H597" s="66">
        <v>0</v>
      </c>
      <c r="I597" s="62">
        <f t="shared" si="26"/>
        <v>22.22222222222222</v>
      </c>
      <c r="M597" s="2">
        <v>450</v>
      </c>
    </row>
    <row r="598" spans="2:13" ht="12.75">
      <c r="B598" s="128"/>
      <c r="H598" s="5">
        <f t="shared" si="27"/>
        <v>0</v>
      </c>
      <c r="I598" s="22">
        <f t="shared" si="26"/>
        <v>0</v>
      </c>
      <c r="M598" s="2">
        <v>450</v>
      </c>
    </row>
    <row r="599" spans="2:13" ht="12.75">
      <c r="B599" s="128"/>
      <c r="H599" s="5">
        <f t="shared" si="27"/>
        <v>0</v>
      </c>
      <c r="I599" s="22">
        <f t="shared" si="26"/>
        <v>0</v>
      </c>
      <c r="M599" s="2">
        <v>450</v>
      </c>
    </row>
    <row r="600" spans="2:13" ht="12.75">
      <c r="B600" s="128">
        <v>1500</v>
      </c>
      <c r="C600" s="1" t="s">
        <v>280</v>
      </c>
      <c r="D600" s="12" t="s">
        <v>277</v>
      </c>
      <c r="E600" s="1" t="s">
        <v>278</v>
      </c>
      <c r="F600" s="46" t="s">
        <v>436</v>
      </c>
      <c r="G600" s="27" t="s">
        <v>430</v>
      </c>
      <c r="H600" s="5">
        <f t="shared" si="27"/>
        <v>-1500</v>
      </c>
      <c r="I600" s="22">
        <v>3</v>
      </c>
      <c r="K600" s="15" t="s">
        <v>270</v>
      </c>
      <c r="L600">
        <v>15</v>
      </c>
      <c r="M600" s="2">
        <v>450</v>
      </c>
    </row>
    <row r="601" spans="1:13" s="15" customFormat="1" ht="12.75">
      <c r="A601" s="12"/>
      <c r="B601" s="267">
        <v>2500</v>
      </c>
      <c r="C601" s="12" t="s">
        <v>437</v>
      </c>
      <c r="D601" s="12" t="s">
        <v>277</v>
      </c>
      <c r="E601" s="12" t="s">
        <v>278</v>
      </c>
      <c r="F601" s="71" t="s">
        <v>438</v>
      </c>
      <c r="G601" s="29" t="s">
        <v>430</v>
      </c>
      <c r="H601" s="5">
        <f t="shared" si="27"/>
        <v>-4000</v>
      </c>
      <c r="I601" s="72">
        <v>20</v>
      </c>
      <c r="K601" s="15" t="s">
        <v>270</v>
      </c>
      <c r="L601" s="15">
        <v>15</v>
      </c>
      <c r="M601" s="2">
        <v>450</v>
      </c>
    </row>
    <row r="602" spans="1:13" s="15" customFormat="1" ht="12.75">
      <c r="A602" s="12"/>
      <c r="B602" s="267">
        <v>1800</v>
      </c>
      <c r="C602" s="12" t="s">
        <v>282</v>
      </c>
      <c r="D602" s="12" t="s">
        <v>277</v>
      </c>
      <c r="E602" s="12" t="s">
        <v>278</v>
      </c>
      <c r="F602" s="71" t="s">
        <v>436</v>
      </c>
      <c r="G602" s="29" t="s">
        <v>432</v>
      </c>
      <c r="H602" s="5">
        <f t="shared" si="27"/>
        <v>-5800</v>
      </c>
      <c r="I602" s="72">
        <v>3.6</v>
      </c>
      <c r="K602" s="15" t="s">
        <v>270</v>
      </c>
      <c r="L602" s="15">
        <v>15</v>
      </c>
      <c r="M602" s="2">
        <v>450</v>
      </c>
    </row>
    <row r="603" spans="1:13" s="15" customFormat="1" ht="12.75">
      <c r="A603" s="12"/>
      <c r="B603" s="267">
        <v>2500</v>
      </c>
      <c r="C603" s="12" t="s">
        <v>437</v>
      </c>
      <c r="D603" s="12" t="s">
        <v>277</v>
      </c>
      <c r="E603" s="12" t="s">
        <v>278</v>
      </c>
      <c r="F603" s="71" t="s">
        <v>438</v>
      </c>
      <c r="G603" s="29" t="s">
        <v>432</v>
      </c>
      <c r="H603" s="5">
        <f t="shared" si="27"/>
        <v>-8300</v>
      </c>
      <c r="I603" s="72">
        <v>20</v>
      </c>
      <c r="K603" s="15" t="s">
        <v>270</v>
      </c>
      <c r="L603" s="15">
        <v>15</v>
      </c>
      <c r="M603" s="2">
        <v>450</v>
      </c>
    </row>
    <row r="604" spans="1:13" s="15" customFormat="1" ht="12.75">
      <c r="A604" s="12"/>
      <c r="B604" s="267">
        <v>2500</v>
      </c>
      <c r="C604" s="12" t="s">
        <v>437</v>
      </c>
      <c r="D604" s="12" t="s">
        <v>277</v>
      </c>
      <c r="E604" s="12" t="s">
        <v>278</v>
      </c>
      <c r="F604" s="71" t="s">
        <v>438</v>
      </c>
      <c r="G604" s="29" t="s">
        <v>434</v>
      </c>
      <c r="H604" s="5">
        <f t="shared" si="27"/>
        <v>-10800</v>
      </c>
      <c r="I604" s="72">
        <v>20</v>
      </c>
      <c r="K604" s="15" t="s">
        <v>270</v>
      </c>
      <c r="L604" s="15">
        <v>15</v>
      </c>
      <c r="M604" s="2">
        <v>450</v>
      </c>
    </row>
    <row r="605" spans="1:13" s="15" customFormat="1" ht="12.75">
      <c r="A605" s="12"/>
      <c r="B605" s="267">
        <v>2500</v>
      </c>
      <c r="C605" s="12" t="s">
        <v>437</v>
      </c>
      <c r="D605" s="12" t="s">
        <v>277</v>
      </c>
      <c r="E605" s="12" t="s">
        <v>278</v>
      </c>
      <c r="F605" s="71" t="s">
        <v>438</v>
      </c>
      <c r="G605" s="29" t="s">
        <v>37</v>
      </c>
      <c r="H605" s="5">
        <f t="shared" si="27"/>
        <v>-13300</v>
      </c>
      <c r="I605" s="72">
        <v>20</v>
      </c>
      <c r="K605" s="15" t="s">
        <v>270</v>
      </c>
      <c r="L605" s="15">
        <v>15</v>
      </c>
      <c r="M605" s="2">
        <v>450</v>
      </c>
    </row>
    <row r="606" spans="1:13" s="63" customFormat="1" ht="12.75">
      <c r="A606" s="11"/>
      <c r="B606" s="131">
        <f>SUM(B600:B605)</f>
        <v>13300</v>
      </c>
      <c r="C606" s="11" t="s">
        <v>284</v>
      </c>
      <c r="D606" s="11"/>
      <c r="E606" s="11"/>
      <c r="F606" s="117"/>
      <c r="G606" s="18"/>
      <c r="H606" s="66">
        <v>0</v>
      </c>
      <c r="I606" s="62">
        <f t="shared" si="26"/>
        <v>29.555555555555557</v>
      </c>
      <c r="M606" s="2">
        <v>450</v>
      </c>
    </row>
    <row r="607" spans="2:13" ht="12.75">
      <c r="B607" s="128"/>
      <c r="H607" s="5">
        <f t="shared" si="27"/>
        <v>0</v>
      </c>
      <c r="I607" s="22">
        <f t="shared" si="26"/>
        <v>0</v>
      </c>
      <c r="M607" s="2">
        <v>450</v>
      </c>
    </row>
    <row r="608" spans="2:13" ht="12.75">
      <c r="B608" s="128"/>
      <c r="H608" s="5">
        <f t="shared" si="27"/>
        <v>0</v>
      </c>
      <c r="I608" s="22">
        <f t="shared" si="26"/>
        <v>0</v>
      </c>
      <c r="M608" s="2">
        <v>450</v>
      </c>
    </row>
    <row r="609" spans="2:13" ht="12.75">
      <c r="B609" s="128">
        <v>3500</v>
      </c>
      <c r="C609" s="1" t="s">
        <v>393</v>
      </c>
      <c r="D609" s="12" t="s">
        <v>277</v>
      </c>
      <c r="E609" s="1" t="s">
        <v>336</v>
      </c>
      <c r="F609" s="46" t="s">
        <v>439</v>
      </c>
      <c r="G609" s="27" t="s">
        <v>430</v>
      </c>
      <c r="H609" s="5">
        <f t="shared" si="27"/>
        <v>-3500</v>
      </c>
      <c r="I609" s="22">
        <f t="shared" si="26"/>
        <v>7.777777777777778</v>
      </c>
      <c r="K609" s="15" t="s">
        <v>270</v>
      </c>
      <c r="L609">
        <v>15</v>
      </c>
      <c r="M609" s="2">
        <v>450</v>
      </c>
    </row>
    <row r="610" spans="2:13" ht="12.75">
      <c r="B610" s="128">
        <v>1500</v>
      </c>
      <c r="C610" s="1" t="s">
        <v>440</v>
      </c>
      <c r="D610" s="12" t="s">
        <v>277</v>
      </c>
      <c r="E610" s="1" t="s">
        <v>336</v>
      </c>
      <c r="F610" s="46" t="s">
        <v>436</v>
      </c>
      <c r="G610" s="27" t="s">
        <v>430</v>
      </c>
      <c r="H610" s="5">
        <f t="shared" si="27"/>
        <v>-5000</v>
      </c>
      <c r="I610" s="22">
        <f t="shared" si="26"/>
        <v>3.3333333333333335</v>
      </c>
      <c r="K610" s="15" t="s">
        <v>270</v>
      </c>
      <c r="L610">
        <v>15</v>
      </c>
      <c r="M610" s="2">
        <v>450</v>
      </c>
    </row>
    <row r="611" spans="2:13" ht="12.75">
      <c r="B611" s="128">
        <v>1000</v>
      </c>
      <c r="C611" s="1" t="s">
        <v>441</v>
      </c>
      <c r="D611" s="12" t="s">
        <v>277</v>
      </c>
      <c r="E611" s="1" t="s">
        <v>336</v>
      </c>
      <c r="F611" s="46" t="s">
        <v>436</v>
      </c>
      <c r="G611" s="27" t="s">
        <v>430</v>
      </c>
      <c r="H611" s="5">
        <f t="shared" si="27"/>
        <v>-6000</v>
      </c>
      <c r="I611" s="22">
        <f t="shared" si="26"/>
        <v>2.2222222222222223</v>
      </c>
      <c r="K611" s="15" t="s">
        <v>270</v>
      </c>
      <c r="L611">
        <v>15</v>
      </c>
      <c r="M611" s="2">
        <v>450</v>
      </c>
    </row>
    <row r="612" spans="2:13" ht="12.75">
      <c r="B612" s="267">
        <v>3000</v>
      </c>
      <c r="C612" s="1" t="s">
        <v>289</v>
      </c>
      <c r="D612" s="12" t="s">
        <v>277</v>
      </c>
      <c r="E612" s="1" t="s">
        <v>336</v>
      </c>
      <c r="F612" s="46" t="s">
        <v>436</v>
      </c>
      <c r="G612" s="27" t="s">
        <v>432</v>
      </c>
      <c r="H612" s="5">
        <f t="shared" si="27"/>
        <v>-9000</v>
      </c>
      <c r="I612" s="22">
        <f t="shared" si="26"/>
        <v>6.666666666666667</v>
      </c>
      <c r="K612" s="15" t="s">
        <v>270</v>
      </c>
      <c r="L612">
        <v>15</v>
      </c>
      <c r="M612" s="2">
        <v>450</v>
      </c>
    </row>
    <row r="613" spans="2:13" ht="12.75">
      <c r="B613" s="128">
        <v>4000</v>
      </c>
      <c r="C613" s="1" t="s">
        <v>290</v>
      </c>
      <c r="D613" s="12" t="s">
        <v>277</v>
      </c>
      <c r="E613" s="1" t="s">
        <v>336</v>
      </c>
      <c r="F613" s="46" t="s">
        <v>442</v>
      </c>
      <c r="G613" s="27" t="s">
        <v>434</v>
      </c>
      <c r="H613" s="5">
        <f t="shared" si="27"/>
        <v>-13000</v>
      </c>
      <c r="I613" s="22">
        <f t="shared" si="26"/>
        <v>8.88888888888889</v>
      </c>
      <c r="K613" s="15" t="s">
        <v>270</v>
      </c>
      <c r="L613">
        <v>15</v>
      </c>
      <c r="M613" s="2">
        <v>450</v>
      </c>
    </row>
    <row r="614" spans="1:13" s="63" customFormat="1" ht="12.75">
      <c r="A614" s="11"/>
      <c r="B614" s="272">
        <f>SUM(B609:B613)</f>
        <v>13000</v>
      </c>
      <c r="C614" s="11" t="s">
        <v>248</v>
      </c>
      <c r="D614" s="11"/>
      <c r="E614" s="11"/>
      <c r="F614" s="117"/>
      <c r="G614" s="18"/>
      <c r="H614" s="66">
        <v>0</v>
      </c>
      <c r="I614" s="62">
        <f t="shared" si="26"/>
        <v>28.88888888888889</v>
      </c>
      <c r="M614" s="2">
        <v>450</v>
      </c>
    </row>
    <row r="615" spans="2:13" ht="12.75">
      <c r="B615" s="270"/>
      <c r="H615" s="5">
        <f t="shared" si="27"/>
        <v>0</v>
      </c>
      <c r="I615" s="22">
        <f t="shared" si="26"/>
        <v>0</v>
      </c>
      <c r="M615" s="2">
        <v>450</v>
      </c>
    </row>
    <row r="616" spans="2:13" ht="12.75">
      <c r="B616" s="270"/>
      <c r="H616" s="5">
        <f t="shared" si="27"/>
        <v>0</v>
      </c>
      <c r="I616" s="22">
        <f t="shared" si="26"/>
        <v>0</v>
      </c>
      <c r="M616" s="2">
        <v>450</v>
      </c>
    </row>
    <row r="617" spans="2:13" ht="12.75">
      <c r="B617" s="128">
        <v>1600</v>
      </c>
      <c r="C617" s="1" t="s">
        <v>230</v>
      </c>
      <c r="D617" s="12" t="s">
        <v>277</v>
      </c>
      <c r="E617" s="1" t="s">
        <v>292</v>
      </c>
      <c r="F617" s="46" t="s">
        <v>436</v>
      </c>
      <c r="G617" s="27" t="s">
        <v>430</v>
      </c>
      <c r="H617" s="5">
        <f t="shared" si="27"/>
        <v>-1600</v>
      </c>
      <c r="I617" s="22">
        <v>3.2</v>
      </c>
      <c r="K617" s="15" t="s">
        <v>270</v>
      </c>
      <c r="L617">
        <v>15</v>
      </c>
      <c r="M617" s="2">
        <v>450</v>
      </c>
    </row>
    <row r="618" spans="1:13" s="15" customFormat="1" ht="12.75">
      <c r="A618" s="12"/>
      <c r="B618" s="267">
        <v>1000</v>
      </c>
      <c r="C618" s="12" t="s">
        <v>230</v>
      </c>
      <c r="D618" s="12" t="s">
        <v>277</v>
      </c>
      <c r="E618" s="12" t="s">
        <v>292</v>
      </c>
      <c r="F618" s="71" t="s">
        <v>443</v>
      </c>
      <c r="G618" s="29" t="s">
        <v>430</v>
      </c>
      <c r="H618" s="5">
        <f t="shared" si="27"/>
        <v>-2600</v>
      </c>
      <c r="I618" s="72">
        <v>10</v>
      </c>
      <c r="K618" s="15" t="s">
        <v>270</v>
      </c>
      <c r="L618" s="15">
        <v>15</v>
      </c>
      <c r="M618" s="2">
        <v>450</v>
      </c>
    </row>
    <row r="619" spans="1:13" s="15" customFormat="1" ht="12.75">
      <c r="A619" s="12"/>
      <c r="B619" s="267">
        <v>1300</v>
      </c>
      <c r="C619" s="12" t="s">
        <v>230</v>
      </c>
      <c r="D619" s="12" t="s">
        <v>277</v>
      </c>
      <c r="E619" s="12" t="s">
        <v>292</v>
      </c>
      <c r="F619" s="71" t="s">
        <v>436</v>
      </c>
      <c r="G619" s="29" t="s">
        <v>432</v>
      </c>
      <c r="H619" s="5">
        <f t="shared" si="27"/>
        <v>-3900</v>
      </c>
      <c r="I619" s="72">
        <v>2.6</v>
      </c>
      <c r="K619" s="15" t="s">
        <v>270</v>
      </c>
      <c r="L619" s="15">
        <v>15</v>
      </c>
      <c r="M619" s="2">
        <v>450</v>
      </c>
    </row>
    <row r="620" spans="1:13" s="15" customFormat="1" ht="12.75">
      <c r="A620" s="12"/>
      <c r="B620" s="267">
        <v>1500</v>
      </c>
      <c r="C620" s="12" t="s">
        <v>230</v>
      </c>
      <c r="D620" s="12" t="s">
        <v>277</v>
      </c>
      <c r="E620" s="12" t="s">
        <v>292</v>
      </c>
      <c r="F620" s="71" t="s">
        <v>443</v>
      </c>
      <c r="G620" s="29" t="s">
        <v>430</v>
      </c>
      <c r="H620" s="5">
        <f t="shared" si="27"/>
        <v>-5400</v>
      </c>
      <c r="I620" s="72">
        <v>10</v>
      </c>
      <c r="K620" s="15" t="s">
        <v>270</v>
      </c>
      <c r="L620" s="15">
        <v>15</v>
      </c>
      <c r="M620" s="2">
        <v>450</v>
      </c>
    </row>
    <row r="621" spans="1:13" s="15" customFormat="1" ht="12.75">
      <c r="A621" s="12"/>
      <c r="B621" s="267">
        <v>1700</v>
      </c>
      <c r="C621" s="12" t="s">
        <v>230</v>
      </c>
      <c r="D621" s="12" t="s">
        <v>277</v>
      </c>
      <c r="E621" s="12" t="s">
        <v>292</v>
      </c>
      <c r="F621" s="71" t="s">
        <v>436</v>
      </c>
      <c r="G621" s="29" t="s">
        <v>434</v>
      </c>
      <c r="H621" s="5">
        <f t="shared" si="27"/>
        <v>-7100</v>
      </c>
      <c r="I621" s="72">
        <v>3.4</v>
      </c>
      <c r="K621" s="15" t="s">
        <v>270</v>
      </c>
      <c r="L621" s="15">
        <v>15</v>
      </c>
      <c r="M621" s="2">
        <v>450</v>
      </c>
    </row>
    <row r="622" spans="1:13" s="15" customFormat="1" ht="12.75">
      <c r="A622" s="12"/>
      <c r="B622" s="267">
        <v>1500</v>
      </c>
      <c r="C622" s="12" t="s">
        <v>230</v>
      </c>
      <c r="D622" s="12" t="s">
        <v>277</v>
      </c>
      <c r="E622" s="12" t="s">
        <v>292</v>
      </c>
      <c r="F622" s="71" t="s">
        <v>443</v>
      </c>
      <c r="G622" s="29" t="s">
        <v>430</v>
      </c>
      <c r="H622" s="5">
        <f t="shared" si="27"/>
        <v>-8600</v>
      </c>
      <c r="I622" s="72">
        <v>10</v>
      </c>
      <c r="K622" s="15" t="s">
        <v>270</v>
      </c>
      <c r="L622" s="15">
        <v>15</v>
      </c>
      <c r="M622" s="2">
        <v>450</v>
      </c>
    </row>
    <row r="623" spans="1:13" s="15" customFormat="1" ht="12.75">
      <c r="A623" s="12"/>
      <c r="B623" s="267">
        <v>1000</v>
      </c>
      <c r="C623" s="12" t="s">
        <v>230</v>
      </c>
      <c r="D623" s="12" t="s">
        <v>277</v>
      </c>
      <c r="E623" s="12" t="s">
        <v>292</v>
      </c>
      <c r="F623" s="71" t="s">
        <v>443</v>
      </c>
      <c r="G623" s="29" t="s">
        <v>430</v>
      </c>
      <c r="H623" s="5">
        <f t="shared" si="27"/>
        <v>-9600</v>
      </c>
      <c r="I623" s="72">
        <v>10</v>
      </c>
      <c r="K623" s="15" t="s">
        <v>270</v>
      </c>
      <c r="L623" s="15">
        <v>15</v>
      </c>
      <c r="M623" s="2">
        <v>450</v>
      </c>
    </row>
    <row r="624" spans="1:13" s="63" customFormat="1" ht="12.75">
      <c r="A624" s="11"/>
      <c r="B624" s="131">
        <f>SUM(B617:B623)</f>
        <v>9600</v>
      </c>
      <c r="C624" s="11"/>
      <c r="D624" s="11"/>
      <c r="E624" s="11" t="s">
        <v>292</v>
      </c>
      <c r="F624" s="117"/>
      <c r="G624" s="18"/>
      <c r="H624" s="66">
        <v>0</v>
      </c>
      <c r="I624" s="62">
        <f t="shared" si="26"/>
        <v>21.333333333333332</v>
      </c>
      <c r="M624" s="2">
        <v>450</v>
      </c>
    </row>
    <row r="625" spans="2:13" ht="12.75">
      <c r="B625" s="128"/>
      <c r="H625" s="5">
        <f t="shared" si="27"/>
        <v>0</v>
      </c>
      <c r="I625" s="22">
        <f t="shared" si="26"/>
        <v>0</v>
      </c>
      <c r="M625" s="2">
        <v>450</v>
      </c>
    </row>
    <row r="626" spans="2:13" ht="12.75">
      <c r="B626" s="128"/>
      <c r="H626" s="5">
        <f t="shared" si="27"/>
        <v>0</v>
      </c>
      <c r="I626" s="22">
        <f t="shared" si="26"/>
        <v>0</v>
      </c>
      <c r="M626" s="2">
        <v>450</v>
      </c>
    </row>
    <row r="627" spans="2:13" ht="12.75">
      <c r="B627" s="128">
        <v>6000</v>
      </c>
      <c r="C627" s="1" t="s">
        <v>249</v>
      </c>
      <c r="D627" s="12" t="s">
        <v>277</v>
      </c>
      <c r="E627" s="1" t="s">
        <v>336</v>
      </c>
      <c r="F627" s="46" t="s">
        <v>444</v>
      </c>
      <c r="G627" s="27" t="s">
        <v>430</v>
      </c>
      <c r="H627" s="5">
        <f t="shared" si="27"/>
        <v>-6000</v>
      </c>
      <c r="I627" s="22">
        <v>12</v>
      </c>
      <c r="K627" s="15" t="s">
        <v>270</v>
      </c>
      <c r="L627">
        <v>15</v>
      </c>
      <c r="M627" s="2">
        <v>450</v>
      </c>
    </row>
    <row r="628" spans="2:13" ht="12.75">
      <c r="B628" s="128">
        <v>6000</v>
      </c>
      <c r="C628" s="1" t="s">
        <v>249</v>
      </c>
      <c r="D628" s="12" t="s">
        <v>277</v>
      </c>
      <c r="E628" s="1" t="s">
        <v>336</v>
      </c>
      <c r="F628" s="46" t="s">
        <v>444</v>
      </c>
      <c r="G628" s="27" t="s">
        <v>432</v>
      </c>
      <c r="H628" s="5">
        <f t="shared" si="27"/>
        <v>-12000</v>
      </c>
      <c r="I628" s="22">
        <v>12</v>
      </c>
      <c r="K628" s="15" t="s">
        <v>270</v>
      </c>
      <c r="L628">
        <v>15</v>
      </c>
      <c r="M628" s="2">
        <v>450</v>
      </c>
    </row>
    <row r="629" spans="1:13" s="63" customFormat="1" ht="12.75">
      <c r="A629" s="11"/>
      <c r="B629" s="131">
        <f>SUM(B627:B628)</f>
        <v>12000</v>
      </c>
      <c r="C629" s="11" t="s">
        <v>249</v>
      </c>
      <c r="D629" s="11"/>
      <c r="E629" s="11"/>
      <c r="F629" s="117"/>
      <c r="G629" s="18"/>
      <c r="H629" s="66">
        <v>0</v>
      </c>
      <c r="I629" s="62">
        <f aca="true" t="shared" si="28" ref="I629:I686">+B629/M629</f>
        <v>26.666666666666668</v>
      </c>
      <c r="M629" s="2">
        <v>450</v>
      </c>
    </row>
    <row r="630" spans="2:13" ht="12.75">
      <c r="B630" s="128"/>
      <c r="H630" s="5">
        <f aca="true" t="shared" si="29" ref="H630:H686">H629-B630</f>
        <v>0</v>
      </c>
      <c r="I630" s="22">
        <f t="shared" si="28"/>
        <v>0</v>
      </c>
      <c r="M630" s="2">
        <v>450</v>
      </c>
    </row>
    <row r="631" spans="2:13" ht="12.75">
      <c r="B631" s="128"/>
      <c r="H631" s="5">
        <f t="shared" si="29"/>
        <v>0</v>
      </c>
      <c r="I631" s="22">
        <f t="shared" si="28"/>
        <v>0</v>
      </c>
      <c r="M631" s="2">
        <v>450</v>
      </c>
    </row>
    <row r="632" spans="2:13" ht="12.75">
      <c r="B632" s="128">
        <v>2000</v>
      </c>
      <c r="C632" s="1" t="s">
        <v>25</v>
      </c>
      <c r="D632" s="12" t="s">
        <v>277</v>
      </c>
      <c r="E632" s="1" t="s">
        <v>336</v>
      </c>
      <c r="F632" s="46" t="s">
        <v>436</v>
      </c>
      <c r="G632" s="27" t="s">
        <v>430</v>
      </c>
      <c r="H632" s="5">
        <f t="shared" si="29"/>
        <v>-2000</v>
      </c>
      <c r="I632" s="22">
        <v>4</v>
      </c>
      <c r="K632" s="15" t="s">
        <v>270</v>
      </c>
      <c r="L632">
        <v>15</v>
      </c>
      <c r="M632" s="2">
        <v>450</v>
      </c>
    </row>
    <row r="633" spans="2:13" ht="12.75">
      <c r="B633" s="128">
        <v>2000</v>
      </c>
      <c r="C633" s="76" t="s">
        <v>25</v>
      </c>
      <c r="D633" s="12" t="s">
        <v>277</v>
      </c>
      <c r="E633" s="1" t="s">
        <v>336</v>
      </c>
      <c r="F633" s="46" t="s">
        <v>436</v>
      </c>
      <c r="G633" s="27" t="s">
        <v>432</v>
      </c>
      <c r="H633" s="5">
        <f t="shared" si="29"/>
        <v>-4000</v>
      </c>
      <c r="I633" s="22">
        <v>4</v>
      </c>
      <c r="K633" s="15" t="s">
        <v>270</v>
      </c>
      <c r="L633">
        <v>15</v>
      </c>
      <c r="M633" s="2">
        <v>450</v>
      </c>
    </row>
    <row r="634" spans="2:13" ht="12.75">
      <c r="B634" s="128">
        <v>2000</v>
      </c>
      <c r="C634" s="76" t="s">
        <v>25</v>
      </c>
      <c r="D634" s="12" t="s">
        <v>277</v>
      </c>
      <c r="E634" s="1" t="s">
        <v>336</v>
      </c>
      <c r="F634" s="46" t="s">
        <v>436</v>
      </c>
      <c r="G634" s="27" t="s">
        <v>434</v>
      </c>
      <c r="H634" s="5">
        <f t="shared" si="29"/>
        <v>-6000</v>
      </c>
      <c r="I634" s="22">
        <v>4</v>
      </c>
      <c r="K634" s="15" t="s">
        <v>270</v>
      </c>
      <c r="L634">
        <v>15</v>
      </c>
      <c r="M634" s="2">
        <v>450</v>
      </c>
    </row>
    <row r="635" spans="1:13" s="63" customFormat="1" ht="12.75">
      <c r="A635" s="11"/>
      <c r="B635" s="131">
        <f>SUM(B632:B634)</f>
        <v>6000</v>
      </c>
      <c r="C635" s="11" t="s">
        <v>25</v>
      </c>
      <c r="D635" s="11"/>
      <c r="E635" s="11"/>
      <c r="F635" s="117"/>
      <c r="G635" s="18"/>
      <c r="H635" s="66">
        <v>0</v>
      </c>
      <c r="I635" s="62">
        <f t="shared" si="28"/>
        <v>13.333333333333334</v>
      </c>
      <c r="M635" s="2">
        <v>450</v>
      </c>
    </row>
    <row r="636" spans="2:13" ht="12.75">
      <c r="B636" s="128"/>
      <c r="H636" s="5">
        <f t="shared" si="29"/>
        <v>0</v>
      </c>
      <c r="I636" s="22">
        <f t="shared" si="28"/>
        <v>0</v>
      </c>
      <c r="M636" s="2">
        <v>450</v>
      </c>
    </row>
    <row r="637" spans="2:13" ht="12.75">
      <c r="B637" s="128"/>
      <c r="H637" s="5">
        <f t="shared" si="29"/>
        <v>0</v>
      </c>
      <c r="I637" s="22">
        <f t="shared" si="28"/>
        <v>0</v>
      </c>
      <c r="M637" s="2">
        <v>450</v>
      </c>
    </row>
    <row r="638" spans="2:13" ht="12.75">
      <c r="B638" s="267">
        <v>2000</v>
      </c>
      <c r="C638" s="1" t="s">
        <v>397</v>
      </c>
      <c r="D638" s="12" t="s">
        <v>277</v>
      </c>
      <c r="E638" s="1" t="s">
        <v>297</v>
      </c>
      <c r="F638" s="46" t="s">
        <v>436</v>
      </c>
      <c r="G638" s="27" t="s">
        <v>430</v>
      </c>
      <c r="H638" s="5">
        <f t="shared" si="29"/>
        <v>-2000</v>
      </c>
      <c r="I638" s="22">
        <f t="shared" si="28"/>
        <v>4.444444444444445</v>
      </c>
      <c r="K638" s="15" t="s">
        <v>270</v>
      </c>
      <c r="L638">
        <v>15</v>
      </c>
      <c r="M638" s="2">
        <v>450</v>
      </c>
    </row>
    <row r="639" spans="2:13" ht="12.75">
      <c r="B639" s="128">
        <v>5000</v>
      </c>
      <c r="C639" s="1" t="s">
        <v>22</v>
      </c>
      <c r="D639" s="12" t="s">
        <v>277</v>
      </c>
      <c r="E639" s="1" t="s">
        <v>297</v>
      </c>
      <c r="F639" s="46" t="s">
        <v>445</v>
      </c>
      <c r="G639" s="27" t="s">
        <v>432</v>
      </c>
      <c r="H639" s="5">
        <f t="shared" si="29"/>
        <v>-7000</v>
      </c>
      <c r="I639" s="22">
        <f t="shared" si="28"/>
        <v>11.11111111111111</v>
      </c>
      <c r="K639" s="15" t="s">
        <v>270</v>
      </c>
      <c r="L639">
        <v>15</v>
      </c>
      <c r="M639" s="2">
        <v>450</v>
      </c>
    </row>
    <row r="640" spans="1:13" s="63" customFormat="1" ht="12.75">
      <c r="A640" s="11"/>
      <c r="B640" s="131">
        <f>SUM(B638:B639)</f>
        <v>7000</v>
      </c>
      <c r="C640" s="11"/>
      <c r="D640" s="11"/>
      <c r="E640" s="11" t="s">
        <v>297</v>
      </c>
      <c r="F640" s="117"/>
      <c r="G640" s="18"/>
      <c r="H640" s="66">
        <v>0</v>
      </c>
      <c r="I640" s="62">
        <f t="shared" si="28"/>
        <v>15.555555555555555</v>
      </c>
      <c r="M640" s="2">
        <v>450</v>
      </c>
    </row>
    <row r="641" spans="2:13" ht="12.75">
      <c r="B641" s="128"/>
      <c r="H641" s="5">
        <v>0</v>
      </c>
      <c r="I641" s="22">
        <f t="shared" si="28"/>
        <v>0</v>
      </c>
      <c r="M641" s="2">
        <v>450</v>
      </c>
    </row>
    <row r="642" spans="2:13" ht="12.75">
      <c r="B642" s="128"/>
      <c r="H642" s="5">
        <f t="shared" si="29"/>
        <v>0</v>
      </c>
      <c r="I642" s="22">
        <f t="shared" si="28"/>
        <v>0</v>
      </c>
      <c r="M642" s="2">
        <v>450</v>
      </c>
    </row>
    <row r="643" spans="2:13" ht="12.75">
      <c r="B643" s="128"/>
      <c r="H643" s="5">
        <f t="shared" si="29"/>
        <v>0</v>
      </c>
      <c r="I643" s="22">
        <f t="shared" si="28"/>
        <v>0</v>
      </c>
      <c r="M643" s="2">
        <v>450</v>
      </c>
    </row>
    <row r="644" spans="2:13" ht="12.75">
      <c r="B644" s="128"/>
      <c r="H644" s="5">
        <f t="shared" si="29"/>
        <v>0</v>
      </c>
      <c r="I644" s="22">
        <f t="shared" si="28"/>
        <v>0</v>
      </c>
      <c r="M644" s="2">
        <v>450</v>
      </c>
    </row>
    <row r="645" spans="1:13" s="63" customFormat="1" ht="12.75">
      <c r="A645" s="11"/>
      <c r="B645" s="131">
        <f>+B650+B655+B661+B667</f>
        <v>21700</v>
      </c>
      <c r="C645" s="58" t="s">
        <v>175</v>
      </c>
      <c r="D645" s="59" t="s">
        <v>176</v>
      </c>
      <c r="E645" s="58" t="s">
        <v>150</v>
      </c>
      <c r="F645" s="122" t="s">
        <v>164</v>
      </c>
      <c r="G645" s="60" t="s">
        <v>137</v>
      </c>
      <c r="H645" s="61"/>
      <c r="I645" s="62">
        <f>+B645/M645</f>
        <v>48.22222222222222</v>
      </c>
      <c r="J645" s="62"/>
      <c r="K645" s="62"/>
      <c r="M645" s="2">
        <v>450</v>
      </c>
    </row>
    <row r="646" spans="2:13" ht="12.75">
      <c r="B646" s="128"/>
      <c r="H646" s="5">
        <f t="shared" si="29"/>
        <v>0</v>
      </c>
      <c r="I646" s="22">
        <f t="shared" si="28"/>
        <v>0</v>
      </c>
      <c r="M646" s="2">
        <v>450</v>
      </c>
    </row>
    <row r="647" spans="2:13" ht="12.75">
      <c r="B647" s="128">
        <v>2500</v>
      </c>
      <c r="C647" s="1" t="s">
        <v>185</v>
      </c>
      <c r="D647" s="1" t="s">
        <v>117</v>
      </c>
      <c r="E647" s="1" t="s">
        <v>982</v>
      </c>
      <c r="F647" s="46" t="s">
        <v>446</v>
      </c>
      <c r="G647" s="27" t="s">
        <v>432</v>
      </c>
      <c r="H647" s="5">
        <f t="shared" si="29"/>
        <v>-2500</v>
      </c>
      <c r="I647" s="22">
        <v>5</v>
      </c>
      <c r="K647" t="s">
        <v>185</v>
      </c>
      <c r="L647">
        <v>16</v>
      </c>
      <c r="M647" s="2">
        <v>450</v>
      </c>
    </row>
    <row r="648" spans="2:13" ht="12.75">
      <c r="B648" s="128">
        <v>2500</v>
      </c>
      <c r="C648" s="1" t="s">
        <v>185</v>
      </c>
      <c r="D648" s="1" t="s">
        <v>117</v>
      </c>
      <c r="E648" s="1" t="s">
        <v>982</v>
      </c>
      <c r="F648" s="46" t="s">
        <v>447</v>
      </c>
      <c r="G648" s="27" t="s">
        <v>434</v>
      </c>
      <c r="H648" s="5">
        <f t="shared" si="29"/>
        <v>-5000</v>
      </c>
      <c r="I648" s="22">
        <v>5</v>
      </c>
      <c r="K648" t="s">
        <v>185</v>
      </c>
      <c r="L648">
        <v>16</v>
      </c>
      <c r="M648" s="2">
        <v>450</v>
      </c>
    </row>
    <row r="649" spans="2:13" ht="12.75">
      <c r="B649" s="128">
        <v>2500</v>
      </c>
      <c r="C649" s="1" t="s">
        <v>185</v>
      </c>
      <c r="D649" s="1" t="s">
        <v>117</v>
      </c>
      <c r="E649" s="1" t="s">
        <v>982</v>
      </c>
      <c r="F649" s="46" t="s">
        <v>448</v>
      </c>
      <c r="G649" s="27" t="s">
        <v>37</v>
      </c>
      <c r="H649" s="5">
        <f t="shared" si="29"/>
        <v>-7500</v>
      </c>
      <c r="I649" s="22">
        <v>5</v>
      </c>
      <c r="K649" t="s">
        <v>185</v>
      </c>
      <c r="L649">
        <v>16</v>
      </c>
      <c r="M649" s="2">
        <v>450</v>
      </c>
    </row>
    <row r="650" spans="1:13" s="63" customFormat="1" ht="12.75">
      <c r="A650" s="11"/>
      <c r="B650" s="131">
        <f>SUM(B647:B649)</f>
        <v>7500</v>
      </c>
      <c r="C650" s="11" t="s">
        <v>185</v>
      </c>
      <c r="D650" s="11"/>
      <c r="E650" s="11"/>
      <c r="F650" s="117"/>
      <c r="G650" s="18"/>
      <c r="H650" s="66">
        <v>0</v>
      </c>
      <c r="I650" s="62">
        <f t="shared" si="28"/>
        <v>16.666666666666668</v>
      </c>
      <c r="M650" s="2">
        <v>450</v>
      </c>
    </row>
    <row r="651" spans="2:13" ht="12.75">
      <c r="B651" s="267"/>
      <c r="H651" s="5">
        <f t="shared" si="29"/>
        <v>0</v>
      </c>
      <c r="I651" s="22">
        <f t="shared" si="28"/>
        <v>0</v>
      </c>
      <c r="M651" s="2">
        <v>450</v>
      </c>
    </row>
    <row r="652" spans="2:13" ht="12.75">
      <c r="B652" s="267"/>
      <c r="H652" s="5">
        <f t="shared" si="29"/>
        <v>0</v>
      </c>
      <c r="I652" s="22">
        <f t="shared" si="28"/>
        <v>0</v>
      </c>
      <c r="M652" s="2">
        <v>450</v>
      </c>
    </row>
    <row r="653" spans="2:13" ht="12.75">
      <c r="B653" s="267">
        <v>2000</v>
      </c>
      <c r="C653" s="1" t="s">
        <v>353</v>
      </c>
      <c r="D653" s="1" t="s">
        <v>117</v>
      </c>
      <c r="E653" s="1" t="s">
        <v>24</v>
      </c>
      <c r="F653" s="46" t="s">
        <v>983</v>
      </c>
      <c r="G653" s="27" t="s">
        <v>430</v>
      </c>
      <c r="H653" s="5">
        <f t="shared" si="29"/>
        <v>-2000</v>
      </c>
      <c r="I653" s="22">
        <f t="shared" si="28"/>
        <v>4.444444444444445</v>
      </c>
      <c r="K653" t="s">
        <v>982</v>
      </c>
      <c r="L653">
        <v>16</v>
      </c>
      <c r="M653" s="2">
        <v>450</v>
      </c>
    </row>
    <row r="654" spans="2:13" ht="12.75">
      <c r="B654" s="267">
        <v>2000</v>
      </c>
      <c r="C654" s="1" t="s">
        <v>355</v>
      </c>
      <c r="D654" s="1" t="s">
        <v>117</v>
      </c>
      <c r="E654" s="1" t="s">
        <v>24</v>
      </c>
      <c r="F654" s="46" t="s">
        <v>984</v>
      </c>
      <c r="G654" s="27" t="s">
        <v>434</v>
      </c>
      <c r="H654" s="5">
        <f t="shared" si="29"/>
        <v>-4000</v>
      </c>
      <c r="I654" s="22">
        <f t="shared" si="28"/>
        <v>4.444444444444445</v>
      </c>
      <c r="K654" t="s">
        <v>982</v>
      </c>
      <c r="L654">
        <v>16</v>
      </c>
      <c r="M654" s="2">
        <v>450</v>
      </c>
    </row>
    <row r="655" spans="1:13" s="63" customFormat="1" ht="12.75">
      <c r="A655" s="11"/>
      <c r="B655" s="131">
        <f>SUM(B653:B654)</f>
        <v>4000</v>
      </c>
      <c r="C655" s="11"/>
      <c r="D655" s="11"/>
      <c r="E655" s="11" t="s">
        <v>24</v>
      </c>
      <c r="F655" s="117"/>
      <c r="G655" s="18"/>
      <c r="H655" s="66">
        <v>0</v>
      </c>
      <c r="I655" s="62">
        <f t="shared" si="28"/>
        <v>8.88888888888889</v>
      </c>
      <c r="M655" s="2">
        <v>450</v>
      </c>
    </row>
    <row r="656" spans="2:13" ht="12.75">
      <c r="B656" s="267"/>
      <c r="H656" s="5">
        <f t="shared" si="29"/>
        <v>0</v>
      </c>
      <c r="I656" s="22">
        <f t="shared" si="28"/>
        <v>0</v>
      </c>
      <c r="M656" s="2">
        <v>450</v>
      </c>
    </row>
    <row r="657" spans="2:13" ht="12.75">
      <c r="B657" s="267"/>
      <c r="H657" s="5">
        <f t="shared" si="29"/>
        <v>0</v>
      </c>
      <c r="I657" s="22">
        <f t="shared" si="28"/>
        <v>0</v>
      </c>
      <c r="M657" s="2">
        <v>450</v>
      </c>
    </row>
    <row r="658" spans="2:13" ht="12.75">
      <c r="B658" s="267">
        <v>1400</v>
      </c>
      <c r="C658" s="1" t="s">
        <v>230</v>
      </c>
      <c r="D658" s="1" t="s">
        <v>449</v>
      </c>
      <c r="E658" s="1" t="s">
        <v>231</v>
      </c>
      <c r="F658" s="46" t="s">
        <v>985</v>
      </c>
      <c r="G658" s="27" t="s">
        <v>430</v>
      </c>
      <c r="H658" s="5">
        <f t="shared" si="29"/>
        <v>-1400</v>
      </c>
      <c r="I658" s="22">
        <f t="shared" si="28"/>
        <v>3.111111111111111</v>
      </c>
      <c r="K658" t="s">
        <v>982</v>
      </c>
      <c r="M658" s="2">
        <v>450</v>
      </c>
    </row>
    <row r="659" spans="2:13" ht="12.75">
      <c r="B659" s="267">
        <v>1500</v>
      </c>
      <c r="C659" s="1" t="s">
        <v>230</v>
      </c>
      <c r="D659" s="1" t="s">
        <v>449</v>
      </c>
      <c r="E659" s="1" t="s">
        <v>231</v>
      </c>
      <c r="F659" s="46" t="s">
        <v>985</v>
      </c>
      <c r="G659" s="27" t="s">
        <v>432</v>
      </c>
      <c r="H659" s="5">
        <f>H658-B659</f>
        <v>-2900</v>
      </c>
      <c r="I659" s="22">
        <f>+B659/M659</f>
        <v>3.3333333333333335</v>
      </c>
      <c r="K659" t="s">
        <v>982</v>
      </c>
      <c r="M659" s="2">
        <v>450</v>
      </c>
    </row>
    <row r="660" spans="2:13" ht="12.75">
      <c r="B660" s="267">
        <v>1300</v>
      </c>
      <c r="C660" s="1" t="s">
        <v>230</v>
      </c>
      <c r="D660" s="1" t="s">
        <v>449</v>
      </c>
      <c r="E660" s="1" t="s">
        <v>231</v>
      </c>
      <c r="F660" s="46" t="s">
        <v>985</v>
      </c>
      <c r="G660" s="27" t="s">
        <v>434</v>
      </c>
      <c r="H660" s="5">
        <f>H659-B660</f>
        <v>-4200</v>
      </c>
      <c r="I660" s="22">
        <f>+B660/M660</f>
        <v>2.888888888888889</v>
      </c>
      <c r="K660" t="s">
        <v>982</v>
      </c>
      <c r="M660" s="2">
        <v>450</v>
      </c>
    </row>
    <row r="661" spans="1:13" s="63" customFormat="1" ht="12.75">
      <c r="A661" s="11"/>
      <c r="B661" s="131">
        <f>SUM(B658:B660)</f>
        <v>4200</v>
      </c>
      <c r="C661" s="11"/>
      <c r="D661" s="11"/>
      <c r="E661" s="11" t="s">
        <v>292</v>
      </c>
      <c r="F661" s="117"/>
      <c r="G661" s="18"/>
      <c r="H661" s="66">
        <v>0</v>
      </c>
      <c r="I661" s="62">
        <f t="shared" si="28"/>
        <v>9.333333333333334</v>
      </c>
      <c r="M661" s="2">
        <v>450</v>
      </c>
    </row>
    <row r="662" spans="1:13" s="15" customFormat="1" ht="12.75">
      <c r="A662" s="12"/>
      <c r="B662" s="267"/>
      <c r="C662" s="12"/>
      <c r="D662" s="12"/>
      <c r="E662" s="12"/>
      <c r="F662" s="71"/>
      <c r="G662" s="29"/>
      <c r="H662" s="5">
        <v>0</v>
      </c>
      <c r="I662" s="72">
        <f t="shared" si="28"/>
        <v>0</v>
      </c>
      <c r="M662" s="2">
        <v>450</v>
      </c>
    </row>
    <row r="663" spans="1:13" s="15" customFormat="1" ht="12.75">
      <c r="A663" s="12"/>
      <c r="B663" s="267"/>
      <c r="C663" s="12"/>
      <c r="D663" s="12"/>
      <c r="E663" s="12"/>
      <c r="F663" s="71"/>
      <c r="G663" s="29"/>
      <c r="H663" s="5">
        <f>H662-B663</f>
        <v>0</v>
      </c>
      <c r="I663" s="22">
        <f t="shared" si="28"/>
        <v>0</v>
      </c>
      <c r="M663" s="2">
        <v>450</v>
      </c>
    </row>
    <row r="664" spans="2:13" ht="12.75">
      <c r="B664" s="267">
        <v>2000</v>
      </c>
      <c r="C664" s="1" t="s">
        <v>25</v>
      </c>
      <c r="D664" s="1" t="s">
        <v>449</v>
      </c>
      <c r="E664" s="1" t="s">
        <v>231</v>
      </c>
      <c r="F664" s="46" t="s">
        <v>985</v>
      </c>
      <c r="G664" s="27" t="s">
        <v>430</v>
      </c>
      <c r="H664" s="5">
        <f>H663-B664</f>
        <v>-2000</v>
      </c>
      <c r="I664" s="22">
        <f>+B664/M664</f>
        <v>4.444444444444445</v>
      </c>
      <c r="K664" t="s">
        <v>982</v>
      </c>
      <c r="M664" s="2">
        <v>450</v>
      </c>
    </row>
    <row r="665" spans="2:13" ht="12.75">
      <c r="B665" s="267">
        <v>2000</v>
      </c>
      <c r="C665" s="1" t="s">
        <v>25</v>
      </c>
      <c r="D665" s="1" t="s">
        <v>449</v>
      </c>
      <c r="E665" s="1" t="s">
        <v>231</v>
      </c>
      <c r="F665" s="46" t="s">
        <v>985</v>
      </c>
      <c r="G665" s="27" t="s">
        <v>432</v>
      </c>
      <c r="H665" s="5">
        <f>H664-B665</f>
        <v>-4000</v>
      </c>
      <c r="I665" s="22">
        <f>+B665/M665</f>
        <v>4.444444444444445</v>
      </c>
      <c r="K665" t="s">
        <v>982</v>
      </c>
      <c r="M665" s="2">
        <v>450</v>
      </c>
    </row>
    <row r="666" spans="2:13" ht="12.75">
      <c r="B666" s="267">
        <v>2000</v>
      </c>
      <c r="C666" s="1" t="s">
        <v>25</v>
      </c>
      <c r="D666" s="1" t="s">
        <v>449</v>
      </c>
      <c r="E666" s="1" t="s">
        <v>231</v>
      </c>
      <c r="F666" s="46" t="s">
        <v>985</v>
      </c>
      <c r="G666" s="27" t="s">
        <v>434</v>
      </c>
      <c r="H666" s="5">
        <f>H665-B666</f>
        <v>-6000</v>
      </c>
      <c r="I666" s="22">
        <f>+B666/M666</f>
        <v>4.444444444444445</v>
      </c>
      <c r="K666" t="s">
        <v>982</v>
      </c>
      <c r="M666" s="2">
        <v>450</v>
      </c>
    </row>
    <row r="667" spans="1:13" s="63" customFormat="1" ht="12.75">
      <c r="A667" s="11"/>
      <c r="B667" s="131">
        <f>SUM(B664:B666)</f>
        <v>6000</v>
      </c>
      <c r="C667" s="11" t="s">
        <v>25</v>
      </c>
      <c r="D667" s="11"/>
      <c r="E667" s="11"/>
      <c r="F667" s="117"/>
      <c r="G667" s="18"/>
      <c r="H667" s="66">
        <v>0</v>
      </c>
      <c r="I667" s="62">
        <f t="shared" si="28"/>
        <v>13.333333333333334</v>
      </c>
      <c r="M667" s="2">
        <v>450</v>
      </c>
    </row>
    <row r="668" spans="2:13" ht="12.75">
      <c r="B668" s="128"/>
      <c r="H668" s="5">
        <v>0</v>
      </c>
      <c r="I668" s="22">
        <f t="shared" si="28"/>
        <v>0</v>
      </c>
      <c r="M668" s="2">
        <v>450</v>
      </c>
    </row>
    <row r="669" spans="2:13" ht="12.75">
      <c r="B669" s="128"/>
      <c r="H669" s="5">
        <f t="shared" si="29"/>
        <v>0</v>
      </c>
      <c r="I669" s="22">
        <f t="shared" si="28"/>
        <v>0</v>
      </c>
      <c r="M669" s="2">
        <v>450</v>
      </c>
    </row>
    <row r="670" spans="2:13" ht="12.75">
      <c r="B670" s="128"/>
      <c r="H670" s="5">
        <f t="shared" si="29"/>
        <v>0</v>
      </c>
      <c r="I670" s="22">
        <f t="shared" si="28"/>
        <v>0</v>
      </c>
      <c r="M670" s="2">
        <v>450</v>
      </c>
    </row>
    <row r="671" spans="2:13" ht="12.75">
      <c r="B671" s="128"/>
      <c r="H671" s="5">
        <f t="shared" si="29"/>
        <v>0</v>
      </c>
      <c r="I671" s="22">
        <f t="shared" si="28"/>
        <v>0</v>
      </c>
      <c r="M671" s="2">
        <v>450</v>
      </c>
    </row>
    <row r="672" spans="1:13" s="63" customFormat="1" ht="12.75">
      <c r="A672" s="11"/>
      <c r="B672" s="129">
        <f>+B675+B679+B685+B691+B696</f>
        <v>19300</v>
      </c>
      <c r="C672" s="58" t="s">
        <v>177</v>
      </c>
      <c r="D672" s="59" t="s">
        <v>178</v>
      </c>
      <c r="E672" s="58" t="s">
        <v>154</v>
      </c>
      <c r="F672" s="122" t="s">
        <v>155</v>
      </c>
      <c r="G672" s="60" t="s">
        <v>147</v>
      </c>
      <c r="H672" s="61"/>
      <c r="I672" s="62">
        <f>+B672/M672</f>
        <v>42.888888888888886</v>
      </c>
      <c r="J672" s="62"/>
      <c r="K672" s="62"/>
      <c r="M672" s="2">
        <v>450</v>
      </c>
    </row>
    <row r="673" spans="2:13" ht="12.75">
      <c r="B673" s="130"/>
      <c r="H673" s="5">
        <f t="shared" si="29"/>
        <v>0</v>
      </c>
      <c r="I673" s="22">
        <f t="shared" si="28"/>
        <v>0</v>
      </c>
      <c r="M673" s="2">
        <v>450</v>
      </c>
    </row>
    <row r="674" spans="2:13" ht="12.75">
      <c r="B674" s="130">
        <v>2500</v>
      </c>
      <c r="C674" s="1" t="s">
        <v>185</v>
      </c>
      <c r="D674" s="1" t="s">
        <v>117</v>
      </c>
      <c r="E674" s="1" t="s">
        <v>260</v>
      </c>
      <c r="F674" s="46" t="s">
        <v>450</v>
      </c>
      <c r="G674" s="27" t="s">
        <v>434</v>
      </c>
      <c r="H674" s="5">
        <f t="shared" si="29"/>
        <v>-2500</v>
      </c>
      <c r="I674" s="22">
        <f t="shared" si="28"/>
        <v>5.555555555555555</v>
      </c>
      <c r="K674" t="s">
        <v>185</v>
      </c>
      <c r="L674">
        <v>17</v>
      </c>
      <c r="M674" s="2">
        <v>450</v>
      </c>
    </row>
    <row r="675" spans="1:13" s="63" customFormat="1" ht="12.75">
      <c r="A675" s="11"/>
      <c r="B675" s="129">
        <f>SUM(B674)</f>
        <v>2500</v>
      </c>
      <c r="C675" s="11"/>
      <c r="D675" s="11"/>
      <c r="E675" s="11"/>
      <c r="F675" s="117"/>
      <c r="G675" s="18"/>
      <c r="H675" s="66">
        <v>0</v>
      </c>
      <c r="I675" s="62">
        <f t="shared" si="28"/>
        <v>5.555555555555555</v>
      </c>
      <c r="M675" s="2">
        <v>450</v>
      </c>
    </row>
    <row r="676" spans="2:13" ht="12.75">
      <c r="B676" s="130"/>
      <c r="H676" s="5">
        <f t="shared" si="29"/>
        <v>0</v>
      </c>
      <c r="I676" s="22">
        <f t="shared" si="28"/>
        <v>0</v>
      </c>
      <c r="M676" s="2">
        <v>450</v>
      </c>
    </row>
    <row r="677" spans="1:13" ht="12.75">
      <c r="A677" s="12"/>
      <c r="B677" s="130"/>
      <c r="H677" s="5">
        <f t="shared" si="29"/>
        <v>0</v>
      </c>
      <c r="I677" s="22">
        <f t="shared" si="28"/>
        <v>0</v>
      </c>
      <c r="M677" s="2">
        <v>450</v>
      </c>
    </row>
    <row r="678" spans="1:13" ht="12.75">
      <c r="A678" s="12"/>
      <c r="B678" s="130">
        <v>5000</v>
      </c>
      <c r="C678" s="1" t="s">
        <v>339</v>
      </c>
      <c r="D678" s="12" t="s">
        <v>117</v>
      </c>
      <c r="E678" s="1" t="s">
        <v>24</v>
      </c>
      <c r="F678" s="71" t="s">
        <v>451</v>
      </c>
      <c r="G678" s="27" t="s">
        <v>452</v>
      </c>
      <c r="H678" s="5">
        <f t="shared" si="29"/>
        <v>-5000</v>
      </c>
      <c r="I678" s="22">
        <f t="shared" si="28"/>
        <v>11.11111111111111</v>
      </c>
      <c r="K678" t="s">
        <v>260</v>
      </c>
      <c r="L678">
        <v>17</v>
      </c>
      <c r="M678" s="2">
        <v>450</v>
      </c>
    </row>
    <row r="679" spans="1:13" s="63" customFormat="1" ht="12.75">
      <c r="A679" s="12"/>
      <c r="B679" s="129">
        <f>SUM(B678)</f>
        <v>5000</v>
      </c>
      <c r="C679" s="11" t="s">
        <v>248</v>
      </c>
      <c r="D679" s="11"/>
      <c r="E679" s="11"/>
      <c r="F679" s="117"/>
      <c r="G679" s="18"/>
      <c r="H679" s="66">
        <v>0</v>
      </c>
      <c r="I679" s="62">
        <f t="shared" si="28"/>
        <v>11.11111111111111</v>
      </c>
      <c r="M679" s="2">
        <v>450</v>
      </c>
    </row>
    <row r="680" spans="1:13" ht="12.75">
      <c r="A680" s="12"/>
      <c r="B680" s="130"/>
      <c r="H680" s="5">
        <f t="shared" si="29"/>
        <v>0</v>
      </c>
      <c r="I680" s="22">
        <f t="shared" si="28"/>
        <v>0</v>
      </c>
      <c r="M680" s="2">
        <v>450</v>
      </c>
    </row>
    <row r="681" spans="1:13" ht="12.75">
      <c r="A681" s="12"/>
      <c r="B681" s="130"/>
      <c r="H681" s="5">
        <f t="shared" si="29"/>
        <v>0</v>
      </c>
      <c r="I681" s="22">
        <f t="shared" si="28"/>
        <v>0</v>
      </c>
      <c r="M681" s="2">
        <v>450</v>
      </c>
    </row>
    <row r="682" spans="1:13" ht="12.75">
      <c r="A682" s="12"/>
      <c r="B682" s="130">
        <v>1200</v>
      </c>
      <c r="C682" s="1" t="s">
        <v>230</v>
      </c>
      <c r="D682" s="12" t="s">
        <v>117</v>
      </c>
      <c r="E682" s="1" t="s">
        <v>231</v>
      </c>
      <c r="F682" s="71" t="s">
        <v>453</v>
      </c>
      <c r="G682" s="27" t="s">
        <v>434</v>
      </c>
      <c r="H682" s="5">
        <f t="shared" si="29"/>
        <v>-1200</v>
      </c>
      <c r="I682" s="22">
        <v>2.4</v>
      </c>
      <c r="K682" t="s">
        <v>260</v>
      </c>
      <c r="L682">
        <v>17</v>
      </c>
      <c r="M682" s="2">
        <v>450</v>
      </c>
    </row>
    <row r="683" spans="1:13" ht="12.75">
      <c r="A683" s="12"/>
      <c r="B683" s="130">
        <v>1300</v>
      </c>
      <c r="C683" s="1" t="s">
        <v>230</v>
      </c>
      <c r="D683" s="12" t="s">
        <v>117</v>
      </c>
      <c r="E683" s="1" t="s">
        <v>231</v>
      </c>
      <c r="F683" s="71" t="s">
        <v>453</v>
      </c>
      <c r="G683" s="27" t="s">
        <v>37</v>
      </c>
      <c r="H683" s="5">
        <f t="shared" si="29"/>
        <v>-2500</v>
      </c>
      <c r="I683" s="22">
        <v>2.6</v>
      </c>
      <c r="K683" t="s">
        <v>260</v>
      </c>
      <c r="L683">
        <v>17</v>
      </c>
      <c r="M683" s="2">
        <v>450</v>
      </c>
    </row>
    <row r="684" spans="1:13" ht="12.75">
      <c r="A684" s="12"/>
      <c r="B684" s="130">
        <v>1300</v>
      </c>
      <c r="C684" s="1" t="s">
        <v>230</v>
      </c>
      <c r="D684" s="12" t="s">
        <v>117</v>
      </c>
      <c r="E684" s="1" t="s">
        <v>231</v>
      </c>
      <c r="F684" s="71" t="s">
        <v>453</v>
      </c>
      <c r="G684" s="27" t="s">
        <v>452</v>
      </c>
      <c r="H684" s="5">
        <f t="shared" si="29"/>
        <v>-3800</v>
      </c>
      <c r="I684" s="22">
        <v>3</v>
      </c>
      <c r="K684" t="s">
        <v>260</v>
      </c>
      <c r="L684">
        <v>17</v>
      </c>
      <c r="M684" s="2">
        <v>450</v>
      </c>
    </row>
    <row r="685" spans="1:13" s="63" customFormat="1" ht="12.75">
      <c r="A685" s="12"/>
      <c r="B685" s="129">
        <f>SUM(B682:B684)</f>
        <v>3800</v>
      </c>
      <c r="C685" s="11"/>
      <c r="D685" s="11"/>
      <c r="E685" s="11" t="s">
        <v>231</v>
      </c>
      <c r="F685" s="117"/>
      <c r="G685" s="18"/>
      <c r="H685" s="66">
        <v>0</v>
      </c>
      <c r="I685" s="62">
        <f t="shared" si="28"/>
        <v>8.444444444444445</v>
      </c>
      <c r="M685" s="2">
        <v>450</v>
      </c>
    </row>
    <row r="686" spans="1:13" ht="12.75">
      <c r="A686" s="12"/>
      <c r="B686" s="130"/>
      <c r="H686" s="5">
        <f t="shared" si="29"/>
        <v>0</v>
      </c>
      <c r="I686" s="22">
        <f t="shared" si="28"/>
        <v>0</v>
      </c>
      <c r="M686" s="2">
        <v>450</v>
      </c>
    </row>
    <row r="687" spans="1:13" ht="12.75">
      <c r="A687" s="12"/>
      <c r="B687" s="130"/>
      <c r="H687" s="5">
        <f>H686-B687</f>
        <v>0</v>
      </c>
      <c r="I687" s="22">
        <f>+B687/M687</f>
        <v>0</v>
      </c>
      <c r="M687" s="2">
        <v>450</v>
      </c>
    </row>
    <row r="688" spans="1:13" ht="12.75">
      <c r="A688" s="12"/>
      <c r="B688" s="130">
        <v>2000</v>
      </c>
      <c r="C688" s="1" t="s">
        <v>25</v>
      </c>
      <c r="D688" s="12" t="s">
        <v>117</v>
      </c>
      <c r="E688" s="1" t="s">
        <v>24</v>
      </c>
      <c r="F688" s="71" t="s">
        <v>453</v>
      </c>
      <c r="G688" s="27" t="s">
        <v>434</v>
      </c>
      <c r="H688" s="5">
        <f>H687-B688</f>
        <v>-2000</v>
      </c>
      <c r="I688" s="22">
        <v>4</v>
      </c>
      <c r="K688" t="s">
        <v>260</v>
      </c>
      <c r="L688">
        <v>17</v>
      </c>
      <c r="M688" s="2">
        <v>450</v>
      </c>
    </row>
    <row r="689" spans="2:13" ht="12.75">
      <c r="B689" s="130">
        <v>2000</v>
      </c>
      <c r="C689" s="1" t="s">
        <v>25</v>
      </c>
      <c r="D689" s="12" t="s">
        <v>117</v>
      </c>
      <c r="E689" s="1" t="s">
        <v>24</v>
      </c>
      <c r="F689" s="71" t="s">
        <v>453</v>
      </c>
      <c r="G689" s="27" t="s">
        <v>37</v>
      </c>
      <c r="H689" s="5">
        <f>H688-B689</f>
        <v>-4000</v>
      </c>
      <c r="I689" s="22">
        <v>4</v>
      </c>
      <c r="K689" t="s">
        <v>260</v>
      </c>
      <c r="L689">
        <v>17</v>
      </c>
      <c r="M689" s="2">
        <v>450</v>
      </c>
    </row>
    <row r="690" spans="2:13" ht="12.75">
      <c r="B690" s="130">
        <v>2000</v>
      </c>
      <c r="C690" s="1" t="s">
        <v>25</v>
      </c>
      <c r="D690" s="12" t="s">
        <v>117</v>
      </c>
      <c r="E690" s="1" t="s">
        <v>24</v>
      </c>
      <c r="F690" s="71" t="s">
        <v>453</v>
      </c>
      <c r="G690" s="27" t="s">
        <v>452</v>
      </c>
      <c r="H690" s="5">
        <f>H689-B690</f>
        <v>-6000</v>
      </c>
      <c r="I690" s="22">
        <v>4</v>
      </c>
      <c r="K690" t="s">
        <v>260</v>
      </c>
      <c r="L690">
        <v>17</v>
      </c>
      <c r="M690" s="2">
        <v>450</v>
      </c>
    </row>
    <row r="691" spans="1:13" s="63" customFormat="1" ht="12.75">
      <c r="A691" s="11"/>
      <c r="B691" s="129">
        <f>SUM(B688:B690)</f>
        <v>6000</v>
      </c>
      <c r="C691" s="11" t="s">
        <v>25</v>
      </c>
      <c r="D691" s="11"/>
      <c r="E691" s="11"/>
      <c r="F691" s="117"/>
      <c r="G691" s="18"/>
      <c r="H691" s="66">
        <v>0</v>
      </c>
      <c r="I691" s="62">
        <f>+B691/M691</f>
        <v>13.333333333333334</v>
      </c>
      <c r="M691" s="2">
        <v>450</v>
      </c>
    </row>
    <row r="692" spans="2:13" ht="12.75">
      <c r="B692" s="130"/>
      <c r="H692" s="5">
        <f>H691-B692</f>
        <v>0</v>
      </c>
      <c r="I692" s="22">
        <f>+B692/M692</f>
        <v>0</v>
      </c>
      <c r="M692" s="2">
        <v>450</v>
      </c>
    </row>
    <row r="693" spans="2:13" ht="12.75">
      <c r="B693" s="130"/>
      <c r="H693" s="5">
        <f>H692-B693</f>
        <v>0</v>
      </c>
      <c r="I693" s="22">
        <f>+B693/M693</f>
        <v>0</v>
      </c>
      <c r="M693" s="2">
        <v>450</v>
      </c>
    </row>
    <row r="694" spans="2:13" ht="12.75">
      <c r="B694" s="130">
        <v>1000</v>
      </c>
      <c r="C694" s="1" t="s">
        <v>258</v>
      </c>
      <c r="D694" s="12" t="s">
        <v>117</v>
      </c>
      <c r="E694" s="1" t="s">
        <v>259</v>
      </c>
      <c r="F694" s="71" t="s">
        <v>453</v>
      </c>
      <c r="G694" s="27" t="s">
        <v>434</v>
      </c>
      <c r="H694" s="5">
        <f>H693-B694</f>
        <v>-1000</v>
      </c>
      <c r="I694" s="22">
        <v>2</v>
      </c>
      <c r="K694" t="s">
        <v>260</v>
      </c>
      <c r="L694">
        <v>17</v>
      </c>
      <c r="M694" s="2">
        <v>450</v>
      </c>
    </row>
    <row r="695" spans="2:13" ht="12.75">
      <c r="B695" s="130">
        <v>1000</v>
      </c>
      <c r="C695" s="1" t="s">
        <v>258</v>
      </c>
      <c r="D695" s="12" t="s">
        <v>117</v>
      </c>
      <c r="E695" s="1" t="s">
        <v>259</v>
      </c>
      <c r="F695" s="71" t="s">
        <v>453</v>
      </c>
      <c r="G695" s="27" t="s">
        <v>37</v>
      </c>
      <c r="H695" s="5">
        <f>H694-B695</f>
        <v>-2000</v>
      </c>
      <c r="I695" s="22">
        <v>3</v>
      </c>
      <c r="K695" t="s">
        <v>260</v>
      </c>
      <c r="L695">
        <v>17</v>
      </c>
      <c r="M695" s="2">
        <v>450</v>
      </c>
    </row>
    <row r="696" spans="1:13" s="63" customFormat="1" ht="12.75">
      <c r="A696" s="11"/>
      <c r="B696" s="129">
        <f>SUM(B694:B695)</f>
        <v>2000</v>
      </c>
      <c r="C696" s="11"/>
      <c r="D696" s="11"/>
      <c r="E696" s="11" t="s">
        <v>259</v>
      </c>
      <c r="F696" s="117"/>
      <c r="G696" s="18"/>
      <c r="H696" s="66">
        <v>0</v>
      </c>
      <c r="I696" s="62">
        <f aca="true" t="shared" si="30" ref="I696:I702">+B696/M696</f>
        <v>4.444444444444445</v>
      </c>
      <c r="M696" s="2">
        <v>450</v>
      </c>
    </row>
    <row r="697" spans="2:13" ht="12.75">
      <c r="B697" s="130"/>
      <c r="H697" s="5">
        <f aca="true" t="shared" si="31" ref="H697:H722">H696-B697</f>
        <v>0</v>
      </c>
      <c r="I697" s="22">
        <f t="shared" si="30"/>
        <v>0</v>
      </c>
      <c r="M697" s="2">
        <v>450</v>
      </c>
    </row>
    <row r="698" spans="2:13" ht="12.75">
      <c r="B698" s="130"/>
      <c r="H698" s="5">
        <f t="shared" si="31"/>
        <v>0</v>
      </c>
      <c r="I698" s="22">
        <f t="shared" si="30"/>
        <v>0</v>
      </c>
      <c r="M698" s="2">
        <v>450</v>
      </c>
    </row>
    <row r="699" spans="2:13" ht="12.75">
      <c r="B699" s="130"/>
      <c r="H699" s="5">
        <f t="shared" si="31"/>
        <v>0</v>
      </c>
      <c r="I699" s="22">
        <f t="shared" si="30"/>
        <v>0</v>
      </c>
      <c r="M699" s="2">
        <v>450</v>
      </c>
    </row>
    <row r="700" spans="2:13" ht="12.75">
      <c r="B700" s="130"/>
      <c r="H700" s="5">
        <f t="shared" si="31"/>
        <v>0</v>
      </c>
      <c r="I700" s="22">
        <f t="shared" si="30"/>
        <v>0</v>
      </c>
      <c r="M700" s="2">
        <v>450</v>
      </c>
    </row>
    <row r="701" spans="1:13" s="63" customFormat="1" ht="12.75">
      <c r="A701" s="11"/>
      <c r="B701" s="129">
        <f>+B713+B723</f>
        <v>35600</v>
      </c>
      <c r="C701" s="58" t="s">
        <v>179</v>
      </c>
      <c r="D701" s="59" t="s">
        <v>180</v>
      </c>
      <c r="E701" s="58" t="s">
        <v>171</v>
      </c>
      <c r="F701" s="122" t="s">
        <v>181</v>
      </c>
      <c r="G701" s="60" t="s">
        <v>156</v>
      </c>
      <c r="H701" s="61"/>
      <c r="I701" s="62">
        <f t="shared" si="30"/>
        <v>79.11111111111111</v>
      </c>
      <c r="J701" s="62"/>
      <c r="K701" s="62"/>
      <c r="M701" s="2">
        <v>450</v>
      </c>
    </row>
    <row r="702" spans="2:13" ht="12.75">
      <c r="B702" s="130"/>
      <c r="H702" s="5">
        <f t="shared" si="31"/>
        <v>0</v>
      </c>
      <c r="I702" s="22">
        <f t="shared" si="30"/>
        <v>0</v>
      </c>
      <c r="M702" s="2">
        <v>450</v>
      </c>
    </row>
    <row r="703" spans="2:13" ht="12.75">
      <c r="B703" s="130">
        <v>2500</v>
      </c>
      <c r="C703" s="1" t="s">
        <v>185</v>
      </c>
      <c r="D703" s="1" t="s">
        <v>117</v>
      </c>
      <c r="E703" s="1" t="s">
        <v>270</v>
      </c>
      <c r="F703" s="46" t="s">
        <v>454</v>
      </c>
      <c r="G703" s="27" t="s">
        <v>234</v>
      </c>
      <c r="H703" s="5">
        <f t="shared" si="31"/>
        <v>-2500</v>
      </c>
      <c r="I703" s="22">
        <v>5</v>
      </c>
      <c r="K703" t="s">
        <v>185</v>
      </c>
      <c r="L703">
        <v>18</v>
      </c>
      <c r="M703" s="2">
        <v>450</v>
      </c>
    </row>
    <row r="704" spans="2:13" ht="12.75">
      <c r="B704" s="130">
        <v>5000</v>
      </c>
      <c r="C704" s="12" t="s">
        <v>185</v>
      </c>
      <c r="D704" s="1" t="s">
        <v>117</v>
      </c>
      <c r="E704" s="1" t="s">
        <v>270</v>
      </c>
      <c r="F704" s="46" t="s">
        <v>455</v>
      </c>
      <c r="G704" s="27" t="s">
        <v>29</v>
      </c>
      <c r="H704" s="5">
        <f t="shared" si="31"/>
        <v>-7500</v>
      </c>
      <c r="I704" s="22">
        <v>10</v>
      </c>
      <c r="K704" t="s">
        <v>185</v>
      </c>
      <c r="L704">
        <v>18</v>
      </c>
      <c r="M704" s="2">
        <v>450</v>
      </c>
    </row>
    <row r="705" spans="2:13" ht="12.75">
      <c r="B705" s="130">
        <v>2500</v>
      </c>
      <c r="C705" s="1" t="s">
        <v>185</v>
      </c>
      <c r="D705" s="1" t="s">
        <v>117</v>
      </c>
      <c r="E705" s="1" t="s">
        <v>270</v>
      </c>
      <c r="F705" s="46" t="s">
        <v>456</v>
      </c>
      <c r="G705" s="27" t="s">
        <v>333</v>
      </c>
      <c r="H705" s="5">
        <f t="shared" si="31"/>
        <v>-10000</v>
      </c>
      <c r="I705" s="22">
        <v>5</v>
      </c>
      <c r="K705" t="s">
        <v>185</v>
      </c>
      <c r="L705">
        <v>18</v>
      </c>
      <c r="M705" s="2">
        <v>450</v>
      </c>
    </row>
    <row r="706" spans="2:13" ht="12.75">
      <c r="B706" s="130">
        <v>2500</v>
      </c>
      <c r="C706" s="1" t="s">
        <v>185</v>
      </c>
      <c r="D706" s="1" t="s">
        <v>117</v>
      </c>
      <c r="E706" s="1" t="s">
        <v>270</v>
      </c>
      <c r="F706" s="46" t="s">
        <v>457</v>
      </c>
      <c r="G706" s="27" t="s">
        <v>334</v>
      </c>
      <c r="H706" s="5">
        <f t="shared" si="31"/>
        <v>-12500</v>
      </c>
      <c r="I706" s="22">
        <v>5</v>
      </c>
      <c r="K706" t="s">
        <v>185</v>
      </c>
      <c r="L706">
        <v>18</v>
      </c>
      <c r="M706" s="2">
        <v>450</v>
      </c>
    </row>
    <row r="707" spans="2:13" ht="12.75">
      <c r="B707" s="130">
        <v>2500</v>
      </c>
      <c r="C707" s="1" t="s">
        <v>185</v>
      </c>
      <c r="D707" s="1" t="s">
        <v>117</v>
      </c>
      <c r="E707" s="1" t="s">
        <v>270</v>
      </c>
      <c r="F707" s="46" t="s">
        <v>458</v>
      </c>
      <c r="G707" s="27" t="s">
        <v>404</v>
      </c>
      <c r="H707" s="5">
        <f t="shared" si="31"/>
        <v>-15000</v>
      </c>
      <c r="I707" s="22">
        <v>5</v>
      </c>
      <c r="K707" t="s">
        <v>185</v>
      </c>
      <c r="L707">
        <v>18</v>
      </c>
      <c r="M707" s="2">
        <v>450</v>
      </c>
    </row>
    <row r="708" spans="2:13" ht="12.75">
      <c r="B708" s="130">
        <v>2500</v>
      </c>
      <c r="C708" s="1" t="s">
        <v>185</v>
      </c>
      <c r="D708" s="1" t="s">
        <v>117</v>
      </c>
      <c r="E708" s="1" t="s">
        <v>270</v>
      </c>
      <c r="F708" s="46" t="s">
        <v>459</v>
      </c>
      <c r="G708" s="27" t="s">
        <v>405</v>
      </c>
      <c r="H708" s="5">
        <f t="shared" si="31"/>
        <v>-17500</v>
      </c>
      <c r="I708" s="22">
        <v>5</v>
      </c>
      <c r="K708" t="s">
        <v>185</v>
      </c>
      <c r="L708">
        <v>18</v>
      </c>
      <c r="M708" s="2">
        <v>450</v>
      </c>
    </row>
    <row r="709" spans="2:13" ht="12.75">
      <c r="B709" s="130">
        <v>2500</v>
      </c>
      <c r="C709" s="1" t="s">
        <v>185</v>
      </c>
      <c r="D709" s="1" t="s">
        <v>117</v>
      </c>
      <c r="E709" s="1" t="s">
        <v>270</v>
      </c>
      <c r="F709" s="46" t="s">
        <v>460</v>
      </c>
      <c r="G709" s="27" t="s">
        <v>406</v>
      </c>
      <c r="H709" s="5">
        <f t="shared" si="31"/>
        <v>-20000</v>
      </c>
      <c r="I709" s="22">
        <v>5</v>
      </c>
      <c r="K709" t="s">
        <v>185</v>
      </c>
      <c r="L709">
        <v>18</v>
      </c>
      <c r="M709" s="2">
        <v>450</v>
      </c>
    </row>
    <row r="710" spans="2:13" ht="12.75">
      <c r="B710" s="130">
        <v>2500</v>
      </c>
      <c r="C710" s="1" t="s">
        <v>185</v>
      </c>
      <c r="D710" s="1" t="s">
        <v>117</v>
      </c>
      <c r="E710" s="1" t="s">
        <v>270</v>
      </c>
      <c r="F710" s="46" t="s">
        <v>461</v>
      </c>
      <c r="G710" s="27" t="s">
        <v>35</v>
      </c>
      <c r="H710" s="5">
        <f t="shared" si="31"/>
        <v>-22500</v>
      </c>
      <c r="I710" s="22">
        <v>5</v>
      </c>
      <c r="K710" t="s">
        <v>185</v>
      </c>
      <c r="L710">
        <v>18</v>
      </c>
      <c r="M710" s="2">
        <v>450</v>
      </c>
    </row>
    <row r="711" spans="2:13" ht="12.75">
      <c r="B711" s="130">
        <v>2500</v>
      </c>
      <c r="C711" s="1" t="s">
        <v>185</v>
      </c>
      <c r="D711" s="1" t="s">
        <v>117</v>
      </c>
      <c r="E711" s="1" t="s">
        <v>270</v>
      </c>
      <c r="F711" s="46" t="s">
        <v>462</v>
      </c>
      <c r="G711" s="27" t="s">
        <v>417</v>
      </c>
      <c r="H711" s="5">
        <f t="shared" si="31"/>
        <v>-25000</v>
      </c>
      <c r="I711" s="22">
        <v>5</v>
      </c>
      <c r="K711" t="s">
        <v>185</v>
      </c>
      <c r="L711">
        <v>18</v>
      </c>
      <c r="M711" s="2">
        <v>450</v>
      </c>
    </row>
    <row r="712" spans="2:13" ht="12.75">
      <c r="B712" s="130">
        <v>2500</v>
      </c>
      <c r="C712" s="1" t="s">
        <v>185</v>
      </c>
      <c r="D712" s="1" t="s">
        <v>117</v>
      </c>
      <c r="E712" s="1" t="s">
        <v>270</v>
      </c>
      <c r="F712" s="46" t="s">
        <v>463</v>
      </c>
      <c r="G712" s="27" t="s">
        <v>464</v>
      </c>
      <c r="H712" s="5">
        <f t="shared" si="31"/>
        <v>-27500</v>
      </c>
      <c r="I712" s="22">
        <v>5</v>
      </c>
      <c r="K712" t="s">
        <v>185</v>
      </c>
      <c r="L712">
        <v>18</v>
      </c>
      <c r="M712" s="2">
        <v>450</v>
      </c>
    </row>
    <row r="713" spans="1:13" s="63" customFormat="1" ht="12.75">
      <c r="A713" s="11"/>
      <c r="B713" s="129">
        <f>SUM(B703:B712)</f>
        <v>27500</v>
      </c>
      <c r="C713" s="11" t="s">
        <v>185</v>
      </c>
      <c r="D713" s="11"/>
      <c r="E713" s="11"/>
      <c r="F713" s="117"/>
      <c r="G713" s="18"/>
      <c r="H713" s="66">
        <v>0</v>
      </c>
      <c r="I713" s="62">
        <f>+B713/M713</f>
        <v>61.111111111111114</v>
      </c>
      <c r="M713" s="2">
        <v>450</v>
      </c>
    </row>
    <row r="714" spans="2:13" ht="12.75">
      <c r="B714" s="130"/>
      <c r="H714" s="5">
        <f t="shared" si="31"/>
        <v>0</v>
      </c>
      <c r="I714" s="22">
        <f>+B714/M714</f>
        <v>0</v>
      </c>
      <c r="M714" s="2">
        <v>450</v>
      </c>
    </row>
    <row r="715" spans="2:13" ht="12.75">
      <c r="B715" s="130"/>
      <c r="H715" s="5">
        <f t="shared" si="31"/>
        <v>0</v>
      </c>
      <c r="I715" s="22">
        <f>+B715/M715</f>
        <v>0</v>
      </c>
      <c r="M715" s="2">
        <v>450</v>
      </c>
    </row>
    <row r="716" spans="2:13" ht="12.75">
      <c r="B716" s="263">
        <v>1200</v>
      </c>
      <c r="C716" s="1" t="s">
        <v>230</v>
      </c>
      <c r="D716" s="12" t="s">
        <v>277</v>
      </c>
      <c r="E716" s="1" t="s">
        <v>292</v>
      </c>
      <c r="F716" s="46" t="s">
        <v>465</v>
      </c>
      <c r="G716" s="30" t="s">
        <v>18</v>
      </c>
      <c r="H716" s="5">
        <f t="shared" si="31"/>
        <v>-1200</v>
      </c>
      <c r="I716" s="22">
        <v>2.4</v>
      </c>
      <c r="K716" t="s">
        <v>270</v>
      </c>
      <c r="L716">
        <v>18</v>
      </c>
      <c r="M716" s="2">
        <v>450</v>
      </c>
    </row>
    <row r="717" spans="2:13" ht="12.75">
      <c r="B717" s="130">
        <v>1300</v>
      </c>
      <c r="C717" s="1" t="s">
        <v>230</v>
      </c>
      <c r="D717" s="12" t="s">
        <v>277</v>
      </c>
      <c r="E717" s="1" t="s">
        <v>292</v>
      </c>
      <c r="F717" s="46" t="s">
        <v>465</v>
      </c>
      <c r="G717" s="27" t="s">
        <v>234</v>
      </c>
      <c r="H717" s="5">
        <f t="shared" si="31"/>
        <v>-2500</v>
      </c>
      <c r="I717" s="22">
        <v>2.6</v>
      </c>
      <c r="K717" s="15" t="s">
        <v>270</v>
      </c>
      <c r="L717">
        <v>18</v>
      </c>
      <c r="M717" s="2">
        <v>450</v>
      </c>
    </row>
    <row r="718" spans="2:13" ht="12.75">
      <c r="B718" s="130">
        <v>1000</v>
      </c>
      <c r="C718" s="1" t="s">
        <v>230</v>
      </c>
      <c r="D718" s="12" t="s">
        <v>277</v>
      </c>
      <c r="E718" s="1" t="s">
        <v>292</v>
      </c>
      <c r="F718" s="46" t="s">
        <v>465</v>
      </c>
      <c r="G718" s="27" t="s">
        <v>29</v>
      </c>
      <c r="H718" s="5">
        <f t="shared" si="31"/>
        <v>-3500</v>
      </c>
      <c r="I718" s="22">
        <v>2</v>
      </c>
      <c r="K718" s="15" t="s">
        <v>270</v>
      </c>
      <c r="L718">
        <v>18</v>
      </c>
      <c r="M718" s="2">
        <v>450</v>
      </c>
    </row>
    <row r="719" spans="2:13" ht="12.75">
      <c r="B719" s="130">
        <v>1100</v>
      </c>
      <c r="C719" s="1" t="s">
        <v>230</v>
      </c>
      <c r="D719" s="12" t="s">
        <v>277</v>
      </c>
      <c r="E719" s="1" t="s">
        <v>292</v>
      </c>
      <c r="F719" s="46" t="s">
        <v>465</v>
      </c>
      <c r="G719" s="27" t="s">
        <v>333</v>
      </c>
      <c r="H719" s="5">
        <f t="shared" si="31"/>
        <v>-4600</v>
      </c>
      <c r="I719" s="22">
        <v>2.2</v>
      </c>
      <c r="K719" s="15" t="s">
        <v>270</v>
      </c>
      <c r="L719">
        <v>18</v>
      </c>
      <c r="M719" s="2">
        <v>450</v>
      </c>
    </row>
    <row r="720" spans="2:13" ht="12.75">
      <c r="B720" s="130">
        <v>1200</v>
      </c>
      <c r="C720" s="1" t="s">
        <v>230</v>
      </c>
      <c r="D720" s="12" t="s">
        <v>277</v>
      </c>
      <c r="E720" s="1" t="s">
        <v>292</v>
      </c>
      <c r="F720" s="46" t="s">
        <v>465</v>
      </c>
      <c r="G720" s="27" t="s">
        <v>404</v>
      </c>
      <c r="H720" s="5">
        <f t="shared" si="31"/>
        <v>-5800</v>
      </c>
      <c r="I720" s="22">
        <v>2.4</v>
      </c>
      <c r="K720" s="15" t="s">
        <v>270</v>
      </c>
      <c r="L720">
        <v>18</v>
      </c>
      <c r="M720" s="2">
        <v>450</v>
      </c>
    </row>
    <row r="721" spans="2:13" ht="12.75">
      <c r="B721" s="130">
        <v>900</v>
      </c>
      <c r="C721" s="1" t="s">
        <v>230</v>
      </c>
      <c r="D721" s="12" t="s">
        <v>277</v>
      </c>
      <c r="E721" s="1" t="s">
        <v>292</v>
      </c>
      <c r="F721" s="46" t="s">
        <v>465</v>
      </c>
      <c r="G721" s="27" t="s">
        <v>35</v>
      </c>
      <c r="H721" s="5">
        <f t="shared" si="31"/>
        <v>-6700</v>
      </c>
      <c r="I721" s="22">
        <v>1.8</v>
      </c>
      <c r="K721" s="15" t="s">
        <v>270</v>
      </c>
      <c r="L721">
        <v>18</v>
      </c>
      <c r="M721" s="2">
        <v>450</v>
      </c>
    </row>
    <row r="722" spans="2:13" ht="12.75">
      <c r="B722" s="130">
        <v>1400</v>
      </c>
      <c r="C722" s="1" t="s">
        <v>230</v>
      </c>
      <c r="D722" s="12" t="s">
        <v>277</v>
      </c>
      <c r="E722" s="1" t="s">
        <v>292</v>
      </c>
      <c r="F722" s="46" t="s">
        <v>465</v>
      </c>
      <c r="G722" s="27" t="s">
        <v>417</v>
      </c>
      <c r="H722" s="5">
        <f t="shared" si="31"/>
        <v>-8100</v>
      </c>
      <c r="I722" s="22">
        <v>2.8</v>
      </c>
      <c r="K722" s="15" t="s">
        <v>270</v>
      </c>
      <c r="L722">
        <v>18</v>
      </c>
      <c r="M722" s="2">
        <v>450</v>
      </c>
    </row>
    <row r="723" spans="1:13" s="63" customFormat="1" ht="12.75">
      <c r="A723" s="11"/>
      <c r="B723" s="129">
        <f>SUM(B716:B722)</f>
        <v>8100</v>
      </c>
      <c r="C723" s="11"/>
      <c r="D723" s="11"/>
      <c r="E723" s="11" t="s">
        <v>231</v>
      </c>
      <c r="F723" s="117"/>
      <c r="G723" s="138"/>
      <c r="H723" s="66">
        <v>0</v>
      </c>
      <c r="I723" s="62">
        <f aca="true" t="shared" si="32" ref="I723:I805">+B723/M723</f>
        <v>18</v>
      </c>
      <c r="M723" s="2">
        <v>450</v>
      </c>
    </row>
    <row r="724" spans="2:13" ht="12.75">
      <c r="B724" s="130"/>
      <c r="D724" s="12"/>
      <c r="H724" s="5">
        <v>0</v>
      </c>
      <c r="I724" s="22">
        <f t="shared" si="32"/>
        <v>0</v>
      </c>
      <c r="M724" s="2">
        <v>450</v>
      </c>
    </row>
    <row r="725" spans="2:13" ht="12.75">
      <c r="B725" s="130"/>
      <c r="D725" s="12"/>
      <c r="H725" s="5">
        <f aca="true" t="shared" si="33" ref="H725:H806">H724-B725</f>
        <v>0</v>
      </c>
      <c r="I725" s="22">
        <f t="shared" si="32"/>
        <v>0</v>
      </c>
      <c r="M725" s="2">
        <v>450</v>
      </c>
    </row>
    <row r="726" spans="2:14" ht="12.75">
      <c r="B726" s="277"/>
      <c r="C726" s="265"/>
      <c r="D726" s="12"/>
      <c r="E726" s="265"/>
      <c r="H726" s="5">
        <f t="shared" si="33"/>
        <v>0</v>
      </c>
      <c r="I726" s="22">
        <f t="shared" si="32"/>
        <v>0</v>
      </c>
      <c r="J726" s="269"/>
      <c r="K726" s="269"/>
      <c r="L726" s="269"/>
      <c r="M726" s="2">
        <v>450</v>
      </c>
      <c r="N726" s="163"/>
    </row>
    <row r="727" spans="2:13" ht="12.75">
      <c r="B727" s="130"/>
      <c r="D727" s="12"/>
      <c r="H727" s="5">
        <f t="shared" si="33"/>
        <v>0</v>
      </c>
      <c r="I727" s="22">
        <f t="shared" si="32"/>
        <v>0</v>
      </c>
      <c r="M727" s="2">
        <v>450</v>
      </c>
    </row>
    <row r="728" spans="1:13" s="63" customFormat="1" ht="12.75">
      <c r="A728" s="11"/>
      <c r="B728" s="129">
        <f>+B733+B739</f>
        <v>10500</v>
      </c>
      <c r="C728" s="58" t="s">
        <v>182</v>
      </c>
      <c r="D728" s="59" t="s">
        <v>183</v>
      </c>
      <c r="E728" s="58" t="s">
        <v>171</v>
      </c>
      <c r="F728" s="122" t="s">
        <v>181</v>
      </c>
      <c r="G728" s="60" t="s">
        <v>147</v>
      </c>
      <c r="H728" s="61"/>
      <c r="I728" s="62">
        <f>+B728/M728</f>
        <v>23.333333333333332</v>
      </c>
      <c r="J728" s="62"/>
      <c r="K728" s="62"/>
      <c r="M728" s="2">
        <v>450</v>
      </c>
    </row>
    <row r="729" spans="2:13" ht="12.75">
      <c r="B729" s="130"/>
      <c r="D729" s="12"/>
      <c r="H729" s="5">
        <f t="shared" si="33"/>
        <v>0</v>
      </c>
      <c r="I729" s="22">
        <f t="shared" si="32"/>
        <v>0</v>
      </c>
      <c r="M729" s="2">
        <v>450</v>
      </c>
    </row>
    <row r="730" spans="2:13" ht="12.75">
      <c r="B730" s="130">
        <v>2500</v>
      </c>
      <c r="C730" s="1" t="s">
        <v>185</v>
      </c>
      <c r="D730" s="1" t="s">
        <v>117</v>
      </c>
      <c r="E730" s="1" t="s">
        <v>302</v>
      </c>
      <c r="F730" s="46" t="s">
        <v>466</v>
      </c>
      <c r="G730" s="27" t="s">
        <v>33</v>
      </c>
      <c r="H730" s="5">
        <f t="shared" si="33"/>
        <v>-2500</v>
      </c>
      <c r="I730" s="22">
        <v>5</v>
      </c>
      <c r="K730" t="s">
        <v>185</v>
      </c>
      <c r="L730">
        <v>19</v>
      </c>
      <c r="M730" s="2">
        <v>450</v>
      </c>
    </row>
    <row r="731" spans="2:13" ht="12.75">
      <c r="B731" s="125">
        <v>2500</v>
      </c>
      <c r="C731" s="1" t="s">
        <v>185</v>
      </c>
      <c r="D731" s="1" t="s">
        <v>117</v>
      </c>
      <c r="E731" s="1" t="s">
        <v>302</v>
      </c>
      <c r="F731" s="46" t="s">
        <v>467</v>
      </c>
      <c r="G731" s="27" t="s">
        <v>34</v>
      </c>
      <c r="H731" s="5">
        <f t="shared" si="33"/>
        <v>-5000</v>
      </c>
      <c r="I731" s="22">
        <v>5</v>
      </c>
      <c r="K731" t="s">
        <v>185</v>
      </c>
      <c r="L731">
        <v>19</v>
      </c>
      <c r="M731" s="2">
        <v>450</v>
      </c>
    </row>
    <row r="732" spans="2:13" ht="12.75">
      <c r="B732" s="130">
        <v>2000</v>
      </c>
      <c r="C732" s="1" t="s">
        <v>185</v>
      </c>
      <c r="D732" s="1" t="s">
        <v>117</v>
      </c>
      <c r="E732" s="1" t="s">
        <v>251</v>
      </c>
      <c r="F732" s="46" t="s">
        <v>468</v>
      </c>
      <c r="G732" s="27" t="s">
        <v>404</v>
      </c>
      <c r="H732" s="5">
        <f t="shared" si="33"/>
        <v>-7000</v>
      </c>
      <c r="I732" s="22">
        <v>4</v>
      </c>
      <c r="K732" t="s">
        <v>185</v>
      </c>
      <c r="L732">
        <v>19</v>
      </c>
      <c r="M732" s="2">
        <v>450</v>
      </c>
    </row>
    <row r="733" spans="1:13" s="63" customFormat="1" ht="12.75">
      <c r="A733" s="11"/>
      <c r="B733" s="129">
        <f>SUM(B730:B732)</f>
        <v>7000</v>
      </c>
      <c r="C733" s="11" t="s">
        <v>185</v>
      </c>
      <c r="D733" s="11"/>
      <c r="E733" s="11"/>
      <c r="F733" s="117"/>
      <c r="G733" s="18"/>
      <c r="H733" s="66">
        <v>0</v>
      </c>
      <c r="I733" s="62">
        <f t="shared" si="32"/>
        <v>15.555555555555555</v>
      </c>
      <c r="M733" s="2">
        <v>450</v>
      </c>
    </row>
    <row r="734" spans="2:13" ht="12.75">
      <c r="B734" s="130"/>
      <c r="D734" s="12"/>
      <c r="H734" s="5">
        <f t="shared" si="33"/>
        <v>0</v>
      </c>
      <c r="I734" s="22">
        <f t="shared" si="32"/>
        <v>0</v>
      </c>
      <c r="M734" s="2">
        <v>450</v>
      </c>
    </row>
    <row r="735" spans="2:13" ht="12.75">
      <c r="B735" s="130"/>
      <c r="D735" s="12"/>
      <c r="H735" s="5">
        <f t="shared" si="33"/>
        <v>0</v>
      </c>
      <c r="I735" s="22">
        <f t="shared" si="32"/>
        <v>0</v>
      </c>
      <c r="M735" s="2">
        <v>450</v>
      </c>
    </row>
    <row r="736" spans="2:13" ht="12.75">
      <c r="B736" s="130">
        <v>1600</v>
      </c>
      <c r="C736" s="1" t="s">
        <v>230</v>
      </c>
      <c r="D736" s="12" t="s">
        <v>117</v>
      </c>
      <c r="E736" s="1" t="s">
        <v>231</v>
      </c>
      <c r="F736" s="46" t="s">
        <v>469</v>
      </c>
      <c r="G736" s="27" t="s">
        <v>33</v>
      </c>
      <c r="H736" s="5">
        <f t="shared" si="33"/>
        <v>-1600</v>
      </c>
      <c r="I736" s="22">
        <f t="shared" si="32"/>
        <v>3.5555555555555554</v>
      </c>
      <c r="K736" t="s">
        <v>302</v>
      </c>
      <c r="L736">
        <v>19</v>
      </c>
      <c r="M736" s="2">
        <v>450</v>
      </c>
    </row>
    <row r="737" spans="2:13" ht="12.75">
      <c r="B737" s="130">
        <v>1500</v>
      </c>
      <c r="C737" s="1" t="s">
        <v>230</v>
      </c>
      <c r="D737" s="12" t="s">
        <v>117</v>
      </c>
      <c r="E737" s="1" t="s">
        <v>231</v>
      </c>
      <c r="F737" s="46" t="s">
        <v>469</v>
      </c>
      <c r="G737" s="27" t="s">
        <v>34</v>
      </c>
      <c r="H737" s="5">
        <f t="shared" si="33"/>
        <v>-3100</v>
      </c>
      <c r="I737" s="22">
        <f t="shared" si="32"/>
        <v>3.3333333333333335</v>
      </c>
      <c r="K737" t="s">
        <v>302</v>
      </c>
      <c r="L737">
        <v>19</v>
      </c>
      <c r="M737" s="2">
        <v>450</v>
      </c>
    </row>
    <row r="738" spans="2:13" ht="12.75">
      <c r="B738" s="130">
        <v>400</v>
      </c>
      <c r="C738" s="1" t="s">
        <v>230</v>
      </c>
      <c r="D738" s="12" t="s">
        <v>117</v>
      </c>
      <c r="E738" s="1" t="s">
        <v>231</v>
      </c>
      <c r="F738" s="46" t="s">
        <v>469</v>
      </c>
      <c r="G738" s="27" t="s">
        <v>400</v>
      </c>
      <c r="H738" s="5">
        <f t="shared" si="33"/>
        <v>-3500</v>
      </c>
      <c r="I738" s="22">
        <f t="shared" si="32"/>
        <v>0.8888888888888888</v>
      </c>
      <c r="K738" t="s">
        <v>302</v>
      </c>
      <c r="L738">
        <v>19</v>
      </c>
      <c r="M738" s="2">
        <v>450</v>
      </c>
    </row>
    <row r="739" spans="1:13" s="63" customFormat="1" ht="12.75">
      <c r="A739" s="11"/>
      <c r="B739" s="129">
        <f>SUM(B736:B738)</f>
        <v>3500</v>
      </c>
      <c r="C739" s="11"/>
      <c r="D739" s="11"/>
      <c r="E739" s="11" t="s">
        <v>292</v>
      </c>
      <c r="F739" s="117"/>
      <c r="G739" s="18"/>
      <c r="H739" s="66">
        <v>0</v>
      </c>
      <c r="I739" s="62">
        <f t="shared" si="32"/>
        <v>7.777777777777778</v>
      </c>
      <c r="M739" s="2">
        <v>450</v>
      </c>
    </row>
    <row r="740" spans="2:13" ht="12.75">
      <c r="B740" s="130"/>
      <c r="D740" s="12"/>
      <c r="H740" s="5">
        <f t="shared" si="33"/>
        <v>0</v>
      </c>
      <c r="I740" s="22">
        <f t="shared" si="32"/>
        <v>0</v>
      </c>
      <c r="M740" s="2">
        <v>450</v>
      </c>
    </row>
    <row r="741" spans="2:13" ht="12.75">
      <c r="B741" s="130"/>
      <c r="D741" s="12"/>
      <c r="I741" s="22"/>
      <c r="M741" s="2"/>
    </row>
    <row r="742" spans="2:13" ht="12.75">
      <c r="B742" s="130"/>
      <c r="D742" s="12"/>
      <c r="I742" s="22"/>
      <c r="M742" s="2"/>
    </row>
    <row r="743" spans="2:13" ht="12.75">
      <c r="B743" s="130">
        <v>39006</v>
      </c>
      <c r="C743" s="1" t="s">
        <v>470</v>
      </c>
      <c r="D743" s="12" t="s">
        <v>117</v>
      </c>
      <c r="E743" s="1" t="s">
        <v>115</v>
      </c>
      <c r="F743" s="27" t="s">
        <v>471</v>
      </c>
      <c r="G743" s="27" t="s">
        <v>472</v>
      </c>
      <c r="H743" s="5">
        <f>H742-B743</f>
        <v>-39006</v>
      </c>
      <c r="I743" s="22">
        <f>+B743/M743</f>
        <v>78.012</v>
      </c>
      <c r="K743" t="s">
        <v>101</v>
      </c>
      <c r="M743" s="2">
        <v>500</v>
      </c>
    </row>
    <row r="744" spans="1:13" s="63" customFormat="1" ht="12.75">
      <c r="A744" s="11"/>
      <c r="B744" s="129">
        <f>SUM(B743)</f>
        <v>39006</v>
      </c>
      <c r="C744" s="11"/>
      <c r="D744" s="11"/>
      <c r="E744" s="11" t="s">
        <v>184</v>
      </c>
      <c r="F744" s="18"/>
      <c r="G744" s="18"/>
      <c r="H744" s="66"/>
      <c r="I744" s="62"/>
      <c r="M744" s="67"/>
    </row>
    <row r="745" spans="2:13" ht="12.75">
      <c r="B745" s="128"/>
      <c r="D745" s="12"/>
      <c r="F745" s="27"/>
      <c r="I745" s="22"/>
      <c r="M745" s="2"/>
    </row>
    <row r="746" spans="2:13" ht="12.75">
      <c r="B746" s="128"/>
      <c r="D746" s="12"/>
      <c r="H746" s="5">
        <f>H740-B746</f>
        <v>0</v>
      </c>
      <c r="I746" s="22">
        <f t="shared" si="32"/>
        <v>0</v>
      </c>
      <c r="M746" s="2">
        <v>450</v>
      </c>
    </row>
    <row r="747" spans="2:13" ht="12.75">
      <c r="B747" s="128"/>
      <c r="D747" s="12"/>
      <c r="H747" s="5">
        <f t="shared" si="33"/>
        <v>0</v>
      </c>
      <c r="I747" s="22">
        <f t="shared" si="32"/>
        <v>0</v>
      </c>
      <c r="M747" s="2">
        <v>450</v>
      </c>
    </row>
    <row r="748" spans="1:14" s="15" customFormat="1" ht="12.75">
      <c r="A748" s="12"/>
      <c r="B748" s="267">
        <v>170000</v>
      </c>
      <c r="C748" s="12" t="s">
        <v>270</v>
      </c>
      <c r="D748" s="12" t="s">
        <v>117</v>
      </c>
      <c r="E748" s="12"/>
      <c r="F748" s="123" t="s">
        <v>38</v>
      </c>
      <c r="G748" s="71" t="s">
        <v>39</v>
      </c>
      <c r="H748" s="5">
        <f t="shared" si="33"/>
        <v>-170000</v>
      </c>
      <c r="I748" s="72">
        <f t="shared" si="32"/>
        <v>377.77777777777777</v>
      </c>
      <c r="M748" s="2">
        <v>450</v>
      </c>
      <c r="N748" s="278"/>
    </row>
    <row r="749" spans="1:13" s="15" customFormat="1" ht="12.75">
      <c r="A749" s="12"/>
      <c r="B749" s="267">
        <v>22015</v>
      </c>
      <c r="C749" s="12" t="s">
        <v>270</v>
      </c>
      <c r="D749" s="12" t="s">
        <v>117</v>
      </c>
      <c r="E749" s="12" t="s">
        <v>40</v>
      </c>
      <c r="F749" s="123"/>
      <c r="G749" s="71" t="s">
        <v>39</v>
      </c>
      <c r="H749" s="5">
        <f t="shared" si="33"/>
        <v>-192015</v>
      </c>
      <c r="I749" s="72">
        <f t="shared" si="32"/>
        <v>48.922222222222224</v>
      </c>
      <c r="M749" s="2">
        <v>450</v>
      </c>
    </row>
    <row r="750" spans="1:13" s="15" customFormat="1" ht="12.75">
      <c r="A750" s="12"/>
      <c r="B750" s="267">
        <v>30000</v>
      </c>
      <c r="C750" s="12" t="s">
        <v>270</v>
      </c>
      <c r="D750" s="12" t="s">
        <v>117</v>
      </c>
      <c r="E750" s="12" t="s">
        <v>31</v>
      </c>
      <c r="F750" s="123"/>
      <c r="G750" s="71" t="s">
        <v>404</v>
      </c>
      <c r="H750" s="5">
        <f t="shared" si="33"/>
        <v>-222015</v>
      </c>
      <c r="I750" s="72">
        <f t="shared" si="32"/>
        <v>66.66666666666667</v>
      </c>
      <c r="M750" s="2">
        <v>450</v>
      </c>
    </row>
    <row r="751" spans="1:13" s="15" customFormat="1" ht="12.75">
      <c r="A751" s="12"/>
      <c r="B751" s="267">
        <v>80000</v>
      </c>
      <c r="C751" s="12" t="s">
        <v>236</v>
      </c>
      <c r="D751" s="12" t="s">
        <v>117</v>
      </c>
      <c r="E751" s="12" t="s">
        <v>31</v>
      </c>
      <c r="F751" s="123" t="s">
        <v>38</v>
      </c>
      <c r="G751" s="71" t="s">
        <v>39</v>
      </c>
      <c r="H751" s="5">
        <f t="shared" si="33"/>
        <v>-302015</v>
      </c>
      <c r="I751" s="72">
        <f t="shared" si="32"/>
        <v>177.77777777777777</v>
      </c>
      <c r="M751" s="2">
        <v>450</v>
      </c>
    </row>
    <row r="752" spans="1:13" s="15" customFormat="1" ht="12.75">
      <c r="A752" s="12"/>
      <c r="B752" s="267">
        <v>30000</v>
      </c>
      <c r="C752" s="12" t="s">
        <v>236</v>
      </c>
      <c r="D752" s="12" t="s">
        <v>117</v>
      </c>
      <c r="E752" s="12" t="s">
        <v>31</v>
      </c>
      <c r="F752" s="123"/>
      <c r="G752" s="71" t="s">
        <v>404</v>
      </c>
      <c r="H752" s="5">
        <f t="shared" si="33"/>
        <v>-332015</v>
      </c>
      <c r="I752" s="72">
        <f t="shared" si="32"/>
        <v>66.66666666666667</v>
      </c>
      <c r="M752" s="2">
        <v>450</v>
      </c>
    </row>
    <row r="753" spans="1:13" s="15" customFormat="1" ht="12.75">
      <c r="A753" s="12"/>
      <c r="B753" s="267">
        <v>80000</v>
      </c>
      <c r="C753" s="12" t="s">
        <v>260</v>
      </c>
      <c r="D753" s="12" t="s">
        <v>117</v>
      </c>
      <c r="E753" s="12" t="s">
        <v>31</v>
      </c>
      <c r="F753" s="123"/>
      <c r="G753" s="71" t="s">
        <v>39</v>
      </c>
      <c r="H753" s="5">
        <f t="shared" si="33"/>
        <v>-412015</v>
      </c>
      <c r="I753" s="72">
        <f t="shared" si="32"/>
        <v>177.77777777777777</v>
      </c>
      <c r="M753" s="2">
        <v>450</v>
      </c>
    </row>
    <row r="754" spans="1:13" s="15" customFormat="1" ht="12.75">
      <c r="A754" s="12"/>
      <c r="B754" s="267">
        <v>30000</v>
      </c>
      <c r="C754" s="12" t="s">
        <v>260</v>
      </c>
      <c r="D754" s="12" t="s">
        <v>117</v>
      </c>
      <c r="E754" s="12" t="s">
        <v>31</v>
      </c>
      <c r="F754" s="123"/>
      <c r="G754" s="71" t="s">
        <v>404</v>
      </c>
      <c r="H754" s="5">
        <f t="shared" si="33"/>
        <v>-442015</v>
      </c>
      <c r="I754" s="72">
        <f t="shared" si="32"/>
        <v>66.66666666666667</v>
      </c>
      <c r="M754" s="2">
        <v>450</v>
      </c>
    </row>
    <row r="755" spans="1:13" s="15" customFormat="1" ht="12.75">
      <c r="A755" s="12"/>
      <c r="B755" s="267">
        <v>10000</v>
      </c>
      <c r="C755" s="12" t="s">
        <v>302</v>
      </c>
      <c r="D755" s="12" t="s">
        <v>117</v>
      </c>
      <c r="E755" s="12" t="s">
        <v>31</v>
      </c>
      <c r="F755" s="123"/>
      <c r="G755" s="71" t="s">
        <v>404</v>
      </c>
      <c r="H755" s="5">
        <f t="shared" si="33"/>
        <v>-452015</v>
      </c>
      <c r="I755" s="72">
        <f t="shared" si="32"/>
        <v>22.22222222222222</v>
      </c>
      <c r="M755" s="2">
        <v>450</v>
      </c>
    </row>
    <row r="756" spans="1:13" s="63" customFormat="1" ht="12.75">
      <c r="A756" s="11"/>
      <c r="B756" s="131">
        <f>SUM(B748:B755)</f>
        <v>452015</v>
      </c>
      <c r="C756" s="11" t="s">
        <v>49</v>
      </c>
      <c r="D756" s="11"/>
      <c r="E756" s="11"/>
      <c r="F756" s="117"/>
      <c r="G756" s="18"/>
      <c r="H756" s="66">
        <v>0</v>
      </c>
      <c r="I756" s="62">
        <f t="shared" si="32"/>
        <v>1004.4777777777778</v>
      </c>
      <c r="M756" s="2">
        <v>450</v>
      </c>
    </row>
    <row r="757" spans="4:13" ht="12.75">
      <c r="D757" s="12"/>
      <c r="H757" s="5">
        <f t="shared" si="33"/>
        <v>0</v>
      </c>
      <c r="I757" s="22">
        <f t="shared" si="32"/>
        <v>0</v>
      </c>
      <c r="M757" s="2">
        <v>450</v>
      </c>
    </row>
    <row r="758" spans="4:13" ht="12.75">
      <c r="D758" s="12"/>
      <c r="H758" s="5">
        <f t="shared" si="33"/>
        <v>0</v>
      </c>
      <c r="I758" s="22">
        <f t="shared" si="32"/>
        <v>0</v>
      </c>
      <c r="M758" s="2">
        <v>450</v>
      </c>
    </row>
    <row r="759" spans="4:13" ht="12.75">
      <c r="D759" s="12"/>
      <c r="H759" s="5">
        <f t="shared" si="33"/>
        <v>0</v>
      </c>
      <c r="I759" s="22">
        <f t="shared" si="32"/>
        <v>0</v>
      </c>
      <c r="M759" s="2">
        <v>450</v>
      </c>
    </row>
    <row r="760" spans="4:13" ht="12.75">
      <c r="D760" s="12"/>
      <c r="H760" s="5">
        <f t="shared" si="33"/>
        <v>0</v>
      </c>
      <c r="I760" s="22">
        <f t="shared" si="32"/>
        <v>0</v>
      </c>
      <c r="M760" s="2">
        <v>450</v>
      </c>
    </row>
    <row r="761" spans="1:13" ht="13.5" thickBot="1">
      <c r="A761" s="47"/>
      <c r="B761" s="55">
        <f>+B764+B829</f>
        <v>774150</v>
      </c>
      <c r="C761" s="47"/>
      <c r="D761" s="56" t="s">
        <v>41</v>
      </c>
      <c r="E761" s="50"/>
      <c r="F761" s="121"/>
      <c r="G761" s="51"/>
      <c r="H761" s="52">
        <v>0</v>
      </c>
      <c r="I761" s="53">
        <f>+B761/M761</f>
        <v>1720.3333333333333</v>
      </c>
      <c r="J761" s="54"/>
      <c r="K761" s="54"/>
      <c r="L761" s="54"/>
      <c r="M761" s="2">
        <v>450</v>
      </c>
    </row>
    <row r="762" spans="4:13" ht="12.75">
      <c r="D762" s="12"/>
      <c r="H762" s="5">
        <f t="shared" si="33"/>
        <v>0</v>
      </c>
      <c r="I762" s="22">
        <f t="shared" si="32"/>
        <v>0</v>
      </c>
      <c r="M762" s="2">
        <v>450</v>
      </c>
    </row>
    <row r="763" spans="4:13" ht="12.75">
      <c r="D763" s="12"/>
      <c r="H763" s="5">
        <f t="shared" si="33"/>
        <v>0</v>
      </c>
      <c r="I763" s="22">
        <f t="shared" si="32"/>
        <v>0</v>
      </c>
      <c r="M763" s="2">
        <v>450</v>
      </c>
    </row>
    <row r="764" spans="1:13" s="63" customFormat="1" ht="12.75">
      <c r="A764" s="11"/>
      <c r="B764" s="57">
        <f>+B774+B789+B795+B802+B809+B816+B821</f>
        <v>404150</v>
      </c>
      <c r="C764" s="58" t="s">
        <v>23</v>
      </c>
      <c r="D764" s="59" t="s">
        <v>63</v>
      </c>
      <c r="E764" s="58" t="s">
        <v>26</v>
      </c>
      <c r="F764" s="122" t="s">
        <v>27</v>
      </c>
      <c r="G764" s="60" t="s">
        <v>28</v>
      </c>
      <c r="H764" s="61"/>
      <c r="I764" s="62">
        <f>+B764/M764</f>
        <v>898.1111111111111</v>
      </c>
      <c r="J764" s="62"/>
      <c r="K764" s="62"/>
      <c r="M764" s="2">
        <v>450</v>
      </c>
    </row>
    <row r="765" spans="4:13" ht="12.75">
      <c r="D765" s="12"/>
      <c r="H765" s="5">
        <f t="shared" si="33"/>
        <v>0</v>
      </c>
      <c r="I765" s="22">
        <f t="shared" si="32"/>
        <v>0</v>
      </c>
      <c r="M765" s="2">
        <v>450</v>
      </c>
    </row>
    <row r="766" spans="2:13" ht="12.75">
      <c r="B766" s="217">
        <v>6000</v>
      </c>
      <c r="C766" s="65" t="s">
        <v>185</v>
      </c>
      <c r="D766" s="12" t="s">
        <v>473</v>
      </c>
      <c r="E766" s="65" t="s">
        <v>251</v>
      </c>
      <c r="F766" s="46" t="s">
        <v>474</v>
      </c>
      <c r="G766" s="30" t="s">
        <v>18</v>
      </c>
      <c r="H766" s="5">
        <f t="shared" si="33"/>
        <v>-6000</v>
      </c>
      <c r="I766" s="22">
        <v>12</v>
      </c>
      <c r="K766" t="s">
        <v>185</v>
      </c>
      <c r="L766">
        <v>2</v>
      </c>
      <c r="M766" s="2">
        <v>450</v>
      </c>
    </row>
    <row r="767" spans="2:13" ht="12.75">
      <c r="B767" s="83">
        <v>10000</v>
      </c>
      <c r="C767" s="65" t="s">
        <v>185</v>
      </c>
      <c r="D767" s="12" t="s">
        <v>473</v>
      </c>
      <c r="E767" s="1" t="s">
        <v>270</v>
      </c>
      <c r="F767" s="46" t="s">
        <v>475</v>
      </c>
      <c r="G767" s="30" t="s">
        <v>18</v>
      </c>
      <c r="H767" s="5">
        <f t="shared" si="33"/>
        <v>-16000</v>
      </c>
      <c r="I767" s="22">
        <v>20</v>
      </c>
      <c r="K767" t="s">
        <v>185</v>
      </c>
      <c r="L767">
        <v>2</v>
      </c>
      <c r="M767" s="2">
        <v>450</v>
      </c>
    </row>
    <row r="768" spans="2:13" ht="12.75">
      <c r="B768" s="83">
        <v>2500</v>
      </c>
      <c r="C768" s="65" t="s">
        <v>185</v>
      </c>
      <c r="D768" s="12" t="s">
        <v>473</v>
      </c>
      <c r="E768" s="1" t="s">
        <v>982</v>
      </c>
      <c r="F768" s="46" t="s">
        <v>476</v>
      </c>
      <c r="G768" s="27" t="s">
        <v>19</v>
      </c>
      <c r="H768" s="5">
        <f t="shared" si="33"/>
        <v>-18500</v>
      </c>
      <c r="I768" s="22">
        <v>5</v>
      </c>
      <c r="K768" t="s">
        <v>185</v>
      </c>
      <c r="L768">
        <v>2</v>
      </c>
      <c r="M768" s="2">
        <v>450</v>
      </c>
    </row>
    <row r="769" spans="2:13" ht="12.75">
      <c r="B769" s="83">
        <v>10000</v>
      </c>
      <c r="C769" s="65" t="s">
        <v>185</v>
      </c>
      <c r="D769" s="12" t="s">
        <v>473</v>
      </c>
      <c r="E769" s="1" t="s">
        <v>251</v>
      </c>
      <c r="F769" s="46" t="s">
        <v>477</v>
      </c>
      <c r="G769" s="27" t="s">
        <v>19</v>
      </c>
      <c r="H769" s="5">
        <f t="shared" si="33"/>
        <v>-28500</v>
      </c>
      <c r="I769" s="22">
        <v>20</v>
      </c>
      <c r="K769" t="s">
        <v>185</v>
      </c>
      <c r="L769">
        <v>2</v>
      </c>
      <c r="M769" s="2">
        <v>450</v>
      </c>
    </row>
    <row r="770" spans="1:13" ht="12.75">
      <c r="A770" s="65"/>
      <c r="B770" s="217">
        <v>5000</v>
      </c>
      <c r="C770" s="65" t="s">
        <v>185</v>
      </c>
      <c r="D770" s="65" t="s">
        <v>473</v>
      </c>
      <c r="E770" s="65" t="s">
        <v>251</v>
      </c>
      <c r="F770" s="73" t="s">
        <v>478</v>
      </c>
      <c r="G770" s="77" t="s">
        <v>20</v>
      </c>
      <c r="H770" s="5">
        <f t="shared" si="33"/>
        <v>-33500</v>
      </c>
      <c r="I770" s="273">
        <v>10</v>
      </c>
      <c r="J770" s="74"/>
      <c r="K770" s="75" t="s">
        <v>185</v>
      </c>
      <c r="L770" s="74">
        <v>2</v>
      </c>
      <c r="M770" s="2">
        <v>450</v>
      </c>
    </row>
    <row r="771" spans="2:13" ht="12.75">
      <c r="B771" s="83">
        <v>4000</v>
      </c>
      <c r="C771" s="1" t="s">
        <v>185</v>
      </c>
      <c r="D771" s="1" t="s">
        <v>473</v>
      </c>
      <c r="E771" s="1" t="s">
        <v>251</v>
      </c>
      <c r="F771" s="46" t="s">
        <v>479</v>
      </c>
      <c r="G771" s="27" t="s">
        <v>21</v>
      </c>
      <c r="H771" s="5">
        <f t="shared" si="33"/>
        <v>-37500</v>
      </c>
      <c r="I771" s="22">
        <v>8</v>
      </c>
      <c r="K771" t="s">
        <v>185</v>
      </c>
      <c r="L771">
        <v>2</v>
      </c>
      <c r="M771" s="2">
        <v>450</v>
      </c>
    </row>
    <row r="772" spans="2:13" ht="12.75">
      <c r="B772" s="279">
        <v>2500</v>
      </c>
      <c r="C772" s="12" t="s">
        <v>185</v>
      </c>
      <c r="D772" s="1" t="s">
        <v>473</v>
      </c>
      <c r="E772" s="1" t="s">
        <v>480</v>
      </c>
      <c r="F772" s="46" t="s">
        <v>481</v>
      </c>
      <c r="G772" s="27" t="s">
        <v>32</v>
      </c>
      <c r="H772" s="5">
        <f t="shared" si="33"/>
        <v>-40000</v>
      </c>
      <c r="I772" s="22">
        <v>5</v>
      </c>
      <c r="K772" t="s">
        <v>185</v>
      </c>
      <c r="L772">
        <v>2</v>
      </c>
      <c r="M772" s="2">
        <v>450</v>
      </c>
    </row>
    <row r="773" spans="2:13" ht="12.75">
      <c r="B773" s="279">
        <v>2500</v>
      </c>
      <c r="C773" s="12" t="s">
        <v>185</v>
      </c>
      <c r="D773" s="1" t="s">
        <v>473</v>
      </c>
      <c r="E773" s="1" t="s">
        <v>482</v>
      </c>
      <c r="F773" s="46" t="s">
        <v>483</v>
      </c>
      <c r="G773" s="27" t="s">
        <v>32</v>
      </c>
      <c r="H773" s="5">
        <f t="shared" si="33"/>
        <v>-42500</v>
      </c>
      <c r="I773" s="22">
        <v>5</v>
      </c>
      <c r="K773" t="s">
        <v>185</v>
      </c>
      <c r="L773">
        <v>2</v>
      </c>
      <c r="M773" s="2">
        <v>450</v>
      </c>
    </row>
    <row r="774" spans="1:13" s="63" customFormat="1" ht="12.75">
      <c r="A774" s="11"/>
      <c r="B774" s="148">
        <f>SUM(B766:B773)</f>
        <v>42500</v>
      </c>
      <c r="C774" s="11" t="s">
        <v>185</v>
      </c>
      <c r="D774" s="11"/>
      <c r="E774" s="11"/>
      <c r="F774" s="117"/>
      <c r="G774" s="18"/>
      <c r="H774" s="66">
        <v>0</v>
      </c>
      <c r="I774" s="62">
        <f t="shared" si="32"/>
        <v>94.44444444444444</v>
      </c>
      <c r="M774" s="2">
        <v>450</v>
      </c>
    </row>
    <row r="775" spans="2:13" ht="12.75">
      <c r="B775" s="83"/>
      <c r="D775" s="12"/>
      <c r="H775" s="5">
        <f t="shared" si="33"/>
        <v>0</v>
      </c>
      <c r="I775" s="22">
        <f t="shared" si="32"/>
        <v>0</v>
      </c>
      <c r="M775" s="2">
        <v>450</v>
      </c>
    </row>
    <row r="776" spans="2:13" ht="12.75">
      <c r="B776" s="83"/>
      <c r="D776" s="12"/>
      <c r="H776" s="5">
        <f t="shared" si="33"/>
        <v>0</v>
      </c>
      <c r="I776" s="22">
        <f t="shared" si="32"/>
        <v>0</v>
      </c>
      <c r="M776" s="2">
        <v>450</v>
      </c>
    </row>
    <row r="777" spans="2:13" ht="12.75">
      <c r="B777" s="217">
        <v>15000</v>
      </c>
      <c r="C777" s="65" t="s">
        <v>484</v>
      </c>
      <c r="D777" s="12" t="s">
        <v>15</v>
      </c>
      <c r="E777" s="65" t="s">
        <v>24</v>
      </c>
      <c r="F777" s="46" t="s">
        <v>485</v>
      </c>
      <c r="G777" s="30" t="s">
        <v>19</v>
      </c>
      <c r="H777" s="5">
        <f t="shared" si="33"/>
        <v>-15000</v>
      </c>
      <c r="I777" s="22">
        <f t="shared" si="32"/>
        <v>33.333333333333336</v>
      </c>
      <c r="K777" t="s">
        <v>251</v>
      </c>
      <c r="L777">
        <v>2</v>
      </c>
      <c r="M777" s="2">
        <v>450</v>
      </c>
    </row>
    <row r="778" spans="2:13" ht="12.75">
      <c r="B778" s="83">
        <v>25000</v>
      </c>
      <c r="C778" s="1" t="s">
        <v>486</v>
      </c>
      <c r="D778" s="12" t="s">
        <v>15</v>
      </c>
      <c r="E778" s="1" t="s">
        <v>52</v>
      </c>
      <c r="F778" s="73" t="s">
        <v>487</v>
      </c>
      <c r="G778" s="27" t="s">
        <v>19</v>
      </c>
      <c r="H778" s="28">
        <f t="shared" si="33"/>
        <v>-40000</v>
      </c>
      <c r="I778" s="72">
        <f t="shared" si="32"/>
        <v>55.55555555555556</v>
      </c>
      <c r="K778" t="s">
        <v>53</v>
      </c>
      <c r="L778">
        <v>2</v>
      </c>
      <c r="M778" s="2">
        <v>450</v>
      </c>
    </row>
    <row r="779" spans="2:13" ht="12.75">
      <c r="B779" s="217">
        <v>100000</v>
      </c>
      <c r="C779" s="65" t="s">
        <v>488</v>
      </c>
      <c r="D779" s="12" t="s">
        <v>15</v>
      </c>
      <c r="E779" s="12" t="s">
        <v>52</v>
      </c>
      <c r="F779" s="73" t="s">
        <v>489</v>
      </c>
      <c r="G779" s="29" t="s">
        <v>30</v>
      </c>
      <c r="H779" s="28">
        <f t="shared" si="33"/>
        <v>-140000</v>
      </c>
      <c r="I779" s="72">
        <f t="shared" si="32"/>
        <v>222.22222222222223</v>
      </c>
      <c r="K779" t="s">
        <v>53</v>
      </c>
      <c r="L779">
        <v>2</v>
      </c>
      <c r="M779" s="2">
        <v>450</v>
      </c>
    </row>
    <row r="780" spans="2:13" ht="12.75">
      <c r="B780" s="83">
        <v>26750</v>
      </c>
      <c r="C780" s="65" t="s">
        <v>490</v>
      </c>
      <c r="D780" s="12" t="s">
        <v>15</v>
      </c>
      <c r="E780" s="76" t="s">
        <v>52</v>
      </c>
      <c r="F780" s="73" t="s">
        <v>491</v>
      </c>
      <c r="G780" s="27" t="s">
        <v>32</v>
      </c>
      <c r="H780" s="28">
        <f t="shared" si="33"/>
        <v>-166750</v>
      </c>
      <c r="I780" s="72">
        <f t="shared" si="32"/>
        <v>59.44444444444444</v>
      </c>
      <c r="K780" t="s">
        <v>53</v>
      </c>
      <c r="L780">
        <v>2</v>
      </c>
      <c r="M780" s="2">
        <v>450</v>
      </c>
    </row>
    <row r="781" spans="2:13" ht="12.75">
      <c r="B781" s="83">
        <v>64400</v>
      </c>
      <c r="C781" s="76" t="s">
        <v>492</v>
      </c>
      <c r="D781" s="12" t="s">
        <v>15</v>
      </c>
      <c r="E781" s="76" t="s">
        <v>52</v>
      </c>
      <c r="F781" s="73" t="s">
        <v>493</v>
      </c>
      <c r="G781" s="77" t="s">
        <v>326</v>
      </c>
      <c r="H781" s="28">
        <f t="shared" si="33"/>
        <v>-231150</v>
      </c>
      <c r="I781" s="72">
        <f t="shared" si="32"/>
        <v>143.11111111111111</v>
      </c>
      <c r="K781" t="s">
        <v>53</v>
      </c>
      <c r="L781">
        <v>2</v>
      </c>
      <c r="M781" s="2">
        <v>450</v>
      </c>
    </row>
    <row r="782" spans="2:13" ht="12.75">
      <c r="B782" s="83">
        <v>5000</v>
      </c>
      <c r="C782" s="76" t="s">
        <v>494</v>
      </c>
      <c r="D782" s="12" t="s">
        <v>15</v>
      </c>
      <c r="E782" s="76" t="s">
        <v>52</v>
      </c>
      <c r="F782" s="73" t="s">
        <v>495</v>
      </c>
      <c r="G782" s="77" t="s">
        <v>326</v>
      </c>
      <c r="H782" s="28">
        <f t="shared" si="33"/>
        <v>-236150</v>
      </c>
      <c r="I782" s="72">
        <f t="shared" si="32"/>
        <v>11.11111111111111</v>
      </c>
      <c r="K782" t="s">
        <v>53</v>
      </c>
      <c r="L782">
        <v>2</v>
      </c>
      <c r="M782" s="2">
        <v>450</v>
      </c>
    </row>
    <row r="783" spans="2:13" ht="12.75">
      <c r="B783" s="217">
        <v>2000</v>
      </c>
      <c r="C783" s="1" t="s">
        <v>496</v>
      </c>
      <c r="D783" s="1" t="s">
        <v>15</v>
      </c>
      <c r="E783" s="1" t="s">
        <v>24</v>
      </c>
      <c r="F783" s="46" t="s">
        <v>61</v>
      </c>
      <c r="G783" s="27" t="s">
        <v>32</v>
      </c>
      <c r="H783" s="5">
        <f t="shared" si="33"/>
        <v>-238150</v>
      </c>
      <c r="I783" s="22">
        <f t="shared" si="32"/>
        <v>4.444444444444445</v>
      </c>
      <c r="K783" t="s">
        <v>53</v>
      </c>
      <c r="L783">
        <v>2</v>
      </c>
      <c r="M783" s="2">
        <v>450</v>
      </c>
    </row>
    <row r="784" spans="2:13" ht="12.75">
      <c r="B784" s="217">
        <v>3000</v>
      </c>
      <c r="C784" s="1" t="s">
        <v>497</v>
      </c>
      <c r="D784" s="1" t="s">
        <v>15</v>
      </c>
      <c r="E784" s="1" t="s">
        <v>24</v>
      </c>
      <c r="F784" s="46" t="s">
        <v>61</v>
      </c>
      <c r="G784" s="27" t="s">
        <v>32</v>
      </c>
      <c r="H784" s="5">
        <f t="shared" si="33"/>
        <v>-241150</v>
      </c>
      <c r="I784" s="22">
        <f t="shared" si="32"/>
        <v>6.666666666666667</v>
      </c>
      <c r="K784" t="s">
        <v>53</v>
      </c>
      <c r="L784">
        <v>2</v>
      </c>
      <c r="M784" s="2">
        <v>450</v>
      </c>
    </row>
    <row r="785" spans="2:13" ht="12.75">
      <c r="B785" s="217">
        <v>1500</v>
      </c>
      <c r="C785" s="1" t="s">
        <v>498</v>
      </c>
      <c r="D785" s="1" t="s">
        <v>15</v>
      </c>
      <c r="E785" s="1" t="s">
        <v>24</v>
      </c>
      <c r="F785" s="46" t="s">
        <v>61</v>
      </c>
      <c r="G785" s="27" t="s">
        <v>32</v>
      </c>
      <c r="H785" s="5">
        <f t="shared" si="33"/>
        <v>-242650</v>
      </c>
      <c r="I785" s="22">
        <f t="shared" si="32"/>
        <v>3.3333333333333335</v>
      </c>
      <c r="K785" t="s">
        <v>53</v>
      </c>
      <c r="L785">
        <v>2</v>
      </c>
      <c r="M785" s="2">
        <v>450</v>
      </c>
    </row>
    <row r="786" spans="2:13" ht="12.75">
      <c r="B786" s="217">
        <v>2000</v>
      </c>
      <c r="C786" s="1" t="s">
        <v>496</v>
      </c>
      <c r="D786" s="1" t="s">
        <v>15</v>
      </c>
      <c r="E786" s="1" t="s">
        <v>24</v>
      </c>
      <c r="F786" s="46" t="s">
        <v>61</v>
      </c>
      <c r="G786" s="27" t="s">
        <v>32</v>
      </c>
      <c r="H786" s="5">
        <f t="shared" si="33"/>
        <v>-244650</v>
      </c>
      <c r="I786" s="22">
        <f t="shared" si="32"/>
        <v>4.444444444444445</v>
      </c>
      <c r="K786" t="s">
        <v>53</v>
      </c>
      <c r="L786">
        <v>2</v>
      </c>
      <c r="M786" s="2">
        <v>450</v>
      </c>
    </row>
    <row r="787" spans="2:13" ht="12.75">
      <c r="B787" s="217">
        <v>3000</v>
      </c>
      <c r="C787" s="1" t="s">
        <v>497</v>
      </c>
      <c r="D787" s="1" t="s">
        <v>15</v>
      </c>
      <c r="E787" s="1" t="s">
        <v>24</v>
      </c>
      <c r="F787" s="46" t="s">
        <v>61</v>
      </c>
      <c r="G787" s="27" t="s">
        <v>32</v>
      </c>
      <c r="H787" s="5">
        <f t="shared" si="33"/>
        <v>-247650</v>
      </c>
      <c r="I787" s="22">
        <f t="shared" si="32"/>
        <v>6.666666666666667</v>
      </c>
      <c r="K787" t="s">
        <v>53</v>
      </c>
      <c r="L787">
        <v>2</v>
      </c>
      <c r="M787" s="2">
        <v>450</v>
      </c>
    </row>
    <row r="788" spans="2:13" ht="12.75">
      <c r="B788" s="217">
        <v>1500</v>
      </c>
      <c r="C788" s="1" t="s">
        <v>498</v>
      </c>
      <c r="D788" s="1" t="s">
        <v>15</v>
      </c>
      <c r="E788" s="1" t="s">
        <v>24</v>
      </c>
      <c r="F788" s="46" t="s">
        <v>61</v>
      </c>
      <c r="G788" s="27" t="s">
        <v>32</v>
      </c>
      <c r="H788" s="5">
        <f t="shared" si="33"/>
        <v>-249150</v>
      </c>
      <c r="I788" s="22">
        <f t="shared" si="32"/>
        <v>3.3333333333333335</v>
      </c>
      <c r="K788" t="s">
        <v>53</v>
      </c>
      <c r="L788">
        <v>2</v>
      </c>
      <c r="M788" s="2">
        <v>450</v>
      </c>
    </row>
    <row r="789" spans="1:13" s="139" customFormat="1" ht="12.75">
      <c r="A789" s="78"/>
      <c r="B789" s="148">
        <f>SUM(B777:B788)</f>
        <v>249150</v>
      </c>
      <c r="C789" s="78" t="s">
        <v>248</v>
      </c>
      <c r="D789" s="78"/>
      <c r="E789" s="78"/>
      <c r="F789" s="135"/>
      <c r="G789" s="138"/>
      <c r="H789" s="57">
        <v>0</v>
      </c>
      <c r="I789" s="140">
        <f t="shared" si="32"/>
        <v>553.6666666666666</v>
      </c>
      <c r="M789" s="2">
        <v>450</v>
      </c>
    </row>
    <row r="790" spans="2:13" ht="12.75">
      <c r="B790" s="83"/>
      <c r="D790" s="12"/>
      <c r="H790" s="5">
        <f t="shared" si="33"/>
        <v>0</v>
      </c>
      <c r="I790" s="22">
        <f t="shared" si="32"/>
        <v>0</v>
      </c>
      <c r="M790" s="2">
        <v>450</v>
      </c>
    </row>
    <row r="791" spans="2:13" ht="12.75">
      <c r="B791" s="83"/>
      <c r="D791" s="12"/>
      <c r="H791" s="5">
        <f t="shared" si="33"/>
        <v>0</v>
      </c>
      <c r="I791" s="22">
        <f t="shared" si="32"/>
        <v>0</v>
      </c>
      <c r="M791" s="2">
        <v>450</v>
      </c>
    </row>
    <row r="792" spans="2:13" ht="12.75">
      <c r="B792" s="217">
        <v>1500</v>
      </c>
      <c r="C792" s="12" t="s">
        <v>230</v>
      </c>
      <c r="D792" s="12" t="s">
        <v>15</v>
      </c>
      <c r="E792" s="31" t="s">
        <v>231</v>
      </c>
      <c r="F792" s="46" t="s">
        <v>42</v>
      </c>
      <c r="G792" s="32" t="s">
        <v>19</v>
      </c>
      <c r="H792" s="5">
        <f t="shared" si="33"/>
        <v>-1500</v>
      </c>
      <c r="I792" s="22">
        <f t="shared" si="32"/>
        <v>3.3333333333333335</v>
      </c>
      <c r="K792" t="s">
        <v>251</v>
      </c>
      <c r="L792">
        <v>2</v>
      </c>
      <c r="M792" s="2">
        <v>450</v>
      </c>
    </row>
    <row r="793" spans="2:13" ht="12.75">
      <c r="B793" s="217">
        <v>1500</v>
      </c>
      <c r="C793" s="12" t="s">
        <v>230</v>
      </c>
      <c r="D793" s="12" t="s">
        <v>15</v>
      </c>
      <c r="E793" s="31" t="s">
        <v>231</v>
      </c>
      <c r="F793" s="46" t="s">
        <v>61</v>
      </c>
      <c r="G793" s="32" t="s">
        <v>19</v>
      </c>
      <c r="H793" s="5">
        <f>H792-B793</f>
        <v>-3000</v>
      </c>
      <c r="I793" s="22">
        <f>+B793/M793</f>
        <v>3.3333333333333335</v>
      </c>
      <c r="K793" t="s">
        <v>53</v>
      </c>
      <c r="L793">
        <v>2</v>
      </c>
      <c r="M793" s="2">
        <v>450</v>
      </c>
    </row>
    <row r="794" spans="2:13" ht="12.75">
      <c r="B794" s="217">
        <v>1500</v>
      </c>
      <c r="C794" s="12" t="s">
        <v>230</v>
      </c>
      <c r="D794" s="12" t="s">
        <v>15</v>
      </c>
      <c r="E794" s="31" t="s">
        <v>231</v>
      </c>
      <c r="F794" s="46" t="s">
        <v>61</v>
      </c>
      <c r="G794" s="32" t="s">
        <v>19</v>
      </c>
      <c r="H794" s="5">
        <f>H793-B794</f>
        <v>-4500</v>
      </c>
      <c r="I794" s="22">
        <f>+B794/M794</f>
        <v>3.3333333333333335</v>
      </c>
      <c r="K794" t="s">
        <v>53</v>
      </c>
      <c r="L794">
        <v>2</v>
      </c>
      <c r="M794" s="2">
        <v>450</v>
      </c>
    </row>
    <row r="795" spans="1:13" s="63" customFormat="1" ht="12.75">
      <c r="A795" s="11"/>
      <c r="B795" s="148">
        <f>SUM(B792)</f>
        <v>1500</v>
      </c>
      <c r="C795" s="11"/>
      <c r="D795" s="11"/>
      <c r="E795" s="11" t="s">
        <v>231</v>
      </c>
      <c r="F795" s="117"/>
      <c r="G795" s="18"/>
      <c r="H795" s="66">
        <v>0</v>
      </c>
      <c r="I795" s="62">
        <f t="shared" si="32"/>
        <v>3.3333333333333335</v>
      </c>
      <c r="M795" s="2">
        <v>450</v>
      </c>
    </row>
    <row r="796" spans="4:13" ht="12.75">
      <c r="D796" s="12"/>
      <c r="H796" s="5">
        <f t="shared" si="33"/>
        <v>0</v>
      </c>
      <c r="I796" s="22">
        <f t="shared" si="32"/>
        <v>0</v>
      </c>
      <c r="M796" s="2">
        <v>450</v>
      </c>
    </row>
    <row r="797" spans="4:13" ht="12.75">
      <c r="D797" s="12"/>
      <c r="H797" s="5">
        <f t="shared" si="33"/>
        <v>0</v>
      </c>
      <c r="I797" s="22">
        <f t="shared" si="32"/>
        <v>0</v>
      </c>
      <c r="M797" s="2">
        <v>450</v>
      </c>
    </row>
    <row r="798" spans="2:13" ht="12.75">
      <c r="B798" s="101">
        <v>2000</v>
      </c>
      <c r="C798" s="12" t="s">
        <v>25</v>
      </c>
      <c r="D798" s="12" t="s">
        <v>15</v>
      </c>
      <c r="E798" s="12" t="s">
        <v>24</v>
      </c>
      <c r="F798" s="46" t="s">
        <v>42</v>
      </c>
      <c r="G798" s="29" t="s">
        <v>19</v>
      </c>
      <c r="H798" s="5">
        <f t="shared" si="33"/>
        <v>-2000</v>
      </c>
      <c r="I798" s="22">
        <f t="shared" si="32"/>
        <v>4.444444444444445</v>
      </c>
      <c r="K798" t="s">
        <v>251</v>
      </c>
      <c r="L798">
        <v>2</v>
      </c>
      <c r="M798" s="2">
        <v>450</v>
      </c>
    </row>
    <row r="799" spans="2:13" ht="12.75">
      <c r="B799" s="107">
        <v>1000</v>
      </c>
      <c r="C799" s="1" t="s">
        <v>54</v>
      </c>
      <c r="D799" s="12" t="s">
        <v>15</v>
      </c>
      <c r="E799" s="76" t="s">
        <v>52</v>
      </c>
      <c r="F799" s="46" t="s">
        <v>61</v>
      </c>
      <c r="G799" s="27" t="s">
        <v>32</v>
      </c>
      <c r="H799" s="28">
        <f t="shared" si="33"/>
        <v>-3000</v>
      </c>
      <c r="I799" s="72">
        <f t="shared" si="32"/>
        <v>2.2222222222222223</v>
      </c>
      <c r="K799" t="s">
        <v>53</v>
      </c>
      <c r="M799" s="2">
        <v>450</v>
      </c>
    </row>
    <row r="800" spans="2:13" ht="12.75">
      <c r="B800" s="101">
        <v>2000</v>
      </c>
      <c r="C800" s="1" t="s">
        <v>25</v>
      </c>
      <c r="D800" s="1" t="s">
        <v>15</v>
      </c>
      <c r="E800" s="1" t="s">
        <v>24</v>
      </c>
      <c r="F800" s="46" t="s">
        <v>61</v>
      </c>
      <c r="G800" s="27" t="s">
        <v>32</v>
      </c>
      <c r="H800" s="5">
        <f t="shared" si="33"/>
        <v>-5000</v>
      </c>
      <c r="I800" s="22">
        <f t="shared" si="32"/>
        <v>4.444444444444445</v>
      </c>
      <c r="K800" t="s">
        <v>53</v>
      </c>
      <c r="M800" s="2">
        <v>450</v>
      </c>
    </row>
    <row r="801" spans="2:13" ht="12.75">
      <c r="B801" s="101">
        <v>2000</v>
      </c>
      <c r="C801" s="1" t="s">
        <v>25</v>
      </c>
      <c r="D801" s="1" t="s">
        <v>15</v>
      </c>
      <c r="E801" s="1" t="s">
        <v>24</v>
      </c>
      <c r="F801" s="46" t="s">
        <v>61</v>
      </c>
      <c r="G801" s="27" t="s">
        <v>32</v>
      </c>
      <c r="H801" s="5">
        <f t="shared" si="33"/>
        <v>-7000</v>
      </c>
      <c r="I801" s="22">
        <f t="shared" si="32"/>
        <v>4.444444444444445</v>
      </c>
      <c r="K801" t="s">
        <v>53</v>
      </c>
      <c r="M801" s="2">
        <v>450</v>
      </c>
    </row>
    <row r="802" spans="1:13" s="63" customFormat="1" ht="12.75">
      <c r="A802" s="11"/>
      <c r="B802" s="109">
        <f>SUM(B798:B801)</f>
        <v>7000</v>
      </c>
      <c r="C802" s="11" t="s">
        <v>25</v>
      </c>
      <c r="D802" s="11"/>
      <c r="E802" s="11"/>
      <c r="F802" s="117"/>
      <c r="G802" s="18"/>
      <c r="H802" s="66">
        <v>0</v>
      </c>
      <c r="I802" s="62">
        <f t="shared" si="32"/>
        <v>15.555555555555555</v>
      </c>
      <c r="M802" s="2">
        <v>450</v>
      </c>
    </row>
    <row r="803" spans="2:13" ht="12.75">
      <c r="B803" s="107"/>
      <c r="D803" s="12"/>
      <c r="H803" s="5">
        <f t="shared" si="33"/>
        <v>0</v>
      </c>
      <c r="I803" s="22">
        <f t="shared" si="32"/>
        <v>0</v>
      </c>
      <c r="M803" s="2">
        <v>450</v>
      </c>
    </row>
    <row r="804" spans="2:13" ht="12.75">
      <c r="B804" s="107"/>
      <c r="D804" s="12"/>
      <c r="H804" s="5">
        <f t="shared" si="33"/>
        <v>0</v>
      </c>
      <c r="I804" s="22">
        <f t="shared" si="32"/>
        <v>0</v>
      </c>
      <c r="M804" s="2">
        <v>450</v>
      </c>
    </row>
    <row r="805" spans="1:13" s="15" customFormat="1" ht="12.75">
      <c r="A805" s="12"/>
      <c r="B805" s="101">
        <v>10000</v>
      </c>
      <c r="C805" s="12" t="s">
        <v>43</v>
      </c>
      <c r="D805" s="12" t="s">
        <v>15</v>
      </c>
      <c r="E805" s="12" t="s">
        <v>31</v>
      </c>
      <c r="F805" s="46" t="s">
        <v>44</v>
      </c>
      <c r="G805" s="29" t="s">
        <v>19</v>
      </c>
      <c r="H805" s="5">
        <f t="shared" si="33"/>
        <v>-10000</v>
      </c>
      <c r="I805" s="22">
        <f t="shared" si="32"/>
        <v>22.22222222222222</v>
      </c>
      <c r="K805" t="s">
        <v>251</v>
      </c>
      <c r="L805">
        <v>2</v>
      </c>
      <c r="M805" s="2">
        <v>450</v>
      </c>
    </row>
    <row r="806" spans="2:13" ht="12.75">
      <c r="B806" s="101">
        <v>10000</v>
      </c>
      <c r="C806" s="12" t="s">
        <v>43</v>
      </c>
      <c r="D806" s="12" t="s">
        <v>15</v>
      </c>
      <c r="E806" s="12" t="s">
        <v>31</v>
      </c>
      <c r="F806" s="46" t="s">
        <v>45</v>
      </c>
      <c r="G806" s="29" t="s">
        <v>19</v>
      </c>
      <c r="H806" s="5">
        <f t="shared" si="33"/>
        <v>-20000</v>
      </c>
      <c r="I806" s="22">
        <f aca="true" t="shared" si="34" ref="I806:I836">+B806/M806</f>
        <v>22.22222222222222</v>
      </c>
      <c r="K806" t="s">
        <v>251</v>
      </c>
      <c r="L806">
        <v>2</v>
      </c>
      <c r="M806" s="2">
        <v>450</v>
      </c>
    </row>
    <row r="807" spans="2:13" ht="12.75">
      <c r="B807" s="101">
        <v>10000</v>
      </c>
      <c r="C807" s="12" t="s">
        <v>43</v>
      </c>
      <c r="D807" s="12" t="s">
        <v>15</v>
      </c>
      <c r="E807" s="12" t="s">
        <v>31</v>
      </c>
      <c r="F807" s="46" t="s">
        <v>46</v>
      </c>
      <c r="G807" s="29" t="s">
        <v>19</v>
      </c>
      <c r="H807" s="5">
        <f>H806-B807</f>
        <v>-30000</v>
      </c>
      <c r="I807" s="22">
        <f t="shared" si="34"/>
        <v>22.22222222222222</v>
      </c>
      <c r="K807" t="s">
        <v>251</v>
      </c>
      <c r="L807">
        <v>2</v>
      </c>
      <c r="M807" s="2">
        <v>450</v>
      </c>
    </row>
    <row r="808" spans="2:13" ht="12.75">
      <c r="B808" s="107">
        <v>10000</v>
      </c>
      <c r="C808" s="1" t="s">
        <v>22</v>
      </c>
      <c r="D808" s="12" t="s">
        <v>15</v>
      </c>
      <c r="E808" s="1" t="s">
        <v>31</v>
      </c>
      <c r="F808" s="46" t="s">
        <v>47</v>
      </c>
      <c r="G808" s="29" t="s">
        <v>19</v>
      </c>
      <c r="H808" s="5">
        <f>H807-B808</f>
        <v>-40000</v>
      </c>
      <c r="I808" s="22">
        <f t="shared" si="34"/>
        <v>22.22222222222222</v>
      </c>
      <c r="K808" t="s">
        <v>251</v>
      </c>
      <c r="L808">
        <v>2</v>
      </c>
      <c r="M808" s="2">
        <v>450</v>
      </c>
    </row>
    <row r="809" spans="1:13" s="63" customFormat="1" ht="12.75">
      <c r="A809" s="11"/>
      <c r="B809" s="109">
        <f>SUM(B805:B808)</f>
        <v>40000</v>
      </c>
      <c r="C809" s="11"/>
      <c r="D809" s="11"/>
      <c r="E809" s="11" t="s">
        <v>31</v>
      </c>
      <c r="F809" s="117"/>
      <c r="G809" s="18"/>
      <c r="H809" s="66">
        <v>0</v>
      </c>
      <c r="I809" s="62">
        <f t="shared" si="34"/>
        <v>88.88888888888889</v>
      </c>
      <c r="M809" s="2">
        <v>450</v>
      </c>
    </row>
    <row r="810" spans="1:13" s="15" customFormat="1" ht="12.75">
      <c r="A810" s="12"/>
      <c r="B810" s="101"/>
      <c r="C810" s="12"/>
      <c r="D810" s="12"/>
      <c r="E810" s="12"/>
      <c r="F810" s="71"/>
      <c r="G810" s="29"/>
      <c r="H810" s="5">
        <f aca="true" t="shared" si="35" ref="H810:H817">H809-B810</f>
        <v>0</v>
      </c>
      <c r="I810" s="22">
        <f t="shared" si="34"/>
        <v>0</v>
      </c>
      <c r="M810" s="2">
        <v>450</v>
      </c>
    </row>
    <row r="811" spans="1:13" s="15" customFormat="1" ht="12.75">
      <c r="A811" s="12"/>
      <c r="B811" s="101"/>
      <c r="C811" s="12"/>
      <c r="D811" s="12"/>
      <c r="E811" s="12"/>
      <c r="F811" s="71"/>
      <c r="G811" s="29"/>
      <c r="H811" s="5">
        <f t="shared" si="35"/>
        <v>0</v>
      </c>
      <c r="I811" s="22">
        <f t="shared" si="34"/>
        <v>0</v>
      </c>
      <c r="M811" s="2">
        <v>450</v>
      </c>
    </row>
    <row r="812" spans="1:13" s="15" customFormat="1" ht="12.75">
      <c r="A812" s="12"/>
      <c r="B812" s="101"/>
      <c r="C812" s="12"/>
      <c r="D812" s="12"/>
      <c r="E812" s="12"/>
      <c r="F812" s="71"/>
      <c r="G812" s="29"/>
      <c r="H812" s="5">
        <f t="shared" si="35"/>
        <v>0</v>
      </c>
      <c r="I812" s="22">
        <f t="shared" si="34"/>
        <v>0</v>
      </c>
      <c r="M812" s="2">
        <v>450</v>
      </c>
    </row>
    <row r="813" spans="2:13" ht="12.75">
      <c r="B813" s="107">
        <v>25000</v>
      </c>
      <c r="C813" s="1" t="s">
        <v>55</v>
      </c>
      <c r="D813" s="12" t="s">
        <v>15</v>
      </c>
      <c r="E813" s="76" t="s">
        <v>58</v>
      </c>
      <c r="F813" s="73" t="s">
        <v>62</v>
      </c>
      <c r="G813" s="27" t="s">
        <v>20</v>
      </c>
      <c r="H813" s="28">
        <f t="shared" si="35"/>
        <v>-25000</v>
      </c>
      <c r="I813" s="72">
        <f t="shared" si="34"/>
        <v>55.55555555555556</v>
      </c>
      <c r="K813" t="s">
        <v>53</v>
      </c>
      <c r="M813" s="2">
        <v>450</v>
      </c>
    </row>
    <row r="814" spans="2:13" ht="12.75">
      <c r="B814" s="101">
        <v>7000</v>
      </c>
      <c r="C814" s="12" t="s">
        <v>56</v>
      </c>
      <c r="D814" s="12" t="s">
        <v>15</v>
      </c>
      <c r="E814" s="76" t="s">
        <v>58</v>
      </c>
      <c r="F814" s="46" t="s">
        <v>61</v>
      </c>
      <c r="G814" s="27" t="s">
        <v>32</v>
      </c>
      <c r="H814" s="28">
        <f t="shared" si="35"/>
        <v>-32000</v>
      </c>
      <c r="I814" s="72">
        <f t="shared" si="34"/>
        <v>15.555555555555555</v>
      </c>
      <c r="K814" t="s">
        <v>53</v>
      </c>
      <c r="M814" s="2">
        <v>450</v>
      </c>
    </row>
    <row r="815" spans="1:13" ht="12.75">
      <c r="A815" s="12"/>
      <c r="B815" s="101">
        <v>2000</v>
      </c>
      <c r="C815" s="12" t="s">
        <v>57</v>
      </c>
      <c r="D815" s="12" t="s">
        <v>15</v>
      </c>
      <c r="E815" s="76" t="s">
        <v>58</v>
      </c>
      <c r="F815" s="46" t="s">
        <v>61</v>
      </c>
      <c r="G815" s="29" t="s">
        <v>32</v>
      </c>
      <c r="H815" s="28">
        <f t="shared" si="35"/>
        <v>-34000</v>
      </c>
      <c r="I815" s="72">
        <f t="shared" si="34"/>
        <v>4.444444444444445</v>
      </c>
      <c r="J815" s="15"/>
      <c r="K815" t="s">
        <v>53</v>
      </c>
      <c r="L815" s="15"/>
      <c r="M815" s="2">
        <v>450</v>
      </c>
    </row>
    <row r="816" spans="1:13" s="63" customFormat="1" ht="12.75">
      <c r="A816" s="11"/>
      <c r="B816" s="109">
        <f>SUM(B813:B815)</f>
        <v>34000</v>
      </c>
      <c r="C816" s="11"/>
      <c r="D816" s="11"/>
      <c r="E816" s="11" t="s">
        <v>58</v>
      </c>
      <c r="F816" s="117"/>
      <c r="G816" s="18"/>
      <c r="H816" s="66">
        <v>0</v>
      </c>
      <c r="I816" s="62">
        <f t="shared" si="34"/>
        <v>75.55555555555556</v>
      </c>
      <c r="M816" s="2">
        <v>450</v>
      </c>
    </row>
    <row r="817" spans="1:13" s="15" customFormat="1" ht="12.75">
      <c r="A817" s="12"/>
      <c r="B817" s="101"/>
      <c r="C817" s="12"/>
      <c r="D817" s="12"/>
      <c r="E817" s="12"/>
      <c r="F817" s="71"/>
      <c r="G817" s="29"/>
      <c r="H817" s="5">
        <f t="shared" si="35"/>
        <v>0</v>
      </c>
      <c r="I817" s="22">
        <f t="shared" si="34"/>
        <v>0</v>
      </c>
      <c r="M817" s="2">
        <v>450</v>
      </c>
    </row>
    <row r="818" spans="1:13" s="15" customFormat="1" ht="12.75">
      <c r="A818" s="12"/>
      <c r="B818" s="101"/>
      <c r="C818" s="12"/>
      <c r="D818" s="12"/>
      <c r="E818" s="12"/>
      <c r="F818" s="71"/>
      <c r="G818" s="29"/>
      <c r="H818" s="5">
        <f>H817-B818</f>
        <v>0</v>
      </c>
      <c r="I818" s="22">
        <f t="shared" si="34"/>
        <v>0</v>
      </c>
      <c r="M818" s="2">
        <v>450</v>
      </c>
    </row>
    <row r="819" spans="1:13" s="15" customFormat="1" ht="12.75">
      <c r="A819" s="12"/>
      <c r="B819" s="101"/>
      <c r="C819" s="12"/>
      <c r="D819" s="12"/>
      <c r="E819" s="12"/>
      <c r="F819" s="71"/>
      <c r="G819" s="29"/>
      <c r="H819" s="5">
        <f>H818-B819</f>
        <v>0</v>
      </c>
      <c r="I819" s="22">
        <f t="shared" si="34"/>
        <v>0</v>
      </c>
      <c r="M819" s="2">
        <v>450</v>
      </c>
    </row>
    <row r="820" spans="2:13" ht="12.75">
      <c r="B820" s="101">
        <v>30000</v>
      </c>
      <c r="C820" s="76" t="s">
        <v>59</v>
      </c>
      <c r="D820" s="12" t="s">
        <v>15</v>
      </c>
      <c r="E820" s="1" t="s">
        <v>60</v>
      </c>
      <c r="F820" s="46" t="s">
        <v>61</v>
      </c>
      <c r="G820" s="27" t="s">
        <v>19</v>
      </c>
      <c r="H820" s="28">
        <f>H819-B820</f>
        <v>-30000</v>
      </c>
      <c r="I820" s="72">
        <f t="shared" si="34"/>
        <v>66.66666666666667</v>
      </c>
      <c r="K820" t="s">
        <v>53</v>
      </c>
      <c r="M820" s="2">
        <v>450</v>
      </c>
    </row>
    <row r="821" spans="1:13" s="63" customFormat="1" ht="12.75">
      <c r="A821" s="11"/>
      <c r="B821" s="109">
        <f>SUM(B820)</f>
        <v>30000</v>
      </c>
      <c r="C821" s="11"/>
      <c r="D821" s="11"/>
      <c r="E821" s="11"/>
      <c r="F821" s="117"/>
      <c r="G821" s="18"/>
      <c r="H821" s="66">
        <v>0</v>
      </c>
      <c r="I821" s="62">
        <f t="shared" si="34"/>
        <v>66.66666666666667</v>
      </c>
      <c r="M821" s="2">
        <v>450</v>
      </c>
    </row>
    <row r="822" spans="2:13" ht="12.75">
      <c r="B822" s="107"/>
      <c r="H822" s="5">
        <v>0</v>
      </c>
      <c r="I822" s="22">
        <f t="shared" si="34"/>
        <v>0</v>
      </c>
      <c r="M822" s="2">
        <v>450</v>
      </c>
    </row>
    <row r="823" spans="2:13" ht="12.75">
      <c r="B823" s="107"/>
      <c r="H823" s="5">
        <f aca="true" t="shared" si="36" ref="H823:H828">H822-B823</f>
        <v>0</v>
      </c>
      <c r="I823" s="22">
        <f t="shared" si="34"/>
        <v>0</v>
      </c>
      <c r="M823" s="2">
        <v>450</v>
      </c>
    </row>
    <row r="824" spans="2:13" ht="12.75">
      <c r="B824" s="107"/>
      <c r="H824" s="5">
        <f t="shared" si="36"/>
        <v>0</v>
      </c>
      <c r="I824" s="22">
        <f t="shared" si="34"/>
        <v>0</v>
      </c>
      <c r="M824" s="2">
        <v>450</v>
      </c>
    </row>
    <row r="825" spans="1:13" ht="12.75">
      <c r="A825" s="12"/>
      <c r="B825" s="101">
        <v>180000</v>
      </c>
      <c r="C825" s="1" t="s">
        <v>251</v>
      </c>
      <c r="D825" s="12" t="s">
        <v>15</v>
      </c>
      <c r="F825" s="73" t="s">
        <v>38</v>
      </c>
      <c r="G825" s="71" t="s">
        <v>39</v>
      </c>
      <c r="H825" s="5">
        <f t="shared" si="36"/>
        <v>-180000</v>
      </c>
      <c r="I825" s="22">
        <f t="shared" si="34"/>
        <v>400</v>
      </c>
      <c r="J825" s="15"/>
      <c r="K825" s="15"/>
      <c r="L825" s="15"/>
      <c r="M825" s="2">
        <v>450</v>
      </c>
    </row>
    <row r="826" spans="1:13" ht="12.75">
      <c r="A826" s="12"/>
      <c r="B826" s="101">
        <v>30000</v>
      </c>
      <c r="C826" s="1" t="s">
        <v>251</v>
      </c>
      <c r="D826" s="12" t="s">
        <v>15</v>
      </c>
      <c r="F826" s="73" t="s">
        <v>48</v>
      </c>
      <c r="G826" s="71"/>
      <c r="H826" s="5">
        <f t="shared" si="36"/>
        <v>-210000</v>
      </c>
      <c r="I826" s="22">
        <f t="shared" si="34"/>
        <v>66.66666666666667</v>
      </c>
      <c r="J826" s="15"/>
      <c r="K826" s="15"/>
      <c r="L826" s="15"/>
      <c r="M826" s="2">
        <v>450</v>
      </c>
    </row>
    <row r="827" spans="1:13" ht="12.75">
      <c r="A827" s="12"/>
      <c r="B827" s="101">
        <v>130000</v>
      </c>
      <c r="C827" s="1" t="s">
        <v>982</v>
      </c>
      <c r="D827" s="12" t="s">
        <v>15</v>
      </c>
      <c r="F827" s="73" t="s">
        <v>48</v>
      </c>
      <c r="G827" s="71" t="s">
        <v>39</v>
      </c>
      <c r="H827" s="5">
        <f t="shared" si="36"/>
        <v>-340000</v>
      </c>
      <c r="I827" s="22">
        <f t="shared" si="34"/>
        <v>288.8888888888889</v>
      </c>
      <c r="J827" s="15"/>
      <c r="K827" s="15"/>
      <c r="L827" s="15"/>
      <c r="M827" s="2">
        <v>450</v>
      </c>
    </row>
    <row r="828" spans="1:13" ht="12.75">
      <c r="A828" s="12"/>
      <c r="B828" s="101">
        <v>30000</v>
      </c>
      <c r="C828" s="1" t="s">
        <v>982</v>
      </c>
      <c r="D828" s="12" t="s">
        <v>15</v>
      </c>
      <c r="F828" s="73" t="s">
        <v>48</v>
      </c>
      <c r="G828" s="71"/>
      <c r="H828" s="5">
        <f t="shared" si="36"/>
        <v>-370000</v>
      </c>
      <c r="I828" s="22">
        <f t="shared" si="34"/>
        <v>66.66666666666667</v>
      </c>
      <c r="J828" s="15"/>
      <c r="K828" s="15"/>
      <c r="L828" s="15"/>
      <c r="M828" s="2">
        <v>450</v>
      </c>
    </row>
    <row r="829" spans="1:13" s="63" customFormat="1" ht="12.75">
      <c r="A829" s="11"/>
      <c r="B829" s="109">
        <f>SUM(B825:B828)</f>
        <v>370000</v>
      </c>
      <c r="C829" s="11" t="s">
        <v>49</v>
      </c>
      <c r="D829" s="11"/>
      <c r="E829" s="11"/>
      <c r="F829" s="117"/>
      <c r="G829" s="18"/>
      <c r="H829" s="66">
        <v>0</v>
      </c>
      <c r="I829" s="62">
        <f t="shared" si="34"/>
        <v>822.2222222222222</v>
      </c>
      <c r="M829" s="2">
        <v>450</v>
      </c>
    </row>
    <row r="830" spans="8:13" ht="12.75">
      <c r="H830" s="5">
        <f>H829-B830</f>
        <v>0</v>
      </c>
      <c r="I830" s="22">
        <f t="shared" si="34"/>
        <v>0</v>
      </c>
      <c r="M830" s="2">
        <v>450</v>
      </c>
    </row>
    <row r="831" spans="8:13" ht="12.75">
      <c r="H831" s="5">
        <f>H830-B831</f>
        <v>0</v>
      </c>
      <c r="I831" s="22">
        <f t="shared" si="34"/>
        <v>0</v>
      </c>
      <c r="M831" s="2">
        <v>450</v>
      </c>
    </row>
    <row r="832" spans="8:13" ht="12.75">
      <c r="H832" s="5">
        <f>H831-B832</f>
        <v>0</v>
      </c>
      <c r="I832" s="22">
        <f t="shared" si="34"/>
        <v>0</v>
      </c>
      <c r="M832" s="2">
        <v>450</v>
      </c>
    </row>
    <row r="833" spans="8:13" ht="12.75">
      <c r="H833" s="5">
        <f>H832-B833</f>
        <v>0</v>
      </c>
      <c r="I833" s="22">
        <f t="shared" si="34"/>
        <v>0</v>
      </c>
      <c r="M833" s="2">
        <v>450</v>
      </c>
    </row>
    <row r="834" spans="1:13" ht="13.5" thickBot="1">
      <c r="A834" s="47"/>
      <c r="B834" s="48">
        <f>+B908+B920+B962+B1059+B1085+B1142+B1154+B1170+B1176+B1182+B1198+B1158</f>
        <v>2826320</v>
      </c>
      <c r="C834" s="50"/>
      <c r="D834" s="80" t="s">
        <v>64</v>
      </c>
      <c r="E834" s="47"/>
      <c r="F834" s="124"/>
      <c r="G834" s="81"/>
      <c r="H834" s="52"/>
      <c r="I834" s="53">
        <f t="shared" si="34"/>
        <v>6280.711111111111</v>
      </c>
      <c r="J834" s="54"/>
      <c r="K834" s="54"/>
      <c r="L834" s="54"/>
      <c r="M834" s="2">
        <v>450</v>
      </c>
    </row>
    <row r="835" spans="2:13" ht="12.75">
      <c r="B835" s="64"/>
      <c r="C835" s="65"/>
      <c r="D835" s="12"/>
      <c r="E835" s="65"/>
      <c r="G835" s="30"/>
      <c r="H835" s="5">
        <f>H834-B835</f>
        <v>0</v>
      </c>
      <c r="I835" s="22">
        <f t="shared" si="34"/>
        <v>0</v>
      </c>
      <c r="M835" s="2">
        <v>450</v>
      </c>
    </row>
    <row r="836" spans="2:13" ht="12.75">
      <c r="B836" s="133"/>
      <c r="C836" s="12"/>
      <c r="D836" s="12"/>
      <c r="E836" s="31"/>
      <c r="G836" s="32"/>
      <c r="H836" s="5">
        <f>H835-B836</f>
        <v>0</v>
      </c>
      <c r="I836" s="22">
        <f t="shared" si="34"/>
        <v>0</v>
      </c>
      <c r="M836" s="2">
        <v>450</v>
      </c>
    </row>
    <row r="837" spans="2:13" ht="12.75">
      <c r="B837" s="141">
        <v>9000</v>
      </c>
      <c r="C837" s="65" t="s">
        <v>185</v>
      </c>
      <c r="D837" s="12" t="s">
        <v>16</v>
      </c>
      <c r="E837" s="1" t="s">
        <v>499</v>
      </c>
      <c r="F837" s="46" t="s">
        <v>500</v>
      </c>
      <c r="G837" s="30" t="s">
        <v>18</v>
      </c>
      <c r="H837" s="5">
        <f aca="true" t="shared" si="37" ref="H837:H888">H836-B837</f>
        <v>-9000</v>
      </c>
      <c r="I837" s="22">
        <f aca="true" t="shared" si="38" ref="I837:I888">+B837/M837</f>
        <v>20</v>
      </c>
      <c r="K837" t="s">
        <v>185</v>
      </c>
      <c r="M837" s="2">
        <v>450</v>
      </c>
    </row>
    <row r="838" spans="1:13" s="15" customFormat="1" ht="12.75">
      <c r="A838" s="1"/>
      <c r="B838" s="141">
        <v>8000</v>
      </c>
      <c r="C838" s="65" t="s">
        <v>185</v>
      </c>
      <c r="D838" s="12" t="s">
        <v>16</v>
      </c>
      <c r="E838" s="1" t="s">
        <v>499</v>
      </c>
      <c r="F838" s="46" t="s">
        <v>501</v>
      </c>
      <c r="G838" s="27" t="s">
        <v>19</v>
      </c>
      <c r="H838" s="5">
        <f t="shared" si="37"/>
        <v>-17000</v>
      </c>
      <c r="I838" s="22">
        <f t="shared" si="38"/>
        <v>17.77777777777778</v>
      </c>
      <c r="J838"/>
      <c r="K838" t="s">
        <v>185</v>
      </c>
      <c r="L838"/>
      <c r="M838" s="2">
        <v>450</v>
      </c>
    </row>
    <row r="839" spans="2:13" ht="12.75">
      <c r="B839" s="141">
        <v>5000</v>
      </c>
      <c r="C839" s="65" t="s">
        <v>185</v>
      </c>
      <c r="D839" s="12" t="s">
        <v>16</v>
      </c>
      <c r="E839" s="1" t="s">
        <v>499</v>
      </c>
      <c r="F839" s="46" t="s">
        <v>502</v>
      </c>
      <c r="G839" s="27" t="s">
        <v>20</v>
      </c>
      <c r="H839" s="5">
        <f t="shared" si="37"/>
        <v>-22000</v>
      </c>
      <c r="I839" s="22">
        <f t="shared" si="38"/>
        <v>11.11111111111111</v>
      </c>
      <c r="K839" t="s">
        <v>185</v>
      </c>
      <c r="M839" s="2">
        <v>450</v>
      </c>
    </row>
    <row r="840" spans="2:13" ht="12.75">
      <c r="B840" s="141">
        <v>5000</v>
      </c>
      <c r="C840" s="1" t="s">
        <v>185</v>
      </c>
      <c r="D840" s="1" t="s">
        <v>16</v>
      </c>
      <c r="E840" s="1" t="s">
        <v>499</v>
      </c>
      <c r="F840" s="46" t="s">
        <v>503</v>
      </c>
      <c r="G840" s="27" t="s">
        <v>21</v>
      </c>
      <c r="H840" s="5">
        <f t="shared" si="37"/>
        <v>-27000</v>
      </c>
      <c r="I840" s="22">
        <f t="shared" si="38"/>
        <v>11.11111111111111</v>
      </c>
      <c r="K840" t="s">
        <v>185</v>
      </c>
      <c r="M840" s="2">
        <v>450</v>
      </c>
    </row>
    <row r="841" spans="2:13" ht="12.75">
      <c r="B841" s="141">
        <v>5000</v>
      </c>
      <c r="C841" s="1" t="s">
        <v>185</v>
      </c>
      <c r="D841" s="1" t="s">
        <v>16</v>
      </c>
      <c r="E841" s="1" t="s">
        <v>499</v>
      </c>
      <c r="F841" s="46" t="s">
        <v>504</v>
      </c>
      <c r="G841" s="27" t="s">
        <v>234</v>
      </c>
      <c r="H841" s="5">
        <f t="shared" si="37"/>
        <v>-32000</v>
      </c>
      <c r="I841" s="22">
        <f t="shared" si="38"/>
        <v>11.11111111111111</v>
      </c>
      <c r="K841" t="s">
        <v>185</v>
      </c>
      <c r="M841" s="2">
        <v>450</v>
      </c>
    </row>
    <row r="842" spans="2:14" ht="12.75">
      <c r="B842" s="141">
        <v>6000</v>
      </c>
      <c r="C842" s="1" t="s">
        <v>185</v>
      </c>
      <c r="D842" s="1" t="s">
        <v>16</v>
      </c>
      <c r="E842" s="1" t="s">
        <v>499</v>
      </c>
      <c r="F842" s="46" t="s">
        <v>505</v>
      </c>
      <c r="G842" s="27" t="s">
        <v>29</v>
      </c>
      <c r="H842" s="5">
        <f t="shared" si="37"/>
        <v>-38000</v>
      </c>
      <c r="I842" s="22">
        <f t="shared" si="38"/>
        <v>13.333333333333334</v>
      </c>
      <c r="K842" t="s">
        <v>185</v>
      </c>
      <c r="M842" s="2">
        <v>450</v>
      </c>
      <c r="N842" s="163"/>
    </row>
    <row r="843" spans="2:13" ht="12.75">
      <c r="B843" s="141">
        <v>5000</v>
      </c>
      <c r="C843" s="1" t="s">
        <v>185</v>
      </c>
      <c r="D843" s="1" t="s">
        <v>16</v>
      </c>
      <c r="E843" s="1" t="s">
        <v>499</v>
      </c>
      <c r="F843" s="46" t="s">
        <v>506</v>
      </c>
      <c r="G843" s="27" t="s">
        <v>30</v>
      </c>
      <c r="H843" s="5">
        <f t="shared" si="37"/>
        <v>-43000</v>
      </c>
      <c r="I843" s="22">
        <f t="shared" si="38"/>
        <v>11.11111111111111</v>
      </c>
      <c r="K843" t="s">
        <v>185</v>
      </c>
      <c r="M843" s="2">
        <v>450</v>
      </c>
    </row>
    <row r="844" spans="2:13" ht="12.75">
      <c r="B844" s="141">
        <v>5000</v>
      </c>
      <c r="C844" s="1" t="s">
        <v>185</v>
      </c>
      <c r="D844" s="1" t="s">
        <v>16</v>
      </c>
      <c r="E844" s="1" t="s">
        <v>499</v>
      </c>
      <c r="F844" s="46" t="s">
        <v>507</v>
      </c>
      <c r="G844" s="27" t="s">
        <v>32</v>
      </c>
      <c r="H844" s="5">
        <f t="shared" si="37"/>
        <v>-48000</v>
      </c>
      <c r="I844" s="22">
        <f t="shared" si="38"/>
        <v>11.11111111111111</v>
      </c>
      <c r="K844" t="s">
        <v>185</v>
      </c>
      <c r="M844" s="2">
        <v>450</v>
      </c>
    </row>
    <row r="845" spans="2:13" ht="12.75">
      <c r="B845" s="141">
        <v>7000</v>
      </c>
      <c r="C845" s="12" t="s">
        <v>185</v>
      </c>
      <c r="D845" s="1" t="s">
        <v>16</v>
      </c>
      <c r="E845" s="1" t="s">
        <v>499</v>
      </c>
      <c r="F845" s="46" t="s">
        <v>508</v>
      </c>
      <c r="G845" s="27" t="s">
        <v>326</v>
      </c>
      <c r="H845" s="5">
        <f t="shared" si="37"/>
        <v>-55000</v>
      </c>
      <c r="I845" s="22">
        <f t="shared" si="38"/>
        <v>15.555555555555555</v>
      </c>
      <c r="K845" t="s">
        <v>185</v>
      </c>
      <c r="M845" s="2">
        <v>450</v>
      </c>
    </row>
    <row r="846" spans="2:13" ht="12.75">
      <c r="B846" s="141">
        <v>5000</v>
      </c>
      <c r="C846" s="1" t="s">
        <v>185</v>
      </c>
      <c r="D846" s="1" t="s">
        <v>16</v>
      </c>
      <c r="E846" s="1" t="s">
        <v>499</v>
      </c>
      <c r="F846" s="46" t="s">
        <v>509</v>
      </c>
      <c r="G846" s="27" t="s">
        <v>329</v>
      </c>
      <c r="H846" s="5">
        <f t="shared" si="37"/>
        <v>-60000</v>
      </c>
      <c r="I846" s="22">
        <f t="shared" si="38"/>
        <v>11.11111111111111</v>
      </c>
      <c r="K846" t="s">
        <v>185</v>
      </c>
      <c r="M846" s="2">
        <v>450</v>
      </c>
    </row>
    <row r="847" spans="2:13" ht="12.75">
      <c r="B847" s="141">
        <v>3000</v>
      </c>
      <c r="C847" s="1" t="s">
        <v>185</v>
      </c>
      <c r="D847" s="1" t="s">
        <v>16</v>
      </c>
      <c r="E847" s="1" t="s">
        <v>499</v>
      </c>
      <c r="F847" s="46" t="s">
        <v>510</v>
      </c>
      <c r="G847" s="27" t="s">
        <v>333</v>
      </c>
      <c r="H847" s="5">
        <f t="shared" si="37"/>
        <v>-63000</v>
      </c>
      <c r="I847" s="22">
        <f t="shared" si="38"/>
        <v>6.666666666666667</v>
      </c>
      <c r="K847" t="s">
        <v>185</v>
      </c>
      <c r="M847" s="2">
        <v>450</v>
      </c>
    </row>
    <row r="848" spans="2:13" ht="12.75">
      <c r="B848" s="141">
        <v>3000</v>
      </c>
      <c r="C848" s="1" t="s">
        <v>185</v>
      </c>
      <c r="D848" s="1" t="s">
        <v>16</v>
      </c>
      <c r="E848" s="1" t="s">
        <v>499</v>
      </c>
      <c r="F848" s="46" t="s">
        <v>511</v>
      </c>
      <c r="G848" s="27" t="s">
        <v>33</v>
      </c>
      <c r="H848" s="5">
        <f t="shared" si="37"/>
        <v>-66000</v>
      </c>
      <c r="I848" s="22">
        <f t="shared" si="38"/>
        <v>6.666666666666667</v>
      </c>
      <c r="K848" t="s">
        <v>185</v>
      </c>
      <c r="M848" s="2">
        <v>450</v>
      </c>
    </row>
    <row r="849" spans="2:13" ht="12.75">
      <c r="B849" s="141">
        <v>5000</v>
      </c>
      <c r="C849" s="1" t="s">
        <v>185</v>
      </c>
      <c r="D849" s="1" t="s">
        <v>16</v>
      </c>
      <c r="E849" s="1" t="s">
        <v>499</v>
      </c>
      <c r="F849" s="46" t="s">
        <v>512</v>
      </c>
      <c r="G849" s="27" t="s">
        <v>34</v>
      </c>
      <c r="H849" s="5">
        <f t="shared" si="37"/>
        <v>-71000</v>
      </c>
      <c r="I849" s="22">
        <f t="shared" si="38"/>
        <v>11.11111111111111</v>
      </c>
      <c r="K849" t="s">
        <v>185</v>
      </c>
      <c r="M849" s="2">
        <v>450</v>
      </c>
    </row>
    <row r="850" spans="2:13" ht="12.75">
      <c r="B850" s="141">
        <v>3000</v>
      </c>
      <c r="C850" s="280" t="s">
        <v>185</v>
      </c>
      <c r="D850" s="1" t="s">
        <v>16</v>
      </c>
      <c r="E850" s="1" t="s">
        <v>499</v>
      </c>
      <c r="F850" s="46" t="s">
        <v>513</v>
      </c>
      <c r="G850" s="27" t="s">
        <v>400</v>
      </c>
      <c r="H850" s="5">
        <f t="shared" si="37"/>
        <v>-74000</v>
      </c>
      <c r="I850" s="22">
        <f t="shared" si="38"/>
        <v>6.666666666666667</v>
      </c>
      <c r="K850" t="s">
        <v>185</v>
      </c>
      <c r="M850" s="2">
        <v>450</v>
      </c>
    </row>
    <row r="851" spans="2:13" ht="12.75">
      <c r="B851" s="141">
        <v>3000</v>
      </c>
      <c r="C851" s="280" t="s">
        <v>185</v>
      </c>
      <c r="D851" s="1" t="s">
        <v>16</v>
      </c>
      <c r="E851" s="1" t="s">
        <v>499</v>
      </c>
      <c r="F851" s="46" t="s">
        <v>514</v>
      </c>
      <c r="G851" s="27" t="s">
        <v>404</v>
      </c>
      <c r="H851" s="5">
        <f t="shared" si="37"/>
        <v>-77000</v>
      </c>
      <c r="I851" s="22">
        <f t="shared" si="38"/>
        <v>6.666666666666667</v>
      </c>
      <c r="K851" t="s">
        <v>185</v>
      </c>
      <c r="M851" s="2">
        <v>450</v>
      </c>
    </row>
    <row r="852" spans="2:13" ht="12.75">
      <c r="B852" s="141">
        <v>3000</v>
      </c>
      <c r="C852" s="1" t="s">
        <v>185</v>
      </c>
      <c r="D852" s="1" t="s">
        <v>16</v>
      </c>
      <c r="E852" s="1" t="s">
        <v>499</v>
      </c>
      <c r="F852" s="46" t="s">
        <v>515</v>
      </c>
      <c r="G852" s="27" t="s">
        <v>406</v>
      </c>
      <c r="H852" s="5">
        <f t="shared" si="37"/>
        <v>-80000</v>
      </c>
      <c r="I852" s="22">
        <f t="shared" si="38"/>
        <v>6.666666666666667</v>
      </c>
      <c r="K852" t="s">
        <v>185</v>
      </c>
      <c r="M852" s="2">
        <v>450</v>
      </c>
    </row>
    <row r="853" spans="2:13" ht="12.75">
      <c r="B853" s="141">
        <v>3000</v>
      </c>
      <c r="C853" s="1" t="s">
        <v>185</v>
      </c>
      <c r="D853" s="1" t="s">
        <v>16</v>
      </c>
      <c r="E853" s="1" t="s">
        <v>499</v>
      </c>
      <c r="F853" s="46" t="s">
        <v>516</v>
      </c>
      <c r="G853" s="27" t="s">
        <v>35</v>
      </c>
      <c r="H853" s="5">
        <f t="shared" si="37"/>
        <v>-83000</v>
      </c>
      <c r="I853" s="22">
        <f t="shared" si="38"/>
        <v>6.666666666666667</v>
      </c>
      <c r="K853" t="s">
        <v>185</v>
      </c>
      <c r="M853" s="2">
        <v>450</v>
      </c>
    </row>
    <row r="854" spans="2:13" ht="12.75">
      <c r="B854" s="141">
        <v>3000</v>
      </c>
      <c r="C854" s="1" t="s">
        <v>185</v>
      </c>
      <c r="D854" s="1" t="s">
        <v>16</v>
      </c>
      <c r="E854" s="1" t="s">
        <v>499</v>
      </c>
      <c r="F854" s="46" t="s">
        <v>517</v>
      </c>
      <c r="G854" s="27" t="s">
        <v>417</v>
      </c>
      <c r="H854" s="5">
        <f t="shared" si="37"/>
        <v>-86000</v>
      </c>
      <c r="I854" s="22">
        <f t="shared" si="38"/>
        <v>6.666666666666667</v>
      </c>
      <c r="K854" t="s">
        <v>185</v>
      </c>
      <c r="M854" s="2">
        <v>450</v>
      </c>
    </row>
    <row r="855" spans="2:13" ht="12.75">
      <c r="B855" s="141">
        <v>3000</v>
      </c>
      <c r="C855" s="1" t="s">
        <v>185</v>
      </c>
      <c r="D855" s="1" t="s">
        <v>16</v>
      </c>
      <c r="E855" s="1" t="s">
        <v>499</v>
      </c>
      <c r="F855" s="46" t="s">
        <v>518</v>
      </c>
      <c r="G855" s="27" t="s">
        <v>36</v>
      </c>
      <c r="H855" s="5">
        <f t="shared" si="37"/>
        <v>-89000</v>
      </c>
      <c r="I855" s="22">
        <f t="shared" si="38"/>
        <v>6.666666666666667</v>
      </c>
      <c r="K855" t="s">
        <v>185</v>
      </c>
      <c r="M855" s="2">
        <v>450</v>
      </c>
    </row>
    <row r="856" spans="2:13" ht="12.75">
      <c r="B856" s="141">
        <v>3000</v>
      </c>
      <c r="C856" s="1" t="s">
        <v>185</v>
      </c>
      <c r="D856" s="1" t="s">
        <v>16</v>
      </c>
      <c r="E856" s="1" t="s">
        <v>499</v>
      </c>
      <c r="F856" s="46" t="s">
        <v>519</v>
      </c>
      <c r="G856" s="27" t="s">
        <v>464</v>
      </c>
      <c r="H856" s="5">
        <f t="shared" si="37"/>
        <v>-92000</v>
      </c>
      <c r="I856" s="22">
        <f t="shared" si="38"/>
        <v>6.666666666666667</v>
      </c>
      <c r="K856" t="s">
        <v>185</v>
      </c>
      <c r="M856" s="2">
        <v>450</v>
      </c>
    </row>
    <row r="857" spans="2:13" ht="12.75">
      <c r="B857" s="141">
        <v>3000</v>
      </c>
      <c r="C857" s="1" t="s">
        <v>185</v>
      </c>
      <c r="D857" s="1" t="s">
        <v>16</v>
      </c>
      <c r="E857" s="1" t="s">
        <v>499</v>
      </c>
      <c r="F857" s="46" t="s">
        <v>520</v>
      </c>
      <c r="G857" s="27" t="s">
        <v>65</v>
      </c>
      <c r="H857" s="5">
        <f t="shared" si="37"/>
        <v>-95000</v>
      </c>
      <c r="I857" s="22">
        <f t="shared" si="38"/>
        <v>6.666666666666667</v>
      </c>
      <c r="K857" t="s">
        <v>185</v>
      </c>
      <c r="M857" s="2">
        <v>450</v>
      </c>
    </row>
    <row r="858" spans="2:13" ht="12.75">
      <c r="B858" s="141">
        <v>3000</v>
      </c>
      <c r="C858" s="1" t="s">
        <v>185</v>
      </c>
      <c r="D858" s="1" t="s">
        <v>16</v>
      </c>
      <c r="E858" s="1" t="s">
        <v>499</v>
      </c>
      <c r="F858" s="46" t="s">
        <v>521</v>
      </c>
      <c r="G858" s="27" t="s">
        <v>430</v>
      </c>
      <c r="H858" s="5">
        <f t="shared" si="37"/>
        <v>-98000</v>
      </c>
      <c r="I858" s="22">
        <f t="shared" si="38"/>
        <v>6.666666666666667</v>
      </c>
      <c r="K858" t="s">
        <v>185</v>
      </c>
      <c r="M858" s="2">
        <v>450</v>
      </c>
    </row>
    <row r="859" spans="2:13" ht="12.75">
      <c r="B859" s="141">
        <v>3000</v>
      </c>
      <c r="C859" s="1" t="s">
        <v>185</v>
      </c>
      <c r="D859" s="1" t="s">
        <v>16</v>
      </c>
      <c r="E859" s="1" t="s">
        <v>499</v>
      </c>
      <c r="F859" s="46" t="s">
        <v>522</v>
      </c>
      <c r="G859" s="27" t="s">
        <v>432</v>
      </c>
      <c r="H859" s="5">
        <f t="shared" si="37"/>
        <v>-101000</v>
      </c>
      <c r="I859" s="22">
        <f t="shared" si="38"/>
        <v>6.666666666666667</v>
      </c>
      <c r="K859" t="s">
        <v>185</v>
      </c>
      <c r="M859" s="2">
        <v>450</v>
      </c>
    </row>
    <row r="860" spans="2:13" ht="12.75">
      <c r="B860" s="141">
        <v>3000</v>
      </c>
      <c r="C860" s="1" t="s">
        <v>185</v>
      </c>
      <c r="D860" s="1" t="s">
        <v>16</v>
      </c>
      <c r="E860" s="1" t="s">
        <v>499</v>
      </c>
      <c r="F860" s="46" t="s">
        <v>523</v>
      </c>
      <c r="G860" s="27" t="s">
        <v>434</v>
      </c>
      <c r="H860" s="5">
        <f t="shared" si="37"/>
        <v>-104000</v>
      </c>
      <c r="I860" s="22">
        <f t="shared" si="38"/>
        <v>6.666666666666667</v>
      </c>
      <c r="K860" t="s">
        <v>185</v>
      </c>
      <c r="M860" s="2">
        <v>450</v>
      </c>
    </row>
    <row r="861" spans="2:13" ht="12.75">
      <c r="B861" s="141">
        <v>2500</v>
      </c>
      <c r="C861" s="65" t="s">
        <v>185</v>
      </c>
      <c r="D861" s="12" t="s">
        <v>16</v>
      </c>
      <c r="E861" s="1" t="s">
        <v>524</v>
      </c>
      <c r="F861" s="46" t="s">
        <v>525</v>
      </c>
      <c r="G861" s="30" t="s">
        <v>18</v>
      </c>
      <c r="H861" s="5">
        <f t="shared" si="37"/>
        <v>-106500</v>
      </c>
      <c r="I861" s="22">
        <f t="shared" si="38"/>
        <v>5.555555555555555</v>
      </c>
      <c r="K861" t="s">
        <v>185</v>
      </c>
      <c r="M861" s="2">
        <v>450</v>
      </c>
    </row>
    <row r="862" spans="2:13" ht="12.75">
      <c r="B862" s="141">
        <v>2500</v>
      </c>
      <c r="C862" s="65" t="s">
        <v>185</v>
      </c>
      <c r="D862" s="12" t="s">
        <v>16</v>
      </c>
      <c r="E862" s="1" t="s">
        <v>524</v>
      </c>
      <c r="F862" s="46" t="s">
        <v>526</v>
      </c>
      <c r="G862" s="27" t="s">
        <v>19</v>
      </c>
      <c r="H862" s="5">
        <f t="shared" si="37"/>
        <v>-109000</v>
      </c>
      <c r="I862" s="22">
        <f t="shared" si="38"/>
        <v>5.555555555555555</v>
      </c>
      <c r="K862" t="s">
        <v>185</v>
      </c>
      <c r="M862" s="2">
        <v>450</v>
      </c>
    </row>
    <row r="863" spans="2:13" ht="12.75">
      <c r="B863" s="141">
        <v>2500</v>
      </c>
      <c r="C863" s="65" t="s">
        <v>185</v>
      </c>
      <c r="D863" s="12" t="s">
        <v>16</v>
      </c>
      <c r="E863" s="1" t="s">
        <v>524</v>
      </c>
      <c r="F863" s="46" t="s">
        <v>527</v>
      </c>
      <c r="G863" s="27" t="s">
        <v>20</v>
      </c>
      <c r="H863" s="5">
        <f t="shared" si="37"/>
        <v>-111500</v>
      </c>
      <c r="I863" s="22">
        <f t="shared" si="38"/>
        <v>5.555555555555555</v>
      </c>
      <c r="K863" t="s">
        <v>185</v>
      </c>
      <c r="M863" s="2">
        <v>450</v>
      </c>
    </row>
    <row r="864" spans="2:13" ht="12.75">
      <c r="B864" s="141">
        <v>2500</v>
      </c>
      <c r="C864" s="1" t="s">
        <v>185</v>
      </c>
      <c r="D864" s="12" t="s">
        <v>16</v>
      </c>
      <c r="E864" s="1" t="s">
        <v>524</v>
      </c>
      <c r="F864" s="46" t="s">
        <v>528</v>
      </c>
      <c r="G864" s="27" t="s">
        <v>21</v>
      </c>
      <c r="H864" s="5">
        <f t="shared" si="37"/>
        <v>-114000</v>
      </c>
      <c r="I864" s="22">
        <f t="shared" si="38"/>
        <v>5.555555555555555</v>
      </c>
      <c r="K864" t="s">
        <v>185</v>
      </c>
      <c r="M864" s="2">
        <v>450</v>
      </c>
    </row>
    <row r="865" spans="2:13" ht="12.75">
      <c r="B865" s="141">
        <v>2500</v>
      </c>
      <c r="C865" s="1" t="s">
        <v>185</v>
      </c>
      <c r="D865" s="1" t="s">
        <v>16</v>
      </c>
      <c r="E865" s="1" t="s">
        <v>524</v>
      </c>
      <c r="F865" s="46" t="s">
        <v>529</v>
      </c>
      <c r="G865" s="27" t="s">
        <v>234</v>
      </c>
      <c r="H865" s="5">
        <f t="shared" si="37"/>
        <v>-116500</v>
      </c>
      <c r="I865" s="22">
        <f t="shared" si="38"/>
        <v>5.555555555555555</v>
      </c>
      <c r="K865" t="s">
        <v>185</v>
      </c>
      <c r="M865" s="2">
        <v>450</v>
      </c>
    </row>
    <row r="866" spans="2:13" ht="12.75">
      <c r="B866" s="141">
        <v>2500</v>
      </c>
      <c r="C866" s="1" t="s">
        <v>185</v>
      </c>
      <c r="D866" s="1" t="s">
        <v>16</v>
      </c>
      <c r="E866" s="1" t="s">
        <v>524</v>
      </c>
      <c r="F866" s="46" t="s">
        <v>530</v>
      </c>
      <c r="G866" s="27" t="s">
        <v>29</v>
      </c>
      <c r="H866" s="5">
        <f t="shared" si="37"/>
        <v>-119000</v>
      </c>
      <c r="I866" s="22">
        <f t="shared" si="38"/>
        <v>5.555555555555555</v>
      </c>
      <c r="K866" t="s">
        <v>185</v>
      </c>
      <c r="M866" s="2">
        <v>450</v>
      </c>
    </row>
    <row r="867" spans="2:13" ht="12.75">
      <c r="B867" s="141">
        <v>2500</v>
      </c>
      <c r="C867" s="1" t="s">
        <v>185</v>
      </c>
      <c r="D867" s="1" t="s">
        <v>16</v>
      </c>
      <c r="E867" s="1" t="s">
        <v>524</v>
      </c>
      <c r="F867" s="46" t="s">
        <v>531</v>
      </c>
      <c r="G867" s="27" t="s">
        <v>30</v>
      </c>
      <c r="H867" s="5">
        <f t="shared" si="37"/>
        <v>-121500</v>
      </c>
      <c r="I867" s="22">
        <f t="shared" si="38"/>
        <v>5.555555555555555</v>
      </c>
      <c r="K867" t="s">
        <v>185</v>
      </c>
      <c r="M867" s="2">
        <v>450</v>
      </c>
    </row>
    <row r="868" spans="2:13" ht="12.75">
      <c r="B868" s="141">
        <v>2500</v>
      </c>
      <c r="C868" s="1" t="s">
        <v>185</v>
      </c>
      <c r="D868" s="1" t="s">
        <v>16</v>
      </c>
      <c r="E868" s="1" t="s">
        <v>524</v>
      </c>
      <c r="F868" s="46" t="s">
        <v>532</v>
      </c>
      <c r="G868" s="27" t="s">
        <v>32</v>
      </c>
      <c r="H868" s="5">
        <f t="shared" si="37"/>
        <v>-124000</v>
      </c>
      <c r="I868" s="22">
        <f t="shared" si="38"/>
        <v>5.555555555555555</v>
      </c>
      <c r="K868" t="s">
        <v>185</v>
      </c>
      <c r="M868" s="2">
        <v>450</v>
      </c>
    </row>
    <row r="869" spans="2:13" ht="12.75">
      <c r="B869" s="141">
        <v>2500</v>
      </c>
      <c r="C869" s="1" t="s">
        <v>185</v>
      </c>
      <c r="D869" s="1" t="s">
        <v>16</v>
      </c>
      <c r="E869" s="1" t="s">
        <v>524</v>
      </c>
      <c r="F869" s="46" t="s">
        <v>533</v>
      </c>
      <c r="G869" s="27" t="s">
        <v>326</v>
      </c>
      <c r="H869" s="5">
        <f t="shared" si="37"/>
        <v>-126500</v>
      </c>
      <c r="I869" s="22">
        <f t="shared" si="38"/>
        <v>5.555555555555555</v>
      </c>
      <c r="K869" t="s">
        <v>185</v>
      </c>
      <c r="M869" s="2">
        <v>450</v>
      </c>
    </row>
    <row r="870" spans="2:13" ht="12.75">
      <c r="B870" s="141">
        <v>2500</v>
      </c>
      <c r="C870" s="1" t="s">
        <v>185</v>
      </c>
      <c r="D870" s="1" t="s">
        <v>16</v>
      </c>
      <c r="E870" s="1" t="s">
        <v>524</v>
      </c>
      <c r="F870" s="46" t="s">
        <v>534</v>
      </c>
      <c r="G870" s="27" t="s">
        <v>329</v>
      </c>
      <c r="H870" s="5">
        <f t="shared" si="37"/>
        <v>-129000</v>
      </c>
      <c r="I870" s="22">
        <f t="shared" si="38"/>
        <v>5.555555555555555</v>
      </c>
      <c r="K870" t="s">
        <v>185</v>
      </c>
      <c r="M870" s="2">
        <v>450</v>
      </c>
    </row>
    <row r="871" spans="2:13" ht="12.75">
      <c r="B871" s="141">
        <v>2500</v>
      </c>
      <c r="C871" s="1" t="s">
        <v>185</v>
      </c>
      <c r="D871" s="1" t="s">
        <v>16</v>
      </c>
      <c r="E871" s="1" t="s">
        <v>524</v>
      </c>
      <c r="F871" s="46" t="s">
        <v>535</v>
      </c>
      <c r="G871" s="27" t="s">
        <v>333</v>
      </c>
      <c r="H871" s="5">
        <f t="shared" si="37"/>
        <v>-131500</v>
      </c>
      <c r="I871" s="22">
        <f t="shared" si="38"/>
        <v>5.555555555555555</v>
      </c>
      <c r="K871" t="s">
        <v>185</v>
      </c>
      <c r="M871" s="2">
        <v>450</v>
      </c>
    </row>
    <row r="872" spans="2:13" ht="12.75">
      <c r="B872" s="141">
        <v>2500</v>
      </c>
      <c r="C872" s="1" t="s">
        <v>185</v>
      </c>
      <c r="D872" s="1" t="s">
        <v>16</v>
      </c>
      <c r="E872" s="1" t="s">
        <v>524</v>
      </c>
      <c r="F872" s="46" t="s">
        <v>536</v>
      </c>
      <c r="G872" s="27" t="s">
        <v>33</v>
      </c>
      <c r="H872" s="5">
        <f t="shared" si="37"/>
        <v>-134000</v>
      </c>
      <c r="I872" s="22">
        <f t="shared" si="38"/>
        <v>5.555555555555555</v>
      </c>
      <c r="K872" t="s">
        <v>185</v>
      </c>
      <c r="M872" s="2">
        <v>450</v>
      </c>
    </row>
    <row r="873" spans="2:13" ht="12.75">
      <c r="B873" s="141">
        <v>2500</v>
      </c>
      <c r="C873" s="1" t="s">
        <v>185</v>
      </c>
      <c r="D873" s="1" t="s">
        <v>16</v>
      </c>
      <c r="E873" s="1" t="s">
        <v>524</v>
      </c>
      <c r="F873" s="46" t="s">
        <v>537</v>
      </c>
      <c r="G873" s="27" t="s">
        <v>34</v>
      </c>
      <c r="H873" s="5">
        <f t="shared" si="37"/>
        <v>-136500</v>
      </c>
      <c r="I873" s="22">
        <f t="shared" si="38"/>
        <v>5.555555555555555</v>
      </c>
      <c r="K873" t="s">
        <v>185</v>
      </c>
      <c r="M873" s="2">
        <v>450</v>
      </c>
    </row>
    <row r="874" spans="2:13" ht="12.75">
      <c r="B874" s="141">
        <v>2500</v>
      </c>
      <c r="C874" s="280" t="s">
        <v>185</v>
      </c>
      <c r="D874" s="1" t="s">
        <v>16</v>
      </c>
      <c r="E874" s="1" t="s">
        <v>524</v>
      </c>
      <c r="F874" s="46" t="s">
        <v>538</v>
      </c>
      <c r="G874" s="27" t="s">
        <v>400</v>
      </c>
      <c r="H874" s="5">
        <f t="shared" si="37"/>
        <v>-139000</v>
      </c>
      <c r="I874" s="22">
        <f t="shared" si="38"/>
        <v>5.555555555555555</v>
      </c>
      <c r="K874" t="s">
        <v>185</v>
      </c>
      <c r="M874" s="2">
        <v>450</v>
      </c>
    </row>
    <row r="875" spans="2:13" ht="12.75">
      <c r="B875" s="141">
        <v>2500</v>
      </c>
      <c r="C875" s="280" t="s">
        <v>185</v>
      </c>
      <c r="D875" s="1" t="s">
        <v>16</v>
      </c>
      <c r="E875" s="1" t="s">
        <v>524</v>
      </c>
      <c r="F875" s="46" t="s">
        <v>539</v>
      </c>
      <c r="G875" s="27" t="s">
        <v>404</v>
      </c>
      <c r="H875" s="5">
        <f t="shared" si="37"/>
        <v>-141500</v>
      </c>
      <c r="I875" s="22">
        <f t="shared" si="38"/>
        <v>5.555555555555555</v>
      </c>
      <c r="K875" t="s">
        <v>185</v>
      </c>
      <c r="M875" s="2">
        <v>450</v>
      </c>
    </row>
    <row r="876" spans="2:13" ht="12.75">
      <c r="B876" s="141">
        <v>2500</v>
      </c>
      <c r="C876" s="1" t="s">
        <v>185</v>
      </c>
      <c r="D876" s="1" t="s">
        <v>16</v>
      </c>
      <c r="E876" s="1" t="s">
        <v>524</v>
      </c>
      <c r="F876" s="46" t="s">
        <v>540</v>
      </c>
      <c r="G876" s="27" t="s">
        <v>464</v>
      </c>
      <c r="H876" s="5">
        <f t="shared" si="37"/>
        <v>-144000</v>
      </c>
      <c r="I876" s="22">
        <f t="shared" si="38"/>
        <v>5.555555555555555</v>
      </c>
      <c r="K876" t="s">
        <v>185</v>
      </c>
      <c r="M876" s="2">
        <v>450</v>
      </c>
    </row>
    <row r="877" spans="2:13" ht="12.75">
      <c r="B877" s="141">
        <v>2500</v>
      </c>
      <c r="C877" s="1" t="s">
        <v>185</v>
      </c>
      <c r="D877" s="1" t="s">
        <v>16</v>
      </c>
      <c r="E877" s="1" t="s">
        <v>524</v>
      </c>
      <c r="F877" s="46" t="s">
        <v>541</v>
      </c>
      <c r="G877" s="27" t="s">
        <v>542</v>
      </c>
      <c r="H877" s="5">
        <f t="shared" si="37"/>
        <v>-146500</v>
      </c>
      <c r="I877" s="22">
        <f t="shared" si="38"/>
        <v>5.555555555555555</v>
      </c>
      <c r="K877" t="s">
        <v>185</v>
      </c>
      <c r="M877" s="2">
        <v>450</v>
      </c>
    </row>
    <row r="878" spans="2:13" ht="12.75">
      <c r="B878" s="141">
        <v>2500</v>
      </c>
      <c r="C878" s="1" t="s">
        <v>185</v>
      </c>
      <c r="D878" s="1" t="s">
        <v>16</v>
      </c>
      <c r="E878" s="1" t="s">
        <v>524</v>
      </c>
      <c r="F878" s="46" t="s">
        <v>543</v>
      </c>
      <c r="G878" s="27" t="s">
        <v>432</v>
      </c>
      <c r="H878" s="5">
        <f t="shared" si="37"/>
        <v>-149000</v>
      </c>
      <c r="I878" s="22">
        <f t="shared" si="38"/>
        <v>5.555555555555555</v>
      </c>
      <c r="K878" t="s">
        <v>185</v>
      </c>
      <c r="M878" s="2">
        <v>450</v>
      </c>
    </row>
    <row r="879" spans="2:13" ht="12.75">
      <c r="B879" s="141">
        <v>2500</v>
      </c>
      <c r="C879" s="1" t="s">
        <v>185</v>
      </c>
      <c r="D879" s="1" t="s">
        <v>16</v>
      </c>
      <c r="E879" s="1" t="s">
        <v>524</v>
      </c>
      <c r="F879" s="46" t="s">
        <v>544</v>
      </c>
      <c r="G879" s="27" t="s">
        <v>434</v>
      </c>
      <c r="H879" s="5">
        <f t="shared" si="37"/>
        <v>-151500</v>
      </c>
      <c r="I879" s="22">
        <f t="shared" si="38"/>
        <v>5.555555555555555</v>
      </c>
      <c r="K879" t="s">
        <v>185</v>
      </c>
      <c r="M879" s="2">
        <v>450</v>
      </c>
    </row>
    <row r="880" spans="2:13" ht="12.75">
      <c r="B880" s="141">
        <v>7500</v>
      </c>
      <c r="C880" s="65" t="s">
        <v>185</v>
      </c>
      <c r="D880" s="12" t="s">
        <v>16</v>
      </c>
      <c r="E880" s="1" t="s">
        <v>66</v>
      </c>
      <c r="F880" s="46" t="s">
        <v>545</v>
      </c>
      <c r="G880" s="30" t="s">
        <v>18</v>
      </c>
      <c r="H880" s="5">
        <f t="shared" si="37"/>
        <v>-159000</v>
      </c>
      <c r="I880" s="22">
        <f t="shared" si="38"/>
        <v>16.666666666666668</v>
      </c>
      <c r="K880" t="s">
        <v>185</v>
      </c>
      <c r="M880" s="2">
        <v>450</v>
      </c>
    </row>
    <row r="881" spans="2:13" ht="12.75">
      <c r="B881" s="141">
        <v>5000</v>
      </c>
      <c r="C881" s="65" t="s">
        <v>185</v>
      </c>
      <c r="D881" s="12" t="s">
        <v>16</v>
      </c>
      <c r="E881" s="1" t="s">
        <v>66</v>
      </c>
      <c r="F881" s="46" t="s">
        <v>546</v>
      </c>
      <c r="G881" s="27" t="s">
        <v>19</v>
      </c>
      <c r="H881" s="5">
        <f t="shared" si="37"/>
        <v>-164000</v>
      </c>
      <c r="I881" s="22">
        <f t="shared" si="38"/>
        <v>11.11111111111111</v>
      </c>
      <c r="K881" t="s">
        <v>185</v>
      </c>
      <c r="M881" s="2">
        <v>450</v>
      </c>
    </row>
    <row r="882" spans="2:13" ht="12.75">
      <c r="B882" s="141">
        <v>10000</v>
      </c>
      <c r="C882" s="65" t="s">
        <v>185</v>
      </c>
      <c r="D882" s="12" t="s">
        <v>16</v>
      </c>
      <c r="E882" s="1" t="s">
        <v>66</v>
      </c>
      <c r="F882" s="46" t="s">
        <v>547</v>
      </c>
      <c r="G882" s="27" t="s">
        <v>20</v>
      </c>
      <c r="H882" s="5">
        <f t="shared" si="37"/>
        <v>-174000</v>
      </c>
      <c r="I882" s="22">
        <f t="shared" si="38"/>
        <v>22.22222222222222</v>
      </c>
      <c r="K882" t="s">
        <v>185</v>
      </c>
      <c r="M882" s="2">
        <v>450</v>
      </c>
    </row>
    <row r="883" spans="2:13" ht="12.75">
      <c r="B883" s="141">
        <v>2500</v>
      </c>
      <c r="C883" s="1" t="s">
        <v>185</v>
      </c>
      <c r="D883" s="12" t="s">
        <v>16</v>
      </c>
      <c r="E883" s="1" t="s">
        <v>66</v>
      </c>
      <c r="F883" s="46" t="s">
        <v>548</v>
      </c>
      <c r="G883" s="27" t="s">
        <v>21</v>
      </c>
      <c r="H883" s="5">
        <f t="shared" si="37"/>
        <v>-176500</v>
      </c>
      <c r="I883" s="22">
        <f t="shared" si="38"/>
        <v>5.555555555555555</v>
      </c>
      <c r="K883" t="s">
        <v>185</v>
      </c>
      <c r="M883" s="2">
        <v>450</v>
      </c>
    </row>
    <row r="884" spans="2:13" ht="12.75">
      <c r="B884" s="141">
        <v>2500</v>
      </c>
      <c r="C884" s="1" t="s">
        <v>185</v>
      </c>
      <c r="D884" s="1" t="s">
        <v>16</v>
      </c>
      <c r="E884" s="1" t="s">
        <v>66</v>
      </c>
      <c r="F884" s="46" t="s">
        <v>549</v>
      </c>
      <c r="G884" s="27" t="s">
        <v>234</v>
      </c>
      <c r="H884" s="5">
        <f t="shared" si="37"/>
        <v>-179000</v>
      </c>
      <c r="I884" s="22">
        <f t="shared" si="38"/>
        <v>5.555555555555555</v>
      </c>
      <c r="K884" t="s">
        <v>185</v>
      </c>
      <c r="M884" s="2">
        <v>450</v>
      </c>
    </row>
    <row r="885" spans="2:13" ht="12.75">
      <c r="B885" s="141">
        <v>2500</v>
      </c>
      <c r="C885" s="1" t="s">
        <v>185</v>
      </c>
      <c r="D885" s="1" t="s">
        <v>16</v>
      </c>
      <c r="E885" s="1" t="s">
        <v>66</v>
      </c>
      <c r="F885" s="46" t="s">
        <v>550</v>
      </c>
      <c r="G885" s="27" t="s">
        <v>29</v>
      </c>
      <c r="H885" s="5">
        <f t="shared" si="37"/>
        <v>-181500</v>
      </c>
      <c r="I885" s="22">
        <f t="shared" si="38"/>
        <v>5.555555555555555</v>
      </c>
      <c r="K885" t="s">
        <v>185</v>
      </c>
      <c r="M885" s="2">
        <v>450</v>
      </c>
    </row>
    <row r="886" spans="1:13" s="266" customFormat="1" ht="12.75">
      <c r="A886" s="1"/>
      <c r="B886" s="141">
        <v>2500</v>
      </c>
      <c r="C886" s="1" t="s">
        <v>185</v>
      </c>
      <c r="D886" s="1" t="s">
        <v>16</v>
      </c>
      <c r="E886" s="1" t="s">
        <v>66</v>
      </c>
      <c r="F886" s="46" t="s">
        <v>551</v>
      </c>
      <c r="G886" s="27" t="s">
        <v>30</v>
      </c>
      <c r="H886" s="5">
        <f t="shared" si="37"/>
        <v>-184000</v>
      </c>
      <c r="I886" s="22">
        <f t="shared" si="38"/>
        <v>5.555555555555555</v>
      </c>
      <c r="J886"/>
      <c r="K886" t="s">
        <v>185</v>
      </c>
      <c r="L886"/>
      <c r="M886" s="2">
        <v>450</v>
      </c>
    </row>
    <row r="887" spans="2:13" ht="12.75">
      <c r="B887" s="141">
        <v>4500</v>
      </c>
      <c r="C887" s="1" t="s">
        <v>185</v>
      </c>
      <c r="D887" s="1" t="s">
        <v>16</v>
      </c>
      <c r="E887" s="1" t="s">
        <v>66</v>
      </c>
      <c r="F887" s="46" t="s">
        <v>552</v>
      </c>
      <c r="G887" s="27" t="s">
        <v>32</v>
      </c>
      <c r="H887" s="5">
        <f t="shared" si="37"/>
        <v>-188500</v>
      </c>
      <c r="I887" s="22">
        <f t="shared" si="38"/>
        <v>10</v>
      </c>
      <c r="K887" t="s">
        <v>185</v>
      </c>
      <c r="M887" s="2">
        <v>450</v>
      </c>
    </row>
    <row r="888" spans="2:13" ht="12.75">
      <c r="B888" s="141">
        <v>2500</v>
      </c>
      <c r="C888" s="1" t="s">
        <v>185</v>
      </c>
      <c r="D888" s="1" t="s">
        <v>16</v>
      </c>
      <c r="E888" s="1" t="s">
        <v>66</v>
      </c>
      <c r="F888" s="46" t="s">
        <v>553</v>
      </c>
      <c r="G888" s="27" t="s">
        <v>326</v>
      </c>
      <c r="H888" s="5">
        <f t="shared" si="37"/>
        <v>-191000</v>
      </c>
      <c r="I888" s="22">
        <f t="shared" si="38"/>
        <v>5.555555555555555</v>
      </c>
      <c r="K888" t="s">
        <v>185</v>
      </c>
      <c r="M888" s="2">
        <v>450</v>
      </c>
    </row>
    <row r="889" spans="2:13" ht="12.75">
      <c r="B889" s="141">
        <v>2500</v>
      </c>
      <c r="C889" s="1" t="s">
        <v>185</v>
      </c>
      <c r="D889" s="1" t="s">
        <v>16</v>
      </c>
      <c r="E889" s="1" t="s">
        <v>66</v>
      </c>
      <c r="F889" s="46" t="s">
        <v>554</v>
      </c>
      <c r="G889" s="27" t="s">
        <v>329</v>
      </c>
      <c r="H889" s="5">
        <f>H888-B889</f>
        <v>-193500</v>
      </c>
      <c r="I889" s="22">
        <f>+B889/M889</f>
        <v>5.555555555555555</v>
      </c>
      <c r="K889" t="s">
        <v>185</v>
      </c>
      <c r="M889" s="2">
        <v>450</v>
      </c>
    </row>
    <row r="890" spans="2:13" ht="12.75">
      <c r="B890" s="141">
        <v>2500</v>
      </c>
      <c r="C890" s="1" t="s">
        <v>185</v>
      </c>
      <c r="D890" s="1" t="s">
        <v>16</v>
      </c>
      <c r="E890" s="1" t="s">
        <v>66</v>
      </c>
      <c r="F890" s="46" t="s">
        <v>555</v>
      </c>
      <c r="G890" s="27" t="s">
        <v>333</v>
      </c>
      <c r="H890" s="5">
        <f aca="true" t="shared" si="39" ref="H890:H953">H889-B890</f>
        <v>-196000</v>
      </c>
      <c r="I890" s="22">
        <f aca="true" t="shared" si="40" ref="I890:I953">+B890/M890</f>
        <v>5.555555555555555</v>
      </c>
      <c r="K890" t="s">
        <v>185</v>
      </c>
      <c r="M890" s="2">
        <v>450</v>
      </c>
    </row>
    <row r="891" spans="2:13" ht="12.75">
      <c r="B891" s="141">
        <v>2500</v>
      </c>
      <c r="C891" s="1" t="s">
        <v>185</v>
      </c>
      <c r="D891" s="1" t="s">
        <v>16</v>
      </c>
      <c r="E891" s="1" t="s">
        <v>66</v>
      </c>
      <c r="F891" s="46" t="s">
        <v>536</v>
      </c>
      <c r="G891" s="27" t="s">
        <v>33</v>
      </c>
      <c r="H891" s="5">
        <f t="shared" si="39"/>
        <v>-198500</v>
      </c>
      <c r="I891" s="22">
        <f t="shared" si="40"/>
        <v>5.555555555555555</v>
      </c>
      <c r="K891" t="s">
        <v>185</v>
      </c>
      <c r="M891" s="2">
        <v>450</v>
      </c>
    </row>
    <row r="892" spans="2:13" ht="12.75">
      <c r="B892" s="141">
        <v>2500</v>
      </c>
      <c r="C892" s="1" t="s">
        <v>185</v>
      </c>
      <c r="D892" s="1" t="s">
        <v>16</v>
      </c>
      <c r="E892" s="1" t="s">
        <v>66</v>
      </c>
      <c r="F892" s="46" t="s">
        <v>556</v>
      </c>
      <c r="G892" s="27" t="s">
        <v>34</v>
      </c>
      <c r="H892" s="5">
        <f t="shared" si="39"/>
        <v>-201000</v>
      </c>
      <c r="I892" s="22">
        <f t="shared" si="40"/>
        <v>5.555555555555555</v>
      </c>
      <c r="K892" t="s">
        <v>185</v>
      </c>
      <c r="M892" s="2">
        <v>450</v>
      </c>
    </row>
    <row r="893" spans="2:13" ht="12.75">
      <c r="B893" s="141">
        <v>2500</v>
      </c>
      <c r="C893" s="280" t="s">
        <v>185</v>
      </c>
      <c r="D893" s="1" t="s">
        <v>16</v>
      </c>
      <c r="E893" s="1" t="s">
        <v>66</v>
      </c>
      <c r="F893" s="46" t="s">
        <v>557</v>
      </c>
      <c r="G893" s="27" t="s">
        <v>400</v>
      </c>
      <c r="H893" s="5">
        <f t="shared" si="39"/>
        <v>-203500</v>
      </c>
      <c r="I893" s="22">
        <f t="shared" si="40"/>
        <v>5.555555555555555</v>
      </c>
      <c r="K893" t="s">
        <v>185</v>
      </c>
      <c r="M893" s="2">
        <v>450</v>
      </c>
    </row>
    <row r="894" spans="2:13" ht="12.75">
      <c r="B894" s="141">
        <v>2500</v>
      </c>
      <c r="C894" s="280" t="s">
        <v>185</v>
      </c>
      <c r="D894" s="1" t="s">
        <v>16</v>
      </c>
      <c r="E894" s="1" t="s">
        <v>66</v>
      </c>
      <c r="F894" s="46" t="s">
        <v>558</v>
      </c>
      <c r="G894" s="27" t="s">
        <v>404</v>
      </c>
      <c r="H894" s="5">
        <f t="shared" si="39"/>
        <v>-206000</v>
      </c>
      <c r="I894" s="22">
        <f t="shared" si="40"/>
        <v>5.555555555555555</v>
      </c>
      <c r="K894" t="s">
        <v>185</v>
      </c>
      <c r="M894" s="2">
        <v>450</v>
      </c>
    </row>
    <row r="895" spans="2:13" ht="12.75">
      <c r="B895" s="141">
        <v>2500</v>
      </c>
      <c r="C895" s="65" t="s">
        <v>185</v>
      </c>
      <c r="D895" s="12" t="s">
        <v>16</v>
      </c>
      <c r="E895" s="1" t="s">
        <v>67</v>
      </c>
      <c r="F895" s="46" t="s">
        <v>559</v>
      </c>
      <c r="G895" s="30" t="s">
        <v>18</v>
      </c>
      <c r="H895" s="5">
        <f t="shared" si="39"/>
        <v>-208500</v>
      </c>
      <c r="I895" s="22">
        <f t="shared" si="40"/>
        <v>5.555555555555555</v>
      </c>
      <c r="K895" t="s">
        <v>185</v>
      </c>
      <c r="M895" s="2">
        <v>450</v>
      </c>
    </row>
    <row r="896" spans="2:13" ht="12.75">
      <c r="B896" s="141">
        <v>2500</v>
      </c>
      <c r="C896" s="65" t="s">
        <v>185</v>
      </c>
      <c r="D896" s="12" t="s">
        <v>16</v>
      </c>
      <c r="E896" s="1" t="s">
        <v>67</v>
      </c>
      <c r="F896" s="46" t="s">
        <v>560</v>
      </c>
      <c r="G896" s="27" t="s">
        <v>19</v>
      </c>
      <c r="H896" s="5">
        <f t="shared" si="39"/>
        <v>-211000</v>
      </c>
      <c r="I896" s="22">
        <f t="shared" si="40"/>
        <v>5.555555555555555</v>
      </c>
      <c r="K896" t="s">
        <v>185</v>
      </c>
      <c r="M896" s="2">
        <v>450</v>
      </c>
    </row>
    <row r="897" spans="2:13" ht="12.75">
      <c r="B897" s="141">
        <v>2500</v>
      </c>
      <c r="C897" s="65" t="s">
        <v>185</v>
      </c>
      <c r="D897" s="12" t="s">
        <v>16</v>
      </c>
      <c r="E897" s="1" t="s">
        <v>67</v>
      </c>
      <c r="F897" s="46" t="s">
        <v>561</v>
      </c>
      <c r="G897" s="27" t="s">
        <v>20</v>
      </c>
      <c r="H897" s="5">
        <f t="shared" si="39"/>
        <v>-213500</v>
      </c>
      <c r="I897" s="22">
        <f t="shared" si="40"/>
        <v>5.555555555555555</v>
      </c>
      <c r="K897" t="s">
        <v>185</v>
      </c>
      <c r="M897" s="2">
        <v>450</v>
      </c>
    </row>
    <row r="898" spans="2:13" ht="12.75">
      <c r="B898" s="141">
        <v>2500</v>
      </c>
      <c r="C898" s="1" t="s">
        <v>185</v>
      </c>
      <c r="D898" s="12" t="s">
        <v>16</v>
      </c>
      <c r="E898" s="1" t="s">
        <v>67</v>
      </c>
      <c r="F898" s="46" t="s">
        <v>562</v>
      </c>
      <c r="G898" s="27" t="s">
        <v>21</v>
      </c>
      <c r="H898" s="5">
        <f t="shared" si="39"/>
        <v>-216000</v>
      </c>
      <c r="I898" s="22">
        <f t="shared" si="40"/>
        <v>5.555555555555555</v>
      </c>
      <c r="K898" t="s">
        <v>185</v>
      </c>
      <c r="M898" s="2">
        <v>450</v>
      </c>
    </row>
    <row r="899" spans="2:13" ht="12.75">
      <c r="B899" s="141">
        <v>2500</v>
      </c>
      <c r="C899" s="1" t="s">
        <v>185</v>
      </c>
      <c r="D899" s="1" t="s">
        <v>16</v>
      </c>
      <c r="E899" s="1" t="s">
        <v>67</v>
      </c>
      <c r="F899" s="46" t="s">
        <v>563</v>
      </c>
      <c r="G899" s="27" t="s">
        <v>29</v>
      </c>
      <c r="H899" s="5">
        <f t="shared" si="39"/>
        <v>-218500</v>
      </c>
      <c r="I899" s="22">
        <f t="shared" si="40"/>
        <v>5.555555555555555</v>
      </c>
      <c r="K899" t="s">
        <v>185</v>
      </c>
      <c r="M899" s="2">
        <v>450</v>
      </c>
    </row>
    <row r="900" spans="2:13" ht="12.75">
      <c r="B900" s="141">
        <v>2500</v>
      </c>
      <c r="C900" s="1" t="s">
        <v>185</v>
      </c>
      <c r="D900" s="1" t="s">
        <v>16</v>
      </c>
      <c r="E900" s="1" t="s">
        <v>67</v>
      </c>
      <c r="F900" s="46" t="s">
        <v>564</v>
      </c>
      <c r="G900" s="27" t="s">
        <v>30</v>
      </c>
      <c r="H900" s="5">
        <f t="shared" si="39"/>
        <v>-221000</v>
      </c>
      <c r="I900" s="22">
        <f t="shared" si="40"/>
        <v>5.555555555555555</v>
      </c>
      <c r="K900" t="s">
        <v>185</v>
      </c>
      <c r="M900" s="2">
        <v>450</v>
      </c>
    </row>
    <row r="901" spans="2:13" ht="12.75">
      <c r="B901" s="141">
        <v>2500</v>
      </c>
      <c r="C901" s="1" t="s">
        <v>185</v>
      </c>
      <c r="D901" s="1" t="s">
        <v>16</v>
      </c>
      <c r="E901" s="1" t="s">
        <v>67</v>
      </c>
      <c r="F901" s="46" t="s">
        <v>565</v>
      </c>
      <c r="G901" s="27" t="s">
        <v>32</v>
      </c>
      <c r="H901" s="5">
        <f t="shared" si="39"/>
        <v>-223500</v>
      </c>
      <c r="I901" s="22">
        <f t="shared" si="40"/>
        <v>5.555555555555555</v>
      </c>
      <c r="K901" t="s">
        <v>185</v>
      </c>
      <c r="M901" s="2">
        <v>450</v>
      </c>
    </row>
    <row r="902" spans="2:13" ht="12.75">
      <c r="B902" s="141">
        <v>2500</v>
      </c>
      <c r="C902" s="1" t="s">
        <v>185</v>
      </c>
      <c r="D902" s="1" t="s">
        <v>16</v>
      </c>
      <c r="E902" s="1" t="s">
        <v>67</v>
      </c>
      <c r="F902" s="46" t="s">
        <v>566</v>
      </c>
      <c r="G902" s="27" t="s">
        <v>329</v>
      </c>
      <c r="H902" s="5">
        <f t="shared" si="39"/>
        <v>-226000</v>
      </c>
      <c r="I902" s="22">
        <f t="shared" si="40"/>
        <v>5.555555555555555</v>
      </c>
      <c r="K902" t="s">
        <v>185</v>
      </c>
      <c r="M902" s="2">
        <v>450</v>
      </c>
    </row>
    <row r="903" spans="2:13" ht="12.75">
      <c r="B903" s="141">
        <v>2500</v>
      </c>
      <c r="C903" s="1" t="s">
        <v>185</v>
      </c>
      <c r="D903" s="1" t="s">
        <v>16</v>
      </c>
      <c r="E903" s="1" t="s">
        <v>67</v>
      </c>
      <c r="F903" s="46" t="s">
        <v>567</v>
      </c>
      <c r="G903" s="27" t="s">
        <v>33</v>
      </c>
      <c r="H903" s="5">
        <f t="shared" si="39"/>
        <v>-228500</v>
      </c>
      <c r="I903" s="22">
        <f t="shared" si="40"/>
        <v>5.555555555555555</v>
      </c>
      <c r="K903" t="s">
        <v>185</v>
      </c>
      <c r="M903" s="2">
        <v>450</v>
      </c>
    </row>
    <row r="904" spans="2:13" ht="12.75">
      <c r="B904" s="281">
        <v>2500</v>
      </c>
      <c r="C904" s="1" t="s">
        <v>185</v>
      </c>
      <c r="D904" s="1" t="s">
        <v>16</v>
      </c>
      <c r="E904" s="1" t="s">
        <v>67</v>
      </c>
      <c r="F904" s="46" t="s">
        <v>568</v>
      </c>
      <c r="G904" s="27" t="s">
        <v>34</v>
      </c>
      <c r="H904" s="5">
        <f t="shared" si="39"/>
        <v>-231000</v>
      </c>
      <c r="I904" s="22">
        <f t="shared" si="40"/>
        <v>5.555555555555555</v>
      </c>
      <c r="K904" t="s">
        <v>185</v>
      </c>
      <c r="M904" s="2">
        <v>450</v>
      </c>
    </row>
    <row r="905" spans="2:13" ht="12.75">
      <c r="B905" s="141">
        <v>2500</v>
      </c>
      <c r="C905" s="280" t="s">
        <v>185</v>
      </c>
      <c r="D905" s="1" t="s">
        <v>16</v>
      </c>
      <c r="E905" s="1" t="s">
        <v>67</v>
      </c>
      <c r="F905" s="46" t="s">
        <v>569</v>
      </c>
      <c r="G905" s="27" t="s">
        <v>400</v>
      </c>
      <c r="H905" s="5">
        <f t="shared" si="39"/>
        <v>-233500</v>
      </c>
      <c r="I905" s="22">
        <f t="shared" si="40"/>
        <v>5.555555555555555</v>
      </c>
      <c r="K905" t="s">
        <v>185</v>
      </c>
      <c r="M905" s="2">
        <v>450</v>
      </c>
    </row>
    <row r="906" spans="2:13" ht="12.75">
      <c r="B906" s="141">
        <v>2500</v>
      </c>
      <c r="C906" s="280" t="s">
        <v>185</v>
      </c>
      <c r="D906" s="1" t="s">
        <v>16</v>
      </c>
      <c r="E906" s="1" t="s">
        <v>67</v>
      </c>
      <c r="F906" s="46" t="s">
        <v>570</v>
      </c>
      <c r="G906" s="27" t="s">
        <v>404</v>
      </c>
      <c r="H906" s="5">
        <f t="shared" si="39"/>
        <v>-236000</v>
      </c>
      <c r="I906" s="22">
        <f t="shared" si="40"/>
        <v>5.555555555555555</v>
      </c>
      <c r="K906" t="s">
        <v>185</v>
      </c>
      <c r="M906" s="2">
        <v>450</v>
      </c>
    </row>
    <row r="907" spans="2:13" ht="12.75">
      <c r="B907" s="136">
        <v>800</v>
      </c>
      <c r="C907" s="12" t="s">
        <v>185</v>
      </c>
      <c r="D907" s="12" t="s">
        <v>16</v>
      </c>
      <c r="E907" s="12" t="s">
        <v>571</v>
      </c>
      <c r="F907" s="46" t="s">
        <v>572</v>
      </c>
      <c r="G907" s="29" t="s">
        <v>30</v>
      </c>
      <c r="H907" s="5">
        <f>H906-B907</f>
        <v>-236800</v>
      </c>
      <c r="I907" s="22">
        <f>+B907/M907</f>
        <v>1.7777777777777777</v>
      </c>
      <c r="K907" t="s">
        <v>53</v>
      </c>
      <c r="M907" s="2">
        <v>450</v>
      </c>
    </row>
    <row r="908" spans="1:13" s="63" customFormat="1" ht="12.75">
      <c r="A908" s="11"/>
      <c r="B908" s="134">
        <f>SUM(B837:B907)</f>
        <v>236800</v>
      </c>
      <c r="C908" s="11" t="s">
        <v>185</v>
      </c>
      <c r="D908" s="11"/>
      <c r="E908" s="11"/>
      <c r="F908" s="117"/>
      <c r="G908" s="18"/>
      <c r="H908" s="66">
        <v>0</v>
      </c>
      <c r="I908" s="62">
        <f t="shared" si="40"/>
        <v>526.2222222222222</v>
      </c>
      <c r="M908" s="2">
        <v>450</v>
      </c>
    </row>
    <row r="909" spans="8:13" ht="12.75">
      <c r="H909" s="5">
        <f t="shared" si="39"/>
        <v>0</v>
      </c>
      <c r="I909" s="22">
        <f t="shared" si="40"/>
        <v>0</v>
      </c>
      <c r="M909" s="2">
        <v>450</v>
      </c>
    </row>
    <row r="910" spans="8:13" ht="12.75">
      <c r="H910" s="5">
        <f t="shared" si="39"/>
        <v>0</v>
      </c>
      <c r="I910" s="22">
        <f t="shared" si="40"/>
        <v>0</v>
      </c>
      <c r="M910" s="2">
        <v>450</v>
      </c>
    </row>
    <row r="911" spans="1:13" s="15" customFormat="1" ht="12.75">
      <c r="A911" s="1"/>
      <c r="B911" s="141">
        <v>600</v>
      </c>
      <c r="C911" s="1" t="s">
        <v>573</v>
      </c>
      <c r="D911" s="76" t="s">
        <v>16</v>
      </c>
      <c r="E911" s="76" t="s">
        <v>571</v>
      </c>
      <c r="F911" s="73" t="s">
        <v>574</v>
      </c>
      <c r="G911" s="27" t="s">
        <v>32</v>
      </c>
      <c r="H911" s="28">
        <f t="shared" si="39"/>
        <v>-600</v>
      </c>
      <c r="I911" s="72">
        <f t="shared" si="40"/>
        <v>1.3333333333333333</v>
      </c>
      <c r="J911"/>
      <c r="K911" t="s">
        <v>68</v>
      </c>
      <c r="L911"/>
      <c r="M911" s="2">
        <v>450</v>
      </c>
    </row>
    <row r="912" spans="1:13" s="15" customFormat="1" ht="12.75">
      <c r="A912" s="1"/>
      <c r="B912" s="141">
        <v>600</v>
      </c>
      <c r="C912" s="1" t="s">
        <v>575</v>
      </c>
      <c r="D912" s="76" t="s">
        <v>16</v>
      </c>
      <c r="E912" s="76" t="s">
        <v>571</v>
      </c>
      <c r="F912" s="73" t="s">
        <v>574</v>
      </c>
      <c r="G912" s="27" t="s">
        <v>326</v>
      </c>
      <c r="H912" s="28">
        <f t="shared" si="39"/>
        <v>-1200</v>
      </c>
      <c r="I912" s="72">
        <f t="shared" si="40"/>
        <v>1.3333333333333333</v>
      </c>
      <c r="J912"/>
      <c r="K912" t="s">
        <v>68</v>
      </c>
      <c r="L912"/>
      <c r="M912" s="2">
        <v>450</v>
      </c>
    </row>
    <row r="913" spans="1:13" s="15" customFormat="1" ht="12.75">
      <c r="A913" s="1"/>
      <c r="B913" s="141">
        <v>700</v>
      </c>
      <c r="C913" s="1" t="s">
        <v>573</v>
      </c>
      <c r="D913" s="1" t="s">
        <v>16</v>
      </c>
      <c r="E913" s="1" t="s">
        <v>571</v>
      </c>
      <c r="F913" s="73" t="s">
        <v>576</v>
      </c>
      <c r="G913" s="27" t="s">
        <v>34</v>
      </c>
      <c r="H913" s="28">
        <f t="shared" si="39"/>
        <v>-1900</v>
      </c>
      <c r="I913" s="72">
        <f t="shared" si="40"/>
        <v>1.5555555555555556</v>
      </c>
      <c r="J913"/>
      <c r="K913" t="s">
        <v>68</v>
      </c>
      <c r="L913"/>
      <c r="M913" s="2">
        <v>450</v>
      </c>
    </row>
    <row r="914" spans="1:13" s="15" customFormat="1" ht="12.75">
      <c r="A914" s="12"/>
      <c r="B914" s="136">
        <v>1000</v>
      </c>
      <c r="C914" s="12" t="s">
        <v>573</v>
      </c>
      <c r="D914" s="12" t="s">
        <v>16</v>
      </c>
      <c r="E914" s="12" t="s">
        <v>571</v>
      </c>
      <c r="F914" s="123" t="s">
        <v>577</v>
      </c>
      <c r="G914" s="29" t="s">
        <v>400</v>
      </c>
      <c r="H914" s="28">
        <f t="shared" si="39"/>
        <v>-2900</v>
      </c>
      <c r="I914" s="72">
        <f t="shared" si="40"/>
        <v>2.2222222222222223</v>
      </c>
      <c r="K914" s="15" t="s">
        <v>68</v>
      </c>
      <c r="M914" s="2">
        <v>450</v>
      </c>
    </row>
    <row r="915" spans="1:13" s="15" customFormat="1" ht="12.75">
      <c r="A915" s="12"/>
      <c r="B915" s="136">
        <v>1000</v>
      </c>
      <c r="C915" s="12" t="s">
        <v>573</v>
      </c>
      <c r="D915" s="12" t="s">
        <v>16</v>
      </c>
      <c r="E915" s="12" t="s">
        <v>571</v>
      </c>
      <c r="F915" s="123" t="s">
        <v>578</v>
      </c>
      <c r="G915" s="29" t="s">
        <v>405</v>
      </c>
      <c r="H915" s="28">
        <f t="shared" si="39"/>
        <v>-3900</v>
      </c>
      <c r="I915" s="72">
        <f t="shared" si="40"/>
        <v>2.2222222222222223</v>
      </c>
      <c r="K915" s="15" t="s">
        <v>68</v>
      </c>
      <c r="M915" s="2">
        <v>450</v>
      </c>
    </row>
    <row r="916" spans="1:13" s="15" customFormat="1" ht="12.75">
      <c r="A916" s="12"/>
      <c r="B916" s="136">
        <v>1000</v>
      </c>
      <c r="C916" s="12" t="s">
        <v>573</v>
      </c>
      <c r="D916" s="12" t="s">
        <v>16</v>
      </c>
      <c r="E916" s="12" t="s">
        <v>571</v>
      </c>
      <c r="F916" s="123" t="s">
        <v>579</v>
      </c>
      <c r="G916" s="29" t="s">
        <v>35</v>
      </c>
      <c r="H916" s="28">
        <f t="shared" si="39"/>
        <v>-4900</v>
      </c>
      <c r="I916" s="72">
        <f t="shared" si="40"/>
        <v>2.2222222222222223</v>
      </c>
      <c r="K916" s="15" t="s">
        <v>68</v>
      </c>
      <c r="M916" s="2">
        <v>450</v>
      </c>
    </row>
    <row r="917" spans="1:13" s="15" customFormat="1" ht="12.75">
      <c r="A917" s="12"/>
      <c r="B917" s="136">
        <v>1000</v>
      </c>
      <c r="C917" s="12" t="s">
        <v>573</v>
      </c>
      <c r="D917" s="12" t="s">
        <v>16</v>
      </c>
      <c r="E917" s="12" t="s">
        <v>571</v>
      </c>
      <c r="F917" s="123" t="s">
        <v>580</v>
      </c>
      <c r="G917" s="29" t="s">
        <v>417</v>
      </c>
      <c r="H917" s="28">
        <f t="shared" si="39"/>
        <v>-5900</v>
      </c>
      <c r="I917" s="72">
        <f t="shared" si="40"/>
        <v>2.2222222222222223</v>
      </c>
      <c r="K917" s="15" t="s">
        <v>68</v>
      </c>
      <c r="M917" s="2">
        <v>450</v>
      </c>
    </row>
    <row r="918" spans="1:14" s="15" customFormat="1" ht="12.75">
      <c r="A918" s="12"/>
      <c r="B918" s="136">
        <v>1000</v>
      </c>
      <c r="C918" s="12" t="s">
        <v>573</v>
      </c>
      <c r="D918" s="12" t="s">
        <v>16</v>
      </c>
      <c r="E918" s="12" t="s">
        <v>571</v>
      </c>
      <c r="F918" s="123" t="s">
        <v>581</v>
      </c>
      <c r="G918" s="29" t="s">
        <v>464</v>
      </c>
      <c r="H918" s="28">
        <f t="shared" si="39"/>
        <v>-6900</v>
      </c>
      <c r="I918" s="72">
        <f t="shared" si="40"/>
        <v>2.2222222222222223</v>
      </c>
      <c r="K918" s="15" t="s">
        <v>68</v>
      </c>
      <c r="M918" s="2">
        <v>450</v>
      </c>
      <c r="N918" s="278">
        <v>500</v>
      </c>
    </row>
    <row r="919" spans="1:13" s="15" customFormat="1" ht="12.75">
      <c r="A919" s="12"/>
      <c r="B919" s="136">
        <v>1000</v>
      </c>
      <c r="C919" s="12" t="s">
        <v>573</v>
      </c>
      <c r="D919" s="12" t="s">
        <v>16</v>
      </c>
      <c r="E919" s="12" t="s">
        <v>571</v>
      </c>
      <c r="F919" s="123" t="s">
        <v>582</v>
      </c>
      <c r="G919" s="29" t="s">
        <v>65</v>
      </c>
      <c r="H919" s="28">
        <f t="shared" si="39"/>
        <v>-7900</v>
      </c>
      <c r="I919" s="72">
        <f t="shared" si="40"/>
        <v>2.2222222222222223</v>
      </c>
      <c r="K919" s="15" t="s">
        <v>68</v>
      </c>
      <c r="M919" s="2">
        <v>450</v>
      </c>
    </row>
    <row r="920" spans="1:13" s="63" customFormat="1" ht="12.75">
      <c r="A920" s="11"/>
      <c r="B920" s="134">
        <f>SUM(B911:B919)</f>
        <v>7900</v>
      </c>
      <c r="C920" s="78" t="s">
        <v>186</v>
      </c>
      <c r="D920" s="11"/>
      <c r="E920" s="11"/>
      <c r="F920" s="117"/>
      <c r="G920" s="18"/>
      <c r="H920" s="66">
        <v>0</v>
      </c>
      <c r="I920" s="62">
        <f t="shared" si="40"/>
        <v>17.555555555555557</v>
      </c>
      <c r="M920" s="2">
        <v>450</v>
      </c>
    </row>
    <row r="921" spans="1:13" s="15" customFormat="1" ht="12.75">
      <c r="A921" s="12"/>
      <c r="B921" s="28"/>
      <c r="C921" s="12"/>
      <c r="D921" s="12"/>
      <c r="E921" s="12"/>
      <c r="F921" s="71"/>
      <c r="G921" s="29"/>
      <c r="H921" s="28">
        <f t="shared" si="39"/>
        <v>0</v>
      </c>
      <c r="I921" s="72">
        <f t="shared" si="40"/>
        <v>0</v>
      </c>
      <c r="M921" s="2">
        <v>450</v>
      </c>
    </row>
    <row r="922" spans="1:13" s="15" customFormat="1" ht="12.75">
      <c r="A922" s="12"/>
      <c r="B922" s="28"/>
      <c r="C922" s="12"/>
      <c r="D922" s="12"/>
      <c r="E922" s="12"/>
      <c r="F922" s="282"/>
      <c r="G922" s="29"/>
      <c r="H922" s="28">
        <f t="shared" si="39"/>
        <v>0</v>
      </c>
      <c r="I922" s="72">
        <f t="shared" si="40"/>
        <v>0</v>
      </c>
      <c r="M922" s="2">
        <v>450</v>
      </c>
    </row>
    <row r="923" spans="1:13" s="15" customFormat="1" ht="12.75">
      <c r="A923" s="12"/>
      <c r="B923" s="136">
        <v>5000</v>
      </c>
      <c r="C923" s="12" t="s">
        <v>583</v>
      </c>
      <c r="D923" s="12" t="s">
        <v>16</v>
      </c>
      <c r="E923" s="12" t="s">
        <v>52</v>
      </c>
      <c r="F923" s="123" t="s">
        <v>584</v>
      </c>
      <c r="G923" s="29" t="s">
        <v>20</v>
      </c>
      <c r="H923" s="28">
        <f t="shared" si="39"/>
        <v>-5000</v>
      </c>
      <c r="I923" s="72">
        <f t="shared" si="40"/>
        <v>11.11111111111111</v>
      </c>
      <c r="K923" s="15" t="s">
        <v>69</v>
      </c>
      <c r="M923" s="2">
        <v>450</v>
      </c>
    </row>
    <row r="924" spans="1:13" s="15" customFormat="1" ht="12.75">
      <c r="A924" s="12"/>
      <c r="B924" s="136">
        <v>1200</v>
      </c>
      <c r="C924" s="265" t="s">
        <v>585</v>
      </c>
      <c r="D924" s="12" t="s">
        <v>16</v>
      </c>
      <c r="E924" s="12" t="s">
        <v>52</v>
      </c>
      <c r="F924" s="71" t="s">
        <v>586</v>
      </c>
      <c r="G924" s="29" t="s">
        <v>21</v>
      </c>
      <c r="H924" s="28">
        <f t="shared" si="39"/>
        <v>-6200</v>
      </c>
      <c r="I924" s="72">
        <f t="shared" si="40"/>
        <v>2.6666666666666665</v>
      </c>
      <c r="K924" s="15" t="s">
        <v>69</v>
      </c>
      <c r="M924" s="2">
        <v>450</v>
      </c>
    </row>
    <row r="925" spans="1:13" s="15" customFormat="1" ht="12.75">
      <c r="A925" s="12"/>
      <c r="B925" s="136">
        <v>4000</v>
      </c>
      <c r="C925" s="12" t="s">
        <v>587</v>
      </c>
      <c r="D925" s="12" t="s">
        <v>16</v>
      </c>
      <c r="E925" s="12" t="s">
        <v>52</v>
      </c>
      <c r="F925" s="71" t="s">
        <v>588</v>
      </c>
      <c r="G925" s="29" t="s">
        <v>21</v>
      </c>
      <c r="H925" s="28">
        <f t="shared" si="39"/>
        <v>-10200</v>
      </c>
      <c r="I925" s="72">
        <f t="shared" si="40"/>
        <v>8.88888888888889</v>
      </c>
      <c r="K925" s="15" t="s">
        <v>69</v>
      </c>
      <c r="M925" s="2">
        <v>450</v>
      </c>
    </row>
    <row r="926" spans="1:13" s="15" customFormat="1" ht="12.75">
      <c r="A926" s="12"/>
      <c r="B926" s="136">
        <v>1700</v>
      </c>
      <c r="C926" s="12" t="s">
        <v>589</v>
      </c>
      <c r="D926" s="12" t="s">
        <v>16</v>
      </c>
      <c r="E926" s="12" t="s">
        <v>52</v>
      </c>
      <c r="F926" s="123" t="s">
        <v>590</v>
      </c>
      <c r="G926" s="29" t="s">
        <v>32</v>
      </c>
      <c r="H926" s="28">
        <f t="shared" si="39"/>
        <v>-11900</v>
      </c>
      <c r="I926" s="72">
        <f t="shared" si="40"/>
        <v>3.7777777777777777</v>
      </c>
      <c r="K926" s="15" t="s">
        <v>69</v>
      </c>
      <c r="M926" s="2">
        <v>450</v>
      </c>
    </row>
    <row r="927" spans="1:13" s="15" customFormat="1" ht="12.75">
      <c r="A927" s="12"/>
      <c r="B927" s="136">
        <v>1000</v>
      </c>
      <c r="C927" s="12" t="s">
        <v>591</v>
      </c>
      <c r="D927" s="12" t="s">
        <v>16</v>
      </c>
      <c r="E927" s="12" t="s">
        <v>52</v>
      </c>
      <c r="F927" s="71" t="s">
        <v>592</v>
      </c>
      <c r="G927" s="29" t="s">
        <v>326</v>
      </c>
      <c r="H927" s="28">
        <f t="shared" si="39"/>
        <v>-12900</v>
      </c>
      <c r="I927" s="72">
        <f t="shared" si="40"/>
        <v>2.2222222222222223</v>
      </c>
      <c r="K927" s="15" t="s">
        <v>69</v>
      </c>
      <c r="M927" s="2">
        <v>450</v>
      </c>
    </row>
    <row r="928" spans="1:13" s="15" customFormat="1" ht="12.75">
      <c r="A928" s="12"/>
      <c r="B928" s="136">
        <v>800</v>
      </c>
      <c r="C928" s="12" t="s">
        <v>593</v>
      </c>
      <c r="D928" s="12" t="s">
        <v>16</v>
      </c>
      <c r="E928" s="12" t="s">
        <v>52</v>
      </c>
      <c r="F928" s="123" t="s">
        <v>594</v>
      </c>
      <c r="G928" s="29" t="s">
        <v>326</v>
      </c>
      <c r="H928" s="28">
        <f t="shared" si="39"/>
        <v>-13700</v>
      </c>
      <c r="I928" s="72">
        <f t="shared" si="40"/>
        <v>1.7777777777777777</v>
      </c>
      <c r="K928" s="15" t="s">
        <v>69</v>
      </c>
      <c r="M928" s="2">
        <v>450</v>
      </c>
    </row>
    <row r="929" spans="1:13" s="15" customFormat="1" ht="12.75">
      <c r="A929" s="12"/>
      <c r="B929" s="136">
        <v>2000</v>
      </c>
      <c r="C929" s="12" t="s">
        <v>595</v>
      </c>
      <c r="D929" s="12" t="s">
        <v>16</v>
      </c>
      <c r="E929" s="12" t="s">
        <v>52</v>
      </c>
      <c r="F929" s="123" t="s">
        <v>596</v>
      </c>
      <c r="G929" s="29" t="s">
        <v>33</v>
      </c>
      <c r="H929" s="28">
        <f t="shared" si="39"/>
        <v>-15700</v>
      </c>
      <c r="I929" s="72">
        <f t="shared" si="40"/>
        <v>4.444444444444445</v>
      </c>
      <c r="K929" s="15" t="s">
        <v>69</v>
      </c>
      <c r="M929" s="2">
        <v>450</v>
      </c>
    </row>
    <row r="930" spans="1:13" s="15" customFormat="1" ht="12.75">
      <c r="A930" s="12"/>
      <c r="B930" s="136">
        <v>2500</v>
      </c>
      <c r="C930" s="12" t="s">
        <v>597</v>
      </c>
      <c r="D930" s="12" t="s">
        <v>16</v>
      </c>
      <c r="E930" s="12" t="s">
        <v>52</v>
      </c>
      <c r="F930" s="123" t="s">
        <v>598</v>
      </c>
      <c r="G930" s="29" t="s">
        <v>33</v>
      </c>
      <c r="H930" s="28">
        <f t="shared" si="39"/>
        <v>-18200</v>
      </c>
      <c r="I930" s="72">
        <f t="shared" si="40"/>
        <v>5.555555555555555</v>
      </c>
      <c r="K930" s="15" t="s">
        <v>69</v>
      </c>
      <c r="M930" s="2">
        <v>450</v>
      </c>
    </row>
    <row r="931" spans="1:13" s="15" customFormat="1" ht="12.75">
      <c r="A931" s="12"/>
      <c r="B931" s="136">
        <v>2500</v>
      </c>
      <c r="C931" s="12" t="s">
        <v>599</v>
      </c>
      <c r="D931" s="12" t="s">
        <v>16</v>
      </c>
      <c r="E931" s="12" t="s">
        <v>52</v>
      </c>
      <c r="F931" s="123" t="s">
        <v>600</v>
      </c>
      <c r="G931" s="29" t="s">
        <v>34</v>
      </c>
      <c r="H931" s="28">
        <f t="shared" si="39"/>
        <v>-20700</v>
      </c>
      <c r="I931" s="72">
        <f t="shared" si="40"/>
        <v>5.555555555555555</v>
      </c>
      <c r="K931" s="15" t="s">
        <v>69</v>
      </c>
      <c r="M931" s="2">
        <v>450</v>
      </c>
    </row>
    <row r="932" spans="1:13" s="15" customFormat="1" ht="12.75">
      <c r="A932" s="12"/>
      <c r="B932" s="136">
        <v>2000</v>
      </c>
      <c r="C932" s="12" t="s">
        <v>601</v>
      </c>
      <c r="D932" s="12" t="s">
        <v>16</v>
      </c>
      <c r="E932" s="12" t="s">
        <v>52</v>
      </c>
      <c r="F932" s="123" t="s">
        <v>592</v>
      </c>
      <c r="G932" s="29" t="s">
        <v>34</v>
      </c>
      <c r="H932" s="28">
        <f t="shared" si="39"/>
        <v>-22700</v>
      </c>
      <c r="I932" s="72">
        <f t="shared" si="40"/>
        <v>4.444444444444445</v>
      </c>
      <c r="K932" s="15" t="s">
        <v>69</v>
      </c>
      <c r="M932" s="2">
        <v>450</v>
      </c>
    </row>
    <row r="933" spans="1:13" s="15" customFormat="1" ht="12.75">
      <c r="A933" s="12"/>
      <c r="B933" s="136">
        <v>2000</v>
      </c>
      <c r="C933" s="12" t="s">
        <v>595</v>
      </c>
      <c r="D933" s="12" t="s">
        <v>16</v>
      </c>
      <c r="E933" s="12" t="s">
        <v>52</v>
      </c>
      <c r="F933" s="123" t="s">
        <v>602</v>
      </c>
      <c r="G933" s="29" t="s">
        <v>464</v>
      </c>
      <c r="H933" s="28">
        <f t="shared" si="39"/>
        <v>-24700</v>
      </c>
      <c r="I933" s="72">
        <f t="shared" si="40"/>
        <v>4.444444444444445</v>
      </c>
      <c r="K933" s="15" t="s">
        <v>69</v>
      </c>
      <c r="M933" s="2">
        <v>450</v>
      </c>
    </row>
    <row r="934" spans="1:13" s="15" customFormat="1" ht="12.75">
      <c r="A934" s="12"/>
      <c r="B934" s="136">
        <v>1500</v>
      </c>
      <c r="C934" s="12" t="s">
        <v>603</v>
      </c>
      <c r="D934" s="12" t="s">
        <v>16</v>
      </c>
      <c r="E934" s="12" t="s">
        <v>52</v>
      </c>
      <c r="F934" s="123" t="s">
        <v>592</v>
      </c>
      <c r="G934" s="29" t="s">
        <v>542</v>
      </c>
      <c r="H934" s="28">
        <f t="shared" si="39"/>
        <v>-26200</v>
      </c>
      <c r="I934" s="72">
        <f t="shared" si="40"/>
        <v>3.3333333333333335</v>
      </c>
      <c r="K934" s="15" t="s">
        <v>69</v>
      </c>
      <c r="M934" s="2">
        <v>450</v>
      </c>
    </row>
    <row r="935" spans="1:13" s="15" customFormat="1" ht="12.75">
      <c r="A935" s="12"/>
      <c r="B935" s="136">
        <v>1500</v>
      </c>
      <c r="C935" s="12" t="s">
        <v>604</v>
      </c>
      <c r="D935" s="12" t="s">
        <v>16</v>
      </c>
      <c r="E935" s="12" t="s">
        <v>52</v>
      </c>
      <c r="F935" s="123" t="s">
        <v>592</v>
      </c>
      <c r="G935" s="29" t="s">
        <v>542</v>
      </c>
      <c r="H935" s="28">
        <f t="shared" si="39"/>
        <v>-27700</v>
      </c>
      <c r="I935" s="72">
        <f t="shared" si="40"/>
        <v>3.3333333333333335</v>
      </c>
      <c r="K935" s="15" t="s">
        <v>69</v>
      </c>
      <c r="M935" s="2">
        <v>450</v>
      </c>
    </row>
    <row r="936" spans="1:13" s="15" customFormat="1" ht="12.75">
      <c r="A936" s="12"/>
      <c r="B936" s="136">
        <v>2000</v>
      </c>
      <c r="C936" s="12" t="s">
        <v>601</v>
      </c>
      <c r="D936" s="12" t="s">
        <v>16</v>
      </c>
      <c r="E936" s="12" t="s">
        <v>52</v>
      </c>
      <c r="F936" s="123" t="s">
        <v>605</v>
      </c>
      <c r="G936" s="29" t="s">
        <v>606</v>
      </c>
      <c r="H936" s="28">
        <f t="shared" si="39"/>
        <v>-29700</v>
      </c>
      <c r="I936" s="72">
        <f t="shared" si="40"/>
        <v>4.444444444444445</v>
      </c>
      <c r="K936" s="15" t="s">
        <v>69</v>
      </c>
      <c r="M936" s="2">
        <v>450</v>
      </c>
    </row>
    <row r="937" spans="1:13" s="15" customFormat="1" ht="12.75">
      <c r="A937" s="12"/>
      <c r="B937" s="136">
        <v>2000</v>
      </c>
      <c r="C937" s="12" t="s">
        <v>595</v>
      </c>
      <c r="D937" s="12" t="s">
        <v>16</v>
      </c>
      <c r="E937" s="12" t="s">
        <v>52</v>
      </c>
      <c r="F937" s="123" t="s">
        <v>607</v>
      </c>
      <c r="G937" s="29" t="s">
        <v>608</v>
      </c>
      <c r="H937" s="28">
        <f t="shared" si="39"/>
        <v>-31700</v>
      </c>
      <c r="I937" s="72">
        <f t="shared" si="40"/>
        <v>4.444444444444445</v>
      </c>
      <c r="K937" s="15" t="s">
        <v>69</v>
      </c>
      <c r="M937" s="2">
        <v>450</v>
      </c>
    </row>
    <row r="938" spans="1:13" s="15" customFormat="1" ht="12.75">
      <c r="A938" s="12"/>
      <c r="B938" s="136">
        <v>2500</v>
      </c>
      <c r="C938" s="65" t="s">
        <v>597</v>
      </c>
      <c r="D938" s="65" t="s">
        <v>16</v>
      </c>
      <c r="E938" s="65" t="s">
        <v>52</v>
      </c>
      <c r="F938" s="123" t="s">
        <v>609</v>
      </c>
      <c r="G938" s="30" t="s">
        <v>430</v>
      </c>
      <c r="H938" s="28">
        <f t="shared" si="39"/>
        <v>-34200</v>
      </c>
      <c r="I938" s="72">
        <f t="shared" si="40"/>
        <v>5.555555555555555</v>
      </c>
      <c r="K938" s="74" t="s">
        <v>69</v>
      </c>
      <c r="M938" s="2">
        <v>450</v>
      </c>
    </row>
    <row r="939" spans="1:13" s="15" customFormat="1" ht="12.75">
      <c r="A939" s="12"/>
      <c r="B939" s="136">
        <v>2500</v>
      </c>
      <c r="C939" s="12" t="s">
        <v>599</v>
      </c>
      <c r="D939" s="12" t="s">
        <v>16</v>
      </c>
      <c r="E939" s="12" t="s">
        <v>52</v>
      </c>
      <c r="F939" s="123" t="s">
        <v>610</v>
      </c>
      <c r="G939" s="29" t="s">
        <v>432</v>
      </c>
      <c r="H939" s="28">
        <f t="shared" si="39"/>
        <v>-36700</v>
      </c>
      <c r="I939" s="72">
        <f t="shared" si="40"/>
        <v>5.555555555555555</v>
      </c>
      <c r="K939" s="15" t="s">
        <v>69</v>
      </c>
      <c r="M939" s="2">
        <v>450</v>
      </c>
    </row>
    <row r="940" spans="1:13" s="15" customFormat="1" ht="12.75">
      <c r="A940" s="12"/>
      <c r="B940" s="136">
        <v>2000</v>
      </c>
      <c r="C940" s="12" t="s">
        <v>601</v>
      </c>
      <c r="D940" s="12" t="s">
        <v>16</v>
      </c>
      <c r="E940" s="12" t="s">
        <v>52</v>
      </c>
      <c r="F940" s="123" t="s">
        <v>611</v>
      </c>
      <c r="G940" s="29" t="s">
        <v>432</v>
      </c>
      <c r="H940" s="28">
        <f t="shared" si="39"/>
        <v>-38700</v>
      </c>
      <c r="I940" s="72">
        <f t="shared" si="40"/>
        <v>4.444444444444445</v>
      </c>
      <c r="K940" s="15" t="s">
        <v>69</v>
      </c>
      <c r="M940" s="2">
        <v>450</v>
      </c>
    </row>
    <row r="941" spans="2:13" ht="12.75">
      <c r="B941" s="141">
        <v>5000</v>
      </c>
      <c r="C941" s="1" t="s">
        <v>612</v>
      </c>
      <c r="D941" s="1" t="s">
        <v>16</v>
      </c>
      <c r="E941" s="1" t="s">
        <v>52</v>
      </c>
      <c r="F941" s="73" t="s">
        <v>613</v>
      </c>
      <c r="G941" s="27" t="s">
        <v>30</v>
      </c>
      <c r="H941" s="28">
        <f t="shared" si="39"/>
        <v>-43700</v>
      </c>
      <c r="I941" s="72">
        <f t="shared" si="40"/>
        <v>11.11111111111111</v>
      </c>
      <c r="K941" t="s">
        <v>68</v>
      </c>
      <c r="M941" s="2">
        <v>450</v>
      </c>
    </row>
    <row r="942" spans="1:14" s="15" customFormat="1" ht="12.75">
      <c r="A942" s="12"/>
      <c r="B942" s="141">
        <v>5000</v>
      </c>
      <c r="C942" s="1" t="s">
        <v>614</v>
      </c>
      <c r="D942" s="1" t="s">
        <v>16</v>
      </c>
      <c r="E942" s="1" t="s">
        <v>52</v>
      </c>
      <c r="F942" s="73" t="s">
        <v>615</v>
      </c>
      <c r="G942" s="27" t="s">
        <v>329</v>
      </c>
      <c r="H942" s="28">
        <f t="shared" si="39"/>
        <v>-48700</v>
      </c>
      <c r="I942" s="72">
        <f t="shared" si="40"/>
        <v>11.11111111111111</v>
      </c>
      <c r="K942" s="15" t="s">
        <v>68</v>
      </c>
      <c r="L942" s="265"/>
      <c r="M942" s="2">
        <v>450</v>
      </c>
      <c r="N942" s="278"/>
    </row>
    <row r="943" spans="2:14" ht="12.75">
      <c r="B943" s="141">
        <v>3500</v>
      </c>
      <c r="C943" s="1" t="s">
        <v>616</v>
      </c>
      <c r="D943" s="1" t="s">
        <v>16</v>
      </c>
      <c r="E943" s="1" t="s">
        <v>52</v>
      </c>
      <c r="F943" s="73" t="s">
        <v>617</v>
      </c>
      <c r="G943" s="27" t="s">
        <v>33</v>
      </c>
      <c r="H943" s="28">
        <f t="shared" si="39"/>
        <v>-52200</v>
      </c>
      <c r="I943" s="72">
        <f t="shared" si="40"/>
        <v>7.777777777777778</v>
      </c>
      <c r="K943" t="s">
        <v>68</v>
      </c>
      <c r="L943" s="269"/>
      <c r="M943" s="2">
        <v>450</v>
      </c>
      <c r="N943" s="163"/>
    </row>
    <row r="944" spans="1:13" s="15" customFormat="1" ht="12.75">
      <c r="A944" s="12"/>
      <c r="B944" s="141">
        <v>3000</v>
      </c>
      <c r="C944" s="1" t="s">
        <v>618</v>
      </c>
      <c r="D944" s="1" t="s">
        <v>16</v>
      </c>
      <c r="E944" s="1" t="s">
        <v>52</v>
      </c>
      <c r="F944" s="73" t="s">
        <v>619</v>
      </c>
      <c r="G944" s="27" t="s">
        <v>404</v>
      </c>
      <c r="H944" s="28">
        <f t="shared" si="39"/>
        <v>-55200</v>
      </c>
      <c r="I944" s="72">
        <f t="shared" si="40"/>
        <v>6.666666666666667</v>
      </c>
      <c r="K944" s="15" t="s">
        <v>68</v>
      </c>
      <c r="M944" s="2">
        <v>450</v>
      </c>
    </row>
    <row r="945" spans="2:13" ht="12.75">
      <c r="B945" s="141">
        <v>3500</v>
      </c>
      <c r="C945" s="1" t="s">
        <v>616</v>
      </c>
      <c r="D945" s="1" t="s">
        <v>16</v>
      </c>
      <c r="E945" s="1" t="s">
        <v>52</v>
      </c>
      <c r="F945" s="73" t="s">
        <v>620</v>
      </c>
      <c r="G945" s="27" t="s">
        <v>430</v>
      </c>
      <c r="H945" s="28">
        <f t="shared" si="39"/>
        <v>-58700</v>
      </c>
      <c r="I945" s="72">
        <f t="shared" si="40"/>
        <v>7.777777777777778</v>
      </c>
      <c r="K945" t="s">
        <v>68</v>
      </c>
      <c r="M945" s="2">
        <v>450</v>
      </c>
    </row>
    <row r="946" spans="1:13" s="15" customFormat="1" ht="12.75">
      <c r="A946" s="12"/>
      <c r="B946" s="141">
        <v>3000</v>
      </c>
      <c r="C946" s="1" t="s">
        <v>618</v>
      </c>
      <c r="D946" s="1" t="s">
        <v>16</v>
      </c>
      <c r="E946" s="1" t="s">
        <v>52</v>
      </c>
      <c r="F946" s="73" t="s">
        <v>621</v>
      </c>
      <c r="G946" s="27" t="s">
        <v>434</v>
      </c>
      <c r="H946" s="28">
        <f t="shared" si="39"/>
        <v>-61700</v>
      </c>
      <c r="I946" s="72">
        <f t="shared" si="40"/>
        <v>6.666666666666667</v>
      </c>
      <c r="J946"/>
      <c r="K946" t="s">
        <v>68</v>
      </c>
      <c r="M946" s="2">
        <v>450</v>
      </c>
    </row>
    <row r="947" spans="2:13" ht="12.75">
      <c r="B947" s="136">
        <v>6000</v>
      </c>
      <c r="C947" s="1" t="s">
        <v>622</v>
      </c>
      <c r="D947" s="12" t="s">
        <v>16</v>
      </c>
      <c r="E947" s="1" t="s">
        <v>52</v>
      </c>
      <c r="F947" s="46" t="s">
        <v>623</v>
      </c>
      <c r="G947" s="30" t="s">
        <v>18</v>
      </c>
      <c r="H947" s="28">
        <f t="shared" si="39"/>
        <v>-67700</v>
      </c>
      <c r="I947" s="72">
        <f t="shared" si="40"/>
        <v>13.333333333333334</v>
      </c>
      <c r="K947" s="75" t="s">
        <v>70</v>
      </c>
      <c r="M947" s="2">
        <v>450</v>
      </c>
    </row>
    <row r="948" spans="1:13" s="15" customFormat="1" ht="12.75">
      <c r="A948" s="12"/>
      <c r="B948" s="136">
        <v>12000</v>
      </c>
      <c r="C948" s="12" t="s">
        <v>624</v>
      </c>
      <c r="D948" s="12" t="s">
        <v>16</v>
      </c>
      <c r="E948" s="12" t="s">
        <v>52</v>
      </c>
      <c r="F948" s="71" t="s">
        <v>625</v>
      </c>
      <c r="G948" s="29" t="s">
        <v>19</v>
      </c>
      <c r="H948" s="28">
        <f t="shared" si="39"/>
        <v>-79700</v>
      </c>
      <c r="I948" s="72">
        <f t="shared" si="40"/>
        <v>26.666666666666668</v>
      </c>
      <c r="K948" s="75" t="s">
        <v>70</v>
      </c>
      <c r="M948" s="2">
        <v>450</v>
      </c>
    </row>
    <row r="949" spans="1:13" s="15" customFormat="1" ht="12.75">
      <c r="A949" s="12"/>
      <c r="B949" s="136">
        <v>12000</v>
      </c>
      <c r="C949" s="12" t="s">
        <v>626</v>
      </c>
      <c r="D949" s="12" t="s">
        <v>16</v>
      </c>
      <c r="E949" s="12" t="s">
        <v>52</v>
      </c>
      <c r="F949" s="71" t="s">
        <v>627</v>
      </c>
      <c r="G949" s="29" t="s">
        <v>20</v>
      </c>
      <c r="H949" s="28">
        <f t="shared" si="39"/>
        <v>-91700</v>
      </c>
      <c r="I949" s="72">
        <f t="shared" si="40"/>
        <v>26.666666666666668</v>
      </c>
      <c r="K949" s="75" t="s">
        <v>70</v>
      </c>
      <c r="M949" s="2">
        <v>450</v>
      </c>
    </row>
    <row r="950" spans="1:13" s="15" customFormat="1" ht="12.75">
      <c r="A950" s="12"/>
      <c r="B950" s="136">
        <v>6000</v>
      </c>
      <c r="C950" s="12" t="s">
        <v>628</v>
      </c>
      <c r="D950" s="12" t="s">
        <v>16</v>
      </c>
      <c r="E950" s="12" t="s">
        <v>52</v>
      </c>
      <c r="F950" s="71" t="s">
        <v>629</v>
      </c>
      <c r="G950" s="29" t="s">
        <v>21</v>
      </c>
      <c r="H950" s="28">
        <f t="shared" si="39"/>
        <v>-97700</v>
      </c>
      <c r="I950" s="72">
        <f t="shared" si="40"/>
        <v>13.333333333333334</v>
      </c>
      <c r="K950" s="75" t="s">
        <v>70</v>
      </c>
      <c r="M950" s="2">
        <v>450</v>
      </c>
    </row>
    <row r="951" spans="1:13" s="15" customFormat="1" ht="12.75">
      <c r="A951" s="12"/>
      <c r="B951" s="136">
        <v>4000</v>
      </c>
      <c r="C951" s="12" t="s">
        <v>630</v>
      </c>
      <c r="D951" s="12" t="s">
        <v>16</v>
      </c>
      <c r="E951" s="12" t="s">
        <v>52</v>
      </c>
      <c r="F951" s="71" t="s">
        <v>631</v>
      </c>
      <c r="G951" s="29" t="s">
        <v>283</v>
      </c>
      <c r="H951" s="28">
        <f t="shared" si="39"/>
        <v>-101700</v>
      </c>
      <c r="I951" s="72">
        <f t="shared" si="40"/>
        <v>8.88888888888889</v>
      </c>
      <c r="K951" s="75" t="s">
        <v>70</v>
      </c>
      <c r="M951" s="2">
        <v>450</v>
      </c>
    </row>
    <row r="952" spans="1:13" s="15" customFormat="1" ht="12.75">
      <c r="A952" s="12"/>
      <c r="B952" s="136">
        <v>3000</v>
      </c>
      <c r="C952" s="12" t="s">
        <v>587</v>
      </c>
      <c r="D952" s="12" t="s">
        <v>16</v>
      </c>
      <c r="E952" s="12" t="s">
        <v>52</v>
      </c>
      <c r="F952" s="71" t="s">
        <v>632</v>
      </c>
      <c r="G952" s="29" t="s">
        <v>29</v>
      </c>
      <c r="H952" s="28">
        <f t="shared" si="39"/>
        <v>-104700</v>
      </c>
      <c r="I952" s="72">
        <f t="shared" si="40"/>
        <v>6.666666666666667</v>
      </c>
      <c r="K952" s="75" t="s">
        <v>70</v>
      </c>
      <c r="M952" s="2">
        <v>450</v>
      </c>
    </row>
    <row r="953" spans="1:13" s="15" customFormat="1" ht="12.75">
      <c r="A953" s="12"/>
      <c r="B953" s="136">
        <v>2500</v>
      </c>
      <c r="C953" s="12" t="s">
        <v>633</v>
      </c>
      <c r="D953" s="12" t="s">
        <v>16</v>
      </c>
      <c r="E953" s="12" t="s">
        <v>52</v>
      </c>
      <c r="F953" s="71" t="s">
        <v>634</v>
      </c>
      <c r="G953" s="29" t="s">
        <v>32</v>
      </c>
      <c r="H953" s="28">
        <f t="shared" si="39"/>
        <v>-107200</v>
      </c>
      <c r="I953" s="72">
        <f t="shared" si="40"/>
        <v>5.555555555555555</v>
      </c>
      <c r="K953" s="75" t="s">
        <v>70</v>
      </c>
      <c r="M953" s="2">
        <v>450</v>
      </c>
    </row>
    <row r="954" spans="1:13" s="15" customFormat="1" ht="12.75">
      <c r="A954" s="12"/>
      <c r="B954" s="136">
        <v>2500</v>
      </c>
      <c r="C954" s="65" t="s">
        <v>635</v>
      </c>
      <c r="D954" s="12" t="s">
        <v>16</v>
      </c>
      <c r="E954" s="12" t="s">
        <v>52</v>
      </c>
      <c r="F954" s="71" t="s">
        <v>636</v>
      </c>
      <c r="G954" s="29" t="s">
        <v>32</v>
      </c>
      <c r="H954" s="28">
        <f aca="true" t="shared" si="41" ref="H954:H1017">H953-B954</f>
        <v>-109700</v>
      </c>
      <c r="I954" s="72">
        <f aca="true" t="shared" si="42" ref="I954:I1017">+B954/M954</f>
        <v>5.555555555555555</v>
      </c>
      <c r="K954" s="75" t="s">
        <v>70</v>
      </c>
      <c r="M954" s="2">
        <v>450</v>
      </c>
    </row>
    <row r="955" spans="1:13" s="15" customFormat="1" ht="12.75">
      <c r="A955" s="12"/>
      <c r="B955" s="136">
        <v>6000</v>
      </c>
      <c r="C955" s="12" t="s">
        <v>622</v>
      </c>
      <c r="D955" s="12" t="s">
        <v>16</v>
      </c>
      <c r="E955" s="12" t="s">
        <v>52</v>
      </c>
      <c r="F955" s="71" t="s">
        <v>637</v>
      </c>
      <c r="G955" s="29" t="s">
        <v>34</v>
      </c>
      <c r="H955" s="28">
        <f t="shared" si="41"/>
        <v>-115700</v>
      </c>
      <c r="I955" s="72">
        <f t="shared" si="42"/>
        <v>13.333333333333334</v>
      </c>
      <c r="K955" s="75" t="s">
        <v>70</v>
      </c>
      <c r="M955" s="2">
        <v>450</v>
      </c>
    </row>
    <row r="956" spans="1:13" s="15" customFormat="1" ht="12.75">
      <c r="A956" s="12"/>
      <c r="B956" s="136">
        <v>10000</v>
      </c>
      <c r="C956" s="12" t="s">
        <v>624</v>
      </c>
      <c r="D956" s="12" t="s">
        <v>16</v>
      </c>
      <c r="E956" s="12" t="s">
        <v>52</v>
      </c>
      <c r="F956" s="71" t="s">
        <v>638</v>
      </c>
      <c r="G956" s="29" t="s">
        <v>400</v>
      </c>
      <c r="H956" s="28">
        <f t="shared" si="41"/>
        <v>-125700</v>
      </c>
      <c r="I956" s="72">
        <f t="shared" si="42"/>
        <v>22.22222222222222</v>
      </c>
      <c r="K956" s="75" t="s">
        <v>70</v>
      </c>
      <c r="M956" s="2">
        <v>450</v>
      </c>
    </row>
    <row r="957" spans="1:13" s="15" customFormat="1" ht="12.75">
      <c r="A957" s="12"/>
      <c r="B957" s="136">
        <v>10000</v>
      </c>
      <c r="C957" s="12" t="s">
        <v>626</v>
      </c>
      <c r="D957" s="12" t="s">
        <v>16</v>
      </c>
      <c r="E957" s="12" t="s">
        <v>52</v>
      </c>
      <c r="F957" s="71" t="s">
        <v>639</v>
      </c>
      <c r="G957" s="29" t="s">
        <v>404</v>
      </c>
      <c r="H957" s="28">
        <f t="shared" si="41"/>
        <v>-135700</v>
      </c>
      <c r="I957" s="72">
        <f t="shared" si="42"/>
        <v>22.22222222222222</v>
      </c>
      <c r="K957" s="75" t="s">
        <v>70</v>
      </c>
      <c r="M957" s="2">
        <v>450</v>
      </c>
    </row>
    <row r="958" spans="1:13" s="15" customFormat="1" ht="12.75">
      <c r="A958" s="12"/>
      <c r="B958" s="136">
        <v>6000</v>
      </c>
      <c r="C958" s="12" t="s">
        <v>628</v>
      </c>
      <c r="D958" s="12" t="s">
        <v>16</v>
      </c>
      <c r="E958" s="12" t="s">
        <v>52</v>
      </c>
      <c r="F958" s="123" t="s">
        <v>640</v>
      </c>
      <c r="G958" s="29" t="s">
        <v>405</v>
      </c>
      <c r="H958" s="28">
        <f>H957-B958</f>
        <v>-141700</v>
      </c>
      <c r="I958" s="72">
        <f>+B958/M958</f>
        <v>13.333333333333334</v>
      </c>
      <c r="K958" s="75" t="s">
        <v>70</v>
      </c>
      <c r="M958" s="2">
        <v>450</v>
      </c>
    </row>
    <row r="959" spans="2:13" ht="12.75">
      <c r="B959" s="141">
        <v>2500</v>
      </c>
      <c r="C959" s="1" t="s">
        <v>641</v>
      </c>
      <c r="D959" s="1" t="s">
        <v>16</v>
      </c>
      <c r="E959" s="1" t="s">
        <v>52</v>
      </c>
      <c r="F959" s="73" t="s">
        <v>642</v>
      </c>
      <c r="G959" s="27" t="s">
        <v>21</v>
      </c>
      <c r="H959" s="28">
        <f>H958-B959</f>
        <v>-144200</v>
      </c>
      <c r="I959" s="72">
        <f>+B959/M959</f>
        <v>5.555555555555555</v>
      </c>
      <c r="K959" t="s">
        <v>53</v>
      </c>
      <c r="M959" s="2">
        <v>450</v>
      </c>
    </row>
    <row r="960" spans="1:13" s="15" customFormat="1" ht="12.75">
      <c r="A960" s="12"/>
      <c r="B960" s="136">
        <v>1700</v>
      </c>
      <c r="C960" s="65" t="s">
        <v>589</v>
      </c>
      <c r="D960" s="12" t="s">
        <v>16</v>
      </c>
      <c r="E960" s="65" t="s">
        <v>52</v>
      </c>
      <c r="F960" s="71" t="s">
        <v>643</v>
      </c>
      <c r="G960" s="30" t="s">
        <v>32</v>
      </c>
      <c r="H960" s="28">
        <f>H959-B960</f>
        <v>-145900</v>
      </c>
      <c r="I960" s="72">
        <f>+B960/M960</f>
        <v>3.7777777777777777</v>
      </c>
      <c r="K960" s="75" t="s">
        <v>644</v>
      </c>
      <c r="M960" s="2">
        <v>450</v>
      </c>
    </row>
    <row r="961" spans="1:13" s="15" customFormat="1" ht="12.75">
      <c r="A961" s="12"/>
      <c r="B961" s="136">
        <v>1700</v>
      </c>
      <c r="C961" s="265" t="s">
        <v>645</v>
      </c>
      <c r="D961" s="12" t="s">
        <v>16</v>
      </c>
      <c r="E961" s="12" t="s">
        <v>52</v>
      </c>
      <c r="F961" s="71" t="s">
        <v>646</v>
      </c>
      <c r="G961" s="29" t="s">
        <v>326</v>
      </c>
      <c r="H961" s="28">
        <f>H960-B961</f>
        <v>-147600</v>
      </c>
      <c r="I961" s="72">
        <f>+B961/M961</f>
        <v>3.7777777777777777</v>
      </c>
      <c r="K961" s="74" t="s">
        <v>644</v>
      </c>
      <c r="M961" s="2">
        <v>450</v>
      </c>
    </row>
    <row r="962" spans="1:13" s="63" customFormat="1" ht="12.75">
      <c r="A962" s="11"/>
      <c r="B962" s="134">
        <f>SUM(B923:B961)</f>
        <v>147600</v>
      </c>
      <c r="C962" s="78" t="s">
        <v>187</v>
      </c>
      <c r="D962" s="11"/>
      <c r="E962" s="11"/>
      <c r="F962" s="135"/>
      <c r="G962" s="18"/>
      <c r="H962" s="66">
        <v>0</v>
      </c>
      <c r="I962" s="62">
        <f t="shared" si="42"/>
        <v>328</v>
      </c>
      <c r="M962" s="2">
        <v>450</v>
      </c>
    </row>
    <row r="963" spans="1:13" s="15" customFormat="1" ht="12.75">
      <c r="A963" s="12"/>
      <c r="B963" s="136"/>
      <c r="C963" s="12"/>
      <c r="D963" s="12"/>
      <c r="E963" s="12"/>
      <c r="F963" s="137"/>
      <c r="G963" s="29"/>
      <c r="H963" s="28">
        <f t="shared" si="41"/>
        <v>0</v>
      </c>
      <c r="I963" s="72">
        <f t="shared" si="42"/>
        <v>0</v>
      </c>
      <c r="M963" s="2">
        <v>450</v>
      </c>
    </row>
    <row r="964" spans="1:13" s="15" customFormat="1" ht="12.75">
      <c r="A964" s="12"/>
      <c r="B964" s="136"/>
      <c r="C964" s="12"/>
      <c r="D964" s="12"/>
      <c r="E964" s="12"/>
      <c r="F964" s="137"/>
      <c r="G964" s="29"/>
      <c r="H964" s="28">
        <f t="shared" si="41"/>
        <v>0</v>
      </c>
      <c r="I964" s="72">
        <f t="shared" si="42"/>
        <v>0</v>
      </c>
      <c r="M964" s="2">
        <v>450</v>
      </c>
    </row>
    <row r="965" spans="1:13" s="15" customFormat="1" ht="12.75">
      <c r="A965" s="1"/>
      <c r="B965" s="136">
        <v>1400</v>
      </c>
      <c r="C965" s="1" t="s">
        <v>647</v>
      </c>
      <c r="D965" s="12" t="s">
        <v>16</v>
      </c>
      <c r="E965" s="1" t="s">
        <v>188</v>
      </c>
      <c r="F965" s="46" t="s">
        <v>592</v>
      </c>
      <c r="G965" s="30" t="s">
        <v>19</v>
      </c>
      <c r="H965" s="28">
        <f t="shared" si="41"/>
        <v>-1400</v>
      </c>
      <c r="I965" s="72">
        <f t="shared" si="42"/>
        <v>3.111111111111111</v>
      </c>
      <c r="J965"/>
      <c r="K965" t="s">
        <v>69</v>
      </c>
      <c r="L965"/>
      <c r="M965" s="2">
        <v>450</v>
      </c>
    </row>
    <row r="966" spans="1:13" s="15" customFormat="1" ht="12.75">
      <c r="A966" s="12"/>
      <c r="B966" s="136">
        <v>1700</v>
      </c>
      <c r="C966" s="12" t="s">
        <v>647</v>
      </c>
      <c r="D966" s="12" t="s">
        <v>16</v>
      </c>
      <c r="E966" s="65" t="s">
        <v>188</v>
      </c>
      <c r="F966" s="71" t="s">
        <v>592</v>
      </c>
      <c r="G966" s="30" t="s">
        <v>20</v>
      </c>
      <c r="H966" s="28">
        <f t="shared" si="41"/>
        <v>-3100</v>
      </c>
      <c r="I966" s="72">
        <f t="shared" si="42"/>
        <v>3.7777777777777777</v>
      </c>
      <c r="K966" t="s">
        <v>69</v>
      </c>
      <c r="M966" s="2">
        <v>450</v>
      </c>
    </row>
    <row r="967" spans="1:13" s="15" customFormat="1" ht="12.75">
      <c r="A967" s="12"/>
      <c r="B967" s="136">
        <v>500</v>
      </c>
      <c r="C967" s="12" t="s">
        <v>647</v>
      </c>
      <c r="D967" s="12" t="s">
        <v>16</v>
      </c>
      <c r="E967" s="12" t="s">
        <v>188</v>
      </c>
      <c r="F967" s="71" t="s">
        <v>592</v>
      </c>
      <c r="G967" s="29" t="s">
        <v>20</v>
      </c>
      <c r="H967" s="28">
        <f t="shared" si="41"/>
        <v>-3600</v>
      </c>
      <c r="I967" s="72">
        <f t="shared" si="42"/>
        <v>1.1111111111111112</v>
      </c>
      <c r="K967" t="s">
        <v>69</v>
      </c>
      <c r="M967" s="2">
        <v>450</v>
      </c>
    </row>
    <row r="968" spans="1:13" s="15" customFormat="1" ht="12.75">
      <c r="A968" s="12"/>
      <c r="B968" s="136">
        <v>1000</v>
      </c>
      <c r="C968" s="265" t="s">
        <v>647</v>
      </c>
      <c r="D968" s="12" t="s">
        <v>16</v>
      </c>
      <c r="E968" s="12" t="s">
        <v>188</v>
      </c>
      <c r="F968" s="71" t="s">
        <v>592</v>
      </c>
      <c r="G968" s="29" t="s">
        <v>21</v>
      </c>
      <c r="H968" s="28">
        <f t="shared" si="41"/>
        <v>-4600</v>
      </c>
      <c r="I968" s="72">
        <f t="shared" si="42"/>
        <v>2.2222222222222223</v>
      </c>
      <c r="K968" s="15" t="s">
        <v>69</v>
      </c>
      <c r="M968" s="2">
        <v>450</v>
      </c>
    </row>
    <row r="969" spans="1:13" s="15" customFormat="1" ht="12.75">
      <c r="A969" s="12"/>
      <c r="B969" s="136">
        <v>1500</v>
      </c>
      <c r="C969" s="12" t="s">
        <v>647</v>
      </c>
      <c r="D969" s="12" t="s">
        <v>16</v>
      </c>
      <c r="E969" s="265" t="s">
        <v>188</v>
      </c>
      <c r="F969" s="123" t="s">
        <v>592</v>
      </c>
      <c r="G969" s="29" t="s">
        <v>21</v>
      </c>
      <c r="H969" s="28">
        <f t="shared" si="41"/>
        <v>-6100</v>
      </c>
      <c r="I969" s="72">
        <f t="shared" si="42"/>
        <v>3.3333333333333335</v>
      </c>
      <c r="J969" s="265"/>
      <c r="K969" s="15" t="s">
        <v>69</v>
      </c>
      <c r="L969" s="265"/>
      <c r="M969" s="2">
        <v>450</v>
      </c>
    </row>
    <row r="970" spans="1:13" s="15" customFormat="1" ht="12.75">
      <c r="A970" s="12"/>
      <c r="B970" s="136">
        <v>1500</v>
      </c>
      <c r="C970" s="12" t="s">
        <v>647</v>
      </c>
      <c r="D970" s="12" t="s">
        <v>16</v>
      </c>
      <c r="E970" s="12" t="s">
        <v>188</v>
      </c>
      <c r="F970" s="123" t="s">
        <v>592</v>
      </c>
      <c r="G970" s="29" t="s">
        <v>234</v>
      </c>
      <c r="H970" s="28">
        <f t="shared" si="41"/>
        <v>-7600</v>
      </c>
      <c r="I970" s="72">
        <f t="shared" si="42"/>
        <v>3.3333333333333335</v>
      </c>
      <c r="K970" s="15" t="s">
        <v>69</v>
      </c>
      <c r="M970" s="2">
        <v>450</v>
      </c>
    </row>
    <row r="971" spans="1:13" s="15" customFormat="1" ht="12.75">
      <c r="A971" s="12"/>
      <c r="B971" s="136">
        <v>1200</v>
      </c>
      <c r="C971" s="12" t="s">
        <v>647</v>
      </c>
      <c r="D971" s="12" t="s">
        <v>16</v>
      </c>
      <c r="E971" s="12" t="s">
        <v>188</v>
      </c>
      <c r="F971" s="71" t="s">
        <v>592</v>
      </c>
      <c r="G971" s="29" t="s">
        <v>29</v>
      </c>
      <c r="H971" s="28">
        <f t="shared" si="41"/>
        <v>-8800</v>
      </c>
      <c r="I971" s="72">
        <f t="shared" si="42"/>
        <v>2.6666666666666665</v>
      </c>
      <c r="K971" s="15" t="s">
        <v>69</v>
      </c>
      <c r="M971" s="2">
        <v>450</v>
      </c>
    </row>
    <row r="972" spans="1:13" s="15" customFormat="1" ht="12.75">
      <c r="A972" s="12"/>
      <c r="B972" s="136">
        <v>1500</v>
      </c>
      <c r="C972" s="12" t="s">
        <v>647</v>
      </c>
      <c r="D972" s="12" t="s">
        <v>16</v>
      </c>
      <c r="E972" s="12" t="s">
        <v>188</v>
      </c>
      <c r="F972" s="71" t="s">
        <v>592</v>
      </c>
      <c r="G972" s="29" t="s">
        <v>30</v>
      </c>
      <c r="H972" s="28">
        <f t="shared" si="41"/>
        <v>-10300</v>
      </c>
      <c r="I972" s="72">
        <f t="shared" si="42"/>
        <v>3.3333333333333335</v>
      </c>
      <c r="K972" s="15" t="s">
        <v>69</v>
      </c>
      <c r="M972" s="2">
        <v>450</v>
      </c>
    </row>
    <row r="973" spans="1:13" s="15" customFormat="1" ht="12.75">
      <c r="A973" s="12"/>
      <c r="B973" s="136">
        <v>1500</v>
      </c>
      <c r="C973" s="12" t="s">
        <v>647</v>
      </c>
      <c r="D973" s="12" t="s">
        <v>16</v>
      </c>
      <c r="E973" s="12" t="s">
        <v>188</v>
      </c>
      <c r="F973" s="123" t="s">
        <v>592</v>
      </c>
      <c r="G973" s="29" t="s">
        <v>32</v>
      </c>
      <c r="H973" s="28">
        <f t="shared" si="41"/>
        <v>-11800</v>
      </c>
      <c r="I973" s="72">
        <f t="shared" si="42"/>
        <v>3.3333333333333335</v>
      </c>
      <c r="K973" s="15" t="s">
        <v>69</v>
      </c>
      <c r="M973" s="2">
        <v>450</v>
      </c>
    </row>
    <row r="974" spans="1:13" s="15" customFormat="1" ht="12.75">
      <c r="A974" s="12"/>
      <c r="B974" s="136">
        <v>400</v>
      </c>
      <c r="C974" s="12" t="s">
        <v>647</v>
      </c>
      <c r="D974" s="12" t="s">
        <v>16</v>
      </c>
      <c r="E974" s="12" t="s">
        <v>188</v>
      </c>
      <c r="F974" s="123" t="s">
        <v>592</v>
      </c>
      <c r="G974" s="29" t="s">
        <v>32</v>
      </c>
      <c r="H974" s="28">
        <f t="shared" si="41"/>
        <v>-12200</v>
      </c>
      <c r="I974" s="72">
        <f t="shared" si="42"/>
        <v>0.8888888888888888</v>
      </c>
      <c r="K974" s="15" t="s">
        <v>69</v>
      </c>
      <c r="M974" s="2">
        <v>450</v>
      </c>
    </row>
    <row r="975" spans="1:13" s="15" customFormat="1" ht="12.75">
      <c r="A975" s="12"/>
      <c r="B975" s="136">
        <v>1600</v>
      </c>
      <c r="C975" s="12" t="s">
        <v>647</v>
      </c>
      <c r="D975" s="12" t="s">
        <v>16</v>
      </c>
      <c r="E975" s="12" t="s">
        <v>188</v>
      </c>
      <c r="F975" s="123" t="s">
        <v>592</v>
      </c>
      <c r="G975" s="29" t="s">
        <v>326</v>
      </c>
      <c r="H975" s="28">
        <f t="shared" si="41"/>
        <v>-13800</v>
      </c>
      <c r="I975" s="72">
        <f t="shared" si="42"/>
        <v>3.5555555555555554</v>
      </c>
      <c r="K975" s="15" t="s">
        <v>69</v>
      </c>
      <c r="M975" s="2">
        <v>450</v>
      </c>
    </row>
    <row r="976" spans="1:13" s="15" customFormat="1" ht="12.75">
      <c r="A976" s="12"/>
      <c r="B976" s="136">
        <v>1600</v>
      </c>
      <c r="C976" s="12" t="s">
        <v>647</v>
      </c>
      <c r="D976" s="12" t="s">
        <v>16</v>
      </c>
      <c r="E976" s="12" t="s">
        <v>188</v>
      </c>
      <c r="F976" s="71" t="s">
        <v>592</v>
      </c>
      <c r="G976" s="29" t="s">
        <v>329</v>
      </c>
      <c r="H976" s="28">
        <f t="shared" si="41"/>
        <v>-15400</v>
      </c>
      <c r="I976" s="72">
        <f t="shared" si="42"/>
        <v>3.5555555555555554</v>
      </c>
      <c r="K976" s="15" t="s">
        <v>69</v>
      </c>
      <c r="M976" s="2">
        <v>450</v>
      </c>
    </row>
    <row r="977" spans="1:13" s="15" customFormat="1" ht="12.75">
      <c r="A977" s="12"/>
      <c r="B977" s="136">
        <v>1000</v>
      </c>
      <c r="C977" s="12" t="s">
        <v>647</v>
      </c>
      <c r="D977" s="12" t="s">
        <v>16</v>
      </c>
      <c r="E977" s="12" t="s">
        <v>188</v>
      </c>
      <c r="F977" s="71" t="s">
        <v>592</v>
      </c>
      <c r="G977" s="29" t="s">
        <v>333</v>
      </c>
      <c r="H977" s="28">
        <f t="shared" si="41"/>
        <v>-16400</v>
      </c>
      <c r="I977" s="72">
        <f t="shared" si="42"/>
        <v>2.2222222222222223</v>
      </c>
      <c r="K977" s="15" t="s">
        <v>69</v>
      </c>
      <c r="M977" s="2">
        <v>450</v>
      </c>
    </row>
    <row r="978" spans="1:13" s="15" customFormat="1" ht="12.75">
      <c r="A978" s="12"/>
      <c r="B978" s="136">
        <v>1400</v>
      </c>
      <c r="C978" s="12" t="s">
        <v>647</v>
      </c>
      <c r="D978" s="12" t="s">
        <v>16</v>
      </c>
      <c r="E978" s="12" t="s">
        <v>188</v>
      </c>
      <c r="F978" s="71" t="s">
        <v>592</v>
      </c>
      <c r="G978" s="29" t="s">
        <v>33</v>
      </c>
      <c r="H978" s="28">
        <f t="shared" si="41"/>
        <v>-17800</v>
      </c>
      <c r="I978" s="72">
        <f t="shared" si="42"/>
        <v>3.111111111111111</v>
      </c>
      <c r="K978" s="15" t="s">
        <v>69</v>
      </c>
      <c r="M978" s="2">
        <v>450</v>
      </c>
    </row>
    <row r="979" spans="1:13" s="15" customFormat="1" ht="12.75">
      <c r="A979" s="12"/>
      <c r="B979" s="136">
        <v>1600</v>
      </c>
      <c r="C979" s="12" t="s">
        <v>647</v>
      </c>
      <c r="D979" s="12" t="s">
        <v>16</v>
      </c>
      <c r="E979" s="12" t="s">
        <v>188</v>
      </c>
      <c r="F979" s="71" t="s">
        <v>592</v>
      </c>
      <c r="G979" s="29" t="s">
        <v>34</v>
      </c>
      <c r="H979" s="28">
        <f t="shared" si="41"/>
        <v>-19400</v>
      </c>
      <c r="I979" s="72">
        <f t="shared" si="42"/>
        <v>3.5555555555555554</v>
      </c>
      <c r="K979" s="15" t="s">
        <v>69</v>
      </c>
      <c r="M979" s="2">
        <v>450</v>
      </c>
    </row>
    <row r="980" spans="1:13" s="15" customFormat="1" ht="12.75">
      <c r="A980" s="12"/>
      <c r="B980" s="136">
        <v>1000</v>
      </c>
      <c r="C980" s="12" t="s">
        <v>647</v>
      </c>
      <c r="D980" s="12" t="s">
        <v>16</v>
      </c>
      <c r="E980" s="12" t="s">
        <v>188</v>
      </c>
      <c r="F980" s="71" t="s">
        <v>592</v>
      </c>
      <c r="G980" s="29" t="s">
        <v>400</v>
      </c>
      <c r="H980" s="28">
        <f t="shared" si="41"/>
        <v>-20400</v>
      </c>
      <c r="I980" s="72">
        <f t="shared" si="42"/>
        <v>2.2222222222222223</v>
      </c>
      <c r="K980" s="15" t="s">
        <v>69</v>
      </c>
      <c r="M980" s="2">
        <v>450</v>
      </c>
    </row>
    <row r="981" spans="1:13" s="15" customFormat="1" ht="12.75">
      <c r="A981" s="12"/>
      <c r="B981" s="136">
        <v>1400</v>
      </c>
      <c r="C981" s="12" t="s">
        <v>647</v>
      </c>
      <c r="D981" s="12" t="s">
        <v>16</v>
      </c>
      <c r="E981" s="12" t="s">
        <v>188</v>
      </c>
      <c r="F981" s="71" t="s">
        <v>592</v>
      </c>
      <c r="G981" s="29" t="s">
        <v>404</v>
      </c>
      <c r="H981" s="28">
        <f t="shared" si="41"/>
        <v>-21800</v>
      </c>
      <c r="I981" s="72">
        <f t="shared" si="42"/>
        <v>3.111111111111111</v>
      </c>
      <c r="K981" s="15" t="s">
        <v>69</v>
      </c>
      <c r="M981" s="2">
        <v>450</v>
      </c>
    </row>
    <row r="982" spans="1:13" s="15" customFormat="1" ht="12.75">
      <c r="A982" s="12"/>
      <c r="B982" s="136">
        <v>1600</v>
      </c>
      <c r="C982" s="12" t="s">
        <v>647</v>
      </c>
      <c r="D982" s="12" t="s">
        <v>16</v>
      </c>
      <c r="E982" s="12" t="s">
        <v>188</v>
      </c>
      <c r="F982" s="71" t="s">
        <v>592</v>
      </c>
      <c r="G982" s="29" t="s">
        <v>417</v>
      </c>
      <c r="H982" s="28">
        <f t="shared" si="41"/>
        <v>-23400</v>
      </c>
      <c r="I982" s="72">
        <f t="shared" si="42"/>
        <v>3.5555555555555554</v>
      </c>
      <c r="K982" s="15" t="s">
        <v>69</v>
      </c>
      <c r="M982" s="2">
        <v>450</v>
      </c>
    </row>
    <row r="983" spans="1:13" s="15" customFormat="1" ht="12.75">
      <c r="A983" s="12"/>
      <c r="B983" s="136">
        <v>1200</v>
      </c>
      <c r="C983" s="12" t="s">
        <v>647</v>
      </c>
      <c r="D983" s="12" t="s">
        <v>16</v>
      </c>
      <c r="E983" s="12" t="s">
        <v>188</v>
      </c>
      <c r="F983" s="71" t="s">
        <v>592</v>
      </c>
      <c r="G983" s="29" t="s">
        <v>36</v>
      </c>
      <c r="H983" s="28">
        <f t="shared" si="41"/>
        <v>-24600</v>
      </c>
      <c r="I983" s="72">
        <f t="shared" si="42"/>
        <v>2.6666666666666665</v>
      </c>
      <c r="K983" s="15" t="s">
        <v>69</v>
      </c>
      <c r="M983" s="2">
        <v>450</v>
      </c>
    </row>
    <row r="984" spans="1:13" s="15" customFormat="1" ht="12.75">
      <c r="A984" s="12"/>
      <c r="B984" s="136">
        <v>1700</v>
      </c>
      <c r="C984" s="12" t="s">
        <v>647</v>
      </c>
      <c r="D984" s="12" t="s">
        <v>16</v>
      </c>
      <c r="E984" s="12" t="s">
        <v>188</v>
      </c>
      <c r="F984" s="71" t="s">
        <v>592</v>
      </c>
      <c r="G984" s="29" t="s">
        <v>464</v>
      </c>
      <c r="H984" s="28">
        <f t="shared" si="41"/>
        <v>-26300</v>
      </c>
      <c r="I984" s="72">
        <f t="shared" si="42"/>
        <v>3.7777777777777777</v>
      </c>
      <c r="K984" s="15" t="s">
        <v>69</v>
      </c>
      <c r="M984" s="2">
        <v>450</v>
      </c>
    </row>
    <row r="985" spans="1:13" s="15" customFormat="1" ht="12.75">
      <c r="A985" s="12"/>
      <c r="B985" s="136">
        <v>500</v>
      </c>
      <c r="C985" s="12" t="s">
        <v>647</v>
      </c>
      <c r="D985" s="12" t="s">
        <v>16</v>
      </c>
      <c r="E985" s="12" t="s">
        <v>188</v>
      </c>
      <c r="F985" s="71" t="s">
        <v>592</v>
      </c>
      <c r="G985" s="29" t="s">
        <v>464</v>
      </c>
      <c r="H985" s="28">
        <f t="shared" si="41"/>
        <v>-26800</v>
      </c>
      <c r="I985" s="72">
        <f t="shared" si="42"/>
        <v>1.1111111111111112</v>
      </c>
      <c r="K985" s="15" t="s">
        <v>69</v>
      </c>
      <c r="M985" s="2">
        <v>450</v>
      </c>
    </row>
    <row r="986" spans="1:13" s="15" customFormat="1" ht="12.75">
      <c r="A986" s="12"/>
      <c r="B986" s="136">
        <v>1300</v>
      </c>
      <c r="C986" s="12" t="s">
        <v>647</v>
      </c>
      <c r="D986" s="12" t="s">
        <v>16</v>
      </c>
      <c r="E986" s="12" t="s">
        <v>188</v>
      </c>
      <c r="F986" s="123" t="s">
        <v>592</v>
      </c>
      <c r="G986" s="29" t="s">
        <v>542</v>
      </c>
      <c r="H986" s="28">
        <f t="shared" si="41"/>
        <v>-28100</v>
      </c>
      <c r="I986" s="72">
        <f t="shared" si="42"/>
        <v>2.888888888888889</v>
      </c>
      <c r="K986" s="15" t="s">
        <v>69</v>
      </c>
      <c r="M986" s="2">
        <v>450</v>
      </c>
    </row>
    <row r="987" spans="1:13" s="15" customFormat="1" ht="12.75">
      <c r="A987" s="12"/>
      <c r="B987" s="136">
        <v>1300</v>
      </c>
      <c r="C987" s="12" t="s">
        <v>647</v>
      </c>
      <c r="D987" s="12" t="s">
        <v>16</v>
      </c>
      <c r="E987" s="12" t="s">
        <v>188</v>
      </c>
      <c r="F987" s="123" t="s">
        <v>592</v>
      </c>
      <c r="G987" s="29" t="s">
        <v>606</v>
      </c>
      <c r="H987" s="28">
        <f t="shared" si="41"/>
        <v>-29400</v>
      </c>
      <c r="I987" s="72">
        <f t="shared" si="42"/>
        <v>2.888888888888889</v>
      </c>
      <c r="K987" s="15" t="s">
        <v>69</v>
      </c>
      <c r="M987" s="2">
        <v>450</v>
      </c>
    </row>
    <row r="988" spans="1:13" s="15" customFormat="1" ht="12.75">
      <c r="A988" s="12"/>
      <c r="B988" s="136">
        <v>1300</v>
      </c>
      <c r="C988" s="12" t="s">
        <v>647</v>
      </c>
      <c r="D988" s="12" t="s">
        <v>16</v>
      </c>
      <c r="E988" s="12" t="s">
        <v>188</v>
      </c>
      <c r="F988" s="123" t="s">
        <v>592</v>
      </c>
      <c r="G988" s="29" t="s">
        <v>430</v>
      </c>
      <c r="H988" s="28">
        <f t="shared" si="41"/>
        <v>-30700</v>
      </c>
      <c r="I988" s="72">
        <f t="shared" si="42"/>
        <v>2.888888888888889</v>
      </c>
      <c r="K988" s="15" t="s">
        <v>69</v>
      </c>
      <c r="M988" s="2">
        <v>450</v>
      </c>
    </row>
    <row r="989" spans="1:13" s="15" customFormat="1" ht="12.75">
      <c r="A989" s="12"/>
      <c r="B989" s="136">
        <v>800</v>
      </c>
      <c r="C989" s="12" t="s">
        <v>647</v>
      </c>
      <c r="D989" s="12" t="s">
        <v>16</v>
      </c>
      <c r="E989" s="12" t="s">
        <v>188</v>
      </c>
      <c r="F989" s="71" t="s">
        <v>592</v>
      </c>
      <c r="G989" s="29" t="s">
        <v>432</v>
      </c>
      <c r="H989" s="28">
        <f t="shared" si="41"/>
        <v>-31500</v>
      </c>
      <c r="I989" s="72">
        <f t="shared" si="42"/>
        <v>1.7777777777777777</v>
      </c>
      <c r="K989" s="15" t="s">
        <v>69</v>
      </c>
      <c r="M989" s="2">
        <v>450</v>
      </c>
    </row>
    <row r="990" spans="1:13" s="15" customFormat="1" ht="12.75">
      <c r="A990" s="12"/>
      <c r="B990" s="136">
        <v>1500</v>
      </c>
      <c r="C990" s="12" t="s">
        <v>647</v>
      </c>
      <c r="D990" s="12" t="s">
        <v>16</v>
      </c>
      <c r="E990" s="12" t="s">
        <v>188</v>
      </c>
      <c r="F990" s="71" t="s">
        <v>592</v>
      </c>
      <c r="G990" s="29" t="s">
        <v>432</v>
      </c>
      <c r="H990" s="28">
        <f t="shared" si="41"/>
        <v>-33000</v>
      </c>
      <c r="I990" s="72">
        <f t="shared" si="42"/>
        <v>3.3333333333333335</v>
      </c>
      <c r="K990" s="15" t="s">
        <v>69</v>
      </c>
      <c r="M990" s="2">
        <v>450</v>
      </c>
    </row>
    <row r="991" spans="1:13" s="15" customFormat="1" ht="12.75">
      <c r="A991" s="1"/>
      <c r="B991" s="141">
        <v>2500</v>
      </c>
      <c r="C991" s="76" t="s">
        <v>647</v>
      </c>
      <c r="D991" s="1" t="s">
        <v>16</v>
      </c>
      <c r="E991" s="1" t="s">
        <v>188</v>
      </c>
      <c r="F991" s="46" t="s">
        <v>648</v>
      </c>
      <c r="G991" s="27" t="s">
        <v>19</v>
      </c>
      <c r="H991" s="28">
        <f t="shared" si="41"/>
        <v>-35500</v>
      </c>
      <c r="I991" s="72">
        <f t="shared" si="42"/>
        <v>5.555555555555555</v>
      </c>
      <c r="J991"/>
      <c r="K991" t="s">
        <v>68</v>
      </c>
      <c r="L991"/>
      <c r="M991" s="2">
        <v>450</v>
      </c>
    </row>
    <row r="992" spans="1:13" s="15" customFormat="1" ht="12.75">
      <c r="A992" s="12"/>
      <c r="B992" s="136">
        <v>1000</v>
      </c>
      <c r="C992" s="12" t="s">
        <v>647</v>
      </c>
      <c r="D992" s="12" t="s">
        <v>16</v>
      </c>
      <c r="E992" s="12" t="s">
        <v>188</v>
      </c>
      <c r="F992" s="71" t="s">
        <v>648</v>
      </c>
      <c r="G992" s="29" t="s">
        <v>19</v>
      </c>
      <c r="H992" s="28">
        <f t="shared" si="41"/>
        <v>-36500</v>
      </c>
      <c r="I992" s="72">
        <f t="shared" si="42"/>
        <v>2.2222222222222223</v>
      </c>
      <c r="K992" s="15" t="s">
        <v>68</v>
      </c>
      <c r="M992" s="2">
        <v>450</v>
      </c>
    </row>
    <row r="993" spans="1:13" s="15" customFormat="1" ht="12.75">
      <c r="A993" s="1"/>
      <c r="B993" s="141">
        <v>1800</v>
      </c>
      <c r="C993" s="1" t="s">
        <v>647</v>
      </c>
      <c r="D993" s="1" t="s">
        <v>16</v>
      </c>
      <c r="E993" s="1" t="s">
        <v>188</v>
      </c>
      <c r="F993" s="46" t="s">
        <v>648</v>
      </c>
      <c r="G993" s="27" t="s">
        <v>20</v>
      </c>
      <c r="H993" s="28">
        <f t="shared" si="41"/>
        <v>-38300</v>
      </c>
      <c r="I993" s="72">
        <f t="shared" si="42"/>
        <v>4</v>
      </c>
      <c r="J993"/>
      <c r="K993" t="s">
        <v>68</v>
      </c>
      <c r="L993"/>
      <c r="M993" s="2">
        <v>450</v>
      </c>
    </row>
    <row r="994" spans="1:13" s="15" customFormat="1" ht="12.75">
      <c r="A994" s="1"/>
      <c r="B994" s="141">
        <v>1400</v>
      </c>
      <c r="C994" s="1" t="s">
        <v>647</v>
      </c>
      <c r="D994" s="1" t="s">
        <v>16</v>
      </c>
      <c r="E994" s="1" t="s">
        <v>188</v>
      </c>
      <c r="F994" s="46" t="s">
        <v>648</v>
      </c>
      <c r="G994" s="27" t="s">
        <v>21</v>
      </c>
      <c r="H994" s="28">
        <f t="shared" si="41"/>
        <v>-39700</v>
      </c>
      <c r="I994" s="72">
        <f t="shared" si="42"/>
        <v>3.111111111111111</v>
      </c>
      <c r="J994"/>
      <c r="K994" t="s">
        <v>68</v>
      </c>
      <c r="L994"/>
      <c r="M994" s="2">
        <v>450</v>
      </c>
    </row>
    <row r="995" spans="1:13" s="15" customFormat="1" ht="12.75">
      <c r="A995" s="1"/>
      <c r="B995" s="141">
        <v>1000</v>
      </c>
      <c r="C995" s="1" t="s">
        <v>647</v>
      </c>
      <c r="D995" s="1" t="s">
        <v>16</v>
      </c>
      <c r="E995" s="1" t="s">
        <v>188</v>
      </c>
      <c r="F995" s="46" t="s">
        <v>648</v>
      </c>
      <c r="G995" s="27" t="s">
        <v>234</v>
      </c>
      <c r="H995" s="28">
        <f t="shared" si="41"/>
        <v>-40700</v>
      </c>
      <c r="I995" s="72">
        <f t="shared" si="42"/>
        <v>2.2222222222222223</v>
      </c>
      <c r="J995"/>
      <c r="K995" t="s">
        <v>68</v>
      </c>
      <c r="L995"/>
      <c r="M995" s="2">
        <v>450</v>
      </c>
    </row>
    <row r="996" spans="1:13" s="15" customFormat="1" ht="12.75">
      <c r="A996" s="1"/>
      <c r="B996" s="141">
        <v>1300</v>
      </c>
      <c r="C996" s="1" t="s">
        <v>647</v>
      </c>
      <c r="D996" s="1" t="s">
        <v>16</v>
      </c>
      <c r="E996" s="1" t="s">
        <v>188</v>
      </c>
      <c r="F996" s="46" t="s">
        <v>648</v>
      </c>
      <c r="G996" s="27" t="s">
        <v>29</v>
      </c>
      <c r="H996" s="28">
        <f t="shared" si="41"/>
        <v>-42000</v>
      </c>
      <c r="I996" s="72">
        <f t="shared" si="42"/>
        <v>2.888888888888889</v>
      </c>
      <c r="J996"/>
      <c r="K996" t="s">
        <v>68</v>
      </c>
      <c r="L996"/>
      <c r="M996" s="2">
        <v>450</v>
      </c>
    </row>
    <row r="997" spans="1:13" s="15" customFormat="1" ht="12.75">
      <c r="A997" s="1"/>
      <c r="B997" s="141">
        <v>1200</v>
      </c>
      <c r="C997" s="1" t="s">
        <v>647</v>
      </c>
      <c r="D997" s="1" t="s">
        <v>16</v>
      </c>
      <c r="E997" s="1" t="s">
        <v>188</v>
      </c>
      <c r="F997" s="46" t="s">
        <v>648</v>
      </c>
      <c r="G997" s="27" t="s">
        <v>30</v>
      </c>
      <c r="H997" s="28">
        <f t="shared" si="41"/>
        <v>-43200</v>
      </c>
      <c r="I997" s="72">
        <f t="shared" si="42"/>
        <v>2.6666666666666665</v>
      </c>
      <c r="J997"/>
      <c r="K997" t="s">
        <v>68</v>
      </c>
      <c r="L997"/>
      <c r="M997" s="2">
        <v>450</v>
      </c>
    </row>
    <row r="998" spans="1:13" s="15" customFormat="1" ht="12.75">
      <c r="A998" s="1"/>
      <c r="B998" s="141">
        <v>1500</v>
      </c>
      <c r="C998" s="76" t="s">
        <v>647</v>
      </c>
      <c r="D998" s="1" t="s">
        <v>16</v>
      </c>
      <c r="E998" s="1" t="s">
        <v>188</v>
      </c>
      <c r="F998" s="46" t="s">
        <v>648</v>
      </c>
      <c r="G998" s="27" t="s">
        <v>30</v>
      </c>
      <c r="H998" s="28">
        <f t="shared" si="41"/>
        <v>-44700</v>
      </c>
      <c r="I998" s="72">
        <f t="shared" si="42"/>
        <v>3.3333333333333335</v>
      </c>
      <c r="J998"/>
      <c r="K998" t="s">
        <v>68</v>
      </c>
      <c r="L998"/>
      <c r="M998" s="2">
        <v>450</v>
      </c>
    </row>
    <row r="999" spans="1:13" s="15" customFormat="1" ht="12.75">
      <c r="A999" s="1"/>
      <c r="B999" s="141">
        <v>1400</v>
      </c>
      <c r="C999" s="1" t="s">
        <v>647</v>
      </c>
      <c r="D999" s="1" t="s">
        <v>16</v>
      </c>
      <c r="E999" s="1" t="s">
        <v>188</v>
      </c>
      <c r="F999" s="46" t="s">
        <v>648</v>
      </c>
      <c r="G999" s="27" t="s">
        <v>32</v>
      </c>
      <c r="H999" s="28">
        <f t="shared" si="41"/>
        <v>-46100</v>
      </c>
      <c r="I999" s="72">
        <f t="shared" si="42"/>
        <v>3.111111111111111</v>
      </c>
      <c r="J999"/>
      <c r="K999" t="s">
        <v>68</v>
      </c>
      <c r="L999"/>
      <c r="M999" s="2">
        <v>450</v>
      </c>
    </row>
    <row r="1000" spans="1:13" s="15" customFormat="1" ht="12.75">
      <c r="A1000" s="1"/>
      <c r="B1000" s="141">
        <v>1400</v>
      </c>
      <c r="C1000" s="1" t="s">
        <v>647</v>
      </c>
      <c r="D1000" s="1" t="s">
        <v>16</v>
      </c>
      <c r="E1000" s="1" t="s">
        <v>188</v>
      </c>
      <c r="F1000" s="46" t="s">
        <v>648</v>
      </c>
      <c r="G1000" s="27" t="s">
        <v>326</v>
      </c>
      <c r="H1000" s="28">
        <f t="shared" si="41"/>
        <v>-47500</v>
      </c>
      <c r="I1000" s="72">
        <f t="shared" si="42"/>
        <v>3.111111111111111</v>
      </c>
      <c r="J1000"/>
      <c r="K1000" t="s">
        <v>68</v>
      </c>
      <c r="L1000"/>
      <c r="M1000" s="2">
        <v>450</v>
      </c>
    </row>
    <row r="1001" spans="1:13" s="15" customFormat="1" ht="12.75">
      <c r="A1001" s="1"/>
      <c r="B1001" s="141">
        <v>1100</v>
      </c>
      <c r="C1001" s="1" t="s">
        <v>647</v>
      </c>
      <c r="D1001" s="1" t="s">
        <v>16</v>
      </c>
      <c r="E1001" s="1" t="s">
        <v>188</v>
      </c>
      <c r="F1001" s="46" t="s">
        <v>648</v>
      </c>
      <c r="G1001" s="27" t="s">
        <v>329</v>
      </c>
      <c r="H1001" s="28">
        <f t="shared" si="41"/>
        <v>-48600</v>
      </c>
      <c r="I1001" s="72">
        <f t="shared" si="42"/>
        <v>2.4444444444444446</v>
      </c>
      <c r="J1001"/>
      <c r="K1001" t="s">
        <v>68</v>
      </c>
      <c r="L1001"/>
      <c r="M1001" s="2">
        <v>450</v>
      </c>
    </row>
    <row r="1002" spans="1:13" s="15" customFormat="1" ht="12.75">
      <c r="A1002" s="1"/>
      <c r="B1002" s="141">
        <v>1500</v>
      </c>
      <c r="C1002" s="76" t="s">
        <v>647</v>
      </c>
      <c r="D1002" s="1" t="s">
        <v>16</v>
      </c>
      <c r="E1002" s="1" t="s">
        <v>188</v>
      </c>
      <c r="F1002" s="46" t="s">
        <v>648</v>
      </c>
      <c r="G1002" s="27" t="s">
        <v>329</v>
      </c>
      <c r="H1002" s="28">
        <f t="shared" si="41"/>
        <v>-50100</v>
      </c>
      <c r="I1002" s="72">
        <f t="shared" si="42"/>
        <v>3.3333333333333335</v>
      </c>
      <c r="J1002"/>
      <c r="K1002" t="s">
        <v>68</v>
      </c>
      <c r="L1002"/>
      <c r="M1002" s="2">
        <v>450</v>
      </c>
    </row>
    <row r="1003" spans="1:13" s="15" customFormat="1" ht="12.75">
      <c r="A1003" s="1"/>
      <c r="B1003" s="141">
        <v>1000</v>
      </c>
      <c r="C1003" s="1" t="s">
        <v>647</v>
      </c>
      <c r="D1003" s="1" t="s">
        <v>16</v>
      </c>
      <c r="E1003" s="1" t="s">
        <v>188</v>
      </c>
      <c r="F1003" s="46" t="s">
        <v>648</v>
      </c>
      <c r="G1003" s="27" t="s">
        <v>333</v>
      </c>
      <c r="H1003" s="28">
        <f t="shared" si="41"/>
        <v>-51100</v>
      </c>
      <c r="I1003" s="72">
        <f t="shared" si="42"/>
        <v>2.2222222222222223</v>
      </c>
      <c r="J1003"/>
      <c r="K1003" t="s">
        <v>68</v>
      </c>
      <c r="L1003" s="269"/>
      <c r="M1003" s="2">
        <v>450</v>
      </c>
    </row>
    <row r="1004" spans="1:13" s="15" customFormat="1" ht="12.75">
      <c r="A1004" s="1"/>
      <c r="B1004" s="141">
        <v>2000</v>
      </c>
      <c r="C1004" s="1" t="s">
        <v>647</v>
      </c>
      <c r="D1004" s="1" t="s">
        <v>16</v>
      </c>
      <c r="E1004" s="1" t="s">
        <v>188</v>
      </c>
      <c r="F1004" s="46" t="s">
        <v>648</v>
      </c>
      <c r="G1004" s="27" t="s">
        <v>33</v>
      </c>
      <c r="H1004" s="28">
        <f t="shared" si="41"/>
        <v>-53100</v>
      </c>
      <c r="I1004" s="72">
        <f t="shared" si="42"/>
        <v>4.444444444444445</v>
      </c>
      <c r="J1004"/>
      <c r="K1004" t="s">
        <v>68</v>
      </c>
      <c r="L1004" s="269"/>
      <c r="M1004" s="2">
        <v>450</v>
      </c>
    </row>
    <row r="1005" spans="1:13" s="15" customFormat="1" ht="12.75">
      <c r="A1005" s="1"/>
      <c r="B1005" s="141">
        <v>2700</v>
      </c>
      <c r="C1005" s="1" t="s">
        <v>647</v>
      </c>
      <c r="D1005" s="1" t="s">
        <v>16</v>
      </c>
      <c r="E1005" s="1" t="s">
        <v>188</v>
      </c>
      <c r="F1005" s="46" t="s">
        <v>648</v>
      </c>
      <c r="G1005" s="27" t="s">
        <v>34</v>
      </c>
      <c r="H1005" s="28">
        <f t="shared" si="41"/>
        <v>-55800</v>
      </c>
      <c r="I1005" s="72">
        <f t="shared" si="42"/>
        <v>6</v>
      </c>
      <c r="J1005"/>
      <c r="K1005" t="s">
        <v>68</v>
      </c>
      <c r="L1005" s="269"/>
      <c r="M1005" s="2">
        <v>450</v>
      </c>
    </row>
    <row r="1006" spans="1:13" s="15" customFormat="1" ht="12.75">
      <c r="A1006" s="1"/>
      <c r="B1006" s="141">
        <v>1900</v>
      </c>
      <c r="C1006" s="1" t="s">
        <v>647</v>
      </c>
      <c r="D1006" s="1" t="s">
        <v>16</v>
      </c>
      <c r="E1006" s="1" t="s">
        <v>188</v>
      </c>
      <c r="F1006" s="46" t="s">
        <v>648</v>
      </c>
      <c r="G1006" s="27" t="s">
        <v>400</v>
      </c>
      <c r="H1006" s="28">
        <f t="shared" si="41"/>
        <v>-57700</v>
      </c>
      <c r="I1006" s="72">
        <f t="shared" si="42"/>
        <v>4.222222222222222</v>
      </c>
      <c r="J1006"/>
      <c r="K1006" t="s">
        <v>68</v>
      </c>
      <c r="L1006"/>
      <c r="M1006" s="2">
        <v>450</v>
      </c>
    </row>
    <row r="1007" spans="1:13" s="15" customFormat="1" ht="12.75">
      <c r="A1007" s="1"/>
      <c r="B1007" s="141">
        <v>1500</v>
      </c>
      <c r="C1007" s="76" t="s">
        <v>647</v>
      </c>
      <c r="D1007" s="1" t="s">
        <v>16</v>
      </c>
      <c r="E1007" s="76" t="s">
        <v>188</v>
      </c>
      <c r="F1007" s="46" t="s">
        <v>648</v>
      </c>
      <c r="G1007" s="27" t="s">
        <v>404</v>
      </c>
      <c r="H1007" s="28">
        <f t="shared" si="41"/>
        <v>-59200</v>
      </c>
      <c r="I1007" s="72">
        <f t="shared" si="42"/>
        <v>3.3333333333333335</v>
      </c>
      <c r="J1007"/>
      <c r="K1007" t="s">
        <v>68</v>
      </c>
      <c r="L1007"/>
      <c r="M1007" s="2">
        <v>450</v>
      </c>
    </row>
    <row r="1008" spans="1:13" s="15" customFormat="1" ht="12.75">
      <c r="A1008" s="1"/>
      <c r="B1008" s="141">
        <v>1000</v>
      </c>
      <c r="C1008" s="1" t="s">
        <v>647</v>
      </c>
      <c r="D1008" s="1" t="s">
        <v>16</v>
      </c>
      <c r="E1008" s="1" t="s">
        <v>188</v>
      </c>
      <c r="F1008" s="46" t="s">
        <v>648</v>
      </c>
      <c r="G1008" s="27" t="s">
        <v>404</v>
      </c>
      <c r="H1008" s="28">
        <f t="shared" si="41"/>
        <v>-60200</v>
      </c>
      <c r="I1008" s="72">
        <f t="shared" si="42"/>
        <v>2.2222222222222223</v>
      </c>
      <c r="J1008"/>
      <c r="K1008" t="s">
        <v>68</v>
      </c>
      <c r="L1008"/>
      <c r="M1008" s="2">
        <v>450</v>
      </c>
    </row>
    <row r="1009" spans="1:13" s="15" customFormat="1" ht="12.75">
      <c r="A1009" s="1"/>
      <c r="B1009" s="141">
        <v>500</v>
      </c>
      <c r="C1009" s="1" t="s">
        <v>647</v>
      </c>
      <c r="D1009" s="1" t="s">
        <v>16</v>
      </c>
      <c r="E1009" s="1" t="s">
        <v>188</v>
      </c>
      <c r="F1009" s="46" t="s">
        <v>648</v>
      </c>
      <c r="G1009" s="27" t="s">
        <v>405</v>
      </c>
      <c r="H1009" s="28">
        <f t="shared" si="41"/>
        <v>-60700</v>
      </c>
      <c r="I1009" s="72">
        <f t="shared" si="42"/>
        <v>1.1111111111111112</v>
      </c>
      <c r="J1009"/>
      <c r="K1009" t="s">
        <v>68</v>
      </c>
      <c r="L1009"/>
      <c r="M1009" s="2">
        <v>450</v>
      </c>
    </row>
    <row r="1010" spans="1:13" s="15" customFormat="1" ht="12.75">
      <c r="A1010" s="1"/>
      <c r="B1010" s="141">
        <v>1000</v>
      </c>
      <c r="C1010" s="1" t="s">
        <v>647</v>
      </c>
      <c r="D1010" s="1" t="s">
        <v>16</v>
      </c>
      <c r="E1010" s="1" t="s">
        <v>188</v>
      </c>
      <c r="F1010" s="46" t="s">
        <v>648</v>
      </c>
      <c r="G1010" s="27" t="s">
        <v>406</v>
      </c>
      <c r="H1010" s="28">
        <f t="shared" si="41"/>
        <v>-61700</v>
      </c>
      <c r="I1010" s="72">
        <f t="shared" si="42"/>
        <v>2.2222222222222223</v>
      </c>
      <c r="J1010"/>
      <c r="K1010" t="s">
        <v>68</v>
      </c>
      <c r="L1010"/>
      <c r="M1010" s="2">
        <v>450</v>
      </c>
    </row>
    <row r="1011" spans="1:13" s="15" customFormat="1" ht="12.75">
      <c r="A1011" s="12"/>
      <c r="B1011" s="141">
        <v>500</v>
      </c>
      <c r="C1011" s="1" t="s">
        <v>647</v>
      </c>
      <c r="D1011" s="1" t="s">
        <v>16</v>
      </c>
      <c r="E1011" s="1" t="s">
        <v>188</v>
      </c>
      <c r="F1011" s="46" t="s">
        <v>648</v>
      </c>
      <c r="G1011" s="27" t="s">
        <v>35</v>
      </c>
      <c r="H1011" s="28">
        <f t="shared" si="41"/>
        <v>-62200</v>
      </c>
      <c r="I1011" s="72">
        <f t="shared" si="42"/>
        <v>1.1111111111111112</v>
      </c>
      <c r="J1011"/>
      <c r="K1011" t="s">
        <v>68</v>
      </c>
      <c r="M1011" s="2">
        <v>450</v>
      </c>
    </row>
    <row r="1012" spans="1:13" s="15" customFormat="1" ht="12.75">
      <c r="A1012" s="12"/>
      <c r="B1012" s="136">
        <v>1500</v>
      </c>
      <c r="C1012" s="12" t="s">
        <v>647</v>
      </c>
      <c r="D1012" s="12" t="s">
        <v>16</v>
      </c>
      <c r="E1012" s="12" t="s">
        <v>188</v>
      </c>
      <c r="F1012" s="71" t="s">
        <v>648</v>
      </c>
      <c r="G1012" s="29" t="s">
        <v>417</v>
      </c>
      <c r="H1012" s="28">
        <f t="shared" si="41"/>
        <v>-63700</v>
      </c>
      <c r="I1012" s="72">
        <f t="shared" si="42"/>
        <v>3.3333333333333335</v>
      </c>
      <c r="K1012" s="15" t="s">
        <v>68</v>
      </c>
      <c r="M1012" s="2">
        <v>450</v>
      </c>
    </row>
    <row r="1013" spans="1:13" s="15" customFormat="1" ht="12.75">
      <c r="A1013" s="1"/>
      <c r="B1013" s="141">
        <v>500</v>
      </c>
      <c r="C1013" s="1" t="s">
        <v>647</v>
      </c>
      <c r="D1013" s="1" t="s">
        <v>16</v>
      </c>
      <c r="E1013" s="1" t="s">
        <v>188</v>
      </c>
      <c r="F1013" s="46" t="s">
        <v>648</v>
      </c>
      <c r="G1013" s="27" t="s">
        <v>464</v>
      </c>
      <c r="H1013" s="28">
        <f t="shared" si="41"/>
        <v>-64200</v>
      </c>
      <c r="I1013" s="72">
        <f t="shared" si="42"/>
        <v>1.1111111111111112</v>
      </c>
      <c r="J1013"/>
      <c r="K1013" t="s">
        <v>68</v>
      </c>
      <c r="L1013"/>
      <c r="M1013" s="2">
        <v>450</v>
      </c>
    </row>
    <row r="1014" spans="1:13" s="15" customFormat="1" ht="12.75">
      <c r="A1014" s="12"/>
      <c r="B1014" s="141">
        <v>500</v>
      </c>
      <c r="C1014" s="1" t="s">
        <v>647</v>
      </c>
      <c r="D1014" s="1" t="s">
        <v>16</v>
      </c>
      <c r="E1014" s="1" t="s">
        <v>188</v>
      </c>
      <c r="F1014" s="46" t="s">
        <v>648</v>
      </c>
      <c r="G1014" s="27" t="s">
        <v>65</v>
      </c>
      <c r="H1014" s="28">
        <f t="shared" si="41"/>
        <v>-64700</v>
      </c>
      <c r="I1014" s="72">
        <f t="shared" si="42"/>
        <v>1.1111111111111112</v>
      </c>
      <c r="J1014"/>
      <c r="K1014" t="s">
        <v>68</v>
      </c>
      <c r="M1014" s="2">
        <v>450</v>
      </c>
    </row>
    <row r="1015" spans="1:13" s="15" customFormat="1" ht="12.75">
      <c r="A1015" s="1"/>
      <c r="B1015" s="141">
        <v>1000</v>
      </c>
      <c r="C1015" s="1" t="s">
        <v>647</v>
      </c>
      <c r="D1015" s="1" t="s">
        <v>16</v>
      </c>
      <c r="E1015" s="1" t="s">
        <v>188</v>
      </c>
      <c r="F1015" s="46" t="s">
        <v>648</v>
      </c>
      <c r="G1015" s="27" t="s">
        <v>430</v>
      </c>
      <c r="H1015" s="28">
        <f t="shared" si="41"/>
        <v>-65700</v>
      </c>
      <c r="I1015" s="72">
        <f t="shared" si="42"/>
        <v>2.2222222222222223</v>
      </c>
      <c r="J1015"/>
      <c r="K1015" t="s">
        <v>68</v>
      </c>
      <c r="L1015"/>
      <c r="M1015" s="2">
        <v>450</v>
      </c>
    </row>
    <row r="1016" spans="1:13" s="15" customFormat="1" ht="12.75">
      <c r="A1016" s="1"/>
      <c r="B1016" s="141">
        <v>1400</v>
      </c>
      <c r="C1016" s="1" t="s">
        <v>647</v>
      </c>
      <c r="D1016" s="1" t="s">
        <v>16</v>
      </c>
      <c r="E1016" s="1" t="s">
        <v>188</v>
      </c>
      <c r="F1016" s="46" t="s">
        <v>648</v>
      </c>
      <c r="G1016" s="27" t="s">
        <v>430</v>
      </c>
      <c r="H1016" s="28">
        <f t="shared" si="41"/>
        <v>-67100</v>
      </c>
      <c r="I1016" s="72">
        <f t="shared" si="42"/>
        <v>3.111111111111111</v>
      </c>
      <c r="J1016"/>
      <c r="K1016" t="s">
        <v>68</v>
      </c>
      <c r="L1016"/>
      <c r="M1016" s="2">
        <v>450</v>
      </c>
    </row>
    <row r="1017" spans="1:13" s="15" customFormat="1" ht="12.75">
      <c r="A1017" s="12"/>
      <c r="B1017" s="141">
        <v>1800</v>
      </c>
      <c r="C1017" s="1" t="s">
        <v>647</v>
      </c>
      <c r="D1017" s="1" t="s">
        <v>16</v>
      </c>
      <c r="E1017" s="1" t="s">
        <v>188</v>
      </c>
      <c r="F1017" s="46" t="s">
        <v>648</v>
      </c>
      <c r="G1017" s="27" t="s">
        <v>432</v>
      </c>
      <c r="H1017" s="28">
        <f t="shared" si="41"/>
        <v>-68900</v>
      </c>
      <c r="I1017" s="72">
        <f t="shared" si="42"/>
        <v>4</v>
      </c>
      <c r="K1017" s="15" t="s">
        <v>68</v>
      </c>
      <c r="M1017" s="2">
        <v>450</v>
      </c>
    </row>
    <row r="1018" spans="1:13" s="15" customFormat="1" ht="12.75">
      <c r="A1018" s="12"/>
      <c r="B1018" s="141">
        <v>1400</v>
      </c>
      <c r="C1018" s="1" t="s">
        <v>647</v>
      </c>
      <c r="D1018" s="1" t="s">
        <v>16</v>
      </c>
      <c r="E1018" s="1" t="s">
        <v>188</v>
      </c>
      <c r="F1018" s="46" t="s">
        <v>648</v>
      </c>
      <c r="G1018" s="27" t="s">
        <v>434</v>
      </c>
      <c r="H1018" s="28">
        <f aca="true" t="shared" si="43" ref="H1018:H1081">H1017-B1018</f>
        <v>-70300</v>
      </c>
      <c r="I1018" s="72">
        <f aca="true" t="shared" si="44" ref="I1018:I1081">+B1018/M1018</f>
        <v>3.111111111111111</v>
      </c>
      <c r="J1018"/>
      <c r="K1018" t="s">
        <v>68</v>
      </c>
      <c r="M1018" s="2">
        <v>450</v>
      </c>
    </row>
    <row r="1019" spans="1:13" s="15" customFormat="1" ht="12.75">
      <c r="A1019" s="12"/>
      <c r="B1019" s="141">
        <v>1500</v>
      </c>
      <c r="C1019" s="76" t="s">
        <v>647</v>
      </c>
      <c r="D1019" s="1" t="s">
        <v>16</v>
      </c>
      <c r="E1019" s="76" t="s">
        <v>188</v>
      </c>
      <c r="F1019" s="46" t="s">
        <v>648</v>
      </c>
      <c r="G1019" s="27" t="s">
        <v>434</v>
      </c>
      <c r="H1019" s="28">
        <f t="shared" si="43"/>
        <v>-71800</v>
      </c>
      <c r="I1019" s="72">
        <f t="shared" si="44"/>
        <v>3.3333333333333335</v>
      </c>
      <c r="J1019"/>
      <c r="K1019" t="s">
        <v>68</v>
      </c>
      <c r="M1019" s="2">
        <v>450</v>
      </c>
    </row>
    <row r="1020" spans="2:13" ht="12.75">
      <c r="B1020" s="136">
        <v>1500</v>
      </c>
      <c r="C1020" s="1" t="s">
        <v>647</v>
      </c>
      <c r="D1020" s="12" t="s">
        <v>16</v>
      </c>
      <c r="E1020" s="1" t="s">
        <v>188</v>
      </c>
      <c r="F1020" s="46" t="s">
        <v>649</v>
      </c>
      <c r="G1020" s="30" t="s">
        <v>32</v>
      </c>
      <c r="H1020" s="28">
        <f t="shared" si="43"/>
        <v>-73300</v>
      </c>
      <c r="I1020" s="72">
        <f t="shared" si="44"/>
        <v>3.3333333333333335</v>
      </c>
      <c r="K1020" s="75" t="s">
        <v>644</v>
      </c>
      <c r="M1020" s="2">
        <v>450</v>
      </c>
    </row>
    <row r="1021" spans="1:13" s="15" customFormat="1" ht="12.75">
      <c r="A1021" s="12"/>
      <c r="B1021" s="136">
        <v>1500</v>
      </c>
      <c r="C1021" s="12" t="s">
        <v>647</v>
      </c>
      <c r="D1021" s="12" t="s">
        <v>16</v>
      </c>
      <c r="E1021" s="12" t="s">
        <v>188</v>
      </c>
      <c r="F1021" s="71" t="s">
        <v>649</v>
      </c>
      <c r="G1021" s="29" t="s">
        <v>326</v>
      </c>
      <c r="H1021" s="28">
        <f t="shared" si="43"/>
        <v>-74800</v>
      </c>
      <c r="I1021" s="72">
        <f t="shared" si="44"/>
        <v>3.3333333333333335</v>
      </c>
      <c r="K1021" s="74" t="s">
        <v>644</v>
      </c>
      <c r="M1021" s="2">
        <v>450</v>
      </c>
    </row>
    <row r="1022" spans="1:13" s="15" customFormat="1" ht="12.75">
      <c r="A1022" s="1"/>
      <c r="B1022" s="141">
        <v>1700</v>
      </c>
      <c r="C1022" s="1" t="s">
        <v>647</v>
      </c>
      <c r="D1022" s="1" t="s">
        <v>16</v>
      </c>
      <c r="E1022" s="1" t="s">
        <v>188</v>
      </c>
      <c r="F1022" s="46" t="s">
        <v>572</v>
      </c>
      <c r="G1022" s="27" t="s">
        <v>18</v>
      </c>
      <c r="H1022" s="28">
        <f t="shared" si="43"/>
        <v>-76500</v>
      </c>
      <c r="I1022" s="72">
        <f t="shared" si="44"/>
        <v>3.7777777777777777</v>
      </c>
      <c r="J1022"/>
      <c r="K1022" t="s">
        <v>53</v>
      </c>
      <c r="L1022"/>
      <c r="M1022" s="2">
        <v>450</v>
      </c>
    </row>
    <row r="1023" spans="1:13" s="15" customFormat="1" ht="12.75">
      <c r="A1023" s="1"/>
      <c r="B1023" s="141">
        <v>1100</v>
      </c>
      <c r="C1023" s="1" t="s">
        <v>647</v>
      </c>
      <c r="D1023" s="1" t="s">
        <v>16</v>
      </c>
      <c r="E1023" s="1" t="s">
        <v>188</v>
      </c>
      <c r="F1023" s="46" t="s">
        <v>572</v>
      </c>
      <c r="G1023" s="27" t="s">
        <v>19</v>
      </c>
      <c r="H1023" s="28">
        <f t="shared" si="43"/>
        <v>-77600</v>
      </c>
      <c r="I1023" s="72">
        <f t="shared" si="44"/>
        <v>2.4444444444444446</v>
      </c>
      <c r="J1023"/>
      <c r="K1023" t="s">
        <v>53</v>
      </c>
      <c r="L1023"/>
      <c r="M1023" s="2">
        <v>450</v>
      </c>
    </row>
    <row r="1024" spans="1:13" s="15" customFormat="1" ht="12.75">
      <c r="A1024" s="1"/>
      <c r="B1024" s="141">
        <v>1600</v>
      </c>
      <c r="C1024" s="1" t="s">
        <v>647</v>
      </c>
      <c r="D1024" s="1" t="s">
        <v>16</v>
      </c>
      <c r="E1024" s="1" t="s">
        <v>188</v>
      </c>
      <c r="F1024" s="46" t="s">
        <v>572</v>
      </c>
      <c r="G1024" s="27" t="s">
        <v>20</v>
      </c>
      <c r="H1024" s="28">
        <f t="shared" si="43"/>
        <v>-79200</v>
      </c>
      <c r="I1024" s="72">
        <f t="shared" si="44"/>
        <v>3.5555555555555554</v>
      </c>
      <c r="J1024"/>
      <c r="K1024" t="s">
        <v>53</v>
      </c>
      <c r="L1024"/>
      <c r="M1024" s="2">
        <v>450</v>
      </c>
    </row>
    <row r="1025" spans="1:13" s="15" customFormat="1" ht="12.75">
      <c r="A1025" s="1"/>
      <c r="B1025" s="141">
        <v>1500</v>
      </c>
      <c r="C1025" s="1" t="s">
        <v>647</v>
      </c>
      <c r="D1025" s="1" t="s">
        <v>16</v>
      </c>
      <c r="E1025" s="1" t="s">
        <v>188</v>
      </c>
      <c r="F1025" s="46" t="s">
        <v>572</v>
      </c>
      <c r="G1025" s="27" t="s">
        <v>21</v>
      </c>
      <c r="H1025" s="28">
        <f t="shared" si="43"/>
        <v>-80700</v>
      </c>
      <c r="I1025" s="72">
        <f t="shared" si="44"/>
        <v>3.3333333333333335</v>
      </c>
      <c r="J1025"/>
      <c r="K1025" t="s">
        <v>53</v>
      </c>
      <c r="L1025"/>
      <c r="M1025" s="2">
        <v>450</v>
      </c>
    </row>
    <row r="1026" spans="1:13" s="15" customFormat="1" ht="12.75">
      <c r="A1026" s="1"/>
      <c r="B1026" s="136">
        <v>1800</v>
      </c>
      <c r="C1026" s="1" t="s">
        <v>647</v>
      </c>
      <c r="D1026" s="12" t="s">
        <v>16</v>
      </c>
      <c r="E1026" s="1" t="s">
        <v>188</v>
      </c>
      <c r="F1026" s="46" t="s">
        <v>572</v>
      </c>
      <c r="G1026" s="30" t="s">
        <v>234</v>
      </c>
      <c r="H1026" s="28">
        <f t="shared" si="43"/>
        <v>-82500</v>
      </c>
      <c r="I1026" s="72">
        <f t="shared" si="44"/>
        <v>4</v>
      </c>
      <c r="J1026"/>
      <c r="K1026" t="s">
        <v>53</v>
      </c>
      <c r="L1026"/>
      <c r="M1026" s="2">
        <v>450</v>
      </c>
    </row>
    <row r="1027" spans="1:13" s="15" customFormat="1" ht="12.75">
      <c r="A1027" s="1"/>
      <c r="B1027" s="136">
        <v>1900</v>
      </c>
      <c r="C1027" s="65" t="s">
        <v>647</v>
      </c>
      <c r="D1027" s="12" t="s">
        <v>16</v>
      </c>
      <c r="E1027" s="65" t="s">
        <v>188</v>
      </c>
      <c r="F1027" s="46" t="s">
        <v>572</v>
      </c>
      <c r="G1027" s="30" t="s">
        <v>29</v>
      </c>
      <c r="H1027" s="28">
        <f t="shared" si="43"/>
        <v>-84400</v>
      </c>
      <c r="I1027" s="72">
        <f t="shared" si="44"/>
        <v>4.222222222222222</v>
      </c>
      <c r="J1027"/>
      <c r="K1027" t="s">
        <v>53</v>
      </c>
      <c r="L1027"/>
      <c r="M1027" s="2">
        <v>450</v>
      </c>
    </row>
    <row r="1028" spans="1:13" s="15" customFormat="1" ht="12.75">
      <c r="A1028" s="1"/>
      <c r="B1028" s="136">
        <v>1700</v>
      </c>
      <c r="C1028" s="65" t="s">
        <v>647</v>
      </c>
      <c r="D1028" s="12" t="s">
        <v>16</v>
      </c>
      <c r="E1028" s="65" t="s">
        <v>188</v>
      </c>
      <c r="F1028" s="46" t="s">
        <v>572</v>
      </c>
      <c r="G1028" s="30" t="s">
        <v>30</v>
      </c>
      <c r="H1028" s="28">
        <f t="shared" si="43"/>
        <v>-86100</v>
      </c>
      <c r="I1028" s="72">
        <f t="shared" si="44"/>
        <v>3.7777777777777777</v>
      </c>
      <c r="J1028"/>
      <c r="K1028" t="s">
        <v>53</v>
      </c>
      <c r="L1028"/>
      <c r="M1028" s="2">
        <v>450</v>
      </c>
    </row>
    <row r="1029" spans="1:13" s="15" customFormat="1" ht="12.75">
      <c r="A1029" s="12"/>
      <c r="B1029" s="136">
        <v>1400</v>
      </c>
      <c r="C1029" s="12" t="s">
        <v>647</v>
      </c>
      <c r="D1029" s="12" t="s">
        <v>16</v>
      </c>
      <c r="E1029" s="12" t="s">
        <v>188</v>
      </c>
      <c r="F1029" s="46" t="s">
        <v>572</v>
      </c>
      <c r="G1029" s="29" t="s">
        <v>32</v>
      </c>
      <c r="H1029" s="28">
        <f t="shared" si="43"/>
        <v>-87500</v>
      </c>
      <c r="I1029" s="72">
        <f t="shared" si="44"/>
        <v>3.111111111111111</v>
      </c>
      <c r="K1029" t="s">
        <v>53</v>
      </c>
      <c r="M1029" s="2">
        <v>450</v>
      </c>
    </row>
    <row r="1030" spans="1:13" s="15" customFormat="1" ht="12.75">
      <c r="A1030" s="1"/>
      <c r="B1030" s="141">
        <v>1500</v>
      </c>
      <c r="C1030" s="76" t="s">
        <v>647</v>
      </c>
      <c r="D1030" s="65" t="s">
        <v>16</v>
      </c>
      <c r="E1030" s="76" t="s">
        <v>188</v>
      </c>
      <c r="F1030" s="73" t="s">
        <v>572</v>
      </c>
      <c r="G1030" s="77" t="s">
        <v>326</v>
      </c>
      <c r="H1030" s="28">
        <f t="shared" si="43"/>
        <v>-89000</v>
      </c>
      <c r="I1030" s="72">
        <f t="shared" si="44"/>
        <v>3.3333333333333335</v>
      </c>
      <c r="J1030"/>
      <c r="K1030" t="s">
        <v>53</v>
      </c>
      <c r="L1030"/>
      <c r="M1030" s="2">
        <v>450</v>
      </c>
    </row>
    <row r="1031" spans="1:13" s="15" customFormat="1" ht="12.75">
      <c r="A1031" s="1"/>
      <c r="B1031" s="141">
        <v>1900</v>
      </c>
      <c r="C1031" s="76" t="s">
        <v>647</v>
      </c>
      <c r="D1031" s="65" t="s">
        <v>16</v>
      </c>
      <c r="E1031" s="76" t="s">
        <v>188</v>
      </c>
      <c r="F1031" s="73" t="s">
        <v>572</v>
      </c>
      <c r="G1031" s="77" t="s">
        <v>329</v>
      </c>
      <c r="H1031" s="28">
        <f t="shared" si="43"/>
        <v>-90900</v>
      </c>
      <c r="I1031" s="72">
        <f t="shared" si="44"/>
        <v>4.222222222222222</v>
      </c>
      <c r="J1031"/>
      <c r="K1031" t="s">
        <v>53</v>
      </c>
      <c r="L1031"/>
      <c r="M1031" s="2">
        <v>450</v>
      </c>
    </row>
    <row r="1032" spans="1:13" s="15" customFormat="1" ht="12.75">
      <c r="A1032" s="1"/>
      <c r="B1032" s="141">
        <v>1800</v>
      </c>
      <c r="C1032" s="76" t="s">
        <v>647</v>
      </c>
      <c r="D1032" s="65" t="s">
        <v>16</v>
      </c>
      <c r="E1032" s="76" t="s">
        <v>188</v>
      </c>
      <c r="F1032" s="73" t="s">
        <v>572</v>
      </c>
      <c r="G1032" s="77" t="s">
        <v>333</v>
      </c>
      <c r="H1032" s="28">
        <f t="shared" si="43"/>
        <v>-92700</v>
      </c>
      <c r="I1032" s="72">
        <f t="shared" si="44"/>
        <v>4</v>
      </c>
      <c r="J1032"/>
      <c r="K1032" t="s">
        <v>53</v>
      </c>
      <c r="L1032"/>
      <c r="M1032" s="2">
        <v>450</v>
      </c>
    </row>
    <row r="1033" spans="1:13" s="15" customFormat="1" ht="12.75">
      <c r="A1033" s="12"/>
      <c r="B1033" s="136">
        <v>1850</v>
      </c>
      <c r="C1033" s="65" t="s">
        <v>647</v>
      </c>
      <c r="D1033" s="65" t="s">
        <v>16</v>
      </c>
      <c r="E1033" s="65" t="s">
        <v>188</v>
      </c>
      <c r="F1033" s="123" t="s">
        <v>572</v>
      </c>
      <c r="G1033" s="30" t="s">
        <v>33</v>
      </c>
      <c r="H1033" s="28">
        <f t="shared" si="43"/>
        <v>-94550</v>
      </c>
      <c r="I1033" s="72">
        <f t="shared" si="44"/>
        <v>4.111111111111111</v>
      </c>
      <c r="K1033" s="15" t="s">
        <v>53</v>
      </c>
      <c r="M1033" s="2">
        <v>450</v>
      </c>
    </row>
    <row r="1034" spans="1:13" s="15" customFormat="1" ht="12.75">
      <c r="A1034" s="1"/>
      <c r="B1034" s="141">
        <v>1900</v>
      </c>
      <c r="C1034" s="76" t="s">
        <v>647</v>
      </c>
      <c r="D1034" s="65" t="s">
        <v>16</v>
      </c>
      <c r="E1034" s="76" t="s">
        <v>188</v>
      </c>
      <c r="F1034" s="73" t="s">
        <v>572</v>
      </c>
      <c r="G1034" s="77" t="s">
        <v>34</v>
      </c>
      <c r="H1034" s="28">
        <f t="shared" si="43"/>
        <v>-96450</v>
      </c>
      <c r="I1034" s="72">
        <f t="shared" si="44"/>
        <v>4.222222222222222</v>
      </c>
      <c r="J1034"/>
      <c r="K1034" t="s">
        <v>53</v>
      </c>
      <c r="L1034"/>
      <c r="M1034" s="2">
        <v>450</v>
      </c>
    </row>
    <row r="1035" spans="1:13" s="15" customFormat="1" ht="12.75">
      <c r="A1035" s="1"/>
      <c r="B1035" s="141">
        <v>1700</v>
      </c>
      <c r="C1035" s="76" t="s">
        <v>647</v>
      </c>
      <c r="D1035" s="65" t="s">
        <v>16</v>
      </c>
      <c r="E1035" s="76" t="s">
        <v>188</v>
      </c>
      <c r="F1035" s="73" t="s">
        <v>572</v>
      </c>
      <c r="G1035" s="77" t="s">
        <v>400</v>
      </c>
      <c r="H1035" s="28">
        <f t="shared" si="43"/>
        <v>-98150</v>
      </c>
      <c r="I1035" s="72">
        <f t="shared" si="44"/>
        <v>3.7777777777777777</v>
      </c>
      <c r="J1035"/>
      <c r="K1035" t="s">
        <v>53</v>
      </c>
      <c r="L1035"/>
      <c r="M1035" s="2">
        <v>450</v>
      </c>
    </row>
    <row r="1036" spans="1:13" s="15" customFormat="1" ht="12.75">
      <c r="A1036" s="1"/>
      <c r="B1036" s="141">
        <v>1800</v>
      </c>
      <c r="C1036" s="76" t="s">
        <v>647</v>
      </c>
      <c r="D1036" s="65" t="s">
        <v>16</v>
      </c>
      <c r="E1036" s="76" t="s">
        <v>188</v>
      </c>
      <c r="F1036" s="73" t="s">
        <v>572</v>
      </c>
      <c r="G1036" s="77" t="s">
        <v>404</v>
      </c>
      <c r="H1036" s="28">
        <f t="shared" si="43"/>
        <v>-99950</v>
      </c>
      <c r="I1036" s="72">
        <f t="shared" si="44"/>
        <v>4</v>
      </c>
      <c r="J1036"/>
      <c r="K1036" t="s">
        <v>53</v>
      </c>
      <c r="L1036"/>
      <c r="M1036" s="2">
        <v>450</v>
      </c>
    </row>
    <row r="1037" spans="1:13" s="15" customFormat="1" ht="12.75">
      <c r="A1037" s="1"/>
      <c r="B1037" s="141">
        <v>1600</v>
      </c>
      <c r="C1037" s="76" t="s">
        <v>647</v>
      </c>
      <c r="D1037" s="65" t="s">
        <v>16</v>
      </c>
      <c r="E1037" s="76" t="s">
        <v>188</v>
      </c>
      <c r="F1037" s="73" t="s">
        <v>572</v>
      </c>
      <c r="G1037" s="77" t="s">
        <v>405</v>
      </c>
      <c r="H1037" s="28">
        <f t="shared" si="43"/>
        <v>-101550</v>
      </c>
      <c r="I1037" s="72">
        <f t="shared" si="44"/>
        <v>3.5555555555555554</v>
      </c>
      <c r="J1037"/>
      <c r="K1037" t="s">
        <v>53</v>
      </c>
      <c r="L1037"/>
      <c r="M1037" s="2">
        <v>450</v>
      </c>
    </row>
    <row r="1038" spans="1:13" s="15" customFormat="1" ht="12.75">
      <c r="A1038" s="1"/>
      <c r="B1038" s="141">
        <v>1400</v>
      </c>
      <c r="C1038" s="76" t="s">
        <v>647</v>
      </c>
      <c r="D1038" s="76" t="s">
        <v>16</v>
      </c>
      <c r="E1038" s="76" t="s">
        <v>188</v>
      </c>
      <c r="F1038" s="73" t="s">
        <v>572</v>
      </c>
      <c r="G1038" s="77" t="s">
        <v>35</v>
      </c>
      <c r="H1038" s="28">
        <f t="shared" si="43"/>
        <v>-102950</v>
      </c>
      <c r="I1038" s="72">
        <f t="shared" si="44"/>
        <v>3.111111111111111</v>
      </c>
      <c r="J1038"/>
      <c r="K1038" t="s">
        <v>53</v>
      </c>
      <c r="L1038"/>
      <c r="M1038" s="2">
        <v>450</v>
      </c>
    </row>
    <row r="1039" spans="1:13" s="15" customFormat="1" ht="12.75">
      <c r="A1039" s="1"/>
      <c r="B1039" s="141">
        <v>1600</v>
      </c>
      <c r="C1039" s="76" t="s">
        <v>647</v>
      </c>
      <c r="D1039" s="76" t="s">
        <v>16</v>
      </c>
      <c r="E1039" s="76" t="s">
        <v>188</v>
      </c>
      <c r="F1039" s="73" t="s">
        <v>572</v>
      </c>
      <c r="G1039" s="77" t="s">
        <v>434</v>
      </c>
      <c r="H1039" s="28">
        <f t="shared" si="43"/>
        <v>-104550</v>
      </c>
      <c r="I1039" s="72">
        <f t="shared" si="44"/>
        <v>3.5555555555555554</v>
      </c>
      <c r="J1039"/>
      <c r="K1039" t="s">
        <v>53</v>
      </c>
      <c r="L1039"/>
      <c r="M1039" s="2">
        <v>450</v>
      </c>
    </row>
    <row r="1040" spans="1:13" s="15" customFormat="1" ht="12.75">
      <c r="A1040" s="1"/>
      <c r="B1040" s="141">
        <v>1500</v>
      </c>
      <c r="C1040" s="76" t="s">
        <v>647</v>
      </c>
      <c r="D1040" s="76" t="s">
        <v>16</v>
      </c>
      <c r="E1040" s="76" t="s">
        <v>188</v>
      </c>
      <c r="F1040" s="73" t="s">
        <v>572</v>
      </c>
      <c r="G1040" s="77" t="s">
        <v>37</v>
      </c>
      <c r="H1040" s="28">
        <f t="shared" si="43"/>
        <v>-106050</v>
      </c>
      <c r="I1040" s="72">
        <f t="shared" si="44"/>
        <v>3.3333333333333335</v>
      </c>
      <c r="J1040"/>
      <c r="K1040" t="s">
        <v>53</v>
      </c>
      <c r="L1040"/>
      <c r="M1040" s="2">
        <v>450</v>
      </c>
    </row>
    <row r="1041" spans="1:13" s="15" customFormat="1" ht="12.75">
      <c r="A1041" s="1"/>
      <c r="B1041" s="141">
        <v>1100</v>
      </c>
      <c r="C1041" s="1" t="s">
        <v>647</v>
      </c>
      <c r="D1041" s="12" t="s">
        <v>16</v>
      </c>
      <c r="E1041" s="1" t="s">
        <v>188</v>
      </c>
      <c r="F1041" s="46" t="s">
        <v>650</v>
      </c>
      <c r="G1041" s="27" t="s">
        <v>18</v>
      </c>
      <c r="H1041" s="28">
        <f t="shared" si="43"/>
        <v>-107150</v>
      </c>
      <c r="I1041" s="72">
        <f t="shared" si="44"/>
        <v>2.4444444444444446</v>
      </c>
      <c r="J1041"/>
      <c r="K1041" s="75" t="s">
        <v>70</v>
      </c>
      <c r="L1041"/>
      <c r="M1041" s="2">
        <v>450</v>
      </c>
    </row>
    <row r="1042" spans="1:13" s="15" customFormat="1" ht="12.75">
      <c r="A1042" s="12"/>
      <c r="B1042" s="136">
        <v>1000</v>
      </c>
      <c r="C1042" s="12" t="s">
        <v>647</v>
      </c>
      <c r="D1042" s="12" t="s">
        <v>16</v>
      </c>
      <c r="E1042" s="12" t="s">
        <v>188</v>
      </c>
      <c r="F1042" s="71" t="s">
        <v>650</v>
      </c>
      <c r="G1042" s="29" t="s">
        <v>19</v>
      </c>
      <c r="H1042" s="28">
        <f t="shared" si="43"/>
        <v>-108150</v>
      </c>
      <c r="I1042" s="72">
        <f t="shared" si="44"/>
        <v>2.2222222222222223</v>
      </c>
      <c r="K1042" s="75" t="s">
        <v>70</v>
      </c>
      <c r="M1042" s="2">
        <v>450</v>
      </c>
    </row>
    <row r="1043" spans="1:13" s="15" customFormat="1" ht="12.75">
      <c r="A1043" s="12"/>
      <c r="B1043" s="136">
        <v>1000</v>
      </c>
      <c r="C1043" s="265" t="s">
        <v>647</v>
      </c>
      <c r="D1043" s="12" t="s">
        <v>16</v>
      </c>
      <c r="E1043" s="12" t="s">
        <v>188</v>
      </c>
      <c r="F1043" s="71" t="s">
        <v>650</v>
      </c>
      <c r="G1043" s="29" t="s">
        <v>20</v>
      </c>
      <c r="H1043" s="28">
        <f t="shared" si="43"/>
        <v>-109150</v>
      </c>
      <c r="I1043" s="72">
        <f t="shared" si="44"/>
        <v>2.2222222222222223</v>
      </c>
      <c r="K1043" s="75" t="s">
        <v>70</v>
      </c>
      <c r="M1043" s="2">
        <v>450</v>
      </c>
    </row>
    <row r="1044" spans="1:13" s="15" customFormat="1" ht="12.75">
      <c r="A1044" s="12"/>
      <c r="B1044" s="136">
        <v>1600</v>
      </c>
      <c r="C1044" s="12" t="s">
        <v>647</v>
      </c>
      <c r="D1044" s="12" t="s">
        <v>16</v>
      </c>
      <c r="E1044" s="12" t="s">
        <v>188</v>
      </c>
      <c r="F1044" s="71" t="s">
        <v>650</v>
      </c>
      <c r="G1044" s="29" t="s">
        <v>21</v>
      </c>
      <c r="H1044" s="28">
        <f t="shared" si="43"/>
        <v>-110750</v>
      </c>
      <c r="I1044" s="72">
        <f t="shared" si="44"/>
        <v>3.5555555555555554</v>
      </c>
      <c r="K1044" s="75" t="s">
        <v>70</v>
      </c>
      <c r="M1044" s="2">
        <v>450</v>
      </c>
    </row>
    <row r="1045" spans="1:13" s="15" customFormat="1" ht="12.75">
      <c r="A1045" s="12"/>
      <c r="B1045" s="136">
        <v>1200</v>
      </c>
      <c r="C1045" s="12" t="s">
        <v>647</v>
      </c>
      <c r="D1045" s="12" t="s">
        <v>16</v>
      </c>
      <c r="E1045" s="12" t="s">
        <v>188</v>
      </c>
      <c r="F1045" s="71" t="s">
        <v>650</v>
      </c>
      <c r="G1045" s="29" t="s">
        <v>234</v>
      </c>
      <c r="H1045" s="28">
        <f t="shared" si="43"/>
        <v>-111950</v>
      </c>
      <c r="I1045" s="72">
        <f t="shared" si="44"/>
        <v>2.6666666666666665</v>
      </c>
      <c r="K1045" s="75" t="s">
        <v>70</v>
      </c>
      <c r="M1045" s="2">
        <v>450</v>
      </c>
    </row>
    <row r="1046" spans="1:13" s="15" customFormat="1" ht="12.75">
      <c r="A1046" s="12"/>
      <c r="B1046" s="136">
        <v>1300</v>
      </c>
      <c r="C1046" s="12" t="s">
        <v>647</v>
      </c>
      <c r="D1046" s="12" t="s">
        <v>16</v>
      </c>
      <c r="E1046" s="12" t="s">
        <v>188</v>
      </c>
      <c r="F1046" s="71" t="s">
        <v>650</v>
      </c>
      <c r="G1046" s="29" t="s">
        <v>283</v>
      </c>
      <c r="H1046" s="28">
        <f t="shared" si="43"/>
        <v>-113250</v>
      </c>
      <c r="I1046" s="72">
        <f t="shared" si="44"/>
        <v>2.888888888888889</v>
      </c>
      <c r="K1046" s="75" t="s">
        <v>70</v>
      </c>
      <c r="M1046" s="2">
        <v>450</v>
      </c>
    </row>
    <row r="1047" spans="1:13" s="15" customFormat="1" ht="12.75">
      <c r="A1047" s="12"/>
      <c r="B1047" s="136">
        <v>1400</v>
      </c>
      <c r="C1047" s="12" t="s">
        <v>647</v>
      </c>
      <c r="D1047" s="12" t="s">
        <v>16</v>
      </c>
      <c r="E1047" s="12" t="s">
        <v>188</v>
      </c>
      <c r="F1047" s="71" t="s">
        <v>650</v>
      </c>
      <c r="G1047" s="29" t="s">
        <v>29</v>
      </c>
      <c r="H1047" s="28">
        <f t="shared" si="43"/>
        <v>-114650</v>
      </c>
      <c r="I1047" s="72">
        <f t="shared" si="44"/>
        <v>3.111111111111111</v>
      </c>
      <c r="K1047" s="75" t="s">
        <v>70</v>
      </c>
      <c r="M1047" s="2">
        <v>450</v>
      </c>
    </row>
    <row r="1048" spans="1:13" s="15" customFormat="1" ht="12.75">
      <c r="A1048" s="12"/>
      <c r="B1048" s="136">
        <v>1200</v>
      </c>
      <c r="C1048" s="12" t="s">
        <v>647</v>
      </c>
      <c r="D1048" s="12" t="s">
        <v>16</v>
      </c>
      <c r="E1048" s="12" t="s">
        <v>188</v>
      </c>
      <c r="F1048" s="71" t="s">
        <v>650</v>
      </c>
      <c r="G1048" s="29" t="s">
        <v>30</v>
      </c>
      <c r="H1048" s="28">
        <f t="shared" si="43"/>
        <v>-115850</v>
      </c>
      <c r="I1048" s="72">
        <f t="shared" si="44"/>
        <v>2.6666666666666665</v>
      </c>
      <c r="K1048" s="75" t="s">
        <v>70</v>
      </c>
      <c r="M1048" s="2">
        <v>450</v>
      </c>
    </row>
    <row r="1049" spans="1:13" s="15" customFormat="1" ht="12.75">
      <c r="A1049" s="12"/>
      <c r="B1049" s="136">
        <v>1400</v>
      </c>
      <c r="C1049" s="12" t="s">
        <v>647</v>
      </c>
      <c r="D1049" s="12" t="s">
        <v>16</v>
      </c>
      <c r="E1049" s="12" t="s">
        <v>188</v>
      </c>
      <c r="F1049" s="71" t="s">
        <v>650</v>
      </c>
      <c r="G1049" s="29" t="s">
        <v>32</v>
      </c>
      <c r="H1049" s="28">
        <f t="shared" si="43"/>
        <v>-117250</v>
      </c>
      <c r="I1049" s="72">
        <f t="shared" si="44"/>
        <v>3.111111111111111</v>
      </c>
      <c r="K1049" s="75" t="s">
        <v>70</v>
      </c>
      <c r="M1049" s="2">
        <v>450</v>
      </c>
    </row>
    <row r="1050" spans="1:13" s="15" customFormat="1" ht="12.75">
      <c r="A1050" s="12"/>
      <c r="B1050" s="136">
        <v>1200</v>
      </c>
      <c r="C1050" s="12" t="s">
        <v>647</v>
      </c>
      <c r="D1050" s="12" t="s">
        <v>16</v>
      </c>
      <c r="E1050" s="12" t="s">
        <v>188</v>
      </c>
      <c r="F1050" s="71" t="s">
        <v>650</v>
      </c>
      <c r="G1050" s="29" t="s">
        <v>326</v>
      </c>
      <c r="H1050" s="28">
        <f t="shared" si="43"/>
        <v>-118450</v>
      </c>
      <c r="I1050" s="72">
        <f t="shared" si="44"/>
        <v>2.6666666666666665</v>
      </c>
      <c r="K1050" s="75" t="s">
        <v>70</v>
      </c>
      <c r="M1050" s="2">
        <v>450</v>
      </c>
    </row>
    <row r="1051" spans="1:13" s="15" customFormat="1" ht="12.75">
      <c r="A1051" s="12"/>
      <c r="B1051" s="136">
        <v>1000</v>
      </c>
      <c r="C1051" s="12" t="s">
        <v>647</v>
      </c>
      <c r="D1051" s="12" t="s">
        <v>16</v>
      </c>
      <c r="E1051" s="12" t="s">
        <v>188</v>
      </c>
      <c r="F1051" s="71" t="s">
        <v>650</v>
      </c>
      <c r="G1051" s="29" t="s">
        <v>329</v>
      </c>
      <c r="H1051" s="28">
        <f t="shared" si="43"/>
        <v>-119450</v>
      </c>
      <c r="I1051" s="72">
        <f t="shared" si="44"/>
        <v>2.2222222222222223</v>
      </c>
      <c r="K1051" s="75" t="s">
        <v>70</v>
      </c>
      <c r="M1051" s="2">
        <v>450</v>
      </c>
    </row>
    <row r="1052" spans="1:13" s="15" customFormat="1" ht="12.75">
      <c r="A1052" s="12"/>
      <c r="B1052" s="136">
        <v>1200</v>
      </c>
      <c r="C1052" s="12" t="s">
        <v>647</v>
      </c>
      <c r="D1052" s="12" t="s">
        <v>16</v>
      </c>
      <c r="E1052" s="12" t="s">
        <v>188</v>
      </c>
      <c r="F1052" s="71" t="s">
        <v>650</v>
      </c>
      <c r="G1052" s="29" t="s">
        <v>333</v>
      </c>
      <c r="H1052" s="28">
        <f t="shared" si="43"/>
        <v>-120650</v>
      </c>
      <c r="I1052" s="72">
        <f t="shared" si="44"/>
        <v>2.6666666666666665</v>
      </c>
      <c r="K1052" s="75" t="s">
        <v>70</v>
      </c>
      <c r="M1052" s="2">
        <v>450</v>
      </c>
    </row>
    <row r="1053" spans="1:13" s="15" customFormat="1" ht="12.75">
      <c r="A1053" s="12"/>
      <c r="B1053" s="136">
        <v>1200</v>
      </c>
      <c r="C1053" s="12" t="s">
        <v>647</v>
      </c>
      <c r="D1053" s="12" t="s">
        <v>16</v>
      </c>
      <c r="E1053" s="12" t="s">
        <v>188</v>
      </c>
      <c r="F1053" s="71" t="s">
        <v>650</v>
      </c>
      <c r="G1053" s="29" t="s">
        <v>33</v>
      </c>
      <c r="H1053" s="28">
        <f t="shared" si="43"/>
        <v>-121850</v>
      </c>
      <c r="I1053" s="72">
        <f t="shared" si="44"/>
        <v>2.6666666666666665</v>
      </c>
      <c r="K1053" s="75" t="s">
        <v>70</v>
      </c>
      <c r="M1053" s="2">
        <v>450</v>
      </c>
    </row>
    <row r="1054" spans="1:13" s="15" customFormat="1" ht="12.75">
      <c r="A1054" s="12"/>
      <c r="B1054" s="136">
        <v>1400</v>
      </c>
      <c r="C1054" s="12" t="s">
        <v>647</v>
      </c>
      <c r="D1054" s="12" t="s">
        <v>16</v>
      </c>
      <c r="E1054" s="12" t="s">
        <v>188</v>
      </c>
      <c r="F1054" s="71" t="s">
        <v>650</v>
      </c>
      <c r="G1054" s="29" t="s">
        <v>34</v>
      </c>
      <c r="H1054" s="28">
        <f t="shared" si="43"/>
        <v>-123250</v>
      </c>
      <c r="I1054" s="72">
        <f t="shared" si="44"/>
        <v>3.111111111111111</v>
      </c>
      <c r="K1054" s="75" t="s">
        <v>70</v>
      </c>
      <c r="M1054" s="2">
        <v>450</v>
      </c>
    </row>
    <row r="1055" spans="1:13" s="15" customFormat="1" ht="12.75">
      <c r="A1055" s="12"/>
      <c r="B1055" s="136">
        <v>1000</v>
      </c>
      <c r="C1055" s="12" t="s">
        <v>647</v>
      </c>
      <c r="D1055" s="12" t="s">
        <v>16</v>
      </c>
      <c r="E1055" s="12" t="s">
        <v>188</v>
      </c>
      <c r="F1055" s="71" t="s">
        <v>650</v>
      </c>
      <c r="G1055" s="29" t="s">
        <v>400</v>
      </c>
      <c r="H1055" s="28">
        <f t="shared" si="43"/>
        <v>-124250</v>
      </c>
      <c r="I1055" s="72">
        <f t="shared" si="44"/>
        <v>2.2222222222222223</v>
      </c>
      <c r="K1055" s="75" t="s">
        <v>70</v>
      </c>
      <c r="M1055" s="2">
        <v>450</v>
      </c>
    </row>
    <row r="1056" spans="1:13" s="15" customFormat="1" ht="12.75">
      <c r="A1056" s="12"/>
      <c r="B1056" s="136">
        <v>1000</v>
      </c>
      <c r="C1056" s="12" t="s">
        <v>647</v>
      </c>
      <c r="D1056" s="12" t="s">
        <v>16</v>
      </c>
      <c r="E1056" s="12" t="s">
        <v>188</v>
      </c>
      <c r="F1056" s="71" t="s">
        <v>650</v>
      </c>
      <c r="G1056" s="29" t="s">
        <v>404</v>
      </c>
      <c r="H1056" s="28">
        <f t="shared" si="43"/>
        <v>-125250</v>
      </c>
      <c r="I1056" s="72">
        <f t="shared" si="44"/>
        <v>2.2222222222222223</v>
      </c>
      <c r="K1056" s="75" t="s">
        <v>70</v>
      </c>
      <c r="M1056" s="2">
        <v>450</v>
      </c>
    </row>
    <row r="1057" spans="1:13" s="15" customFormat="1" ht="12.75">
      <c r="A1057" s="12"/>
      <c r="B1057" s="136">
        <v>1400</v>
      </c>
      <c r="C1057" s="12" t="s">
        <v>647</v>
      </c>
      <c r="D1057" s="12" t="s">
        <v>16</v>
      </c>
      <c r="E1057" s="12" t="s">
        <v>188</v>
      </c>
      <c r="F1057" s="123" t="s">
        <v>650</v>
      </c>
      <c r="G1057" s="29" t="s">
        <v>405</v>
      </c>
      <c r="H1057" s="28">
        <f t="shared" si="43"/>
        <v>-126650</v>
      </c>
      <c r="I1057" s="72">
        <f t="shared" si="44"/>
        <v>3.111111111111111</v>
      </c>
      <c r="K1057" s="75" t="s">
        <v>70</v>
      </c>
      <c r="M1057" s="2">
        <v>450</v>
      </c>
    </row>
    <row r="1058" spans="1:13" s="15" customFormat="1" ht="12.75">
      <c r="A1058" s="12"/>
      <c r="B1058" s="136">
        <v>2000</v>
      </c>
      <c r="C1058" s="12" t="s">
        <v>647</v>
      </c>
      <c r="D1058" s="12" t="s">
        <v>16</v>
      </c>
      <c r="E1058" s="12" t="s">
        <v>188</v>
      </c>
      <c r="F1058" s="123" t="s">
        <v>650</v>
      </c>
      <c r="G1058" s="29" t="s">
        <v>36</v>
      </c>
      <c r="H1058" s="28">
        <f t="shared" si="43"/>
        <v>-128650</v>
      </c>
      <c r="I1058" s="72">
        <f t="shared" si="44"/>
        <v>4.444444444444445</v>
      </c>
      <c r="K1058" s="75" t="s">
        <v>70</v>
      </c>
      <c r="M1058" s="2">
        <v>450</v>
      </c>
    </row>
    <row r="1059" spans="1:13" s="139" customFormat="1" ht="12.75">
      <c r="A1059" s="78"/>
      <c r="B1059" s="134">
        <f>SUM(B965:B1058)</f>
        <v>128650</v>
      </c>
      <c r="C1059" s="78"/>
      <c r="D1059" s="78"/>
      <c r="E1059" s="78" t="s">
        <v>188</v>
      </c>
      <c r="F1059" s="135"/>
      <c r="G1059" s="138"/>
      <c r="H1059" s="66">
        <v>0</v>
      </c>
      <c r="I1059" s="62">
        <f t="shared" si="44"/>
        <v>285.8888888888889</v>
      </c>
      <c r="M1059" s="2">
        <v>450</v>
      </c>
    </row>
    <row r="1060" spans="1:13" s="15" customFormat="1" ht="12.75">
      <c r="A1060" s="12"/>
      <c r="B1060" s="136"/>
      <c r="C1060" s="12"/>
      <c r="D1060" s="12"/>
      <c r="E1060" s="12"/>
      <c r="F1060" s="71"/>
      <c r="G1060" s="29"/>
      <c r="H1060" s="28">
        <f t="shared" si="43"/>
        <v>0</v>
      </c>
      <c r="I1060" s="72">
        <f t="shared" si="44"/>
        <v>0</v>
      </c>
      <c r="M1060" s="2">
        <v>450</v>
      </c>
    </row>
    <row r="1061" spans="1:13" s="15" customFormat="1" ht="12.75">
      <c r="A1061" s="12"/>
      <c r="B1061" s="136"/>
      <c r="C1061" s="12"/>
      <c r="D1061" s="12"/>
      <c r="E1061" s="12"/>
      <c r="F1061" s="71"/>
      <c r="G1061" s="29"/>
      <c r="H1061" s="28">
        <f t="shared" si="43"/>
        <v>0</v>
      </c>
      <c r="I1061" s="72">
        <f t="shared" si="44"/>
        <v>0</v>
      </c>
      <c r="M1061" s="2">
        <v>450</v>
      </c>
    </row>
    <row r="1062" spans="1:13" ht="12.75">
      <c r="A1062" s="12"/>
      <c r="B1062" s="136">
        <v>7000</v>
      </c>
      <c r="C1062" s="12" t="s">
        <v>189</v>
      </c>
      <c r="D1062" s="12" t="s">
        <v>16</v>
      </c>
      <c r="E1062" s="12" t="s">
        <v>52</v>
      </c>
      <c r="F1062" s="123" t="s">
        <v>651</v>
      </c>
      <c r="G1062" s="29" t="s">
        <v>32</v>
      </c>
      <c r="H1062" s="28">
        <f t="shared" si="43"/>
        <v>-7000</v>
      </c>
      <c r="I1062" s="72">
        <f t="shared" si="44"/>
        <v>15.555555555555555</v>
      </c>
      <c r="J1062" s="15"/>
      <c r="K1062" s="15" t="s">
        <v>69</v>
      </c>
      <c r="L1062" s="15"/>
      <c r="M1062" s="2">
        <v>450</v>
      </c>
    </row>
    <row r="1063" spans="1:13" ht="12.75">
      <c r="A1063" s="12"/>
      <c r="B1063" s="136">
        <v>4000</v>
      </c>
      <c r="C1063" s="12" t="s">
        <v>189</v>
      </c>
      <c r="D1063" s="12" t="s">
        <v>16</v>
      </c>
      <c r="E1063" s="12" t="s">
        <v>52</v>
      </c>
      <c r="F1063" s="123" t="s">
        <v>652</v>
      </c>
      <c r="G1063" s="29" t="s">
        <v>33</v>
      </c>
      <c r="H1063" s="28">
        <f t="shared" si="43"/>
        <v>-11000</v>
      </c>
      <c r="I1063" s="72">
        <f t="shared" si="44"/>
        <v>8.88888888888889</v>
      </c>
      <c r="J1063" s="15"/>
      <c r="K1063" s="15" t="s">
        <v>69</v>
      </c>
      <c r="L1063" s="15"/>
      <c r="M1063" s="2">
        <v>450</v>
      </c>
    </row>
    <row r="1064" spans="1:13" ht="12.75">
      <c r="A1064" s="12"/>
      <c r="B1064" s="136">
        <v>7000</v>
      </c>
      <c r="C1064" s="12" t="s">
        <v>189</v>
      </c>
      <c r="D1064" s="12" t="s">
        <v>16</v>
      </c>
      <c r="E1064" s="12" t="s">
        <v>52</v>
      </c>
      <c r="F1064" s="123" t="s">
        <v>653</v>
      </c>
      <c r="G1064" s="29" t="s">
        <v>464</v>
      </c>
      <c r="H1064" s="28">
        <f t="shared" si="43"/>
        <v>-18000</v>
      </c>
      <c r="I1064" s="72">
        <f t="shared" si="44"/>
        <v>15.555555555555555</v>
      </c>
      <c r="J1064" s="15"/>
      <c r="K1064" s="15" t="s">
        <v>69</v>
      </c>
      <c r="L1064" s="15"/>
      <c r="M1064" s="2">
        <v>450</v>
      </c>
    </row>
    <row r="1065" spans="1:13" ht="12.75">
      <c r="A1065" s="12"/>
      <c r="B1065" s="136">
        <v>7000</v>
      </c>
      <c r="C1065" s="12" t="s">
        <v>189</v>
      </c>
      <c r="D1065" s="12" t="s">
        <v>16</v>
      </c>
      <c r="E1065" s="12" t="s">
        <v>52</v>
      </c>
      <c r="F1065" s="123" t="s">
        <v>653</v>
      </c>
      <c r="G1065" s="29" t="s">
        <v>542</v>
      </c>
      <c r="H1065" s="28">
        <f t="shared" si="43"/>
        <v>-25000</v>
      </c>
      <c r="I1065" s="72">
        <f t="shared" si="44"/>
        <v>15.555555555555555</v>
      </c>
      <c r="J1065" s="15"/>
      <c r="K1065" s="15" t="s">
        <v>69</v>
      </c>
      <c r="L1065" s="15"/>
      <c r="M1065" s="2">
        <v>450</v>
      </c>
    </row>
    <row r="1066" spans="1:13" ht="12.75">
      <c r="A1066" s="12"/>
      <c r="B1066" s="136">
        <v>4000</v>
      </c>
      <c r="C1066" s="12" t="s">
        <v>189</v>
      </c>
      <c r="D1066" s="12" t="s">
        <v>16</v>
      </c>
      <c r="E1066" s="12" t="s">
        <v>52</v>
      </c>
      <c r="F1066" s="123" t="s">
        <v>654</v>
      </c>
      <c r="G1066" s="29" t="s">
        <v>430</v>
      </c>
      <c r="H1066" s="28">
        <f t="shared" si="43"/>
        <v>-29000</v>
      </c>
      <c r="I1066" s="72">
        <f t="shared" si="44"/>
        <v>8.88888888888889</v>
      </c>
      <c r="J1066" s="15"/>
      <c r="K1066" s="15" t="s">
        <v>69</v>
      </c>
      <c r="L1066" s="15"/>
      <c r="M1066" s="2">
        <v>450</v>
      </c>
    </row>
    <row r="1067" spans="2:13" ht="12.75">
      <c r="B1067" s="141">
        <v>6000</v>
      </c>
      <c r="C1067" s="1" t="s">
        <v>189</v>
      </c>
      <c r="D1067" s="1" t="s">
        <v>16</v>
      </c>
      <c r="E1067" s="1" t="s">
        <v>52</v>
      </c>
      <c r="F1067" s="73" t="s">
        <v>655</v>
      </c>
      <c r="G1067" s="27" t="s">
        <v>30</v>
      </c>
      <c r="H1067" s="28">
        <f>H1066-B1067</f>
        <v>-35000</v>
      </c>
      <c r="I1067" s="72">
        <f t="shared" si="44"/>
        <v>13.333333333333334</v>
      </c>
      <c r="K1067" t="s">
        <v>68</v>
      </c>
      <c r="M1067" s="2">
        <v>450</v>
      </c>
    </row>
    <row r="1068" spans="2:13" ht="12.75">
      <c r="B1068" s="141">
        <v>6000</v>
      </c>
      <c r="C1068" s="1" t="s">
        <v>189</v>
      </c>
      <c r="D1068" s="1" t="s">
        <v>16</v>
      </c>
      <c r="E1068" s="1" t="s">
        <v>52</v>
      </c>
      <c r="F1068" s="73" t="s">
        <v>655</v>
      </c>
      <c r="G1068" s="27" t="s">
        <v>32</v>
      </c>
      <c r="H1068" s="28">
        <f t="shared" si="43"/>
        <v>-41000</v>
      </c>
      <c r="I1068" s="72">
        <f t="shared" si="44"/>
        <v>13.333333333333334</v>
      </c>
      <c r="K1068" t="s">
        <v>68</v>
      </c>
      <c r="M1068" s="2">
        <v>450</v>
      </c>
    </row>
    <row r="1069" spans="2:13" ht="12.75">
      <c r="B1069" s="141">
        <v>6000</v>
      </c>
      <c r="C1069" s="1" t="s">
        <v>189</v>
      </c>
      <c r="D1069" s="1" t="s">
        <v>16</v>
      </c>
      <c r="E1069" s="1" t="s">
        <v>52</v>
      </c>
      <c r="F1069" s="73" t="s">
        <v>655</v>
      </c>
      <c r="G1069" s="27" t="s">
        <v>326</v>
      </c>
      <c r="H1069" s="28">
        <f t="shared" si="43"/>
        <v>-47000</v>
      </c>
      <c r="I1069" s="72">
        <f t="shared" si="44"/>
        <v>13.333333333333334</v>
      </c>
      <c r="K1069" t="s">
        <v>68</v>
      </c>
      <c r="M1069" s="2">
        <v>450</v>
      </c>
    </row>
    <row r="1070" spans="2:13" ht="12.75">
      <c r="B1070" s="141">
        <v>5000</v>
      </c>
      <c r="C1070" s="1" t="s">
        <v>189</v>
      </c>
      <c r="D1070" s="1" t="s">
        <v>16</v>
      </c>
      <c r="E1070" s="1" t="s">
        <v>52</v>
      </c>
      <c r="F1070" s="73" t="s">
        <v>656</v>
      </c>
      <c r="G1070" s="27" t="s">
        <v>33</v>
      </c>
      <c r="H1070" s="28">
        <f t="shared" si="43"/>
        <v>-52000</v>
      </c>
      <c r="I1070" s="72">
        <f t="shared" si="44"/>
        <v>11.11111111111111</v>
      </c>
      <c r="K1070" t="s">
        <v>68</v>
      </c>
      <c r="L1070" s="269"/>
      <c r="M1070" s="2">
        <v>450</v>
      </c>
    </row>
    <row r="1071" spans="2:13" ht="12.75">
      <c r="B1071" s="141">
        <v>5000</v>
      </c>
      <c r="C1071" s="1" t="s">
        <v>189</v>
      </c>
      <c r="D1071" s="1" t="s">
        <v>16</v>
      </c>
      <c r="E1071" s="1" t="s">
        <v>52</v>
      </c>
      <c r="F1071" s="73" t="s">
        <v>656</v>
      </c>
      <c r="G1071" s="27" t="s">
        <v>34</v>
      </c>
      <c r="H1071" s="28">
        <f t="shared" si="43"/>
        <v>-57000</v>
      </c>
      <c r="I1071" s="72">
        <f t="shared" si="44"/>
        <v>11.11111111111111</v>
      </c>
      <c r="K1071" t="s">
        <v>68</v>
      </c>
      <c r="M1071" s="2">
        <v>450</v>
      </c>
    </row>
    <row r="1072" spans="2:13" ht="12.75">
      <c r="B1072" s="141">
        <v>5000</v>
      </c>
      <c r="C1072" s="1" t="s">
        <v>189</v>
      </c>
      <c r="D1072" s="1" t="s">
        <v>16</v>
      </c>
      <c r="E1072" s="1" t="s">
        <v>52</v>
      </c>
      <c r="F1072" s="73" t="s">
        <v>656</v>
      </c>
      <c r="G1072" s="27" t="s">
        <v>400</v>
      </c>
      <c r="H1072" s="28">
        <f t="shared" si="43"/>
        <v>-62000</v>
      </c>
      <c r="I1072" s="72">
        <f t="shared" si="44"/>
        <v>11.11111111111111</v>
      </c>
      <c r="K1072" t="s">
        <v>68</v>
      </c>
      <c r="M1072" s="2">
        <v>450</v>
      </c>
    </row>
    <row r="1073" spans="1:13" ht="12.75">
      <c r="A1073" s="12"/>
      <c r="B1073" s="136">
        <v>5000</v>
      </c>
      <c r="C1073" s="12" t="s">
        <v>189</v>
      </c>
      <c r="D1073" s="12" t="s">
        <v>16</v>
      </c>
      <c r="E1073" s="12" t="s">
        <v>52</v>
      </c>
      <c r="F1073" s="123" t="s">
        <v>657</v>
      </c>
      <c r="G1073" s="29" t="s">
        <v>430</v>
      </c>
      <c r="H1073" s="28">
        <f t="shared" si="43"/>
        <v>-67000</v>
      </c>
      <c r="I1073" s="72">
        <f t="shared" si="44"/>
        <v>11.11111111111111</v>
      </c>
      <c r="J1073" s="15"/>
      <c r="K1073" s="15" t="s">
        <v>68</v>
      </c>
      <c r="L1073" s="15"/>
      <c r="M1073" s="2">
        <v>450</v>
      </c>
    </row>
    <row r="1074" spans="1:13" ht="12.75">
      <c r="A1074" s="12"/>
      <c r="B1074" s="136">
        <v>5000</v>
      </c>
      <c r="C1074" s="12" t="s">
        <v>189</v>
      </c>
      <c r="D1074" s="12" t="s">
        <v>16</v>
      </c>
      <c r="E1074" s="12" t="s">
        <v>52</v>
      </c>
      <c r="F1074" s="123" t="s">
        <v>657</v>
      </c>
      <c r="G1074" s="29" t="s">
        <v>432</v>
      </c>
      <c r="H1074" s="28">
        <f t="shared" si="43"/>
        <v>-72000</v>
      </c>
      <c r="I1074" s="72">
        <f t="shared" si="44"/>
        <v>11.11111111111111</v>
      </c>
      <c r="J1074" s="15"/>
      <c r="K1074" s="15" t="s">
        <v>68</v>
      </c>
      <c r="L1074" s="15"/>
      <c r="M1074" s="2">
        <v>450</v>
      </c>
    </row>
    <row r="1075" spans="2:13" ht="12.75">
      <c r="B1075" s="141">
        <v>5000</v>
      </c>
      <c r="C1075" s="1" t="s">
        <v>189</v>
      </c>
      <c r="D1075" s="1" t="s">
        <v>16</v>
      </c>
      <c r="E1075" s="1" t="s">
        <v>52</v>
      </c>
      <c r="F1075" s="73" t="s">
        <v>658</v>
      </c>
      <c r="G1075" s="27" t="s">
        <v>18</v>
      </c>
      <c r="H1075" s="28">
        <f t="shared" si="43"/>
        <v>-77000</v>
      </c>
      <c r="I1075" s="72">
        <f t="shared" si="44"/>
        <v>11.11111111111111</v>
      </c>
      <c r="K1075" t="s">
        <v>53</v>
      </c>
      <c r="M1075" s="2">
        <v>450</v>
      </c>
    </row>
    <row r="1076" spans="2:13" ht="12.75">
      <c r="B1076" s="141">
        <v>5000</v>
      </c>
      <c r="C1076" s="1" t="s">
        <v>189</v>
      </c>
      <c r="D1076" s="1" t="s">
        <v>16</v>
      </c>
      <c r="E1076" s="1" t="s">
        <v>52</v>
      </c>
      <c r="F1076" s="73" t="s">
        <v>659</v>
      </c>
      <c r="G1076" s="27" t="s">
        <v>19</v>
      </c>
      <c r="H1076" s="28">
        <f t="shared" si="43"/>
        <v>-82000</v>
      </c>
      <c r="I1076" s="72">
        <f t="shared" si="44"/>
        <v>11.11111111111111</v>
      </c>
      <c r="K1076" t="s">
        <v>53</v>
      </c>
      <c r="M1076" s="2">
        <v>450</v>
      </c>
    </row>
    <row r="1077" spans="2:13" ht="12.75">
      <c r="B1077" s="141">
        <v>5000</v>
      </c>
      <c r="C1077" s="1" t="s">
        <v>189</v>
      </c>
      <c r="D1077" s="1" t="s">
        <v>16</v>
      </c>
      <c r="E1077" s="1" t="s">
        <v>52</v>
      </c>
      <c r="F1077" s="73" t="s">
        <v>660</v>
      </c>
      <c r="G1077" s="27" t="s">
        <v>20</v>
      </c>
      <c r="H1077" s="28">
        <f t="shared" si="43"/>
        <v>-87000</v>
      </c>
      <c r="I1077" s="72">
        <f t="shared" si="44"/>
        <v>11.11111111111111</v>
      </c>
      <c r="K1077" t="s">
        <v>53</v>
      </c>
      <c r="M1077" s="2">
        <v>450</v>
      </c>
    </row>
    <row r="1078" spans="2:13" ht="12.75">
      <c r="B1078" s="141">
        <v>5000</v>
      </c>
      <c r="C1078" s="76" t="s">
        <v>189</v>
      </c>
      <c r="D1078" s="65" t="s">
        <v>16</v>
      </c>
      <c r="E1078" s="76" t="s">
        <v>52</v>
      </c>
      <c r="F1078" s="73" t="s">
        <v>661</v>
      </c>
      <c r="G1078" s="77" t="s">
        <v>32</v>
      </c>
      <c r="H1078" s="28">
        <f t="shared" si="43"/>
        <v>-92000</v>
      </c>
      <c r="I1078" s="72">
        <f t="shared" si="44"/>
        <v>11.11111111111111</v>
      </c>
      <c r="K1078" t="s">
        <v>53</v>
      </c>
      <c r="M1078" s="2">
        <v>450</v>
      </c>
    </row>
    <row r="1079" spans="1:13" ht="12.75">
      <c r="A1079" s="12"/>
      <c r="B1079" s="136">
        <v>5000</v>
      </c>
      <c r="C1079" s="12" t="s">
        <v>189</v>
      </c>
      <c r="D1079" s="12" t="s">
        <v>16</v>
      </c>
      <c r="E1079" s="65" t="s">
        <v>52</v>
      </c>
      <c r="F1079" s="71" t="s">
        <v>662</v>
      </c>
      <c r="G1079" s="30" t="s">
        <v>18</v>
      </c>
      <c r="H1079" s="28">
        <f t="shared" si="43"/>
        <v>-97000</v>
      </c>
      <c r="I1079" s="72">
        <f t="shared" si="44"/>
        <v>11.11111111111111</v>
      </c>
      <c r="J1079" s="15"/>
      <c r="K1079" s="75" t="s">
        <v>70</v>
      </c>
      <c r="L1079" s="15"/>
      <c r="M1079" s="2">
        <v>450</v>
      </c>
    </row>
    <row r="1080" spans="1:13" ht="12.75">
      <c r="A1080" s="12"/>
      <c r="B1080" s="136">
        <v>5000</v>
      </c>
      <c r="C1080" s="12" t="s">
        <v>189</v>
      </c>
      <c r="D1080" s="12" t="s">
        <v>16</v>
      </c>
      <c r="E1080" s="12" t="s">
        <v>52</v>
      </c>
      <c r="F1080" s="71" t="s">
        <v>663</v>
      </c>
      <c r="G1080" s="29" t="s">
        <v>19</v>
      </c>
      <c r="H1080" s="28">
        <f t="shared" si="43"/>
        <v>-102000</v>
      </c>
      <c r="I1080" s="72">
        <f t="shared" si="44"/>
        <v>11.11111111111111</v>
      </c>
      <c r="J1080" s="15"/>
      <c r="K1080" s="75" t="s">
        <v>70</v>
      </c>
      <c r="L1080" s="15"/>
      <c r="M1080" s="2">
        <v>450</v>
      </c>
    </row>
    <row r="1081" spans="1:13" ht="12.75">
      <c r="A1081" s="12"/>
      <c r="B1081" s="136">
        <v>5000</v>
      </c>
      <c r="C1081" s="12" t="s">
        <v>189</v>
      </c>
      <c r="D1081" s="12" t="s">
        <v>16</v>
      </c>
      <c r="E1081" s="12" t="s">
        <v>52</v>
      </c>
      <c r="F1081" s="71" t="s">
        <v>664</v>
      </c>
      <c r="G1081" s="29" t="s">
        <v>283</v>
      </c>
      <c r="H1081" s="28">
        <f t="shared" si="43"/>
        <v>-107000</v>
      </c>
      <c r="I1081" s="72">
        <f t="shared" si="44"/>
        <v>11.11111111111111</v>
      </c>
      <c r="J1081" s="15"/>
      <c r="K1081" s="75" t="s">
        <v>70</v>
      </c>
      <c r="L1081" s="15"/>
      <c r="M1081" s="2">
        <v>450</v>
      </c>
    </row>
    <row r="1082" spans="1:13" ht="12.75">
      <c r="A1082" s="12"/>
      <c r="B1082" s="136">
        <v>5000</v>
      </c>
      <c r="C1082" s="12" t="s">
        <v>189</v>
      </c>
      <c r="D1082" s="12" t="s">
        <v>16</v>
      </c>
      <c r="E1082" s="12" t="s">
        <v>52</v>
      </c>
      <c r="F1082" s="71" t="s">
        <v>665</v>
      </c>
      <c r="G1082" s="29" t="s">
        <v>34</v>
      </c>
      <c r="H1082" s="28">
        <f aca="true" t="shared" si="45" ref="H1082:H1145">H1081-B1082</f>
        <v>-112000</v>
      </c>
      <c r="I1082" s="72">
        <f aca="true" t="shared" si="46" ref="I1082:I1145">+B1082/M1082</f>
        <v>11.11111111111111</v>
      </c>
      <c r="J1082" s="15"/>
      <c r="K1082" s="75" t="s">
        <v>70</v>
      </c>
      <c r="L1082" s="15"/>
      <c r="M1082" s="2">
        <v>450</v>
      </c>
    </row>
    <row r="1083" spans="1:13" ht="12.75">
      <c r="A1083" s="12"/>
      <c r="B1083" s="136">
        <v>5000</v>
      </c>
      <c r="C1083" s="12" t="s">
        <v>189</v>
      </c>
      <c r="D1083" s="12" t="s">
        <v>16</v>
      </c>
      <c r="E1083" s="12" t="s">
        <v>52</v>
      </c>
      <c r="F1083" s="71" t="s">
        <v>666</v>
      </c>
      <c r="G1083" s="29" t="s">
        <v>400</v>
      </c>
      <c r="H1083" s="28">
        <f t="shared" si="45"/>
        <v>-117000</v>
      </c>
      <c r="I1083" s="72">
        <f t="shared" si="46"/>
        <v>11.11111111111111</v>
      </c>
      <c r="J1083" s="15"/>
      <c r="K1083" s="75" t="s">
        <v>70</v>
      </c>
      <c r="L1083" s="15"/>
      <c r="M1083" s="2">
        <v>450</v>
      </c>
    </row>
    <row r="1084" spans="1:13" ht="12.75">
      <c r="A1084" s="12"/>
      <c r="B1084" s="136">
        <v>7000</v>
      </c>
      <c r="C1084" s="12" t="s">
        <v>189</v>
      </c>
      <c r="D1084" s="12" t="s">
        <v>16</v>
      </c>
      <c r="E1084" s="12" t="s">
        <v>52</v>
      </c>
      <c r="F1084" s="71" t="s">
        <v>667</v>
      </c>
      <c r="G1084" s="29" t="s">
        <v>32</v>
      </c>
      <c r="H1084" s="28">
        <f t="shared" si="45"/>
        <v>-124000</v>
      </c>
      <c r="I1084" s="72">
        <f t="shared" si="46"/>
        <v>15.555555555555555</v>
      </c>
      <c r="J1084" s="15"/>
      <c r="K1084" s="74" t="s">
        <v>644</v>
      </c>
      <c r="L1084" s="15"/>
      <c r="M1084" s="2">
        <v>450</v>
      </c>
    </row>
    <row r="1085" spans="1:13" s="63" customFormat="1" ht="12.75">
      <c r="A1085" s="11"/>
      <c r="B1085" s="134">
        <f>SUM(B1062:B1084)</f>
        <v>124000</v>
      </c>
      <c r="C1085" s="78" t="s">
        <v>189</v>
      </c>
      <c r="D1085" s="11"/>
      <c r="E1085" s="11"/>
      <c r="F1085" s="117"/>
      <c r="G1085" s="18"/>
      <c r="H1085" s="66">
        <v>0</v>
      </c>
      <c r="I1085" s="62">
        <f t="shared" si="46"/>
        <v>275.55555555555554</v>
      </c>
      <c r="M1085" s="2">
        <v>450</v>
      </c>
    </row>
    <row r="1086" spans="1:13" s="15" customFormat="1" ht="12.75">
      <c r="A1086" s="12"/>
      <c r="B1086" s="136"/>
      <c r="C1086" s="12"/>
      <c r="D1086" s="12"/>
      <c r="E1086" s="12"/>
      <c r="F1086" s="71"/>
      <c r="G1086" s="29"/>
      <c r="H1086" s="28">
        <f t="shared" si="45"/>
        <v>0</v>
      </c>
      <c r="I1086" s="72">
        <f t="shared" si="46"/>
        <v>0</v>
      </c>
      <c r="M1086" s="2">
        <v>450</v>
      </c>
    </row>
    <row r="1087" spans="1:13" s="15" customFormat="1" ht="12.75">
      <c r="A1087" s="12"/>
      <c r="B1087" s="136"/>
      <c r="C1087" s="12"/>
      <c r="D1087" s="12"/>
      <c r="E1087" s="12"/>
      <c r="F1087" s="71"/>
      <c r="G1087" s="29"/>
      <c r="H1087" s="28">
        <f t="shared" si="45"/>
        <v>0</v>
      </c>
      <c r="I1087" s="72">
        <f t="shared" si="46"/>
        <v>0</v>
      </c>
      <c r="M1087" s="2">
        <v>450</v>
      </c>
    </row>
    <row r="1088" spans="1:13" s="15" customFormat="1" ht="12.75">
      <c r="A1088" s="12"/>
      <c r="B1088" s="136">
        <v>2000</v>
      </c>
      <c r="C1088" s="12" t="s">
        <v>54</v>
      </c>
      <c r="D1088" s="12" t="s">
        <v>16</v>
      </c>
      <c r="E1088" s="12" t="s">
        <v>52</v>
      </c>
      <c r="F1088" s="71" t="s">
        <v>592</v>
      </c>
      <c r="G1088" s="29" t="s">
        <v>20</v>
      </c>
      <c r="H1088" s="28">
        <f t="shared" si="45"/>
        <v>-2000</v>
      </c>
      <c r="I1088" s="72">
        <f t="shared" si="46"/>
        <v>4.444444444444445</v>
      </c>
      <c r="K1088" t="s">
        <v>69</v>
      </c>
      <c r="M1088" s="2">
        <v>450</v>
      </c>
    </row>
    <row r="1089" spans="1:13" s="15" customFormat="1" ht="12.75">
      <c r="A1089" s="12"/>
      <c r="B1089" s="136">
        <v>2000</v>
      </c>
      <c r="C1089" s="12" t="s">
        <v>54</v>
      </c>
      <c r="D1089" s="12" t="s">
        <v>16</v>
      </c>
      <c r="E1089" s="12" t="s">
        <v>52</v>
      </c>
      <c r="F1089" s="123" t="s">
        <v>592</v>
      </c>
      <c r="G1089" s="29" t="s">
        <v>21</v>
      </c>
      <c r="H1089" s="28">
        <f t="shared" si="45"/>
        <v>-4000</v>
      </c>
      <c r="I1089" s="72">
        <f t="shared" si="46"/>
        <v>4.444444444444445</v>
      </c>
      <c r="K1089" s="15" t="s">
        <v>69</v>
      </c>
      <c r="M1089" s="2">
        <v>450</v>
      </c>
    </row>
    <row r="1090" spans="1:13" s="15" customFormat="1" ht="12.75">
      <c r="A1090" s="12"/>
      <c r="B1090" s="136">
        <v>2000</v>
      </c>
      <c r="C1090" s="12" t="s">
        <v>54</v>
      </c>
      <c r="D1090" s="12" t="s">
        <v>16</v>
      </c>
      <c r="E1090" s="12" t="s">
        <v>52</v>
      </c>
      <c r="F1090" s="71" t="s">
        <v>592</v>
      </c>
      <c r="G1090" s="29" t="s">
        <v>32</v>
      </c>
      <c r="H1090" s="28">
        <f t="shared" si="45"/>
        <v>-6000</v>
      </c>
      <c r="I1090" s="72">
        <f t="shared" si="46"/>
        <v>4.444444444444445</v>
      </c>
      <c r="K1090" s="15" t="s">
        <v>69</v>
      </c>
      <c r="M1090" s="2">
        <v>450</v>
      </c>
    </row>
    <row r="1091" spans="1:13" s="15" customFormat="1" ht="12.75">
      <c r="A1091" s="12"/>
      <c r="B1091" s="136">
        <v>500</v>
      </c>
      <c r="C1091" s="12" t="s">
        <v>54</v>
      </c>
      <c r="D1091" s="12" t="s">
        <v>16</v>
      </c>
      <c r="E1091" s="12" t="s">
        <v>52</v>
      </c>
      <c r="F1091" s="123" t="s">
        <v>592</v>
      </c>
      <c r="G1091" s="29" t="s">
        <v>32</v>
      </c>
      <c r="H1091" s="28">
        <f t="shared" si="45"/>
        <v>-6500</v>
      </c>
      <c r="I1091" s="72">
        <f t="shared" si="46"/>
        <v>1.1111111111111112</v>
      </c>
      <c r="K1091" s="15" t="s">
        <v>69</v>
      </c>
      <c r="M1091" s="2">
        <v>450</v>
      </c>
    </row>
    <row r="1092" spans="1:13" s="15" customFormat="1" ht="12.75">
      <c r="A1092" s="12"/>
      <c r="B1092" s="136">
        <v>2000</v>
      </c>
      <c r="C1092" s="12" t="s">
        <v>54</v>
      </c>
      <c r="D1092" s="12" t="s">
        <v>16</v>
      </c>
      <c r="E1092" s="12" t="s">
        <v>52</v>
      </c>
      <c r="F1092" s="71" t="s">
        <v>592</v>
      </c>
      <c r="G1092" s="29" t="s">
        <v>326</v>
      </c>
      <c r="H1092" s="28">
        <f t="shared" si="45"/>
        <v>-8500</v>
      </c>
      <c r="I1092" s="72">
        <f t="shared" si="46"/>
        <v>4.444444444444445</v>
      </c>
      <c r="K1092" s="15" t="s">
        <v>69</v>
      </c>
      <c r="M1092" s="2">
        <v>450</v>
      </c>
    </row>
    <row r="1093" spans="1:13" s="15" customFormat="1" ht="12.75">
      <c r="A1093" s="12"/>
      <c r="B1093" s="136">
        <v>500</v>
      </c>
      <c r="C1093" s="12" t="s">
        <v>54</v>
      </c>
      <c r="D1093" s="12" t="s">
        <v>16</v>
      </c>
      <c r="E1093" s="12" t="s">
        <v>52</v>
      </c>
      <c r="F1093" s="123" t="s">
        <v>592</v>
      </c>
      <c r="G1093" s="29" t="s">
        <v>326</v>
      </c>
      <c r="H1093" s="28">
        <f t="shared" si="45"/>
        <v>-9000</v>
      </c>
      <c r="I1093" s="72">
        <f t="shared" si="46"/>
        <v>1.1111111111111112</v>
      </c>
      <c r="K1093" s="15" t="s">
        <v>69</v>
      </c>
      <c r="M1093" s="2">
        <v>450</v>
      </c>
    </row>
    <row r="1094" spans="1:13" s="15" customFormat="1" ht="12.75">
      <c r="A1094" s="12"/>
      <c r="B1094" s="136">
        <v>2000</v>
      </c>
      <c r="C1094" s="12" t="s">
        <v>54</v>
      </c>
      <c r="D1094" s="12" t="s">
        <v>16</v>
      </c>
      <c r="E1094" s="12" t="s">
        <v>52</v>
      </c>
      <c r="F1094" s="71" t="s">
        <v>592</v>
      </c>
      <c r="G1094" s="29" t="s">
        <v>668</v>
      </c>
      <c r="H1094" s="28">
        <f t="shared" si="45"/>
        <v>-11000</v>
      </c>
      <c r="I1094" s="72">
        <f t="shared" si="46"/>
        <v>4.444444444444445</v>
      </c>
      <c r="K1094" s="15" t="s">
        <v>69</v>
      </c>
      <c r="M1094" s="2">
        <v>450</v>
      </c>
    </row>
    <row r="1095" spans="1:13" s="15" customFormat="1" ht="12.75">
      <c r="A1095" s="12"/>
      <c r="B1095" s="136">
        <v>500</v>
      </c>
      <c r="C1095" s="12" t="s">
        <v>54</v>
      </c>
      <c r="D1095" s="12" t="s">
        <v>16</v>
      </c>
      <c r="E1095" s="12" t="s">
        <v>52</v>
      </c>
      <c r="F1095" s="71" t="s">
        <v>592</v>
      </c>
      <c r="G1095" s="29" t="s">
        <v>33</v>
      </c>
      <c r="H1095" s="28">
        <f t="shared" si="45"/>
        <v>-11500</v>
      </c>
      <c r="I1095" s="72">
        <f t="shared" si="46"/>
        <v>1.1111111111111112</v>
      </c>
      <c r="K1095" s="15" t="s">
        <v>69</v>
      </c>
      <c r="M1095" s="2">
        <v>450</v>
      </c>
    </row>
    <row r="1096" spans="1:13" s="15" customFormat="1" ht="12.75">
      <c r="A1096" s="12"/>
      <c r="B1096" s="136">
        <v>2000</v>
      </c>
      <c r="C1096" s="12" t="s">
        <v>54</v>
      </c>
      <c r="D1096" s="12" t="s">
        <v>16</v>
      </c>
      <c r="E1096" s="12" t="s">
        <v>52</v>
      </c>
      <c r="F1096" s="71" t="s">
        <v>592</v>
      </c>
      <c r="G1096" s="29" t="s">
        <v>34</v>
      </c>
      <c r="H1096" s="28">
        <f t="shared" si="45"/>
        <v>-13500</v>
      </c>
      <c r="I1096" s="72">
        <f t="shared" si="46"/>
        <v>4.444444444444445</v>
      </c>
      <c r="K1096" s="15" t="s">
        <v>69</v>
      </c>
      <c r="M1096" s="2">
        <v>450</v>
      </c>
    </row>
    <row r="1097" spans="1:13" s="15" customFormat="1" ht="12.75">
      <c r="A1097" s="12"/>
      <c r="B1097" s="136">
        <v>500</v>
      </c>
      <c r="C1097" s="12" t="s">
        <v>54</v>
      </c>
      <c r="D1097" s="12" t="s">
        <v>16</v>
      </c>
      <c r="E1097" s="12" t="s">
        <v>52</v>
      </c>
      <c r="F1097" s="123" t="s">
        <v>592</v>
      </c>
      <c r="G1097" s="29" t="s">
        <v>34</v>
      </c>
      <c r="H1097" s="28">
        <f t="shared" si="45"/>
        <v>-14000</v>
      </c>
      <c r="I1097" s="72">
        <f t="shared" si="46"/>
        <v>1.1111111111111112</v>
      </c>
      <c r="K1097" s="15" t="s">
        <v>69</v>
      </c>
      <c r="M1097" s="2">
        <v>450</v>
      </c>
    </row>
    <row r="1098" spans="1:13" s="15" customFormat="1" ht="12.75">
      <c r="A1098" s="12"/>
      <c r="B1098" s="136">
        <v>2000</v>
      </c>
      <c r="C1098" s="12" t="s">
        <v>54</v>
      </c>
      <c r="D1098" s="12" t="s">
        <v>16</v>
      </c>
      <c r="E1098" s="12" t="s">
        <v>52</v>
      </c>
      <c r="F1098" s="123" t="s">
        <v>592</v>
      </c>
      <c r="G1098" s="29" t="s">
        <v>464</v>
      </c>
      <c r="H1098" s="28">
        <f t="shared" si="45"/>
        <v>-16000</v>
      </c>
      <c r="I1098" s="72">
        <f t="shared" si="46"/>
        <v>4.444444444444445</v>
      </c>
      <c r="K1098" s="15" t="s">
        <v>69</v>
      </c>
      <c r="M1098" s="2">
        <v>450</v>
      </c>
    </row>
    <row r="1099" spans="1:13" s="15" customFormat="1" ht="12.75">
      <c r="A1099" s="12"/>
      <c r="B1099" s="136">
        <v>2000</v>
      </c>
      <c r="C1099" s="12" t="s">
        <v>54</v>
      </c>
      <c r="D1099" s="12" t="s">
        <v>16</v>
      </c>
      <c r="E1099" s="12" t="s">
        <v>52</v>
      </c>
      <c r="F1099" s="123" t="s">
        <v>592</v>
      </c>
      <c r="G1099" s="29" t="s">
        <v>542</v>
      </c>
      <c r="H1099" s="28">
        <f t="shared" si="45"/>
        <v>-18000</v>
      </c>
      <c r="I1099" s="72">
        <f t="shared" si="46"/>
        <v>4.444444444444445</v>
      </c>
      <c r="K1099" s="15" t="s">
        <v>69</v>
      </c>
      <c r="M1099" s="2">
        <v>450</v>
      </c>
    </row>
    <row r="1100" spans="1:13" s="15" customFormat="1" ht="12.75">
      <c r="A1100" s="12"/>
      <c r="B1100" s="136">
        <v>2000</v>
      </c>
      <c r="C1100" s="12" t="s">
        <v>54</v>
      </c>
      <c r="D1100" s="12" t="s">
        <v>16</v>
      </c>
      <c r="E1100" s="12" t="s">
        <v>52</v>
      </c>
      <c r="F1100" s="123" t="s">
        <v>592</v>
      </c>
      <c r="G1100" s="29" t="s">
        <v>606</v>
      </c>
      <c r="H1100" s="28">
        <f t="shared" si="45"/>
        <v>-20000</v>
      </c>
      <c r="I1100" s="72">
        <f t="shared" si="46"/>
        <v>4.444444444444445</v>
      </c>
      <c r="K1100" s="15" t="s">
        <v>69</v>
      </c>
      <c r="M1100" s="2">
        <v>450</v>
      </c>
    </row>
    <row r="1101" spans="1:13" s="15" customFormat="1" ht="12.75">
      <c r="A1101" s="12"/>
      <c r="B1101" s="136">
        <v>2000</v>
      </c>
      <c r="C1101" s="12" t="s">
        <v>54</v>
      </c>
      <c r="D1101" s="12" t="s">
        <v>16</v>
      </c>
      <c r="E1101" s="12" t="s">
        <v>52</v>
      </c>
      <c r="F1101" s="123" t="s">
        <v>592</v>
      </c>
      <c r="G1101" s="29" t="s">
        <v>430</v>
      </c>
      <c r="H1101" s="28">
        <f t="shared" si="45"/>
        <v>-22000</v>
      </c>
      <c r="I1101" s="72">
        <f t="shared" si="46"/>
        <v>4.444444444444445</v>
      </c>
      <c r="K1101" s="15" t="s">
        <v>69</v>
      </c>
      <c r="M1101" s="2">
        <v>450</v>
      </c>
    </row>
    <row r="1102" spans="1:13" s="15" customFormat="1" ht="12.75">
      <c r="A1102" s="12"/>
      <c r="B1102" s="136">
        <v>500</v>
      </c>
      <c r="C1102" s="12" t="s">
        <v>54</v>
      </c>
      <c r="D1102" s="12" t="s">
        <v>16</v>
      </c>
      <c r="E1102" s="12" t="s">
        <v>52</v>
      </c>
      <c r="F1102" s="123" t="s">
        <v>592</v>
      </c>
      <c r="G1102" s="29" t="s">
        <v>430</v>
      </c>
      <c r="H1102" s="28">
        <f t="shared" si="45"/>
        <v>-22500</v>
      </c>
      <c r="I1102" s="72">
        <f t="shared" si="46"/>
        <v>1.1111111111111112</v>
      </c>
      <c r="K1102" s="15" t="s">
        <v>69</v>
      </c>
      <c r="M1102" s="2">
        <v>450</v>
      </c>
    </row>
    <row r="1103" spans="1:13" s="15" customFormat="1" ht="12.75">
      <c r="A1103" s="12"/>
      <c r="B1103" s="136">
        <v>2000</v>
      </c>
      <c r="C1103" s="12" t="s">
        <v>54</v>
      </c>
      <c r="D1103" s="12" t="s">
        <v>16</v>
      </c>
      <c r="E1103" s="12" t="s">
        <v>52</v>
      </c>
      <c r="F1103" s="123" t="s">
        <v>592</v>
      </c>
      <c r="G1103" s="29" t="s">
        <v>432</v>
      </c>
      <c r="H1103" s="28">
        <f t="shared" si="45"/>
        <v>-24500</v>
      </c>
      <c r="I1103" s="72">
        <f t="shared" si="46"/>
        <v>4.444444444444445</v>
      </c>
      <c r="K1103" s="15" t="s">
        <v>69</v>
      </c>
      <c r="M1103" s="2">
        <v>450</v>
      </c>
    </row>
    <row r="1104" spans="1:13" s="15" customFormat="1" ht="12.75">
      <c r="A1104" s="12"/>
      <c r="B1104" s="136">
        <v>500</v>
      </c>
      <c r="C1104" s="12" t="s">
        <v>54</v>
      </c>
      <c r="D1104" s="12" t="s">
        <v>16</v>
      </c>
      <c r="E1104" s="12" t="s">
        <v>52</v>
      </c>
      <c r="F1104" s="123" t="s">
        <v>592</v>
      </c>
      <c r="G1104" s="29" t="s">
        <v>432</v>
      </c>
      <c r="H1104" s="28">
        <f t="shared" si="45"/>
        <v>-25000</v>
      </c>
      <c r="I1104" s="72">
        <f t="shared" si="46"/>
        <v>1.1111111111111112</v>
      </c>
      <c r="K1104" s="15" t="s">
        <v>69</v>
      </c>
      <c r="M1104" s="2">
        <v>450</v>
      </c>
    </row>
    <row r="1105" spans="1:13" s="15" customFormat="1" ht="12.75">
      <c r="A1105" s="1"/>
      <c r="B1105" s="141">
        <v>2000</v>
      </c>
      <c r="C1105" s="1" t="s">
        <v>54</v>
      </c>
      <c r="D1105" s="1" t="s">
        <v>16</v>
      </c>
      <c r="E1105" s="1" t="s">
        <v>52</v>
      </c>
      <c r="F1105" s="46" t="s">
        <v>648</v>
      </c>
      <c r="G1105" s="27" t="s">
        <v>30</v>
      </c>
      <c r="H1105" s="28">
        <f t="shared" si="45"/>
        <v>-27000</v>
      </c>
      <c r="I1105" s="72">
        <f t="shared" si="46"/>
        <v>4.444444444444445</v>
      </c>
      <c r="J1105"/>
      <c r="K1105" t="s">
        <v>68</v>
      </c>
      <c r="L1105"/>
      <c r="M1105" s="2">
        <v>450</v>
      </c>
    </row>
    <row r="1106" spans="1:13" s="15" customFormat="1" ht="12.75">
      <c r="A1106" s="1"/>
      <c r="B1106" s="141">
        <v>2000</v>
      </c>
      <c r="C1106" s="1" t="s">
        <v>54</v>
      </c>
      <c r="D1106" s="1" t="s">
        <v>16</v>
      </c>
      <c r="E1106" s="1" t="s">
        <v>52</v>
      </c>
      <c r="F1106" s="73" t="s">
        <v>648</v>
      </c>
      <c r="G1106" s="27" t="s">
        <v>32</v>
      </c>
      <c r="H1106" s="28">
        <f t="shared" si="45"/>
        <v>-29000</v>
      </c>
      <c r="I1106" s="72">
        <f t="shared" si="46"/>
        <v>4.444444444444445</v>
      </c>
      <c r="J1106"/>
      <c r="K1106" t="s">
        <v>68</v>
      </c>
      <c r="L1106"/>
      <c r="M1106" s="2">
        <v>450</v>
      </c>
    </row>
    <row r="1107" spans="1:13" s="15" customFormat="1" ht="12.75">
      <c r="A1107" s="12"/>
      <c r="B1107" s="141">
        <v>2000</v>
      </c>
      <c r="C1107" s="1" t="s">
        <v>54</v>
      </c>
      <c r="D1107" s="1" t="s">
        <v>16</v>
      </c>
      <c r="E1107" s="1" t="s">
        <v>52</v>
      </c>
      <c r="F1107" s="46" t="s">
        <v>648</v>
      </c>
      <c r="G1107" s="27" t="s">
        <v>326</v>
      </c>
      <c r="H1107" s="28">
        <f t="shared" si="45"/>
        <v>-31000</v>
      </c>
      <c r="I1107" s="72">
        <f t="shared" si="46"/>
        <v>4.444444444444445</v>
      </c>
      <c r="J1107"/>
      <c r="K1107" t="s">
        <v>68</v>
      </c>
      <c r="M1107" s="2">
        <v>450</v>
      </c>
    </row>
    <row r="1108" spans="1:13" s="15" customFormat="1" ht="12.75">
      <c r="A1108" s="1"/>
      <c r="B1108" s="141">
        <v>2000</v>
      </c>
      <c r="C1108" s="1" t="s">
        <v>54</v>
      </c>
      <c r="D1108" s="1" t="s">
        <v>16</v>
      </c>
      <c r="E1108" s="1" t="s">
        <v>52</v>
      </c>
      <c r="F1108" s="46" t="s">
        <v>648</v>
      </c>
      <c r="G1108" s="27" t="s">
        <v>329</v>
      </c>
      <c r="H1108" s="28">
        <f t="shared" si="45"/>
        <v>-33000</v>
      </c>
      <c r="I1108" s="72">
        <f t="shared" si="46"/>
        <v>4.444444444444445</v>
      </c>
      <c r="J1108"/>
      <c r="K1108" t="s">
        <v>68</v>
      </c>
      <c r="L1108" s="269"/>
      <c r="M1108" s="2">
        <v>450</v>
      </c>
    </row>
    <row r="1109" spans="1:13" s="15" customFormat="1" ht="12.75">
      <c r="A1109" s="1"/>
      <c r="B1109" s="141">
        <v>2000</v>
      </c>
      <c r="C1109" s="1" t="s">
        <v>54</v>
      </c>
      <c r="D1109" s="1" t="s">
        <v>16</v>
      </c>
      <c r="E1109" s="1" t="s">
        <v>52</v>
      </c>
      <c r="F1109" s="46" t="s">
        <v>648</v>
      </c>
      <c r="G1109" s="27" t="s">
        <v>33</v>
      </c>
      <c r="H1109" s="28">
        <f t="shared" si="45"/>
        <v>-35000</v>
      </c>
      <c r="I1109" s="72">
        <f t="shared" si="46"/>
        <v>4.444444444444445</v>
      </c>
      <c r="J1109"/>
      <c r="K1109" t="s">
        <v>68</v>
      </c>
      <c r="L1109" s="269"/>
      <c r="M1109" s="2">
        <v>450</v>
      </c>
    </row>
    <row r="1110" spans="1:13" s="15" customFormat="1" ht="12.75">
      <c r="A1110" s="1"/>
      <c r="B1110" s="141">
        <v>2000</v>
      </c>
      <c r="C1110" s="1" t="s">
        <v>54</v>
      </c>
      <c r="D1110" s="1" t="s">
        <v>16</v>
      </c>
      <c r="E1110" s="1" t="s">
        <v>52</v>
      </c>
      <c r="F1110" s="46" t="s">
        <v>648</v>
      </c>
      <c r="G1110" s="27" t="s">
        <v>34</v>
      </c>
      <c r="H1110" s="28">
        <f t="shared" si="45"/>
        <v>-37000</v>
      </c>
      <c r="I1110" s="72">
        <f t="shared" si="46"/>
        <v>4.444444444444445</v>
      </c>
      <c r="J1110"/>
      <c r="K1110" t="s">
        <v>68</v>
      </c>
      <c r="L1110" s="269"/>
      <c r="M1110" s="2">
        <v>450</v>
      </c>
    </row>
    <row r="1111" spans="1:13" s="15" customFormat="1" ht="12.75">
      <c r="A1111" s="1"/>
      <c r="B1111" s="141">
        <v>2000</v>
      </c>
      <c r="C1111" s="1" t="s">
        <v>54</v>
      </c>
      <c r="D1111" s="1" t="s">
        <v>16</v>
      </c>
      <c r="E1111" s="1" t="s">
        <v>52</v>
      </c>
      <c r="F1111" s="46" t="s">
        <v>648</v>
      </c>
      <c r="G1111" s="27" t="s">
        <v>400</v>
      </c>
      <c r="H1111" s="28">
        <f t="shared" si="45"/>
        <v>-39000</v>
      </c>
      <c r="I1111" s="72">
        <f t="shared" si="46"/>
        <v>4.444444444444445</v>
      </c>
      <c r="J1111"/>
      <c r="K1111" t="s">
        <v>68</v>
      </c>
      <c r="L1111"/>
      <c r="M1111" s="2">
        <v>450</v>
      </c>
    </row>
    <row r="1112" spans="1:13" s="15" customFormat="1" ht="12.75">
      <c r="A1112" s="12"/>
      <c r="B1112" s="141">
        <v>2000</v>
      </c>
      <c r="C1112" s="1" t="s">
        <v>54</v>
      </c>
      <c r="D1112" s="1" t="s">
        <v>16</v>
      </c>
      <c r="E1112" s="1" t="s">
        <v>52</v>
      </c>
      <c r="F1112" s="46" t="s">
        <v>648</v>
      </c>
      <c r="G1112" s="27" t="s">
        <v>404</v>
      </c>
      <c r="H1112" s="28">
        <f t="shared" si="45"/>
        <v>-41000</v>
      </c>
      <c r="I1112" s="72">
        <f t="shared" si="46"/>
        <v>4.444444444444445</v>
      </c>
      <c r="K1112" s="15" t="s">
        <v>68</v>
      </c>
      <c r="M1112" s="2">
        <v>450</v>
      </c>
    </row>
    <row r="1113" spans="1:13" s="15" customFormat="1" ht="12.75">
      <c r="A1113" s="1"/>
      <c r="B1113" s="141">
        <v>2000</v>
      </c>
      <c r="C1113" s="1" t="s">
        <v>54</v>
      </c>
      <c r="D1113" s="1" t="s">
        <v>16</v>
      </c>
      <c r="E1113" s="1" t="s">
        <v>52</v>
      </c>
      <c r="F1113" s="46" t="s">
        <v>648</v>
      </c>
      <c r="G1113" s="27" t="s">
        <v>430</v>
      </c>
      <c r="H1113" s="28">
        <f t="shared" si="45"/>
        <v>-43000</v>
      </c>
      <c r="I1113" s="72">
        <f t="shared" si="46"/>
        <v>4.444444444444445</v>
      </c>
      <c r="J1113"/>
      <c r="K1113" t="s">
        <v>68</v>
      </c>
      <c r="L1113"/>
      <c r="M1113" s="2">
        <v>450</v>
      </c>
    </row>
    <row r="1114" spans="1:13" s="15" customFormat="1" ht="12.75">
      <c r="A1114" s="12"/>
      <c r="B1114" s="141">
        <v>2000</v>
      </c>
      <c r="C1114" s="76" t="s">
        <v>54</v>
      </c>
      <c r="D1114" s="1" t="s">
        <v>16</v>
      </c>
      <c r="E1114" s="1" t="s">
        <v>52</v>
      </c>
      <c r="F1114" s="46" t="s">
        <v>648</v>
      </c>
      <c r="G1114" s="27" t="s">
        <v>432</v>
      </c>
      <c r="H1114" s="28">
        <f t="shared" si="45"/>
        <v>-45000</v>
      </c>
      <c r="I1114" s="72">
        <f t="shared" si="46"/>
        <v>4.444444444444445</v>
      </c>
      <c r="J1114"/>
      <c r="K1114" t="s">
        <v>68</v>
      </c>
      <c r="M1114" s="2">
        <v>450</v>
      </c>
    </row>
    <row r="1115" spans="1:13" s="15" customFormat="1" ht="12.75">
      <c r="A1115" s="12"/>
      <c r="B1115" s="141">
        <v>2000</v>
      </c>
      <c r="C1115" s="1" t="s">
        <v>54</v>
      </c>
      <c r="D1115" s="1" t="s">
        <v>16</v>
      </c>
      <c r="E1115" s="1" t="s">
        <v>52</v>
      </c>
      <c r="F1115" s="46" t="s">
        <v>648</v>
      </c>
      <c r="G1115" s="27" t="s">
        <v>434</v>
      </c>
      <c r="H1115" s="28">
        <f t="shared" si="45"/>
        <v>-47000</v>
      </c>
      <c r="I1115" s="72">
        <f t="shared" si="46"/>
        <v>4.444444444444445</v>
      </c>
      <c r="J1115"/>
      <c r="K1115" t="s">
        <v>68</v>
      </c>
      <c r="M1115" s="2">
        <v>450</v>
      </c>
    </row>
    <row r="1116" spans="1:13" s="15" customFormat="1" ht="12.75">
      <c r="A1116" s="12"/>
      <c r="B1116" s="136">
        <v>2000</v>
      </c>
      <c r="C1116" s="12" t="s">
        <v>54</v>
      </c>
      <c r="D1116" s="12" t="s">
        <v>16</v>
      </c>
      <c r="E1116" s="12" t="s">
        <v>52</v>
      </c>
      <c r="F1116" s="71" t="s">
        <v>649</v>
      </c>
      <c r="G1116" s="29" t="s">
        <v>32</v>
      </c>
      <c r="H1116" s="28">
        <f t="shared" si="45"/>
        <v>-49000</v>
      </c>
      <c r="I1116" s="72">
        <f t="shared" si="46"/>
        <v>4.444444444444445</v>
      </c>
      <c r="K1116" s="75" t="s">
        <v>644</v>
      </c>
      <c r="M1116" s="2">
        <v>450</v>
      </c>
    </row>
    <row r="1117" spans="1:13" s="15" customFormat="1" ht="12.75">
      <c r="A1117" s="12"/>
      <c r="B1117" s="136">
        <v>500</v>
      </c>
      <c r="C1117" s="65" t="s">
        <v>54</v>
      </c>
      <c r="D1117" s="65" t="s">
        <v>16</v>
      </c>
      <c r="E1117" s="65" t="s">
        <v>52</v>
      </c>
      <c r="F1117" s="123" t="s">
        <v>649</v>
      </c>
      <c r="G1117" s="30" t="s">
        <v>32</v>
      </c>
      <c r="H1117" s="28">
        <f t="shared" si="45"/>
        <v>-49500</v>
      </c>
      <c r="I1117" s="72">
        <f t="shared" si="46"/>
        <v>1.1111111111111112</v>
      </c>
      <c r="K1117" s="75" t="s">
        <v>644</v>
      </c>
      <c r="M1117" s="2">
        <v>450</v>
      </c>
    </row>
    <row r="1118" spans="1:13" s="15" customFormat="1" ht="12.75">
      <c r="A1118" s="12"/>
      <c r="B1118" s="136">
        <v>500</v>
      </c>
      <c r="C1118" s="12" t="s">
        <v>54</v>
      </c>
      <c r="D1118" s="12" t="s">
        <v>16</v>
      </c>
      <c r="E1118" s="12" t="s">
        <v>52</v>
      </c>
      <c r="F1118" s="71" t="s">
        <v>649</v>
      </c>
      <c r="G1118" s="29" t="s">
        <v>326</v>
      </c>
      <c r="H1118" s="28">
        <f t="shared" si="45"/>
        <v>-50000</v>
      </c>
      <c r="I1118" s="72">
        <f t="shared" si="46"/>
        <v>1.1111111111111112</v>
      </c>
      <c r="K1118" s="74" t="s">
        <v>644</v>
      </c>
      <c r="M1118" s="2">
        <v>450</v>
      </c>
    </row>
    <row r="1119" spans="1:13" s="15" customFormat="1" ht="12.75">
      <c r="A1119" s="12"/>
      <c r="B1119" s="136">
        <v>2000</v>
      </c>
      <c r="C1119" s="12" t="s">
        <v>54</v>
      </c>
      <c r="D1119" s="12" t="s">
        <v>16</v>
      </c>
      <c r="E1119" s="12" t="s">
        <v>52</v>
      </c>
      <c r="F1119" s="71" t="s">
        <v>649</v>
      </c>
      <c r="G1119" s="29" t="s">
        <v>326</v>
      </c>
      <c r="H1119" s="28">
        <f t="shared" si="45"/>
        <v>-52000</v>
      </c>
      <c r="I1119" s="72">
        <f t="shared" si="46"/>
        <v>4.444444444444445</v>
      </c>
      <c r="K1119" s="74" t="s">
        <v>644</v>
      </c>
      <c r="M1119" s="2">
        <v>450</v>
      </c>
    </row>
    <row r="1120" spans="1:13" s="15" customFormat="1" ht="12.75">
      <c r="A1120" s="1"/>
      <c r="B1120" s="141">
        <v>2000</v>
      </c>
      <c r="C1120" s="1" t="s">
        <v>54</v>
      </c>
      <c r="D1120" s="1" t="s">
        <v>16</v>
      </c>
      <c r="E1120" s="1" t="s">
        <v>52</v>
      </c>
      <c r="F1120" s="46" t="s">
        <v>572</v>
      </c>
      <c r="G1120" s="27" t="s">
        <v>18</v>
      </c>
      <c r="H1120" s="28">
        <f t="shared" si="45"/>
        <v>-54000</v>
      </c>
      <c r="I1120" s="72">
        <f t="shared" si="46"/>
        <v>4.444444444444445</v>
      </c>
      <c r="J1120"/>
      <c r="K1120" t="s">
        <v>53</v>
      </c>
      <c r="L1120"/>
      <c r="M1120" s="2">
        <v>450</v>
      </c>
    </row>
    <row r="1121" spans="1:13" s="15" customFormat="1" ht="12.75">
      <c r="A1121" s="1"/>
      <c r="B1121" s="141">
        <v>2000</v>
      </c>
      <c r="C1121" s="1" t="s">
        <v>54</v>
      </c>
      <c r="D1121" s="1" t="s">
        <v>16</v>
      </c>
      <c r="E1121" s="1" t="s">
        <v>52</v>
      </c>
      <c r="F1121" s="46" t="s">
        <v>572</v>
      </c>
      <c r="G1121" s="27" t="s">
        <v>19</v>
      </c>
      <c r="H1121" s="28">
        <f t="shared" si="45"/>
        <v>-56000</v>
      </c>
      <c r="I1121" s="72">
        <f t="shared" si="46"/>
        <v>4.444444444444445</v>
      </c>
      <c r="J1121"/>
      <c r="K1121" t="s">
        <v>53</v>
      </c>
      <c r="L1121"/>
      <c r="M1121" s="2">
        <v>450</v>
      </c>
    </row>
    <row r="1122" spans="1:13" s="15" customFormat="1" ht="12.75">
      <c r="A1122" s="1"/>
      <c r="B1122" s="141">
        <v>2000</v>
      </c>
      <c r="C1122" s="1" t="s">
        <v>54</v>
      </c>
      <c r="D1122" s="1" t="s">
        <v>16</v>
      </c>
      <c r="E1122" s="1" t="s">
        <v>52</v>
      </c>
      <c r="F1122" s="46" t="s">
        <v>572</v>
      </c>
      <c r="G1122" s="27" t="s">
        <v>20</v>
      </c>
      <c r="H1122" s="28">
        <f t="shared" si="45"/>
        <v>-58000</v>
      </c>
      <c r="I1122" s="72">
        <f t="shared" si="46"/>
        <v>4.444444444444445</v>
      </c>
      <c r="J1122"/>
      <c r="K1122" t="s">
        <v>53</v>
      </c>
      <c r="L1122"/>
      <c r="M1122" s="2">
        <v>450</v>
      </c>
    </row>
    <row r="1123" spans="1:13" s="15" customFormat="1" ht="12.75">
      <c r="A1123" s="1"/>
      <c r="B1123" s="141">
        <v>2000</v>
      </c>
      <c r="C1123" s="1" t="s">
        <v>54</v>
      </c>
      <c r="D1123" s="1" t="s">
        <v>16</v>
      </c>
      <c r="E1123" s="1" t="s">
        <v>52</v>
      </c>
      <c r="F1123" s="46" t="s">
        <v>572</v>
      </c>
      <c r="G1123" s="27" t="s">
        <v>21</v>
      </c>
      <c r="H1123" s="28">
        <f t="shared" si="45"/>
        <v>-60000</v>
      </c>
      <c r="I1123" s="72">
        <f t="shared" si="46"/>
        <v>4.444444444444445</v>
      </c>
      <c r="J1123"/>
      <c r="K1123" t="s">
        <v>53</v>
      </c>
      <c r="L1123"/>
      <c r="M1123" s="2">
        <v>450</v>
      </c>
    </row>
    <row r="1124" spans="1:13" s="15" customFormat="1" ht="12.75">
      <c r="A1124" s="1"/>
      <c r="B1124" s="136">
        <v>2000</v>
      </c>
      <c r="C1124" s="12" t="s">
        <v>54</v>
      </c>
      <c r="D1124" s="12" t="s">
        <v>16</v>
      </c>
      <c r="E1124" s="12" t="s">
        <v>52</v>
      </c>
      <c r="F1124" s="46" t="s">
        <v>572</v>
      </c>
      <c r="G1124" s="29" t="s">
        <v>32</v>
      </c>
      <c r="H1124" s="28">
        <f t="shared" si="45"/>
        <v>-62000</v>
      </c>
      <c r="I1124" s="72">
        <f t="shared" si="46"/>
        <v>4.444444444444445</v>
      </c>
      <c r="J1124"/>
      <c r="K1124" t="s">
        <v>53</v>
      </c>
      <c r="L1124"/>
      <c r="M1124" s="2">
        <v>450</v>
      </c>
    </row>
    <row r="1125" spans="1:13" s="15" customFormat="1" ht="12.75">
      <c r="A1125" s="65"/>
      <c r="B1125" s="283">
        <v>2000</v>
      </c>
      <c r="C1125" s="284" t="s">
        <v>54</v>
      </c>
      <c r="D1125" s="65" t="s">
        <v>16</v>
      </c>
      <c r="E1125" s="284" t="s">
        <v>52</v>
      </c>
      <c r="F1125" s="123" t="s">
        <v>572</v>
      </c>
      <c r="G1125" s="30" t="s">
        <v>326</v>
      </c>
      <c r="H1125" s="28">
        <f t="shared" si="45"/>
        <v>-64000</v>
      </c>
      <c r="I1125" s="72">
        <f t="shared" si="46"/>
        <v>4.444444444444445</v>
      </c>
      <c r="J1125" s="284"/>
      <c r="K1125" t="s">
        <v>53</v>
      </c>
      <c r="L1125" s="284"/>
      <c r="M1125" s="2">
        <v>450</v>
      </c>
    </row>
    <row r="1126" spans="1:13" s="15" customFormat="1" ht="12.75">
      <c r="A1126" s="12"/>
      <c r="B1126" s="136">
        <v>2000</v>
      </c>
      <c r="C1126" s="65" t="s">
        <v>54</v>
      </c>
      <c r="D1126" s="12" t="s">
        <v>16</v>
      </c>
      <c r="E1126" s="65" t="s">
        <v>52</v>
      </c>
      <c r="F1126" s="71" t="s">
        <v>650</v>
      </c>
      <c r="G1126" s="30" t="s">
        <v>18</v>
      </c>
      <c r="H1126" s="28">
        <f t="shared" si="45"/>
        <v>-66000</v>
      </c>
      <c r="I1126" s="72">
        <f t="shared" si="46"/>
        <v>4.444444444444445</v>
      </c>
      <c r="K1126" s="75" t="s">
        <v>70</v>
      </c>
      <c r="M1126" s="2">
        <v>450</v>
      </c>
    </row>
    <row r="1127" spans="1:13" s="15" customFormat="1" ht="12.75">
      <c r="A1127" s="12"/>
      <c r="B1127" s="136">
        <v>500</v>
      </c>
      <c r="C1127" s="65" t="s">
        <v>54</v>
      </c>
      <c r="D1127" s="65" t="s">
        <v>16</v>
      </c>
      <c r="E1127" s="65" t="s">
        <v>52</v>
      </c>
      <c r="F1127" s="123" t="s">
        <v>650</v>
      </c>
      <c r="G1127" s="30" t="s">
        <v>19</v>
      </c>
      <c r="H1127" s="28">
        <f t="shared" si="45"/>
        <v>-66500</v>
      </c>
      <c r="I1127" s="72">
        <f t="shared" si="46"/>
        <v>1.1111111111111112</v>
      </c>
      <c r="K1127" s="75" t="s">
        <v>70</v>
      </c>
      <c r="M1127" s="2">
        <v>450</v>
      </c>
    </row>
    <row r="1128" spans="1:13" s="15" customFormat="1" ht="12.75">
      <c r="A1128" s="12"/>
      <c r="B1128" s="136">
        <v>2000</v>
      </c>
      <c r="C1128" s="12" t="s">
        <v>54</v>
      </c>
      <c r="D1128" s="12" t="s">
        <v>16</v>
      </c>
      <c r="E1128" s="12" t="s">
        <v>52</v>
      </c>
      <c r="F1128" s="71" t="s">
        <v>650</v>
      </c>
      <c r="G1128" s="29" t="s">
        <v>19</v>
      </c>
      <c r="H1128" s="28">
        <f t="shared" si="45"/>
        <v>-68500</v>
      </c>
      <c r="I1128" s="72">
        <f t="shared" si="46"/>
        <v>4.444444444444445</v>
      </c>
      <c r="K1128" s="75" t="s">
        <v>70</v>
      </c>
      <c r="M1128" s="2">
        <v>450</v>
      </c>
    </row>
    <row r="1129" spans="1:13" s="15" customFormat="1" ht="12.75">
      <c r="A1129" s="12"/>
      <c r="B1129" s="136">
        <v>2000</v>
      </c>
      <c r="C1129" s="65" t="s">
        <v>54</v>
      </c>
      <c r="D1129" s="65" t="s">
        <v>16</v>
      </c>
      <c r="E1129" s="65" t="s">
        <v>52</v>
      </c>
      <c r="F1129" s="123" t="s">
        <v>650</v>
      </c>
      <c r="G1129" s="30" t="s">
        <v>20</v>
      </c>
      <c r="H1129" s="28">
        <f t="shared" si="45"/>
        <v>-70500</v>
      </c>
      <c r="I1129" s="72">
        <f t="shared" si="46"/>
        <v>4.444444444444445</v>
      </c>
      <c r="K1129" s="75" t="s">
        <v>70</v>
      </c>
      <c r="M1129" s="2">
        <v>450</v>
      </c>
    </row>
    <row r="1130" spans="1:13" s="15" customFormat="1" ht="12.75">
      <c r="A1130" s="12"/>
      <c r="B1130" s="136">
        <v>500</v>
      </c>
      <c r="C1130" s="65" t="s">
        <v>54</v>
      </c>
      <c r="D1130" s="65" t="s">
        <v>16</v>
      </c>
      <c r="E1130" s="65" t="s">
        <v>52</v>
      </c>
      <c r="F1130" s="123" t="s">
        <v>650</v>
      </c>
      <c r="G1130" s="30" t="s">
        <v>20</v>
      </c>
      <c r="H1130" s="28">
        <f t="shared" si="45"/>
        <v>-71000</v>
      </c>
      <c r="I1130" s="72">
        <f t="shared" si="46"/>
        <v>1.1111111111111112</v>
      </c>
      <c r="K1130" s="75" t="s">
        <v>70</v>
      </c>
      <c r="M1130" s="2">
        <v>450</v>
      </c>
    </row>
    <row r="1131" spans="1:13" s="15" customFormat="1" ht="12.75">
      <c r="A1131" s="12"/>
      <c r="B1131" s="136">
        <v>2000</v>
      </c>
      <c r="C1131" s="12" t="s">
        <v>54</v>
      </c>
      <c r="D1131" s="12" t="s">
        <v>16</v>
      </c>
      <c r="E1131" s="12" t="s">
        <v>52</v>
      </c>
      <c r="F1131" s="71" t="s">
        <v>650</v>
      </c>
      <c r="G1131" s="29" t="s">
        <v>21</v>
      </c>
      <c r="H1131" s="28">
        <f t="shared" si="45"/>
        <v>-73000</v>
      </c>
      <c r="I1131" s="72">
        <f t="shared" si="46"/>
        <v>4.444444444444445</v>
      </c>
      <c r="K1131" s="75" t="s">
        <v>70</v>
      </c>
      <c r="M1131" s="2">
        <v>450</v>
      </c>
    </row>
    <row r="1132" spans="1:13" s="15" customFormat="1" ht="12.75">
      <c r="A1132" s="12"/>
      <c r="B1132" s="136">
        <v>2000</v>
      </c>
      <c r="C1132" s="12" t="s">
        <v>54</v>
      </c>
      <c r="D1132" s="12" t="s">
        <v>16</v>
      </c>
      <c r="E1132" s="12" t="s">
        <v>52</v>
      </c>
      <c r="F1132" s="71" t="s">
        <v>650</v>
      </c>
      <c r="G1132" s="29" t="s">
        <v>283</v>
      </c>
      <c r="H1132" s="28">
        <f t="shared" si="45"/>
        <v>-75000</v>
      </c>
      <c r="I1132" s="72">
        <f t="shared" si="46"/>
        <v>4.444444444444445</v>
      </c>
      <c r="K1132" s="75" t="s">
        <v>70</v>
      </c>
      <c r="M1132" s="2">
        <v>450</v>
      </c>
    </row>
    <row r="1133" spans="1:13" s="15" customFormat="1" ht="12.75">
      <c r="A1133" s="12"/>
      <c r="B1133" s="136">
        <v>2000</v>
      </c>
      <c r="C1133" s="12" t="s">
        <v>54</v>
      </c>
      <c r="D1133" s="12" t="s">
        <v>16</v>
      </c>
      <c r="E1133" s="12" t="s">
        <v>52</v>
      </c>
      <c r="F1133" s="71" t="s">
        <v>650</v>
      </c>
      <c r="G1133" s="29" t="s">
        <v>29</v>
      </c>
      <c r="H1133" s="28">
        <f t="shared" si="45"/>
        <v>-77000</v>
      </c>
      <c r="I1133" s="72">
        <f t="shared" si="46"/>
        <v>4.444444444444445</v>
      </c>
      <c r="K1133" s="75" t="s">
        <v>70</v>
      </c>
      <c r="M1133" s="2">
        <v>450</v>
      </c>
    </row>
    <row r="1134" spans="1:13" s="15" customFormat="1" ht="12.75">
      <c r="A1134" s="12"/>
      <c r="B1134" s="136">
        <v>500</v>
      </c>
      <c r="C1134" s="12" t="s">
        <v>54</v>
      </c>
      <c r="D1134" s="12" t="s">
        <v>16</v>
      </c>
      <c r="E1134" s="12" t="s">
        <v>52</v>
      </c>
      <c r="F1134" s="71" t="s">
        <v>650</v>
      </c>
      <c r="G1134" s="29" t="s">
        <v>32</v>
      </c>
      <c r="H1134" s="28">
        <f t="shared" si="45"/>
        <v>-77500</v>
      </c>
      <c r="I1134" s="72">
        <f t="shared" si="46"/>
        <v>1.1111111111111112</v>
      </c>
      <c r="K1134" s="75" t="s">
        <v>70</v>
      </c>
      <c r="M1134" s="2">
        <v>450</v>
      </c>
    </row>
    <row r="1135" spans="1:13" s="15" customFormat="1" ht="12.75">
      <c r="A1135" s="12"/>
      <c r="B1135" s="136">
        <v>2000</v>
      </c>
      <c r="C1135" s="12" t="s">
        <v>54</v>
      </c>
      <c r="D1135" s="12" t="s">
        <v>16</v>
      </c>
      <c r="E1135" s="12" t="s">
        <v>52</v>
      </c>
      <c r="F1135" s="71" t="s">
        <v>650</v>
      </c>
      <c r="G1135" s="29" t="s">
        <v>32</v>
      </c>
      <c r="H1135" s="28">
        <f t="shared" si="45"/>
        <v>-79500</v>
      </c>
      <c r="I1135" s="72">
        <f t="shared" si="46"/>
        <v>4.444444444444445</v>
      </c>
      <c r="K1135" s="75" t="s">
        <v>70</v>
      </c>
      <c r="M1135" s="2">
        <v>450</v>
      </c>
    </row>
    <row r="1136" spans="1:13" s="15" customFormat="1" ht="12.75">
      <c r="A1136" s="12"/>
      <c r="B1136" s="136">
        <v>2000</v>
      </c>
      <c r="C1136" s="12" t="s">
        <v>54</v>
      </c>
      <c r="D1136" s="12" t="s">
        <v>16</v>
      </c>
      <c r="E1136" s="12" t="s">
        <v>52</v>
      </c>
      <c r="F1136" s="71" t="s">
        <v>650</v>
      </c>
      <c r="G1136" s="29" t="s">
        <v>34</v>
      </c>
      <c r="H1136" s="28">
        <f t="shared" si="45"/>
        <v>-81500</v>
      </c>
      <c r="I1136" s="72">
        <f t="shared" si="46"/>
        <v>4.444444444444445</v>
      </c>
      <c r="K1136" s="75" t="s">
        <v>70</v>
      </c>
      <c r="M1136" s="2">
        <v>450</v>
      </c>
    </row>
    <row r="1137" spans="1:13" s="74" customFormat="1" ht="12.75">
      <c r="A1137" s="12"/>
      <c r="B1137" s="136">
        <v>500</v>
      </c>
      <c r="C1137" s="65" t="s">
        <v>54</v>
      </c>
      <c r="D1137" s="65" t="s">
        <v>16</v>
      </c>
      <c r="E1137" s="65" t="s">
        <v>52</v>
      </c>
      <c r="F1137" s="123" t="s">
        <v>650</v>
      </c>
      <c r="G1137" s="30" t="s">
        <v>400</v>
      </c>
      <c r="H1137" s="28">
        <f t="shared" si="45"/>
        <v>-82000</v>
      </c>
      <c r="I1137" s="72">
        <f t="shared" si="46"/>
        <v>1.1111111111111112</v>
      </c>
      <c r="J1137" s="15"/>
      <c r="K1137" s="75" t="s">
        <v>70</v>
      </c>
      <c r="L1137" s="15"/>
      <c r="M1137" s="2">
        <v>450</v>
      </c>
    </row>
    <row r="1138" spans="1:13" ht="12.75">
      <c r="A1138" s="12"/>
      <c r="B1138" s="136">
        <v>2000</v>
      </c>
      <c r="C1138" s="12" t="s">
        <v>54</v>
      </c>
      <c r="D1138" s="12" t="s">
        <v>16</v>
      </c>
      <c r="E1138" s="12" t="s">
        <v>52</v>
      </c>
      <c r="F1138" s="71" t="s">
        <v>650</v>
      </c>
      <c r="G1138" s="29" t="s">
        <v>400</v>
      </c>
      <c r="H1138" s="28">
        <f t="shared" si="45"/>
        <v>-84000</v>
      </c>
      <c r="I1138" s="72">
        <f t="shared" si="46"/>
        <v>4.444444444444445</v>
      </c>
      <c r="J1138" s="15"/>
      <c r="K1138" s="75" t="s">
        <v>70</v>
      </c>
      <c r="L1138" s="15"/>
      <c r="M1138" s="2">
        <v>450</v>
      </c>
    </row>
    <row r="1139" spans="1:13" ht="12.75">
      <c r="A1139" s="12"/>
      <c r="B1139" s="136">
        <v>500</v>
      </c>
      <c r="C1139" s="65" t="s">
        <v>54</v>
      </c>
      <c r="D1139" s="65" t="s">
        <v>16</v>
      </c>
      <c r="E1139" s="65" t="s">
        <v>52</v>
      </c>
      <c r="F1139" s="123" t="s">
        <v>650</v>
      </c>
      <c r="G1139" s="30" t="s">
        <v>404</v>
      </c>
      <c r="H1139" s="28">
        <f t="shared" si="45"/>
        <v>-84500</v>
      </c>
      <c r="I1139" s="72">
        <f t="shared" si="46"/>
        <v>1.1111111111111112</v>
      </c>
      <c r="J1139" s="15"/>
      <c r="K1139" s="75" t="s">
        <v>70</v>
      </c>
      <c r="L1139" s="15"/>
      <c r="M1139" s="2">
        <v>450</v>
      </c>
    </row>
    <row r="1140" spans="1:13" ht="12.75">
      <c r="A1140" s="12"/>
      <c r="B1140" s="136">
        <v>2000</v>
      </c>
      <c r="C1140" s="12" t="s">
        <v>54</v>
      </c>
      <c r="D1140" s="12" t="s">
        <v>16</v>
      </c>
      <c r="E1140" s="12" t="s">
        <v>52</v>
      </c>
      <c r="F1140" s="71" t="s">
        <v>650</v>
      </c>
      <c r="G1140" s="29" t="s">
        <v>404</v>
      </c>
      <c r="H1140" s="28">
        <f t="shared" si="45"/>
        <v>-86500</v>
      </c>
      <c r="I1140" s="72">
        <f t="shared" si="46"/>
        <v>4.444444444444445</v>
      </c>
      <c r="J1140" s="15"/>
      <c r="K1140" s="75" t="s">
        <v>70</v>
      </c>
      <c r="L1140" s="15"/>
      <c r="M1140" s="2">
        <v>450</v>
      </c>
    </row>
    <row r="1141" spans="1:13" ht="12.75">
      <c r="A1141" s="12"/>
      <c r="B1141" s="136">
        <v>2000</v>
      </c>
      <c r="C1141" s="12" t="s">
        <v>54</v>
      </c>
      <c r="D1141" s="12" t="s">
        <v>16</v>
      </c>
      <c r="E1141" s="12" t="s">
        <v>52</v>
      </c>
      <c r="F1141" s="123" t="s">
        <v>650</v>
      </c>
      <c r="G1141" s="29" t="s">
        <v>405</v>
      </c>
      <c r="H1141" s="28">
        <f t="shared" si="45"/>
        <v>-88500</v>
      </c>
      <c r="I1141" s="72">
        <f t="shared" si="46"/>
        <v>4.444444444444445</v>
      </c>
      <c r="J1141" s="15"/>
      <c r="K1141" s="75" t="s">
        <v>70</v>
      </c>
      <c r="L1141" s="15"/>
      <c r="M1141" s="2">
        <v>450</v>
      </c>
    </row>
    <row r="1142" spans="1:13" s="139" customFormat="1" ht="12.75">
      <c r="A1142" s="78"/>
      <c r="B1142" s="134">
        <f>SUM(B1088:B1141)</f>
        <v>88500</v>
      </c>
      <c r="C1142" s="78" t="s">
        <v>54</v>
      </c>
      <c r="D1142" s="78"/>
      <c r="E1142" s="78"/>
      <c r="F1142" s="135"/>
      <c r="G1142" s="138"/>
      <c r="H1142" s="57">
        <v>0</v>
      </c>
      <c r="I1142" s="140">
        <f t="shared" si="46"/>
        <v>196.66666666666666</v>
      </c>
      <c r="M1142" s="2">
        <v>450</v>
      </c>
    </row>
    <row r="1143" spans="2:13" ht="12.75">
      <c r="B1143" s="141"/>
      <c r="H1143" s="28">
        <f t="shared" si="45"/>
        <v>0</v>
      </c>
      <c r="I1143" s="72">
        <f t="shared" si="46"/>
        <v>0</v>
      </c>
      <c r="M1143" s="2">
        <v>450</v>
      </c>
    </row>
    <row r="1144" spans="2:13" ht="12.75">
      <c r="B1144" s="141"/>
      <c r="H1144" s="28">
        <f t="shared" si="45"/>
        <v>0</v>
      </c>
      <c r="I1144" s="72">
        <f t="shared" si="46"/>
        <v>0</v>
      </c>
      <c r="M1144" s="2">
        <v>450</v>
      </c>
    </row>
    <row r="1145" spans="1:13" ht="12.75">
      <c r="A1145" s="12"/>
      <c r="B1145" s="136">
        <v>400</v>
      </c>
      <c r="C1145" s="65" t="s">
        <v>669</v>
      </c>
      <c r="D1145" s="12" t="s">
        <v>16</v>
      </c>
      <c r="E1145" s="65" t="s">
        <v>190</v>
      </c>
      <c r="F1145" s="71" t="s">
        <v>592</v>
      </c>
      <c r="G1145" s="30" t="s">
        <v>19</v>
      </c>
      <c r="H1145" s="28">
        <f t="shared" si="45"/>
        <v>-400</v>
      </c>
      <c r="I1145" s="72">
        <f t="shared" si="46"/>
        <v>0.8888888888888888</v>
      </c>
      <c r="J1145" s="15"/>
      <c r="K1145" t="s">
        <v>69</v>
      </c>
      <c r="L1145" s="15"/>
      <c r="M1145" s="2">
        <v>450</v>
      </c>
    </row>
    <row r="1146" spans="1:13" ht="12.75">
      <c r="A1146" s="12"/>
      <c r="B1146" s="136">
        <v>2000</v>
      </c>
      <c r="C1146" s="65" t="s">
        <v>670</v>
      </c>
      <c r="D1146" s="65" t="s">
        <v>16</v>
      </c>
      <c r="E1146" s="65" t="s">
        <v>190</v>
      </c>
      <c r="F1146" s="123" t="s">
        <v>671</v>
      </c>
      <c r="G1146" s="30" t="s">
        <v>20</v>
      </c>
      <c r="H1146" s="28">
        <f aca="true" t="shared" si="47" ref="H1146:H1178">H1145-B1146</f>
        <v>-2400</v>
      </c>
      <c r="I1146" s="72">
        <f aca="true" t="shared" si="48" ref="I1146:I1213">+B1146/M1146</f>
        <v>4.444444444444445</v>
      </c>
      <c r="J1146" s="15"/>
      <c r="K1146" s="75" t="s">
        <v>69</v>
      </c>
      <c r="L1146" s="15"/>
      <c r="M1146" s="2">
        <v>450</v>
      </c>
    </row>
    <row r="1147" spans="1:13" ht="12.75">
      <c r="A1147" s="12"/>
      <c r="B1147" s="136">
        <v>250</v>
      </c>
      <c r="C1147" s="12" t="s">
        <v>672</v>
      </c>
      <c r="D1147" s="12" t="s">
        <v>16</v>
      </c>
      <c r="E1147" s="12" t="s">
        <v>190</v>
      </c>
      <c r="F1147" s="71" t="s">
        <v>592</v>
      </c>
      <c r="G1147" s="29" t="s">
        <v>234</v>
      </c>
      <c r="H1147" s="28">
        <f t="shared" si="47"/>
        <v>-2650</v>
      </c>
      <c r="I1147" s="72">
        <f t="shared" si="48"/>
        <v>0.5555555555555556</v>
      </c>
      <c r="J1147" s="15"/>
      <c r="K1147" s="15" t="s">
        <v>69</v>
      </c>
      <c r="L1147" s="15"/>
      <c r="M1147" s="2">
        <v>450</v>
      </c>
    </row>
    <row r="1148" spans="1:13" ht="12.75">
      <c r="A1148" s="12"/>
      <c r="B1148" s="136">
        <v>500</v>
      </c>
      <c r="C1148" s="65" t="s">
        <v>673</v>
      </c>
      <c r="D1148" s="65" t="s">
        <v>16</v>
      </c>
      <c r="E1148" s="65" t="s">
        <v>190</v>
      </c>
      <c r="F1148" s="123" t="s">
        <v>674</v>
      </c>
      <c r="G1148" s="30" t="s">
        <v>400</v>
      </c>
      <c r="H1148" s="28">
        <f t="shared" si="47"/>
        <v>-3150</v>
      </c>
      <c r="I1148" s="72">
        <f t="shared" si="48"/>
        <v>1.1111111111111112</v>
      </c>
      <c r="J1148" s="15"/>
      <c r="K1148" s="74" t="s">
        <v>69</v>
      </c>
      <c r="L1148" s="15"/>
      <c r="M1148" s="2">
        <v>450</v>
      </c>
    </row>
    <row r="1149" spans="2:13" ht="12.75">
      <c r="B1149" s="141">
        <v>2000</v>
      </c>
      <c r="C1149" s="76" t="s">
        <v>675</v>
      </c>
      <c r="D1149" s="1" t="s">
        <v>190</v>
      </c>
      <c r="E1149" s="76" t="s">
        <v>190</v>
      </c>
      <c r="F1149" s="73" t="s">
        <v>577</v>
      </c>
      <c r="G1149" s="27" t="s">
        <v>400</v>
      </c>
      <c r="H1149" s="28">
        <f t="shared" si="47"/>
        <v>-5150</v>
      </c>
      <c r="I1149" s="72">
        <f t="shared" si="48"/>
        <v>4.444444444444445</v>
      </c>
      <c r="K1149" t="s">
        <v>68</v>
      </c>
      <c r="M1149" s="2">
        <v>450</v>
      </c>
    </row>
    <row r="1150" spans="2:13" ht="12.75">
      <c r="B1150" s="141">
        <v>425</v>
      </c>
      <c r="C1150" s="1" t="s">
        <v>676</v>
      </c>
      <c r="D1150" s="1" t="s">
        <v>16</v>
      </c>
      <c r="E1150" s="1" t="s">
        <v>190</v>
      </c>
      <c r="F1150" s="73" t="s">
        <v>677</v>
      </c>
      <c r="G1150" s="27" t="s">
        <v>19</v>
      </c>
      <c r="H1150" s="28">
        <f t="shared" si="47"/>
        <v>-5575</v>
      </c>
      <c r="I1150" s="72">
        <f t="shared" si="48"/>
        <v>0.9444444444444444</v>
      </c>
      <c r="K1150" t="s">
        <v>53</v>
      </c>
      <c r="M1150" s="2">
        <v>450</v>
      </c>
    </row>
    <row r="1151" spans="2:13" ht="12.75">
      <c r="B1151" s="141">
        <v>400</v>
      </c>
      <c r="C1151" s="76" t="s">
        <v>678</v>
      </c>
      <c r="D1151" s="65" t="s">
        <v>16</v>
      </c>
      <c r="E1151" s="76" t="s">
        <v>190</v>
      </c>
      <c r="F1151" s="73" t="s">
        <v>679</v>
      </c>
      <c r="G1151" s="77" t="s">
        <v>34</v>
      </c>
      <c r="H1151" s="28">
        <f t="shared" si="47"/>
        <v>-5975</v>
      </c>
      <c r="I1151" s="72">
        <f t="shared" si="48"/>
        <v>0.8888888888888888</v>
      </c>
      <c r="K1151" t="s">
        <v>53</v>
      </c>
      <c r="M1151" s="2">
        <v>450</v>
      </c>
    </row>
    <row r="1152" spans="1:13" ht="12.75">
      <c r="A1152" s="65"/>
      <c r="B1152" s="136">
        <v>1125</v>
      </c>
      <c r="C1152" s="65" t="s">
        <v>680</v>
      </c>
      <c r="D1152" s="65" t="s">
        <v>16</v>
      </c>
      <c r="E1152" s="65" t="s">
        <v>190</v>
      </c>
      <c r="F1152" s="123" t="s">
        <v>681</v>
      </c>
      <c r="G1152" s="30" t="s">
        <v>234</v>
      </c>
      <c r="H1152" s="28">
        <f t="shared" si="47"/>
        <v>-7100</v>
      </c>
      <c r="I1152" s="72">
        <f t="shared" si="48"/>
        <v>2.5</v>
      </c>
      <c r="J1152" s="74"/>
      <c r="K1152" s="74" t="s">
        <v>70</v>
      </c>
      <c r="L1152" s="74"/>
      <c r="M1152" s="2">
        <v>450</v>
      </c>
    </row>
    <row r="1153" spans="1:13" ht="12.75">
      <c r="A1153" s="12"/>
      <c r="B1153" s="136">
        <v>250</v>
      </c>
      <c r="C1153" s="65" t="s">
        <v>682</v>
      </c>
      <c r="D1153" s="12" t="s">
        <v>16</v>
      </c>
      <c r="E1153" s="65" t="s">
        <v>190</v>
      </c>
      <c r="F1153" s="123" t="s">
        <v>683</v>
      </c>
      <c r="G1153" s="29" t="s">
        <v>36</v>
      </c>
      <c r="H1153" s="28">
        <f t="shared" si="47"/>
        <v>-7350</v>
      </c>
      <c r="I1153" s="72">
        <f t="shared" si="48"/>
        <v>0.5555555555555556</v>
      </c>
      <c r="J1153" s="15"/>
      <c r="K1153" s="74" t="s">
        <v>70</v>
      </c>
      <c r="L1153" s="15"/>
      <c r="M1153" s="2">
        <v>450</v>
      </c>
    </row>
    <row r="1154" spans="1:13" s="63" customFormat="1" ht="12.75">
      <c r="A1154" s="11"/>
      <c r="B1154" s="134">
        <f>SUM(B1145:B1153)</f>
        <v>7350</v>
      </c>
      <c r="C1154" s="78" t="s">
        <v>190</v>
      </c>
      <c r="D1154" s="11"/>
      <c r="E1154" s="11"/>
      <c r="F1154" s="117"/>
      <c r="G1154" s="18"/>
      <c r="H1154" s="66">
        <v>0</v>
      </c>
      <c r="I1154" s="62">
        <f t="shared" si="48"/>
        <v>16.333333333333332</v>
      </c>
      <c r="M1154" s="2">
        <v>450</v>
      </c>
    </row>
    <row r="1155" spans="8:13" ht="12.75">
      <c r="H1155" s="28">
        <f t="shared" si="47"/>
        <v>0</v>
      </c>
      <c r="I1155" s="72">
        <f t="shared" si="48"/>
        <v>0</v>
      </c>
      <c r="M1155" s="2">
        <v>450</v>
      </c>
    </row>
    <row r="1156" spans="8:13" ht="12.75">
      <c r="H1156" s="28"/>
      <c r="I1156" s="72"/>
      <c r="M1156" s="2"/>
    </row>
    <row r="1157" spans="2:13" ht="12.75">
      <c r="B1157" s="107">
        <v>135000</v>
      </c>
      <c r="C1157" s="1" t="s">
        <v>114</v>
      </c>
      <c r="D1157" s="12" t="s">
        <v>16</v>
      </c>
      <c r="E1157" s="1" t="s">
        <v>115</v>
      </c>
      <c r="F1157" s="27" t="s">
        <v>116</v>
      </c>
      <c r="G1157" s="27" t="s">
        <v>37</v>
      </c>
      <c r="H1157" s="5">
        <f>H1155-B1157</f>
        <v>-135000</v>
      </c>
      <c r="I1157" s="22">
        <f t="shared" si="48"/>
        <v>270</v>
      </c>
      <c r="K1157" t="s">
        <v>101</v>
      </c>
      <c r="M1157" s="2">
        <v>500</v>
      </c>
    </row>
    <row r="1158" spans="1:13" s="63" customFormat="1" ht="12.75">
      <c r="A1158" s="11"/>
      <c r="B1158" s="109">
        <f>SUM(B1157)</f>
        <v>135000</v>
      </c>
      <c r="C1158" s="11"/>
      <c r="D1158" s="11"/>
      <c r="E1158" s="11" t="s">
        <v>115</v>
      </c>
      <c r="F1158" s="117"/>
      <c r="G1158" s="18"/>
      <c r="H1158" s="66">
        <v>0</v>
      </c>
      <c r="I1158" s="62">
        <f t="shared" si="48"/>
        <v>300</v>
      </c>
      <c r="M1158" s="67">
        <v>450</v>
      </c>
    </row>
    <row r="1159" spans="2:13" ht="12.75">
      <c r="B1159" s="107"/>
      <c r="H1159" s="28"/>
      <c r="I1159" s="72"/>
      <c r="M1159" s="2"/>
    </row>
    <row r="1160" spans="2:13" ht="12.75">
      <c r="B1160" s="107"/>
      <c r="H1160" s="28"/>
      <c r="I1160" s="72"/>
      <c r="M1160" s="2"/>
    </row>
    <row r="1161" spans="1:13" ht="12.75">
      <c r="A1161" s="12"/>
      <c r="B1161" s="101">
        <v>40000</v>
      </c>
      <c r="C1161" s="12" t="s">
        <v>71</v>
      </c>
      <c r="D1161" s="12" t="s">
        <v>16</v>
      </c>
      <c r="E1161" s="12" t="s">
        <v>72</v>
      </c>
      <c r="F1161" s="123" t="s">
        <v>73</v>
      </c>
      <c r="G1161" s="29" t="s">
        <v>30</v>
      </c>
      <c r="H1161" s="28">
        <f>H1158-B1161</f>
        <v>-40000</v>
      </c>
      <c r="I1161" s="72">
        <f t="shared" si="48"/>
        <v>88.88888888888889</v>
      </c>
      <c r="J1161" s="15"/>
      <c r="K1161" s="15" t="s">
        <v>69</v>
      </c>
      <c r="L1161" s="15"/>
      <c r="M1161" s="2">
        <v>450</v>
      </c>
    </row>
    <row r="1162" spans="1:13" ht="12.75">
      <c r="A1162" s="12"/>
      <c r="B1162" s="101">
        <v>70000</v>
      </c>
      <c r="C1162" s="12" t="s">
        <v>71</v>
      </c>
      <c r="D1162" s="12" t="s">
        <v>16</v>
      </c>
      <c r="E1162" s="12" t="s">
        <v>72</v>
      </c>
      <c r="F1162" s="123" t="s">
        <v>74</v>
      </c>
      <c r="G1162" s="29" t="s">
        <v>33</v>
      </c>
      <c r="H1162" s="28">
        <f t="shared" si="47"/>
        <v>-110000</v>
      </c>
      <c r="I1162" s="72">
        <f t="shared" si="48"/>
        <v>155.55555555555554</v>
      </c>
      <c r="J1162" s="15"/>
      <c r="K1162" s="15" t="s">
        <v>69</v>
      </c>
      <c r="L1162" s="15"/>
      <c r="M1162" s="2">
        <v>450</v>
      </c>
    </row>
    <row r="1163" spans="1:13" ht="12.75">
      <c r="A1163" s="12"/>
      <c r="B1163" s="101">
        <v>40000</v>
      </c>
      <c r="C1163" s="12" t="s">
        <v>71</v>
      </c>
      <c r="D1163" s="12" t="s">
        <v>16</v>
      </c>
      <c r="E1163" s="12" t="s">
        <v>72</v>
      </c>
      <c r="F1163" s="123" t="s">
        <v>75</v>
      </c>
      <c r="G1163" s="29" t="s">
        <v>65</v>
      </c>
      <c r="H1163" s="28">
        <f t="shared" si="47"/>
        <v>-150000</v>
      </c>
      <c r="I1163" s="72">
        <f t="shared" si="48"/>
        <v>88.88888888888889</v>
      </c>
      <c r="J1163" s="15"/>
      <c r="K1163" s="15" t="s">
        <v>69</v>
      </c>
      <c r="L1163" s="15"/>
      <c r="M1163" s="2">
        <v>450</v>
      </c>
    </row>
    <row r="1164" spans="1:13" ht="12.75">
      <c r="A1164" s="12"/>
      <c r="B1164" s="101">
        <v>350000</v>
      </c>
      <c r="C1164" s="12" t="s">
        <v>71</v>
      </c>
      <c r="D1164" s="12" t="s">
        <v>16</v>
      </c>
      <c r="E1164" s="12" t="s">
        <v>76</v>
      </c>
      <c r="F1164" s="123" t="s">
        <v>77</v>
      </c>
      <c r="G1164" s="29" t="s">
        <v>19</v>
      </c>
      <c r="H1164" s="28">
        <f t="shared" si="47"/>
        <v>-500000</v>
      </c>
      <c r="I1164" s="72">
        <f t="shared" si="48"/>
        <v>777.7777777777778</v>
      </c>
      <c r="J1164" s="15"/>
      <c r="K1164" s="15" t="s">
        <v>68</v>
      </c>
      <c r="L1164" s="15"/>
      <c r="M1164" s="2">
        <v>450</v>
      </c>
    </row>
    <row r="1165" spans="2:13" ht="12.75">
      <c r="B1165" s="107">
        <v>125000</v>
      </c>
      <c r="C1165" s="1" t="s">
        <v>71</v>
      </c>
      <c r="D1165" s="1" t="s">
        <v>16</v>
      </c>
      <c r="E1165" s="12" t="s">
        <v>78</v>
      </c>
      <c r="F1165" s="73" t="s">
        <v>79</v>
      </c>
      <c r="G1165" s="27" t="s">
        <v>29</v>
      </c>
      <c r="H1165" s="28">
        <f t="shared" si="47"/>
        <v>-625000</v>
      </c>
      <c r="I1165" s="72">
        <f t="shared" si="48"/>
        <v>277.77777777777777</v>
      </c>
      <c r="K1165" t="s">
        <v>68</v>
      </c>
      <c r="M1165" s="2">
        <v>450</v>
      </c>
    </row>
    <row r="1166" spans="2:13" ht="12.75">
      <c r="B1166" s="107">
        <v>125000</v>
      </c>
      <c r="C1166" s="1" t="s">
        <v>71</v>
      </c>
      <c r="D1166" s="1" t="s">
        <v>16</v>
      </c>
      <c r="E1166" s="12" t="s">
        <v>80</v>
      </c>
      <c r="F1166" s="73" t="s">
        <v>81</v>
      </c>
      <c r="G1166" s="27" t="s">
        <v>29</v>
      </c>
      <c r="H1166" s="28">
        <f t="shared" si="47"/>
        <v>-750000</v>
      </c>
      <c r="I1166" s="72">
        <f t="shared" si="48"/>
        <v>277.77777777777777</v>
      </c>
      <c r="K1166" t="s">
        <v>68</v>
      </c>
      <c r="M1166" s="2">
        <v>450</v>
      </c>
    </row>
    <row r="1167" spans="2:13" ht="12.75">
      <c r="B1167" s="107">
        <v>40000</v>
      </c>
      <c r="C1167" s="1" t="s">
        <v>71</v>
      </c>
      <c r="D1167" s="1" t="s">
        <v>16</v>
      </c>
      <c r="E1167" s="1" t="s">
        <v>78</v>
      </c>
      <c r="F1167" s="73" t="s">
        <v>82</v>
      </c>
      <c r="G1167" s="27" t="s">
        <v>35</v>
      </c>
      <c r="H1167" s="28">
        <f t="shared" si="47"/>
        <v>-790000</v>
      </c>
      <c r="I1167" s="72">
        <f t="shared" si="48"/>
        <v>88.88888888888889</v>
      </c>
      <c r="K1167" t="s">
        <v>68</v>
      </c>
      <c r="M1167" s="2">
        <v>450</v>
      </c>
    </row>
    <row r="1168" spans="1:13" ht="12.75">
      <c r="A1168" s="12"/>
      <c r="B1168" s="101">
        <v>40000</v>
      </c>
      <c r="C1168" s="65" t="s">
        <v>71</v>
      </c>
      <c r="D1168" s="65" t="s">
        <v>16</v>
      </c>
      <c r="E1168" s="65" t="s">
        <v>83</v>
      </c>
      <c r="F1168" s="123" t="s">
        <v>84</v>
      </c>
      <c r="G1168" s="30" t="s">
        <v>18</v>
      </c>
      <c r="H1168" s="28">
        <f t="shared" si="47"/>
        <v>-830000</v>
      </c>
      <c r="I1168" s="72">
        <f t="shared" si="48"/>
        <v>88.88888888888889</v>
      </c>
      <c r="J1168" s="15"/>
      <c r="K1168" s="75" t="s">
        <v>70</v>
      </c>
      <c r="L1168" s="15"/>
      <c r="M1168" s="2">
        <v>450</v>
      </c>
    </row>
    <row r="1169" spans="1:13" ht="12.75">
      <c r="A1169" s="12"/>
      <c r="B1169" s="101">
        <v>50000</v>
      </c>
      <c r="C1169" s="65" t="s">
        <v>71</v>
      </c>
      <c r="D1169" s="65" t="s">
        <v>16</v>
      </c>
      <c r="E1169" s="65" t="s">
        <v>83</v>
      </c>
      <c r="F1169" s="123" t="s">
        <v>85</v>
      </c>
      <c r="G1169" s="30" t="s">
        <v>33</v>
      </c>
      <c r="H1169" s="28">
        <f t="shared" si="47"/>
        <v>-880000</v>
      </c>
      <c r="I1169" s="72">
        <f t="shared" si="48"/>
        <v>111.11111111111111</v>
      </c>
      <c r="J1169" s="15"/>
      <c r="K1169" s="75" t="s">
        <v>70</v>
      </c>
      <c r="L1169" s="15"/>
      <c r="M1169" s="2">
        <v>450</v>
      </c>
    </row>
    <row r="1170" spans="1:13" s="63" customFormat="1" ht="12.75">
      <c r="A1170" s="11"/>
      <c r="B1170" s="109">
        <f>SUM(B1161:B1169)</f>
        <v>880000</v>
      </c>
      <c r="C1170" s="78" t="s">
        <v>71</v>
      </c>
      <c r="D1170" s="11"/>
      <c r="E1170" s="11"/>
      <c r="F1170" s="117"/>
      <c r="G1170" s="18"/>
      <c r="H1170" s="66">
        <v>0</v>
      </c>
      <c r="I1170" s="62">
        <f t="shared" si="48"/>
        <v>1955.5555555555557</v>
      </c>
      <c r="M1170" s="2">
        <v>450</v>
      </c>
    </row>
    <row r="1171" spans="2:13" ht="12.75">
      <c r="B1171" s="107"/>
      <c r="H1171" s="28">
        <f t="shared" si="47"/>
        <v>0</v>
      </c>
      <c r="I1171" s="72">
        <f t="shared" si="48"/>
        <v>0</v>
      </c>
      <c r="M1171" s="2">
        <v>450</v>
      </c>
    </row>
    <row r="1172" spans="2:13" ht="12.75">
      <c r="B1172" s="107"/>
      <c r="H1172" s="28">
        <f t="shared" si="47"/>
        <v>0</v>
      </c>
      <c r="I1172" s="72">
        <f t="shared" si="48"/>
        <v>0</v>
      </c>
      <c r="M1172" s="2">
        <v>450</v>
      </c>
    </row>
    <row r="1173" spans="2:13" ht="12.75">
      <c r="B1173" s="101">
        <v>40000</v>
      </c>
      <c r="C1173" s="1" t="s">
        <v>86</v>
      </c>
      <c r="D1173" s="1" t="s">
        <v>16</v>
      </c>
      <c r="E1173" s="1" t="s">
        <v>78</v>
      </c>
      <c r="F1173" s="73" t="s">
        <v>87</v>
      </c>
      <c r="G1173" s="77" t="s">
        <v>29</v>
      </c>
      <c r="H1173" s="28">
        <f t="shared" si="47"/>
        <v>-40000</v>
      </c>
      <c r="I1173" s="72">
        <f t="shared" si="48"/>
        <v>88.88888888888889</v>
      </c>
      <c r="K1173" t="s">
        <v>68</v>
      </c>
      <c r="M1173" s="2">
        <v>450</v>
      </c>
    </row>
    <row r="1174" spans="2:13" ht="12.75">
      <c r="B1174" s="101">
        <v>30000</v>
      </c>
      <c r="C1174" s="76" t="s">
        <v>86</v>
      </c>
      <c r="D1174" s="1" t="s">
        <v>16</v>
      </c>
      <c r="E1174" s="1" t="s">
        <v>78</v>
      </c>
      <c r="F1174" s="73" t="s">
        <v>88</v>
      </c>
      <c r="G1174" s="27" t="s">
        <v>35</v>
      </c>
      <c r="H1174" s="28">
        <f t="shared" si="47"/>
        <v>-70000</v>
      </c>
      <c r="I1174" s="72">
        <f t="shared" si="48"/>
        <v>66.66666666666667</v>
      </c>
      <c r="K1174" s="75" t="s">
        <v>68</v>
      </c>
      <c r="M1174" s="2">
        <v>450</v>
      </c>
    </row>
    <row r="1175" spans="2:13" ht="12.75">
      <c r="B1175" s="101">
        <v>25000</v>
      </c>
      <c r="C1175" s="76" t="s">
        <v>86</v>
      </c>
      <c r="D1175" s="1" t="s">
        <v>16</v>
      </c>
      <c r="E1175" s="1" t="s">
        <v>78</v>
      </c>
      <c r="F1175" s="73" t="s">
        <v>89</v>
      </c>
      <c r="G1175" s="27" t="s">
        <v>35</v>
      </c>
      <c r="H1175" s="28">
        <f t="shared" si="47"/>
        <v>-95000</v>
      </c>
      <c r="I1175" s="72">
        <f t="shared" si="48"/>
        <v>55.55555555555556</v>
      </c>
      <c r="K1175" s="75" t="s">
        <v>68</v>
      </c>
      <c r="M1175" s="2">
        <v>450</v>
      </c>
    </row>
    <row r="1176" spans="1:13" s="63" customFormat="1" ht="12.75">
      <c r="A1176" s="11"/>
      <c r="B1176" s="109">
        <f>SUM(B1173:B1175)</f>
        <v>95000</v>
      </c>
      <c r="C1176" s="78" t="s">
        <v>86</v>
      </c>
      <c r="D1176" s="11"/>
      <c r="E1176" s="11"/>
      <c r="F1176" s="117"/>
      <c r="G1176" s="18"/>
      <c r="H1176" s="66">
        <v>0</v>
      </c>
      <c r="I1176" s="62">
        <f t="shared" si="48"/>
        <v>211.11111111111111</v>
      </c>
      <c r="M1176" s="2">
        <v>450</v>
      </c>
    </row>
    <row r="1177" spans="2:13" ht="12.75">
      <c r="B1177" s="107"/>
      <c r="H1177" s="28">
        <f t="shared" si="47"/>
        <v>0</v>
      </c>
      <c r="I1177" s="72">
        <f t="shared" si="48"/>
        <v>0</v>
      </c>
      <c r="M1177" s="2">
        <v>450</v>
      </c>
    </row>
    <row r="1178" spans="2:13" ht="12.75">
      <c r="B1178" s="107"/>
      <c r="H1178" s="28">
        <f t="shared" si="47"/>
        <v>0</v>
      </c>
      <c r="I1178" s="72">
        <f t="shared" si="48"/>
        <v>0</v>
      </c>
      <c r="M1178" s="2">
        <v>450</v>
      </c>
    </row>
    <row r="1179" spans="2:13" ht="12.75">
      <c r="B1179" s="107">
        <v>1000</v>
      </c>
      <c r="C1179" s="1" t="s">
        <v>90</v>
      </c>
      <c r="D1179" s="1" t="s">
        <v>16</v>
      </c>
      <c r="E1179" s="1" t="s">
        <v>91</v>
      </c>
      <c r="F1179" s="73" t="s">
        <v>92</v>
      </c>
      <c r="G1179" s="27" t="s">
        <v>34</v>
      </c>
      <c r="H1179" s="28">
        <f>H1178-B1179</f>
        <v>-1000</v>
      </c>
      <c r="I1179" s="72">
        <f>+B1179/M1179</f>
        <v>2.2222222222222223</v>
      </c>
      <c r="K1179" t="s">
        <v>68</v>
      </c>
      <c r="M1179" s="2">
        <v>450</v>
      </c>
    </row>
    <row r="1180" spans="2:13" ht="12.75">
      <c r="B1180" s="107">
        <v>1000</v>
      </c>
      <c r="C1180" s="76" t="s">
        <v>90</v>
      </c>
      <c r="D1180" s="65" t="s">
        <v>16</v>
      </c>
      <c r="E1180" s="76" t="s">
        <v>93</v>
      </c>
      <c r="F1180" s="73" t="s">
        <v>94</v>
      </c>
      <c r="G1180" s="77" t="s">
        <v>34</v>
      </c>
      <c r="H1180" s="28">
        <f>H1179-B1180</f>
        <v>-2000</v>
      </c>
      <c r="I1180" s="72">
        <f>+B1180/M1180</f>
        <v>2.2222222222222223</v>
      </c>
      <c r="K1180" t="s">
        <v>53</v>
      </c>
      <c r="M1180" s="2">
        <v>450</v>
      </c>
    </row>
    <row r="1181" spans="1:13" ht="12.75">
      <c r="A1181" s="12"/>
      <c r="B1181" s="101">
        <v>1000</v>
      </c>
      <c r="C1181" s="65" t="s">
        <v>90</v>
      </c>
      <c r="D1181" s="12" t="s">
        <v>16</v>
      </c>
      <c r="E1181" s="65" t="s">
        <v>95</v>
      </c>
      <c r="F1181" s="123" t="s">
        <v>96</v>
      </c>
      <c r="G1181" s="29" t="s">
        <v>36</v>
      </c>
      <c r="H1181" s="28">
        <f>H1180-B1181</f>
        <v>-3000</v>
      </c>
      <c r="I1181" s="72">
        <f>+B1181/M1181</f>
        <v>2.2222222222222223</v>
      </c>
      <c r="J1181" s="15"/>
      <c r="K1181" s="74" t="s">
        <v>70</v>
      </c>
      <c r="L1181" s="15"/>
      <c r="M1181" s="2">
        <v>450</v>
      </c>
    </row>
    <row r="1182" spans="1:13" s="63" customFormat="1" ht="12.75">
      <c r="A1182" s="11"/>
      <c r="B1182" s="109">
        <f>SUM(B1179:B1181)</f>
        <v>3000</v>
      </c>
      <c r="C1182" s="78" t="s">
        <v>90</v>
      </c>
      <c r="D1182" s="11"/>
      <c r="E1182" s="11"/>
      <c r="F1182" s="117"/>
      <c r="G1182" s="18"/>
      <c r="H1182" s="66">
        <v>0</v>
      </c>
      <c r="I1182" s="62">
        <f t="shared" si="48"/>
        <v>6.666666666666667</v>
      </c>
      <c r="M1182" s="2">
        <v>450</v>
      </c>
    </row>
    <row r="1183" spans="2:13" ht="12.75">
      <c r="B1183" s="107"/>
      <c r="H1183" s="28">
        <f aca="true" t="shared" si="49" ref="H1183:H1196">H1182-B1183</f>
        <v>0</v>
      </c>
      <c r="I1183" s="72">
        <f t="shared" si="48"/>
        <v>0</v>
      </c>
      <c r="M1183" s="2">
        <v>450</v>
      </c>
    </row>
    <row r="1184" spans="2:13" ht="12.75">
      <c r="B1184" s="107"/>
      <c r="H1184" s="28">
        <f t="shared" si="49"/>
        <v>0</v>
      </c>
      <c r="I1184" s="72">
        <f t="shared" si="48"/>
        <v>0</v>
      </c>
      <c r="M1184" s="2">
        <v>450</v>
      </c>
    </row>
    <row r="1185" spans="2:13" ht="12.75">
      <c r="B1185" s="107"/>
      <c r="H1185" s="28">
        <f t="shared" si="49"/>
        <v>0</v>
      </c>
      <c r="I1185" s="72">
        <f t="shared" si="48"/>
        <v>0</v>
      </c>
      <c r="M1185" s="2">
        <v>450</v>
      </c>
    </row>
    <row r="1186" spans="1:13" s="63" customFormat="1" ht="12.75">
      <c r="A1186" s="12"/>
      <c r="B1186" s="101">
        <v>140000</v>
      </c>
      <c r="C1186" s="76" t="s">
        <v>97</v>
      </c>
      <c r="D1186" s="1" t="s">
        <v>16</v>
      </c>
      <c r="E1186" s="12" t="s">
        <v>48</v>
      </c>
      <c r="F1186" s="123" t="s">
        <v>38</v>
      </c>
      <c r="G1186" s="29" t="s">
        <v>21</v>
      </c>
      <c r="H1186" s="28">
        <f t="shared" si="49"/>
        <v>-140000</v>
      </c>
      <c r="I1186" s="22">
        <f t="shared" si="48"/>
        <v>311.1111111111111</v>
      </c>
      <c r="J1186"/>
      <c r="K1186"/>
      <c r="L1186"/>
      <c r="M1186" s="2">
        <v>450</v>
      </c>
    </row>
    <row r="1187" spans="1:13" s="63" customFormat="1" ht="12.75">
      <c r="A1187" s="12"/>
      <c r="B1187" s="101">
        <v>18130</v>
      </c>
      <c r="C1187" s="76" t="s">
        <v>97</v>
      </c>
      <c r="D1187" s="1" t="s">
        <v>16</v>
      </c>
      <c r="E1187" s="12" t="s">
        <v>40</v>
      </c>
      <c r="F1187" s="123"/>
      <c r="G1187" s="29" t="s">
        <v>21</v>
      </c>
      <c r="H1187" s="28">
        <f t="shared" si="49"/>
        <v>-158130</v>
      </c>
      <c r="I1187" s="22">
        <f t="shared" si="48"/>
        <v>40.28888888888889</v>
      </c>
      <c r="J1187"/>
      <c r="K1187"/>
      <c r="L1187"/>
      <c r="M1187" s="2">
        <v>450</v>
      </c>
    </row>
    <row r="1188" spans="1:13" s="63" customFormat="1" ht="12.75">
      <c r="A1188" s="12"/>
      <c r="B1188" s="101">
        <v>30000</v>
      </c>
      <c r="C1188" s="76" t="s">
        <v>97</v>
      </c>
      <c r="D1188" s="1" t="s">
        <v>16</v>
      </c>
      <c r="E1188" s="12" t="s">
        <v>48</v>
      </c>
      <c r="F1188" s="123"/>
      <c r="G1188" s="29" t="s">
        <v>21</v>
      </c>
      <c r="H1188" s="28">
        <f>H1187-B1188</f>
        <v>-188130</v>
      </c>
      <c r="I1188" s="22">
        <f>+B1188/M1188</f>
        <v>66.66666666666667</v>
      </c>
      <c r="J1188"/>
      <c r="K1188"/>
      <c r="L1188"/>
      <c r="M1188" s="2">
        <v>450</v>
      </c>
    </row>
    <row r="1189" spans="1:13" ht="12.75">
      <c r="A1189" s="12"/>
      <c r="B1189" s="101">
        <v>220000</v>
      </c>
      <c r="C1189" s="65" t="s">
        <v>98</v>
      </c>
      <c r="D1189" s="1" t="s">
        <v>16</v>
      </c>
      <c r="E1189" s="12"/>
      <c r="F1189" s="123" t="s">
        <v>38</v>
      </c>
      <c r="G1189" s="29" t="s">
        <v>21</v>
      </c>
      <c r="H1189" s="28">
        <f>H1188-B1189</f>
        <v>-408130</v>
      </c>
      <c r="I1189" s="22">
        <f>+B1189/M1189</f>
        <v>488.8888888888889</v>
      </c>
      <c r="M1189" s="2">
        <v>450</v>
      </c>
    </row>
    <row r="1190" spans="1:13" ht="12.75">
      <c r="A1190" s="12"/>
      <c r="B1190" s="101">
        <v>28490</v>
      </c>
      <c r="C1190" s="65" t="s">
        <v>98</v>
      </c>
      <c r="D1190" s="1" t="s">
        <v>16</v>
      </c>
      <c r="E1190" s="12" t="s">
        <v>40</v>
      </c>
      <c r="F1190" s="123"/>
      <c r="G1190" s="29" t="s">
        <v>21</v>
      </c>
      <c r="H1190" s="28">
        <f>H1189-B1190</f>
        <v>-436620</v>
      </c>
      <c r="I1190" s="22">
        <f>+B1190/M1190</f>
        <v>63.31111111111111</v>
      </c>
      <c r="M1190" s="2">
        <v>450</v>
      </c>
    </row>
    <row r="1191" spans="1:13" s="63" customFormat="1" ht="12.75">
      <c r="A1191" s="12"/>
      <c r="B1191" s="101">
        <v>30000</v>
      </c>
      <c r="C1191" s="76" t="s">
        <v>98</v>
      </c>
      <c r="D1191" s="1" t="s">
        <v>16</v>
      </c>
      <c r="E1191" s="12" t="s">
        <v>48</v>
      </c>
      <c r="F1191" s="123"/>
      <c r="G1191" s="29" t="s">
        <v>21</v>
      </c>
      <c r="H1191" s="28">
        <f>H1190-B1191</f>
        <v>-466620</v>
      </c>
      <c r="I1191" s="22">
        <f>+B1191/M1191</f>
        <v>66.66666666666667</v>
      </c>
      <c r="J1191"/>
      <c r="K1191"/>
      <c r="L1191"/>
      <c r="M1191" s="2">
        <v>450</v>
      </c>
    </row>
    <row r="1192" spans="1:13" s="63" customFormat="1" ht="12.75">
      <c r="A1192" s="12"/>
      <c r="B1192" s="101">
        <v>220000</v>
      </c>
      <c r="C1192" s="82" t="s">
        <v>99</v>
      </c>
      <c r="D1192" s="1" t="s">
        <v>16</v>
      </c>
      <c r="E1192" s="12"/>
      <c r="F1192" s="123"/>
      <c r="G1192" s="29" t="s">
        <v>21</v>
      </c>
      <c r="H1192" s="28">
        <f>H1191-B1192</f>
        <v>-686620</v>
      </c>
      <c r="I1192" s="22">
        <f>+B1192/M1192</f>
        <v>488.8888888888889</v>
      </c>
      <c r="J1192"/>
      <c r="K1192"/>
      <c r="L1192"/>
      <c r="M1192" s="2">
        <v>450</v>
      </c>
    </row>
    <row r="1193" spans="1:13" s="63" customFormat="1" ht="12.75">
      <c r="A1193" s="12"/>
      <c r="B1193" s="101">
        <v>25900</v>
      </c>
      <c r="C1193" s="82" t="s">
        <v>99</v>
      </c>
      <c r="D1193" s="1" t="s">
        <v>16</v>
      </c>
      <c r="E1193" s="12" t="s">
        <v>40</v>
      </c>
      <c r="F1193" s="123"/>
      <c r="G1193" s="29" t="s">
        <v>21</v>
      </c>
      <c r="H1193" s="28">
        <f t="shared" si="49"/>
        <v>-712520</v>
      </c>
      <c r="I1193" s="22">
        <f t="shared" si="48"/>
        <v>57.55555555555556</v>
      </c>
      <c r="J1193"/>
      <c r="K1193"/>
      <c r="L1193"/>
      <c r="M1193" s="2">
        <v>450</v>
      </c>
    </row>
    <row r="1194" spans="1:13" s="63" customFormat="1" ht="12.75">
      <c r="A1194" s="12"/>
      <c r="B1194" s="126">
        <v>130000</v>
      </c>
      <c r="C1194" s="65" t="s">
        <v>66</v>
      </c>
      <c r="D1194" s="1" t="s">
        <v>16</v>
      </c>
      <c r="E1194" s="12"/>
      <c r="F1194" s="123"/>
      <c r="G1194" s="29" t="s">
        <v>21</v>
      </c>
      <c r="H1194" s="28">
        <f t="shared" si="49"/>
        <v>-842520</v>
      </c>
      <c r="I1194" s="22">
        <f t="shared" si="48"/>
        <v>288.8888888888889</v>
      </c>
      <c r="J1194"/>
      <c r="K1194"/>
      <c r="L1194"/>
      <c r="M1194" s="2">
        <v>450</v>
      </c>
    </row>
    <row r="1195" spans="1:13" s="63" customFormat="1" ht="12.75">
      <c r="A1195" s="12"/>
      <c r="B1195" s="101">
        <v>30000</v>
      </c>
      <c r="C1195" s="76" t="s">
        <v>66</v>
      </c>
      <c r="D1195" s="1" t="s">
        <v>16</v>
      </c>
      <c r="E1195" s="12" t="s">
        <v>48</v>
      </c>
      <c r="F1195" s="123"/>
      <c r="G1195" s="29" t="s">
        <v>21</v>
      </c>
      <c r="H1195" s="28">
        <f t="shared" si="49"/>
        <v>-872520</v>
      </c>
      <c r="I1195" s="22">
        <f t="shared" si="48"/>
        <v>66.66666666666667</v>
      </c>
      <c r="J1195"/>
      <c r="K1195"/>
      <c r="L1195"/>
      <c r="M1195" s="2">
        <v>450</v>
      </c>
    </row>
    <row r="1196" spans="1:13" s="63" customFormat="1" ht="12.75">
      <c r="A1196" s="12"/>
      <c r="B1196" s="126">
        <v>70000</v>
      </c>
      <c r="C1196" s="65" t="s">
        <v>67</v>
      </c>
      <c r="D1196" s="1" t="s">
        <v>16</v>
      </c>
      <c r="E1196" s="12"/>
      <c r="F1196" s="123"/>
      <c r="G1196" s="29" t="s">
        <v>21</v>
      </c>
      <c r="H1196" s="28">
        <f t="shared" si="49"/>
        <v>-942520</v>
      </c>
      <c r="I1196" s="22">
        <f t="shared" si="48"/>
        <v>155.55555555555554</v>
      </c>
      <c r="J1196"/>
      <c r="K1196"/>
      <c r="L1196"/>
      <c r="M1196" s="2">
        <v>450</v>
      </c>
    </row>
    <row r="1197" spans="1:13" s="63" customFormat="1" ht="12.75">
      <c r="A1197" s="12"/>
      <c r="B1197" s="101">
        <v>30000</v>
      </c>
      <c r="C1197" s="76" t="s">
        <v>67</v>
      </c>
      <c r="D1197" s="1" t="s">
        <v>16</v>
      </c>
      <c r="E1197" s="12" t="s">
        <v>48</v>
      </c>
      <c r="F1197" s="123"/>
      <c r="G1197" s="29" t="s">
        <v>21</v>
      </c>
      <c r="H1197" s="28">
        <f>H1196-B1197</f>
        <v>-972520</v>
      </c>
      <c r="I1197" s="22">
        <f>+B1197/M1197</f>
        <v>66.66666666666667</v>
      </c>
      <c r="J1197"/>
      <c r="K1197"/>
      <c r="L1197"/>
      <c r="M1197" s="2">
        <v>450</v>
      </c>
    </row>
    <row r="1198" spans="1:13" ht="12.75">
      <c r="A1198" s="11"/>
      <c r="B1198" s="109">
        <f>SUM(B1186:B1197)</f>
        <v>972520</v>
      </c>
      <c r="C1198" s="11" t="s">
        <v>100</v>
      </c>
      <c r="D1198" s="11"/>
      <c r="E1198" s="11"/>
      <c r="F1198" s="117"/>
      <c r="G1198" s="18"/>
      <c r="H1198" s="66">
        <v>0</v>
      </c>
      <c r="I1198" s="62">
        <f t="shared" si="48"/>
        <v>2161.1555555555556</v>
      </c>
      <c r="J1198" s="63"/>
      <c r="K1198" s="63"/>
      <c r="L1198" s="63"/>
      <c r="M1198" s="2">
        <v>450</v>
      </c>
    </row>
    <row r="1199" spans="8:13" ht="12.75">
      <c r="H1199" s="5">
        <f>H1198-B1199</f>
        <v>0</v>
      </c>
      <c r="I1199" s="22">
        <f t="shared" si="48"/>
        <v>0</v>
      </c>
      <c r="M1199" s="2">
        <v>450</v>
      </c>
    </row>
    <row r="1200" spans="8:13" ht="12.75">
      <c r="H1200" s="5">
        <f>H1199-B1200</f>
        <v>0</v>
      </c>
      <c r="I1200" s="22">
        <f t="shared" si="48"/>
        <v>0</v>
      </c>
      <c r="M1200" s="2">
        <v>450</v>
      </c>
    </row>
    <row r="1201" spans="8:13" ht="12.75">
      <c r="H1201" s="5">
        <f>H1200-B1201</f>
        <v>0</v>
      </c>
      <c r="I1201" s="22">
        <f t="shared" si="48"/>
        <v>0</v>
      </c>
      <c r="M1201" s="2">
        <v>450</v>
      </c>
    </row>
    <row r="1202" spans="8:13" ht="12.75">
      <c r="H1202" s="5">
        <f>H1201-B1202</f>
        <v>0</v>
      </c>
      <c r="I1202" s="22">
        <f t="shared" si="48"/>
        <v>0</v>
      </c>
      <c r="M1202" s="2">
        <v>450</v>
      </c>
    </row>
    <row r="1203" spans="1:13" ht="13.5" thickBot="1">
      <c r="A1203" s="47"/>
      <c r="B1203" s="48">
        <f>+B1263+B1279+B1284+B1292+B1354+B1411+B1436+B1849+B1269+B1358</f>
        <v>1342675</v>
      </c>
      <c r="C1203" s="50"/>
      <c r="D1203" s="80" t="s">
        <v>119</v>
      </c>
      <c r="E1203" s="47"/>
      <c r="F1203" s="124"/>
      <c r="G1203" s="81"/>
      <c r="H1203" s="52"/>
      <c r="I1203" s="53">
        <f t="shared" si="48"/>
        <v>2983.722222222222</v>
      </c>
      <c r="J1203" s="54"/>
      <c r="K1203" s="54"/>
      <c r="L1203" s="54"/>
      <c r="M1203" s="2">
        <v>450</v>
      </c>
    </row>
    <row r="1204" spans="8:13" ht="12.75">
      <c r="H1204" s="5">
        <f>H1203-B1204</f>
        <v>0</v>
      </c>
      <c r="I1204" s="22">
        <f t="shared" si="48"/>
        <v>0</v>
      </c>
      <c r="M1204" s="2">
        <v>450</v>
      </c>
    </row>
    <row r="1205" spans="8:13" ht="12.75">
      <c r="H1205" s="5">
        <f>H1204-B1205</f>
        <v>0</v>
      </c>
      <c r="I1205" s="22">
        <f t="shared" si="48"/>
        <v>0</v>
      </c>
      <c r="M1205" s="2">
        <v>450</v>
      </c>
    </row>
    <row r="1206" spans="2:13" ht="12.75">
      <c r="B1206" s="141">
        <v>5000</v>
      </c>
      <c r="C1206" s="65" t="s">
        <v>185</v>
      </c>
      <c r="D1206" s="12" t="s">
        <v>684</v>
      </c>
      <c r="E1206" s="1" t="s">
        <v>685</v>
      </c>
      <c r="F1206" s="46" t="s">
        <v>686</v>
      </c>
      <c r="G1206" s="30" t="s">
        <v>18</v>
      </c>
      <c r="H1206" s="5">
        <f aca="true" t="shared" si="50" ref="H1206:H1268">H1205-B1206</f>
        <v>-5000</v>
      </c>
      <c r="I1206" s="22">
        <f t="shared" si="48"/>
        <v>11.11111111111111</v>
      </c>
      <c r="K1206" t="s">
        <v>185</v>
      </c>
      <c r="M1206" s="2">
        <v>450</v>
      </c>
    </row>
    <row r="1207" spans="2:13" ht="12.75">
      <c r="B1207" s="141">
        <v>5000</v>
      </c>
      <c r="C1207" s="65" t="s">
        <v>185</v>
      </c>
      <c r="D1207" s="12" t="s">
        <v>684</v>
      </c>
      <c r="E1207" s="1" t="s">
        <v>685</v>
      </c>
      <c r="F1207" s="46" t="s">
        <v>687</v>
      </c>
      <c r="G1207" s="27" t="s">
        <v>19</v>
      </c>
      <c r="H1207" s="5">
        <f t="shared" si="50"/>
        <v>-10000</v>
      </c>
      <c r="I1207" s="22">
        <f t="shared" si="48"/>
        <v>11.11111111111111</v>
      </c>
      <c r="K1207" t="s">
        <v>185</v>
      </c>
      <c r="M1207" s="2">
        <v>450</v>
      </c>
    </row>
    <row r="1208" spans="2:13" ht="12.75">
      <c r="B1208" s="141">
        <v>2500</v>
      </c>
      <c r="C1208" s="65" t="s">
        <v>185</v>
      </c>
      <c r="D1208" s="12" t="s">
        <v>684</v>
      </c>
      <c r="E1208" s="1" t="s">
        <v>685</v>
      </c>
      <c r="F1208" s="46" t="s">
        <v>688</v>
      </c>
      <c r="G1208" s="27" t="s">
        <v>20</v>
      </c>
      <c r="H1208" s="5">
        <f t="shared" si="50"/>
        <v>-12500</v>
      </c>
      <c r="I1208" s="22">
        <f t="shared" si="48"/>
        <v>5.555555555555555</v>
      </c>
      <c r="K1208" t="s">
        <v>185</v>
      </c>
      <c r="M1208" s="2">
        <v>450</v>
      </c>
    </row>
    <row r="1209" spans="2:13" ht="12.75">
      <c r="B1209" s="141">
        <v>2500</v>
      </c>
      <c r="C1209" s="1" t="s">
        <v>185</v>
      </c>
      <c r="D1209" s="12" t="s">
        <v>684</v>
      </c>
      <c r="E1209" s="1" t="s">
        <v>685</v>
      </c>
      <c r="F1209" s="46" t="s">
        <v>689</v>
      </c>
      <c r="G1209" s="27" t="s">
        <v>21</v>
      </c>
      <c r="H1209" s="5">
        <f t="shared" si="50"/>
        <v>-15000</v>
      </c>
      <c r="I1209" s="22">
        <f t="shared" si="48"/>
        <v>5.555555555555555</v>
      </c>
      <c r="K1209" t="s">
        <v>185</v>
      </c>
      <c r="M1209" s="2">
        <v>450</v>
      </c>
    </row>
    <row r="1210" spans="2:13" ht="12.75">
      <c r="B1210" s="141">
        <v>2500</v>
      </c>
      <c r="C1210" s="1" t="s">
        <v>185</v>
      </c>
      <c r="D1210" s="1" t="s">
        <v>684</v>
      </c>
      <c r="E1210" s="1" t="s">
        <v>685</v>
      </c>
      <c r="F1210" s="46" t="s">
        <v>690</v>
      </c>
      <c r="G1210" s="27" t="s">
        <v>234</v>
      </c>
      <c r="H1210" s="5">
        <f t="shared" si="50"/>
        <v>-17500</v>
      </c>
      <c r="I1210" s="22">
        <f t="shared" si="48"/>
        <v>5.555555555555555</v>
      </c>
      <c r="K1210" t="s">
        <v>185</v>
      </c>
      <c r="M1210" s="2">
        <v>450</v>
      </c>
    </row>
    <row r="1211" spans="2:13" ht="12.75">
      <c r="B1211" s="141">
        <v>2500</v>
      </c>
      <c r="C1211" s="1" t="s">
        <v>185</v>
      </c>
      <c r="D1211" s="1" t="s">
        <v>684</v>
      </c>
      <c r="E1211" s="1" t="s">
        <v>685</v>
      </c>
      <c r="F1211" s="46" t="s">
        <v>691</v>
      </c>
      <c r="G1211" s="27" t="s">
        <v>29</v>
      </c>
      <c r="H1211" s="5">
        <f t="shared" si="50"/>
        <v>-20000</v>
      </c>
      <c r="I1211" s="22">
        <f t="shared" si="48"/>
        <v>5.555555555555555</v>
      </c>
      <c r="K1211" t="s">
        <v>185</v>
      </c>
      <c r="M1211" s="2">
        <v>450</v>
      </c>
    </row>
    <row r="1212" spans="2:13" ht="12.75">
      <c r="B1212" s="141">
        <v>5000</v>
      </c>
      <c r="C1212" s="1" t="s">
        <v>185</v>
      </c>
      <c r="D1212" s="1" t="s">
        <v>684</v>
      </c>
      <c r="E1212" s="1" t="s">
        <v>685</v>
      </c>
      <c r="F1212" s="46" t="s">
        <v>692</v>
      </c>
      <c r="G1212" s="27" t="s">
        <v>30</v>
      </c>
      <c r="H1212" s="5">
        <f t="shared" si="50"/>
        <v>-25000</v>
      </c>
      <c r="I1212" s="22">
        <f t="shared" si="48"/>
        <v>11.11111111111111</v>
      </c>
      <c r="K1212" t="s">
        <v>185</v>
      </c>
      <c r="M1212" s="2">
        <v>450</v>
      </c>
    </row>
    <row r="1213" spans="2:13" ht="12.75">
      <c r="B1213" s="141">
        <v>2500</v>
      </c>
      <c r="C1213" s="1" t="s">
        <v>185</v>
      </c>
      <c r="D1213" s="1" t="s">
        <v>684</v>
      </c>
      <c r="E1213" s="1" t="s">
        <v>685</v>
      </c>
      <c r="F1213" s="46" t="s">
        <v>693</v>
      </c>
      <c r="G1213" s="27" t="s">
        <v>32</v>
      </c>
      <c r="H1213" s="5">
        <f t="shared" si="50"/>
        <v>-27500</v>
      </c>
      <c r="I1213" s="22">
        <f t="shared" si="48"/>
        <v>5.555555555555555</v>
      </c>
      <c r="K1213" t="s">
        <v>185</v>
      </c>
      <c r="M1213" s="2">
        <v>450</v>
      </c>
    </row>
    <row r="1214" spans="2:13" ht="12.75">
      <c r="B1214" s="141">
        <v>2500</v>
      </c>
      <c r="C1214" s="1" t="s">
        <v>185</v>
      </c>
      <c r="D1214" s="1" t="s">
        <v>684</v>
      </c>
      <c r="E1214" s="1" t="s">
        <v>685</v>
      </c>
      <c r="F1214" s="46" t="s">
        <v>694</v>
      </c>
      <c r="G1214" s="27" t="s">
        <v>326</v>
      </c>
      <c r="H1214" s="5">
        <f t="shared" si="50"/>
        <v>-30000</v>
      </c>
      <c r="I1214" s="22">
        <f aca="true" t="shared" si="51" ref="I1214:I1274">+B1214/M1214</f>
        <v>5.555555555555555</v>
      </c>
      <c r="K1214" t="s">
        <v>185</v>
      </c>
      <c r="M1214" s="2">
        <v>450</v>
      </c>
    </row>
    <row r="1215" spans="2:13" ht="12.75">
      <c r="B1215" s="141">
        <v>2500</v>
      </c>
      <c r="C1215" s="1" t="s">
        <v>185</v>
      </c>
      <c r="D1215" s="1" t="s">
        <v>684</v>
      </c>
      <c r="E1215" s="1" t="s">
        <v>685</v>
      </c>
      <c r="F1215" s="46" t="s">
        <v>695</v>
      </c>
      <c r="G1215" s="27" t="s">
        <v>329</v>
      </c>
      <c r="H1215" s="5">
        <f t="shared" si="50"/>
        <v>-32500</v>
      </c>
      <c r="I1215" s="22">
        <f t="shared" si="51"/>
        <v>5.555555555555555</v>
      </c>
      <c r="K1215" t="s">
        <v>185</v>
      </c>
      <c r="M1215" s="2">
        <v>450</v>
      </c>
    </row>
    <row r="1216" spans="2:13" ht="12.75">
      <c r="B1216" s="141">
        <v>2500</v>
      </c>
      <c r="C1216" s="1" t="s">
        <v>185</v>
      </c>
      <c r="D1216" s="1" t="s">
        <v>684</v>
      </c>
      <c r="E1216" s="1" t="s">
        <v>685</v>
      </c>
      <c r="F1216" s="46" t="s">
        <v>696</v>
      </c>
      <c r="G1216" s="27" t="s">
        <v>333</v>
      </c>
      <c r="H1216" s="5">
        <f t="shared" si="50"/>
        <v>-35000</v>
      </c>
      <c r="I1216" s="22">
        <f t="shared" si="51"/>
        <v>5.555555555555555</v>
      </c>
      <c r="K1216" t="s">
        <v>185</v>
      </c>
      <c r="M1216" s="2">
        <v>450</v>
      </c>
    </row>
    <row r="1217" spans="2:13" ht="12.75">
      <c r="B1217" s="141">
        <v>2500</v>
      </c>
      <c r="C1217" s="1" t="s">
        <v>185</v>
      </c>
      <c r="D1217" s="1" t="s">
        <v>684</v>
      </c>
      <c r="E1217" s="1" t="s">
        <v>685</v>
      </c>
      <c r="F1217" s="46" t="s">
        <v>697</v>
      </c>
      <c r="G1217" s="27" t="s">
        <v>33</v>
      </c>
      <c r="H1217" s="5">
        <f t="shared" si="50"/>
        <v>-37500</v>
      </c>
      <c r="I1217" s="22">
        <f t="shared" si="51"/>
        <v>5.555555555555555</v>
      </c>
      <c r="K1217" t="s">
        <v>185</v>
      </c>
      <c r="M1217" s="2">
        <v>450</v>
      </c>
    </row>
    <row r="1218" spans="2:13" ht="12.75">
      <c r="B1218" s="141">
        <v>5000</v>
      </c>
      <c r="C1218" s="280" t="s">
        <v>185</v>
      </c>
      <c r="D1218" s="1" t="s">
        <v>684</v>
      </c>
      <c r="E1218" s="1" t="s">
        <v>685</v>
      </c>
      <c r="F1218" s="46" t="s">
        <v>698</v>
      </c>
      <c r="G1218" s="27" t="s">
        <v>34</v>
      </c>
      <c r="H1218" s="5">
        <f t="shared" si="50"/>
        <v>-42500</v>
      </c>
      <c r="I1218" s="22">
        <f t="shared" si="51"/>
        <v>11.11111111111111</v>
      </c>
      <c r="K1218" t="s">
        <v>185</v>
      </c>
      <c r="M1218" s="2">
        <v>450</v>
      </c>
    </row>
    <row r="1219" spans="2:13" ht="12.75">
      <c r="B1219" s="141">
        <v>2500</v>
      </c>
      <c r="C1219" s="280" t="s">
        <v>185</v>
      </c>
      <c r="D1219" s="1" t="s">
        <v>684</v>
      </c>
      <c r="E1219" s="1" t="s">
        <v>685</v>
      </c>
      <c r="F1219" s="46" t="s">
        <v>699</v>
      </c>
      <c r="G1219" s="27" t="s">
        <v>400</v>
      </c>
      <c r="H1219" s="5">
        <f t="shared" si="50"/>
        <v>-45000</v>
      </c>
      <c r="I1219" s="22">
        <f t="shared" si="51"/>
        <v>5.555555555555555</v>
      </c>
      <c r="K1219" t="s">
        <v>185</v>
      </c>
      <c r="M1219" s="2">
        <v>450</v>
      </c>
    </row>
    <row r="1220" spans="2:13" ht="12.75">
      <c r="B1220" s="141">
        <v>2500</v>
      </c>
      <c r="C1220" s="280" t="s">
        <v>185</v>
      </c>
      <c r="D1220" s="1" t="s">
        <v>684</v>
      </c>
      <c r="E1220" s="1" t="s">
        <v>685</v>
      </c>
      <c r="F1220" s="46" t="s">
        <v>700</v>
      </c>
      <c r="G1220" s="27" t="s">
        <v>404</v>
      </c>
      <c r="H1220" s="5">
        <f t="shared" si="50"/>
        <v>-47500</v>
      </c>
      <c r="I1220" s="22">
        <f t="shared" si="51"/>
        <v>5.555555555555555</v>
      </c>
      <c r="K1220" t="s">
        <v>185</v>
      </c>
      <c r="M1220" s="2">
        <v>450</v>
      </c>
    </row>
    <row r="1221" spans="2:13" ht="12.75">
      <c r="B1221" s="141">
        <v>2500</v>
      </c>
      <c r="C1221" s="1" t="s">
        <v>185</v>
      </c>
      <c r="D1221" s="1" t="s">
        <v>684</v>
      </c>
      <c r="E1221" s="1" t="s">
        <v>685</v>
      </c>
      <c r="F1221" s="46" t="s">
        <v>701</v>
      </c>
      <c r="G1221" s="27" t="s">
        <v>405</v>
      </c>
      <c r="H1221" s="5">
        <f t="shared" si="50"/>
        <v>-50000</v>
      </c>
      <c r="I1221" s="22">
        <f t="shared" si="51"/>
        <v>5.555555555555555</v>
      </c>
      <c r="K1221" t="s">
        <v>185</v>
      </c>
      <c r="M1221" s="2">
        <v>450</v>
      </c>
    </row>
    <row r="1222" spans="2:13" ht="12.75">
      <c r="B1222" s="141">
        <v>2500</v>
      </c>
      <c r="C1222" s="1" t="s">
        <v>185</v>
      </c>
      <c r="D1222" s="1" t="s">
        <v>684</v>
      </c>
      <c r="E1222" s="1" t="s">
        <v>685</v>
      </c>
      <c r="F1222" s="46" t="s">
        <v>702</v>
      </c>
      <c r="G1222" s="27" t="s">
        <v>35</v>
      </c>
      <c r="H1222" s="5">
        <f t="shared" si="50"/>
        <v>-52500</v>
      </c>
      <c r="I1222" s="22">
        <f t="shared" si="51"/>
        <v>5.555555555555555</v>
      </c>
      <c r="K1222" t="s">
        <v>185</v>
      </c>
      <c r="M1222" s="2">
        <v>450</v>
      </c>
    </row>
    <row r="1223" spans="2:13" ht="12.75">
      <c r="B1223" s="141">
        <v>2500</v>
      </c>
      <c r="C1223" s="1" t="s">
        <v>185</v>
      </c>
      <c r="D1223" s="1" t="s">
        <v>684</v>
      </c>
      <c r="E1223" s="1" t="s">
        <v>685</v>
      </c>
      <c r="F1223" s="46" t="s">
        <v>703</v>
      </c>
      <c r="G1223" s="27" t="s">
        <v>417</v>
      </c>
      <c r="H1223" s="5">
        <f t="shared" si="50"/>
        <v>-55000</v>
      </c>
      <c r="I1223" s="22">
        <f t="shared" si="51"/>
        <v>5.555555555555555</v>
      </c>
      <c r="K1223" t="s">
        <v>185</v>
      </c>
      <c r="M1223" s="2">
        <v>450</v>
      </c>
    </row>
    <row r="1224" spans="2:13" ht="12.75">
      <c r="B1224" s="141">
        <v>2500</v>
      </c>
      <c r="C1224" s="1" t="s">
        <v>185</v>
      </c>
      <c r="D1224" s="1" t="s">
        <v>684</v>
      </c>
      <c r="E1224" s="1" t="s">
        <v>685</v>
      </c>
      <c r="F1224" s="46" t="s">
        <v>704</v>
      </c>
      <c r="G1224" s="27" t="s">
        <v>430</v>
      </c>
      <c r="H1224" s="5">
        <f t="shared" si="50"/>
        <v>-57500</v>
      </c>
      <c r="I1224" s="22">
        <f t="shared" si="51"/>
        <v>5.555555555555555</v>
      </c>
      <c r="K1224" t="s">
        <v>185</v>
      </c>
      <c r="M1224" s="2">
        <v>450</v>
      </c>
    </row>
    <row r="1225" spans="2:13" ht="12.75">
      <c r="B1225" s="141">
        <v>2500</v>
      </c>
      <c r="C1225" s="1" t="s">
        <v>185</v>
      </c>
      <c r="D1225" s="1" t="s">
        <v>684</v>
      </c>
      <c r="E1225" s="1" t="s">
        <v>685</v>
      </c>
      <c r="F1225" s="46" t="s">
        <v>705</v>
      </c>
      <c r="G1225" s="27" t="s">
        <v>434</v>
      </c>
      <c r="H1225" s="5">
        <f t="shared" si="50"/>
        <v>-60000</v>
      </c>
      <c r="I1225" s="22">
        <f t="shared" si="51"/>
        <v>5.555555555555555</v>
      </c>
      <c r="K1225" t="s">
        <v>185</v>
      </c>
      <c r="M1225" s="2">
        <v>450</v>
      </c>
    </row>
    <row r="1226" spans="2:13" ht="12.75">
      <c r="B1226" s="141">
        <v>2500</v>
      </c>
      <c r="C1226" s="1" t="s">
        <v>185</v>
      </c>
      <c r="D1226" s="1" t="s">
        <v>684</v>
      </c>
      <c r="E1226" s="1" t="s">
        <v>685</v>
      </c>
      <c r="F1226" s="46" t="s">
        <v>706</v>
      </c>
      <c r="G1226" s="27" t="s">
        <v>37</v>
      </c>
      <c r="H1226" s="5">
        <f t="shared" si="50"/>
        <v>-62500</v>
      </c>
      <c r="I1226" s="22">
        <f t="shared" si="51"/>
        <v>5.555555555555555</v>
      </c>
      <c r="K1226" t="s">
        <v>185</v>
      </c>
      <c r="M1226" s="2">
        <v>450</v>
      </c>
    </row>
    <row r="1227" spans="2:13" ht="12.75">
      <c r="B1227" s="141">
        <v>2500</v>
      </c>
      <c r="C1227" s="65" t="s">
        <v>185</v>
      </c>
      <c r="D1227" s="12" t="s">
        <v>684</v>
      </c>
      <c r="E1227" s="1" t="s">
        <v>707</v>
      </c>
      <c r="F1227" s="46" t="s">
        <v>708</v>
      </c>
      <c r="G1227" s="30" t="s">
        <v>18</v>
      </c>
      <c r="H1227" s="5">
        <f t="shared" si="50"/>
        <v>-65000</v>
      </c>
      <c r="I1227" s="22">
        <f t="shared" si="51"/>
        <v>5.555555555555555</v>
      </c>
      <c r="K1227" t="s">
        <v>185</v>
      </c>
      <c r="M1227" s="2">
        <v>450</v>
      </c>
    </row>
    <row r="1228" spans="2:13" ht="12.75">
      <c r="B1228" s="141">
        <v>5000</v>
      </c>
      <c r="C1228" s="65" t="s">
        <v>185</v>
      </c>
      <c r="D1228" s="12" t="s">
        <v>684</v>
      </c>
      <c r="E1228" s="1" t="s">
        <v>707</v>
      </c>
      <c r="F1228" s="46" t="s">
        <v>709</v>
      </c>
      <c r="G1228" s="27" t="s">
        <v>19</v>
      </c>
      <c r="H1228" s="5">
        <f t="shared" si="50"/>
        <v>-70000</v>
      </c>
      <c r="I1228" s="22">
        <f t="shared" si="51"/>
        <v>11.11111111111111</v>
      </c>
      <c r="K1228" t="s">
        <v>185</v>
      </c>
      <c r="M1228" s="2">
        <v>450</v>
      </c>
    </row>
    <row r="1229" spans="2:13" ht="12.75">
      <c r="B1229" s="141">
        <v>2500</v>
      </c>
      <c r="C1229" s="65" t="s">
        <v>185</v>
      </c>
      <c r="D1229" s="12" t="s">
        <v>684</v>
      </c>
      <c r="E1229" s="1" t="s">
        <v>707</v>
      </c>
      <c r="F1229" s="46" t="s">
        <v>710</v>
      </c>
      <c r="G1229" s="27" t="s">
        <v>20</v>
      </c>
      <c r="H1229" s="5">
        <f t="shared" si="50"/>
        <v>-72500</v>
      </c>
      <c r="I1229" s="22">
        <f t="shared" si="51"/>
        <v>5.555555555555555</v>
      </c>
      <c r="K1229" t="s">
        <v>185</v>
      </c>
      <c r="M1229" s="2">
        <v>450</v>
      </c>
    </row>
    <row r="1230" spans="2:13" ht="12.75">
      <c r="B1230" s="141">
        <v>2500</v>
      </c>
      <c r="C1230" s="1" t="s">
        <v>185</v>
      </c>
      <c r="D1230" s="12" t="s">
        <v>684</v>
      </c>
      <c r="E1230" s="1" t="s">
        <v>707</v>
      </c>
      <c r="F1230" s="46" t="s">
        <v>711</v>
      </c>
      <c r="G1230" s="27" t="s">
        <v>21</v>
      </c>
      <c r="H1230" s="5">
        <f t="shared" si="50"/>
        <v>-75000</v>
      </c>
      <c r="I1230" s="22">
        <f t="shared" si="51"/>
        <v>5.555555555555555</v>
      </c>
      <c r="K1230" t="s">
        <v>185</v>
      </c>
      <c r="M1230" s="2">
        <v>450</v>
      </c>
    </row>
    <row r="1231" spans="2:13" ht="12.75">
      <c r="B1231" s="141">
        <v>2500</v>
      </c>
      <c r="C1231" s="1" t="s">
        <v>185</v>
      </c>
      <c r="D1231" s="1" t="s">
        <v>684</v>
      </c>
      <c r="E1231" s="1" t="s">
        <v>707</v>
      </c>
      <c r="F1231" s="46" t="s">
        <v>712</v>
      </c>
      <c r="G1231" s="27" t="s">
        <v>234</v>
      </c>
      <c r="H1231" s="5">
        <f t="shared" si="50"/>
        <v>-77500</v>
      </c>
      <c r="I1231" s="22">
        <f t="shared" si="51"/>
        <v>5.555555555555555</v>
      </c>
      <c r="K1231" t="s">
        <v>185</v>
      </c>
      <c r="M1231" s="2">
        <v>450</v>
      </c>
    </row>
    <row r="1232" spans="2:13" ht="12.75">
      <c r="B1232" s="141">
        <v>2500</v>
      </c>
      <c r="C1232" s="1" t="s">
        <v>185</v>
      </c>
      <c r="D1232" s="1" t="s">
        <v>684</v>
      </c>
      <c r="E1232" s="1" t="s">
        <v>707</v>
      </c>
      <c r="F1232" s="46" t="s">
        <v>713</v>
      </c>
      <c r="G1232" s="27" t="s">
        <v>29</v>
      </c>
      <c r="H1232" s="5">
        <f t="shared" si="50"/>
        <v>-80000</v>
      </c>
      <c r="I1232" s="22">
        <f t="shared" si="51"/>
        <v>5.555555555555555</v>
      </c>
      <c r="K1232" t="s">
        <v>185</v>
      </c>
      <c r="M1232" s="2">
        <v>450</v>
      </c>
    </row>
    <row r="1233" spans="2:13" ht="12.75">
      <c r="B1233" s="141">
        <v>2500</v>
      </c>
      <c r="C1233" s="1" t="s">
        <v>185</v>
      </c>
      <c r="D1233" s="1" t="s">
        <v>684</v>
      </c>
      <c r="E1233" s="1" t="s">
        <v>707</v>
      </c>
      <c r="F1233" s="46" t="s">
        <v>714</v>
      </c>
      <c r="G1233" s="27" t="s">
        <v>30</v>
      </c>
      <c r="H1233" s="5">
        <f t="shared" si="50"/>
        <v>-82500</v>
      </c>
      <c r="I1233" s="22">
        <f t="shared" si="51"/>
        <v>5.555555555555555</v>
      </c>
      <c r="K1233" t="s">
        <v>185</v>
      </c>
      <c r="M1233" s="2">
        <v>450</v>
      </c>
    </row>
    <row r="1234" spans="2:13" ht="12.75">
      <c r="B1234" s="141">
        <v>2500</v>
      </c>
      <c r="C1234" s="1" t="s">
        <v>185</v>
      </c>
      <c r="D1234" s="1" t="s">
        <v>684</v>
      </c>
      <c r="E1234" s="1" t="s">
        <v>707</v>
      </c>
      <c r="F1234" s="46" t="s">
        <v>715</v>
      </c>
      <c r="G1234" s="27" t="s">
        <v>32</v>
      </c>
      <c r="H1234" s="5">
        <f t="shared" si="50"/>
        <v>-85000</v>
      </c>
      <c r="I1234" s="22">
        <f t="shared" si="51"/>
        <v>5.555555555555555</v>
      </c>
      <c r="K1234" t="s">
        <v>185</v>
      </c>
      <c r="M1234" s="2">
        <v>450</v>
      </c>
    </row>
    <row r="1235" spans="2:13" ht="12.75">
      <c r="B1235" s="141">
        <v>2500</v>
      </c>
      <c r="C1235" s="1" t="s">
        <v>185</v>
      </c>
      <c r="D1235" s="1" t="s">
        <v>684</v>
      </c>
      <c r="E1235" s="1" t="s">
        <v>707</v>
      </c>
      <c r="F1235" s="46" t="s">
        <v>716</v>
      </c>
      <c r="G1235" s="27" t="s">
        <v>326</v>
      </c>
      <c r="H1235" s="5">
        <f t="shared" si="50"/>
        <v>-87500</v>
      </c>
      <c r="I1235" s="22">
        <f t="shared" si="51"/>
        <v>5.555555555555555</v>
      </c>
      <c r="K1235" t="s">
        <v>185</v>
      </c>
      <c r="M1235" s="2">
        <v>450</v>
      </c>
    </row>
    <row r="1236" spans="2:13" ht="12.75">
      <c r="B1236" s="141">
        <v>2500</v>
      </c>
      <c r="C1236" s="1" t="s">
        <v>185</v>
      </c>
      <c r="D1236" s="1" t="s">
        <v>684</v>
      </c>
      <c r="E1236" s="1" t="s">
        <v>707</v>
      </c>
      <c r="F1236" s="46" t="s">
        <v>717</v>
      </c>
      <c r="G1236" s="27" t="s">
        <v>329</v>
      </c>
      <c r="H1236" s="5">
        <f t="shared" si="50"/>
        <v>-90000</v>
      </c>
      <c r="I1236" s="22">
        <f t="shared" si="51"/>
        <v>5.555555555555555</v>
      </c>
      <c r="K1236" t="s">
        <v>185</v>
      </c>
      <c r="M1236" s="2">
        <v>450</v>
      </c>
    </row>
    <row r="1237" spans="2:13" ht="12.75">
      <c r="B1237" s="141">
        <v>2500</v>
      </c>
      <c r="C1237" s="1" t="s">
        <v>185</v>
      </c>
      <c r="D1237" s="1" t="s">
        <v>684</v>
      </c>
      <c r="E1237" s="1" t="s">
        <v>707</v>
      </c>
      <c r="F1237" s="46" t="s">
        <v>718</v>
      </c>
      <c r="G1237" s="27" t="s">
        <v>333</v>
      </c>
      <c r="H1237" s="5">
        <f t="shared" si="50"/>
        <v>-92500</v>
      </c>
      <c r="I1237" s="22">
        <f t="shared" si="51"/>
        <v>5.555555555555555</v>
      </c>
      <c r="K1237" t="s">
        <v>185</v>
      </c>
      <c r="M1237" s="2">
        <v>450</v>
      </c>
    </row>
    <row r="1238" spans="2:13" ht="12.75">
      <c r="B1238" s="141">
        <v>2500</v>
      </c>
      <c r="C1238" s="1" t="s">
        <v>185</v>
      </c>
      <c r="D1238" s="1" t="s">
        <v>684</v>
      </c>
      <c r="E1238" s="1" t="s">
        <v>707</v>
      </c>
      <c r="F1238" s="46" t="s">
        <v>719</v>
      </c>
      <c r="G1238" s="27" t="s">
        <v>33</v>
      </c>
      <c r="H1238" s="5">
        <f t="shared" si="50"/>
        <v>-95000</v>
      </c>
      <c r="I1238" s="22">
        <f t="shared" si="51"/>
        <v>5.555555555555555</v>
      </c>
      <c r="K1238" t="s">
        <v>185</v>
      </c>
      <c r="M1238" s="2">
        <v>450</v>
      </c>
    </row>
    <row r="1239" spans="2:13" ht="12.75">
      <c r="B1239" s="141">
        <v>2500</v>
      </c>
      <c r="C1239" s="1" t="s">
        <v>185</v>
      </c>
      <c r="D1239" s="1" t="s">
        <v>684</v>
      </c>
      <c r="E1239" s="1" t="s">
        <v>707</v>
      </c>
      <c r="F1239" s="46" t="s">
        <v>720</v>
      </c>
      <c r="G1239" s="27" t="s">
        <v>34</v>
      </c>
      <c r="H1239" s="5">
        <f t="shared" si="50"/>
        <v>-97500</v>
      </c>
      <c r="I1239" s="22">
        <f t="shared" si="51"/>
        <v>5.555555555555555</v>
      </c>
      <c r="K1239" t="s">
        <v>185</v>
      </c>
      <c r="M1239" s="2">
        <v>450</v>
      </c>
    </row>
    <row r="1240" spans="2:13" ht="12.75">
      <c r="B1240" s="141">
        <v>2500</v>
      </c>
      <c r="C1240" s="280" t="s">
        <v>185</v>
      </c>
      <c r="D1240" s="1" t="s">
        <v>684</v>
      </c>
      <c r="E1240" s="1" t="s">
        <v>707</v>
      </c>
      <c r="F1240" s="46" t="s">
        <v>721</v>
      </c>
      <c r="G1240" s="27" t="s">
        <v>400</v>
      </c>
      <c r="H1240" s="5">
        <f t="shared" si="50"/>
        <v>-100000</v>
      </c>
      <c r="I1240" s="22">
        <f t="shared" si="51"/>
        <v>5.555555555555555</v>
      </c>
      <c r="K1240" t="s">
        <v>185</v>
      </c>
      <c r="M1240" s="2">
        <v>450</v>
      </c>
    </row>
    <row r="1241" spans="2:13" ht="12.75">
      <c r="B1241" s="281">
        <v>2500</v>
      </c>
      <c r="C1241" s="280" t="s">
        <v>185</v>
      </c>
      <c r="D1241" s="1" t="s">
        <v>684</v>
      </c>
      <c r="E1241" s="1" t="s">
        <v>707</v>
      </c>
      <c r="F1241" s="46" t="s">
        <v>722</v>
      </c>
      <c r="G1241" s="27" t="s">
        <v>404</v>
      </c>
      <c r="H1241" s="5">
        <f t="shared" si="50"/>
        <v>-102500</v>
      </c>
      <c r="I1241" s="22">
        <f t="shared" si="51"/>
        <v>5.555555555555555</v>
      </c>
      <c r="K1241" t="s">
        <v>185</v>
      </c>
      <c r="M1241" s="2">
        <v>450</v>
      </c>
    </row>
    <row r="1242" spans="2:13" ht="12.75">
      <c r="B1242" s="141">
        <v>2500</v>
      </c>
      <c r="C1242" s="1" t="s">
        <v>185</v>
      </c>
      <c r="D1242" s="1" t="s">
        <v>684</v>
      </c>
      <c r="E1242" s="1" t="s">
        <v>707</v>
      </c>
      <c r="F1242" s="46" t="s">
        <v>723</v>
      </c>
      <c r="G1242" s="27" t="s">
        <v>35</v>
      </c>
      <c r="H1242" s="5">
        <f t="shared" si="50"/>
        <v>-105000</v>
      </c>
      <c r="I1242" s="22">
        <f t="shared" si="51"/>
        <v>5.555555555555555</v>
      </c>
      <c r="K1242" t="s">
        <v>185</v>
      </c>
      <c r="M1242" s="2">
        <v>450</v>
      </c>
    </row>
    <row r="1243" spans="2:13" ht="12.75">
      <c r="B1243" s="141">
        <v>2500</v>
      </c>
      <c r="C1243" s="1" t="s">
        <v>185</v>
      </c>
      <c r="D1243" s="1" t="s">
        <v>684</v>
      </c>
      <c r="E1243" s="1" t="s">
        <v>707</v>
      </c>
      <c r="F1243" s="46" t="s">
        <v>724</v>
      </c>
      <c r="G1243" s="27" t="s">
        <v>430</v>
      </c>
      <c r="H1243" s="5">
        <f t="shared" si="50"/>
        <v>-107500</v>
      </c>
      <c r="I1243" s="22">
        <f t="shared" si="51"/>
        <v>5.555555555555555</v>
      </c>
      <c r="K1243" t="s">
        <v>185</v>
      </c>
      <c r="M1243" s="2">
        <v>450</v>
      </c>
    </row>
    <row r="1244" spans="2:13" ht="12.75">
      <c r="B1244" s="141">
        <v>2500</v>
      </c>
      <c r="C1244" s="1" t="s">
        <v>185</v>
      </c>
      <c r="D1244" s="1" t="s">
        <v>684</v>
      </c>
      <c r="E1244" s="1" t="s">
        <v>707</v>
      </c>
      <c r="F1244" s="46" t="s">
        <v>725</v>
      </c>
      <c r="G1244" s="27" t="s">
        <v>37</v>
      </c>
      <c r="H1244" s="5">
        <f t="shared" si="50"/>
        <v>-110000</v>
      </c>
      <c r="I1244" s="22">
        <f t="shared" si="51"/>
        <v>5.555555555555555</v>
      </c>
      <c r="K1244" t="s">
        <v>185</v>
      </c>
      <c r="M1244" s="2">
        <v>450</v>
      </c>
    </row>
    <row r="1245" spans="2:13" ht="12.75">
      <c r="B1245" s="136">
        <v>2500</v>
      </c>
      <c r="C1245" s="65" t="s">
        <v>185</v>
      </c>
      <c r="D1245" s="12" t="s">
        <v>684</v>
      </c>
      <c r="E1245" s="31" t="s">
        <v>726</v>
      </c>
      <c r="F1245" s="46" t="s">
        <v>727</v>
      </c>
      <c r="G1245" s="30" t="s">
        <v>18</v>
      </c>
      <c r="H1245" s="5">
        <f t="shared" si="50"/>
        <v>-112500</v>
      </c>
      <c r="I1245" s="22">
        <f t="shared" si="51"/>
        <v>5.555555555555555</v>
      </c>
      <c r="K1245" t="s">
        <v>185</v>
      </c>
      <c r="M1245" s="2">
        <v>450</v>
      </c>
    </row>
    <row r="1246" spans="2:13" ht="12.75">
      <c r="B1246" s="141">
        <v>2500</v>
      </c>
      <c r="C1246" s="65" t="s">
        <v>185</v>
      </c>
      <c r="D1246" s="12" t="s">
        <v>684</v>
      </c>
      <c r="E1246" s="1" t="s">
        <v>726</v>
      </c>
      <c r="F1246" s="46" t="s">
        <v>728</v>
      </c>
      <c r="G1246" s="27" t="s">
        <v>19</v>
      </c>
      <c r="H1246" s="5">
        <f t="shared" si="50"/>
        <v>-115000</v>
      </c>
      <c r="I1246" s="22">
        <f t="shared" si="51"/>
        <v>5.555555555555555</v>
      </c>
      <c r="K1246" t="s">
        <v>185</v>
      </c>
      <c r="M1246" s="2">
        <v>450</v>
      </c>
    </row>
    <row r="1247" spans="2:13" ht="12.75">
      <c r="B1247" s="141">
        <v>2500</v>
      </c>
      <c r="C1247" s="65" t="s">
        <v>185</v>
      </c>
      <c r="D1247" s="12" t="s">
        <v>684</v>
      </c>
      <c r="E1247" s="1" t="s">
        <v>726</v>
      </c>
      <c r="F1247" s="46" t="s">
        <v>729</v>
      </c>
      <c r="G1247" s="27" t="s">
        <v>20</v>
      </c>
      <c r="H1247" s="5">
        <f t="shared" si="50"/>
        <v>-117500</v>
      </c>
      <c r="I1247" s="22">
        <f t="shared" si="51"/>
        <v>5.555555555555555</v>
      </c>
      <c r="K1247" t="s">
        <v>185</v>
      </c>
      <c r="M1247" s="2">
        <v>450</v>
      </c>
    </row>
    <row r="1248" spans="2:13" ht="12.75">
      <c r="B1248" s="141">
        <v>2500</v>
      </c>
      <c r="C1248" s="1" t="s">
        <v>185</v>
      </c>
      <c r="D1248" s="1" t="s">
        <v>684</v>
      </c>
      <c r="E1248" s="1" t="s">
        <v>726</v>
      </c>
      <c r="F1248" s="46" t="s">
        <v>730</v>
      </c>
      <c r="G1248" s="27" t="s">
        <v>21</v>
      </c>
      <c r="H1248" s="5">
        <f t="shared" si="50"/>
        <v>-120000</v>
      </c>
      <c r="I1248" s="22">
        <f t="shared" si="51"/>
        <v>5.555555555555555</v>
      </c>
      <c r="K1248" t="s">
        <v>185</v>
      </c>
      <c r="M1248" s="2">
        <v>450</v>
      </c>
    </row>
    <row r="1249" spans="2:13" ht="12.75">
      <c r="B1249" s="141">
        <v>2500</v>
      </c>
      <c r="C1249" s="1" t="s">
        <v>185</v>
      </c>
      <c r="D1249" s="1" t="s">
        <v>684</v>
      </c>
      <c r="E1249" s="1" t="s">
        <v>726</v>
      </c>
      <c r="F1249" s="46" t="s">
        <v>731</v>
      </c>
      <c r="G1249" s="27" t="s">
        <v>234</v>
      </c>
      <c r="H1249" s="5">
        <f t="shared" si="50"/>
        <v>-122500</v>
      </c>
      <c r="I1249" s="22">
        <f t="shared" si="51"/>
        <v>5.555555555555555</v>
      </c>
      <c r="K1249" t="s">
        <v>185</v>
      </c>
      <c r="M1249" s="2">
        <v>450</v>
      </c>
    </row>
    <row r="1250" spans="2:13" ht="12.75">
      <c r="B1250" s="141">
        <v>2500</v>
      </c>
      <c r="C1250" s="1" t="s">
        <v>185</v>
      </c>
      <c r="D1250" s="1" t="s">
        <v>684</v>
      </c>
      <c r="E1250" s="1" t="s">
        <v>726</v>
      </c>
      <c r="F1250" s="46" t="s">
        <v>732</v>
      </c>
      <c r="G1250" s="27" t="s">
        <v>29</v>
      </c>
      <c r="H1250" s="5">
        <f t="shared" si="50"/>
        <v>-125000</v>
      </c>
      <c r="I1250" s="22">
        <f t="shared" si="51"/>
        <v>5.555555555555555</v>
      </c>
      <c r="K1250" t="s">
        <v>185</v>
      </c>
      <c r="M1250" s="2">
        <v>450</v>
      </c>
    </row>
    <row r="1251" spans="2:13" ht="12.75">
      <c r="B1251" s="141">
        <v>2500</v>
      </c>
      <c r="C1251" s="1" t="s">
        <v>185</v>
      </c>
      <c r="D1251" s="1" t="s">
        <v>684</v>
      </c>
      <c r="E1251" s="1" t="s">
        <v>726</v>
      </c>
      <c r="F1251" s="46" t="s">
        <v>733</v>
      </c>
      <c r="G1251" s="27" t="s">
        <v>30</v>
      </c>
      <c r="H1251" s="5">
        <f t="shared" si="50"/>
        <v>-127500</v>
      </c>
      <c r="I1251" s="22">
        <f t="shared" si="51"/>
        <v>5.555555555555555</v>
      </c>
      <c r="K1251" t="s">
        <v>185</v>
      </c>
      <c r="M1251" s="2">
        <v>450</v>
      </c>
    </row>
    <row r="1252" spans="2:13" ht="12.75">
      <c r="B1252" s="141">
        <v>2500</v>
      </c>
      <c r="C1252" s="1" t="s">
        <v>185</v>
      </c>
      <c r="D1252" s="1" t="s">
        <v>684</v>
      </c>
      <c r="E1252" s="1" t="s">
        <v>726</v>
      </c>
      <c r="F1252" s="46" t="s">
        <v>734</v>
      </c>
      <c r="G1252" s="27" t="s">
        <v>32</v>
      </c>
      <c r="H1252" s="5">
        <f t="shared" si="50"/>
        <v>-130000</v>
      </c>
      <c r="I1252" s="22">
        <f t="shared" si="51"/>
        <v>5.555555555555555</v>
      </c>
      <c r="K1252" t="s">
        <v>185</v>
      </c>
      <c r="M1252" s="2">
        <v>450</v>
      </c>
    </row>
    <row r="1253" spans="2:13" ht="12.75">
      <c r="B1253" s="141">
        <v>2500</v>
      </c>
      <c r="C1253" s="1" t="s">
        <v>185</v>
      </c>
      <c r="D1253" s="1" t="s">
        <v>684</v>
      </c>
      <c r="E1253" s="1" t="s">
        <v>726</v>
      </c>
      <c r="F1253" s="46" t="s">
        <v>735</v>
      </c>
      <c r="G1253" s="27" t="s">
        <v>326</v>
      </c>
      <c r="H1253" s="5">
        <f t="shared" si="50"/>
        <v>-132500</v>
      </c>
      <c r="I1253" s="22">
        <f t="shared" si="51"/>
        <v>5.555555555555555</v>
      </c>
      <c r="K1253" t="s">
        <v>185</v>
      </c>
      <c r="M1253" s="2">
        <v>450</v>
      </c>
    </row>
    <row r="1254" spans="2:13" ht="12.75">
      <c r="B1254" s="141">
        <v>2500</v>
      </c>
      <c r="C1254" s="1" t="s">
        <v>185</v>
      </c>
      <c r="D1254" s="1" t="s">
        <v>684</v>
      </c>
      <c r="E1254" s="1" t="s">
        <v>726</v>
      </c>
      <c r="F1254" s="46" t="s">
        <v>736</v>
      </c>
      <c r="G1254" s="27" t="s">
        <v>329</v>
      </c>
      <c r="H1254" s="5">
        <f t="shared" si="50"/>
        <v>-135000</v>
      </c>
      <c r="I1254" s="22">
        <f t="shared" si="51"/>
        <v>5.555555555555555</v>
      </c>
      <c r="K1254" t="s">
        <v>185</v>
      </c>
      <c r="M1254" s="2">
        <v>450</v>
      </c>
    </row>
    <row r="1255" spans="2:13" ht="12.75">
      <c r="B1255" s="141">
        <v>2500</v>
      </c>
      <c r="C1255" s="1" t="s">
        <v>185</v>
      </c>
      <c r="D1255" s="1" t="s">
        <v>684</v>
      </c>
      <c r="E1255" s="1" t="s">
        <v>726</v>
      </c>
      <c r="F1255" s="46" t="s">
        <v>737</v>
      </c>
      <c r="G1255" s="27" t="s">
        <v>333</v>
      </c>
      <c r="H1255" s="5">
        <f t="shared" si="50"/>
        <v>-137500</v>
      </c>
      <c r="I1255" s="22">
        <f t="shared" si="51"/>
        <v>5.555555555555555</v>
      </c>
      <c r="K1255" t="s">
        <v>185</v>
      </c>
      <c r="M1255" s="2">
        <v>450</v>
      </c>
    </row>
    <row r="1256" spans="2:13" ht="12.75">
      <c r="B1256" s="141">
        <v>2500</v>
      </c>
      <c r="C1256" s="1" t="s">
        <v>185</v>
      </c>
      <c r="D1256" s="1" t="s">
        <v>684</v>
      </c>
      <c r="E1256" s="1" t="s">
        <v>726</v>
      </c>
      <c r="F1256" s="46" t="s">
        <v>738</v>
      </c>
      <c r="G1256" s="27" t="s">
        <v>33</v>
      </c>
      <c r="H1256" s="5">
        <f t="shared" si="50"/>
        <v>-140000</v>
      </c>
      <c r="I1256" s="22">
        <f t="shared" si="51"/>
        <v>5.555555555555555</v>
      </c>
      <c r="K1256" t="s">
        <v>185</v>
      </c>
      <c r="M1256" s="2">
        <v>450</v>
      </c>
    </row>
    <row r="1257" spans="2:13" ht="12.75">
      <c r="B1257" s="141">
        <v>2500</v>
      </c>
      <c r="C1257" s="1" t="s">
        <v>185</v>
      </c>
      <c r="D1257" s="1" t="s">
        <v>684</v>
      </c>
      <c r="E1257" s="1" t="s">
        <v>726</v>
      </c>
      <c r="F1257" s="46" t="s">
        <v>739</v>
      </c>
      <c r="G1257" s="27" t="s">
        <v>34</v>
      </c>
      <c r="H1257" s="5">
        <f t="shared" si="50"/>
        <v>-142500</v>
      </c>
      <c r="I1257" s="22">
        <f t="shared" si="51"/>
        <v>5.555555555555555</v>
      </c>
      <c r="K1257" t="s">
        <v>185</v>
      </c>
      <c r="M1257" s="2">
        <v>450</v>
      </c>
    </row>
    <row r="1258" spans="2:13" ht="12.75">
      <c r="B1258" s="141">
        <v>2500</v>
      </c>
      <c r="C1258" s="280" t="s">
        <v>185</v>
      </c>
      <c r="D1258" s="1" t="s">
        <v>684</v>
      </c>
      <c r="E1258" s="1" t="s">
        <v>726</v>
      </c>
      <c r="F1258" s="46" t="s">
        <v>740</v>
      </c>
      <c r="G1258" s="27" t="s">
        <v>400</v>
      </c>
      <c r="H1258" s="5">
        <f t="shared" si="50"/>
        <v>-145000</v>
      </c>
      <c r="I1258" s="22">
        <f t="shared" si="51"/>
        <v>5.555555555555555</v>
      </c>
      <c r="K1258" t="s">
        <v>185</v>
      </c>
      <c r="M1258" s="2">
        <v>450</v>
      </c>
    </row>
    <row r="1259" spans="2:13" ht="12.75">
      <c r="B1259" s="141">
        <v>2500</v>
      </c>
      <c r="C1259" s="280" t="s">
        <v>185</v>
      </c>
      <c r="D1259" s="1" t="s">
        <v>684</v>
      </c>
      <c r="E1259" s="1" t="s">
        <v>726</v>
      </c>
      <c r="F1259" s="46" t="s">
        <v>741</v>
      </c>
      <c r="G1259" s="27" t="s">
        <v>404</v>
      </c>
      <c r="H1259" s="5">
        <f t="shared" si="50"/>
        <v>-147500</v>
      </c>
      <c r="I1259" s="22">
        <f t="shared" si="51"/>
        <v>5.555555555555555</v>
      </c>
      <c r="K1259" t="s">
        <v>185</v>
      </c>
      <c r="M1259" s="2">
        <v>450</v>
      </c>
    </row>
    <row r="1260" spans="2:13" ht="12.75">
      <c r="B1260" s="141">
        <v>2500</v>
      </c>
      <c r="C1260" s="1" t="s">
        <v>185</v>
      </c>
      <c r="D1260" s="1" t="s">
        <v>684</v>
      </c>
      <c r="E1260" s="1" t="s">
        <v>726</v>
      </c>
      <c r="F1260" s="46" t="s">
        <v>742</v>
      </c>
      <c r="G1260" s="27" t="s">
        <v>406</v>
      </c>
      <c r="H1260" s="5">
        <f t="shared" si="50"/>
        <v>-150000</v>
      </c>
      <c r="I1260" s="22">
        <f t="shared" si="51"/>
        <v>5.555555555555555</v>
      </c>
      <c r="K1260" t="s">
        <v>185</v>
      </c>
      <c r="M1260" s="2">
        <v>450</v>
      </c>
    </row>
    <row r="1261" spans="2:13" ht="12.75">
      <c r="B1261" s="141">
        <v>2500</v>
      </c>
      <c r="C1261" s="1" t="s">
        <v>185</v>
      </c>
      <c r="D1261" s="1" t="s">
        <v>684</v>
      </c>
      <c r="E1261" s="1" t="s">
        <v>726</v>
      </c>
      <c r="F1261" s="46" t="s">
        <v>743</v>
      </c>
      <c r="G1261" s="27" t="s">
        <v>417</v>
      </c>
      <c r="H1261" s="5">
        <f t="shared" si="50"/>
        <v>-152500</v>
      </c>
      <c r="I1261" s="22">
        <f t="shared" si="51"/>
        <v>5.555555555555555</v>
      </c>
      <c r="K1261" t="s">
        <v>185</v>
      </c>
      <c r="M1261" s="2">
        <v>450</v>
      </c>
    </row>
    <row r="1262" spans="2:13" ht="12.75">
      <c r="B1262" s="141">
        <v>2500</v>
      </c>
      <c r="C1262" s="1" t="s">
        <v>185</v>
      </c>
      <c r="D1262" s="1" t="s">
        <v>684</v>
      </c>
      <c r="E1262" s="1" t="s">
        <v>726</v>
      </c>
      <c r="F1262" s="46" t="s">
        <v>744</v>
      </c>
      <c r="G1262" s="27" t="s">
        <v>430</v>
      </c>
      <c r="H1262" s="5">
        <f t="shared" si="50"/>
        <v>-155000</v>
      </c>
      <c r="I1262" s="22">
        <f t="shared" si="51"/>
        <v>5.555555555555555</v>
      </c>
      <c r="K1262" t="s">
        <v>185</v>
      </c>
      <c r="M1262" s="2">
        <v>450</v>
      </c>
    </row>
    <row r="1263" spans="1:13" s="63" customFormat="1" ht="12.75">
      <c r="A1263" s="11"/>
      <c r="B1263" s="134">
        <f>SUM(B1206:B1262)</f>
        <v>155000</v>
      </c>
      <c r="C1263" s="11" t="s">
        <v>185</v>
      </c>
      <c r="D1263" s="11"/>
      <c r="E1263" s="11"/>
      <c r="F1263" s="117"/>
      <c r="G1263" s="18"/>
      <c r="H1263" s="66">
        <v>0</v>
      </c>
      <c r="I1263" s="62">
        <f t="shared" si="51"/>
        <v>344.44444444444446</v>
      </c>
      <c r="M1263" s="2">
        <v>450</v>
      </c>
    </row>
    <row r="1264" spans="2:13" ht="12.75">
      <c r="B1264" s="141"/>
      <c r="H1264" s="5">
        <f t="shared" si="50"/>
        <v>0</v>
      </c>
      <c r="I1264" s="22">
        <f t="shared" si="51"/>
        <v>0</v>
      </c>
      <c r="M1264" s="2">
        <v>450</v>
      </c>
    </row>
    <row r="1265" spans="2:13" ht="12.75">
      <c r="B1265" s="141"/>
      <c r="H1265" s="5">
        <f t="shared" si="50"/>
        <v>0</v>
      </c>
      <c r="I1265" s="22">
        <f t="shared" si="51"/>
        <v>0</v>
      </c>
      <c r="M1265" s="2">
        <v>450</v>
      </c>
    </row>
    <row r="1266" spans="2:13" ht="12.75">
      <c r="B1266" s="141">
        <v>1000</v>
      </c>
      <c r="C1266" s="1" t="s">
        <v>745</v>
      </c>
      <c r="D1266" s="1" t="s">
        <v>684</v>
      </c>
      <c r="E1266" s="1" t="s">
        <v>186</v>
      </c>
      <c r="F1266" s="46" t="s">
        <v>746</v>
      </c>
      <c r="G1266" s="27" t="s">
        <v>434</v>
      </c>
      <c r="H1266" s="5">
        <f t="shared" si="50"/>
        <v>-1000</v>
      </c>
      <c r="I1266" s="22">
        <f t="shared" si="51"/>
        <v>2.2222222222222223</v>
      </c>
      <c r="K1266" s="285" t="s">
        <v>707</v>
      </c>
      <c r="M1266" s="2">
        <v>450</v>
      </c>
    </row>
    <row r="1267" spans="1:13" s="15" customFormat="1" ht="12.75">
      <c r="A1267" s="1"/>
      <c r="B1267" s="141">
        <v>1000</v>
      </c>
      <c r="C1267" s="1" t="s">
        <v>745</v>
      </c>
      <c r="D1267" s="1" t="s">
        <v>684</v>
      </c>
      <c r="E1267" s="1" t="s">
        <v>186</v>
      </c>
      <c r="F1267" s="46" t="s">
        <v>747</v>
      </c>
      <c r="G1267" s="27" t="s">
        <v>434</v>
      </c>
      <c r="H1267" s="5">
        <f t="shared" si="50"/>
        <v>-2000</v>
      </c>
      <c r="I1267" s="22">
        <f t="shared" si="51"/>
        <v>2.2222222222222223</v>
      </c>
      <c r="J1267"/>
      <c r="K1267" t="s">
        <v>707</v>
      </c>
      <c r="L1267"/>
      <c r="M1267" s="2">
        <v>450</v>
      </c>
    </row>
    <row r="1268" spans="2:13" ht="12.75">
      <c r="B1268" s="141">
        <v>1000</v>
      </c>
      <c r="C1268" s="1" t="s">
        <v>748</v>
      </c>
      <c r="D1268" s="1" t="s">
        <v>684</v>
      </c>
      <c r="E1268" s="1" t="s">
        <v>186</v>
      </c>
      <c r="F1268" s="46" t="s">
        <v>749</v>
      </c>
      <c r="G1268" s="27" t="s">
        <v>37</v>
      </c>
      <c r="H1268" s="5">
        <f t="shared" si="50"/>
        <v>-3000</v>
      </c>
      <c r="I1268" s="22">
        <f t="shared" si="51"/>
        <v>2.2222222222222223</v>
      </c>
      <c r="K1268" t="s">
        <v>707</v>
      </c>
      <c r="M1268" s="2">
        <v>450</v>
      </c>
    </row>
    <row r="1269" spans="1:13" s="63" customFormat="1" ht="12.75">
      <c r="A1269" s="11"/>
      <c r="B1269" s="134">
        <f>SUM(B1266:B1268)</f>
        <v>3000</v>
      </c>
      <c r="C1269" s="11" t="s">
        <v>186</v>
      </c>
      <c r="D1269" s="11"/>
      <c r="E1269" s="11"/>
      <c r="F1269" s="117"/>
      <c r="G1269" s="18"/>
      <c r="H1269" s="66">
        <v>0</v>
      </c>
      <c r="I1269" s="62">
        <f t="shared" si="51"/>
        <v>6.666666666666667</v>
      </c>
      <c r="M1269" s="2">
        <v>450</v>
      </c>
    </row>
    <row r="1270" spans="4:13" ht="12.75">
      <c r="D1270" s="12"/>
      <c r="H1270" s="5">
        <f aca="true" t="shared" si="52" ref="H1270:H1333">H1269-B1270</f>
        <v>0</v>
      </c>
      <c r="I1270" s="22">
        <f t="shared" si="51"/>
        <v>0</v>
      </c>
      <c r="M1270" s="2">
        <v>450</v>
      </c>
    </row>
    <row r="1271" spans="4:13" ht="12.75">
      <c r="D1271" s="12"/>
      <c r="H1271" s="5">
        <f t="shared" si="52"/>
        <v>0</v>
      </c>
      <c r="I1271" s="22">
        <f t="shared" si="51"/>
        <v>0</v>
      </c>
      <c r="M1271" s="2">
        <v>450</v>
      </c>
    </row>
    <row r="1272" spans="4:13" ht="12.75">
      <c r="D1272" s="12"/>
      <c r="H1272" s="5">
        <f t="shared" si="52"/>
        <v>0</v>
      </c>
      <c r="I1272" s="22">
        <f t="shared" si="51"/>
        <v>0</v>
      </c>
      <c r="M1272" s="2">
        <v>450</v>
      </c>
    </row>
    <row r="1273" spans="2:13" ht="12.75">
      <c r="B1273" s="143">
        <v>5000</v>
      </c>
      <c r="C1273" s="12" t="s">
        <v>750</v>
      </c>
      <c r="D1273" s="1" t="s">
        <v>684</v>
      </c>
      <c r="E1273" s="1" t="s">
        <v>751</v>
      </c>
      <c r="F1273" s="46" t="s">
        <v>752</v>
      </c>
      <c r="G1273" s="29" t="s">
        <v>417</v>
      </c>
      <c r="H1273" s="5">
        <f t="shared" si="52"/>
        <v>-5000</v>
      </c>
      <c r="I1273" s="22">
        <f t="shared" si="51"/>
        <v>11.11111111111111</v>
      </c>
      <c r="K1273" t="s">
        <v>707</v>
      </c>
      <c r="M1273" s="2">
        <v>450</v>
      </c>
    </row>
    <row r="1274" spans="2:13" ht="12.75">
      <c r="B1274" s="143">
        <v>5000</v>
      </c>
      <c r="C1274" s="12" t="s">
        <v>753</v>
      </c>
      <c r="D1274" s="1" t="s">
        <v>684</v>
      </c>
      <c r="E1274" s="1" t="s">
        <v>751</v>
      </c>
      <c r="F1274" s="46" t="s">
        <v>754</v>
      </c>
      <c r="G1274" s="29" t="s">
        <v>755</v>
      </c>
      <c r="H1274" s="5">
        <f t="shared" si="52"/>
        <v>-10000</v>
      </c>
      <c r="I1274" s="22">
        <f t="shared" si="51"/>
        <v>11.11111111111111</v>
      </c>
      <c r="K1274" t="s">
        <v>707</v>
      </c>
      <c r="M1274" s="2">
        <v>450</v>
      </c>
    </row>
    <row r="1275" spans="2:13" ht="12.75">
      <c r="B1275" s="143">
        <v>1200</v>
      </c>
      <c r="C1275" s="12" t="s">
        <v>756</v>
      </c>
      <c r="D1275" s="1" t="s">
        <v>684</v>
      </c>
      <c r="E1275" s="1" t="s">
        <v>647</v>
      </c>
      <c r="F1275" s="46" t="s">
        <v>757</v>
      </c>
      <c r="G1275" s="29" t="s">
        <v>432</v>
      </c>
      <c r="H1275" s="5">
        <f t="shared" si="52"/>
        <v>-11200</v>
      </c>
      <c r="I1275" s="22">
        <f>+B1275/M1275</f>
        <v>2.6666666666666665</v>
      </c>
      <c r="K1275" t="s">
        <v>707</v>
      </c>
      <c r="M1275" s="2">
        <v>450</v>
      </c>
    </row>
    <row r="1276" spans="2:13" ht="12.75">
      <c r="B1276" s="143">
        <v>1300</v>
      </c>
      <c r="C1276" s="12" t="s">
        <v>758</v>
      </c>
      <c r="D1276" s="1" t="s">
        <v>684</v>
      </c>
      <c r="E1276" s="1" t="s">
        <v>647</v>
      </c>
      <c r="F1276" s="46" t="s">
        <v>757</v>
      </c>
      <c r="G1276" s="29" t="s">
        <v>432</v>
      </c>
      <c r="H1276" s="5">
        <f t="shared" si="52"/>
        <v>-12500</v>
      </c>
      <c r="I1276" s="22">
        <f>+B1276/M1276</f>
        <v>2.888888888888889</v>
      </c>
      <c r="K1276" t="s">
        <v>707</v>
      </c>
      <c r="M1276" s="2">
        <v>450</v>
      </c>
    </row>
    <row r="1277" spans="2:13" ht="12.75">
      <c r="B1277" s="143">
        <v>5000</v>
      </c>
      <c r="C1277" s="1" t="s">
        <v>759</v>
      </c>
      <c r="D1277" s="12" t="s">
        <v>684</v>
      </c>
      <c r="E1277" s="1" t="s">
        <v>751</v>
      </c>
      <c r="F1277" s="46" t="s">
        <v>760</v>
      </c>
      <c r="G1277" s="29" t="s">
        <v>326</v>
      </c>
      <c r="H1277" s="5">
        <f t="shared" si="52"/>
        <v>-17500</v>
      </c>
      <c r="I1277" s="22">
        <f>+B1277/M1277</f>
        <v>11.11111111111111</v>
      </c>
      <c r="K1277" t="s">
        <v>761</v>
      </c>
      <c r="M1277" s="2">
        <v>450</v>
      </c>
    </row>
    <row r="1278" spans="2:13" ht="12.75">
      <c r="B1278" s="143">
        <v>5000</v>
      </c>
      <c r="C1278" s="1" t="s">
        <v>753</v>
      </c>
      <c r="D1278" s="1" t="s">
        <v>684</v>
      </c>
      <c r="E1278" s="1" t="s">
        <v>751</v>
      </c>
      <c r="F1278" s="46" t="s">
        <v>762</v>
      </c>
      <c r="G1278" s="29" t="s">
        <v>763</v>
      </c>
      <c r="H1278" s="5">
        <f t="shared" si="52"/>
        <v>-22500</v>
      </c>
      <c r="I1278" s="22">
        <f aca="true" t="shared" si="53" ref="I1278:I1341">+B1278/M1278</f>
        <v>11.11111111111111</v>
      </c>
      <c r="K1278" t="s">
        <v>761</v>
      </c>
      <c r="M1278" s="2">
        <v>450</v>
      </c>
    </row>
    <row r="1279" spans="1:13" s="63" customFormat="1" ht="12.75">
      <c r="A1279" s="11"/>
      <c r="B1279" s="142">
        <f>SUM(B1273:B1278)</f>
        <v>22500</v>
      </c>
      <c r="C1279" s="11" t="s">
        <v>187</v>
      </c>
      <c r="D1279" s="11"/>
      <c r="E1279" s="11" t="s">
        <v>191</v>
      </c>
      <c r="F1279" s="117"/>
      <c r="G1279" s="18"/>
      <c r="H1279" s="66">
        <v>0</v>
      </c>
      <c r="I1279" s="62">
        <f t="shared" si="53"/>
        <v>50</v>
      </c>
      <c r="M1279" s="2">
        <v>450</v>
      </c>
    </row>
    <row r="1280" spans="2:13" ht="12.75">
      <c r="B1280" s="143"/>
      <c r="H1280" s="5">
        <f t="shared" si="52"/>
        <v>0</v>
      </c>
      <c r="I1280" s="22">
        <f t="shared" si="53"/>
        <v>0</v>
      </c>
      <c r="M1280" s="2">
        <v>450</v>
      </c>
    </row>
    <row r="1281" spans="2:13" ht="12.75">
      <c r="B1281" s="143"/>
      <c r="H1281" s="5">
        <f t="shared" si="52"/>
        <v>0</v>
      </c>
      <c r="I1281" s="22">
        <f t="shared" si="53"/>
        <v>0</v>
      </c>
      <c r="M1281" s="2">
        <v>450</v>
      </c>
    </row>
    <row r="1282" spans="2:13" ht="12.75">
      <c r="B1282" s="143">
        <v>5000</v>
      </c>
      <c r="C1282" s="12" t="s">
        <v>189</v>
      </c>
      <c r="D1282" s="1" t="s">
        <v>684</v>
      </c>
      <c r="E1282" s="1" t="s">
        <v>751</v>
      </c>
      <c r="F1282" s="46" t="s">
        <v>764</v>
      </c>
      <c r="G1282" s="29" t="s">
        <v>434</v>
      </c>
      <c r="H1282" s="5">
        <f t="shared" si="52"/>
        <v>-5000</v>
      </c>
      <c r="I1282" s="22">
        <f>+B1282/M1282</f>
        <v>11.11111111111111</v>
      </c>
      <c r="K1282" t="s">
        <v>707</v>
      </c>
      <c r="M1282" s="2">
        <v>450</v>
      </c>
    </row>
    <row r="1283" spans="2:13" ht="12.75">
      <c r="B1283" s="143">
        <v>5000</v>
      </c>
      <c r="C1283" s="12" t="s">
        <v>189</v>
      </c>
      <c r="D1283" s="1" t="s">
        <v>684</v>
      </c>
      <c r="E1283" s="1" t="s">
        <v>751</v>
      </c>
      <c r="F1283" s="46" t="s">
        <v>765</v>
      </c>
      <c r="G1283" s="29" t="s">
        <v>434</v>
      </c>
      <c r="H1283" s="5">
        <f t="shared" si="52"/>
        <v>-10000</v>
      </c>
      <c r="I1283" s="22">
        <f>+B1283/M1283</f>
        <v>11.11111111111111</v>
      </c>
      <c r="K1283" t="s">
        <v>761</v>
      </c>
      <c r="M1283" s="2">
        <v>450</v>
      </c>
    </row>
    <row r="1284" spans="1:13" s="63" customFormat="1" ht="12.75">
      <c r="A1284" s="11"/>
      <c r="B1284" s="142">
        <f>SUM(B1282:B1283)</f>
        <v>10000</v>
      </c>
      <c r="C1284" s="11" t="s">
        <v>189</v>
      </c>
      <c r="D1284" s="11"/>
      <c r="E1284" s="11" t="s">
        <v>191</v>
      </c>
      <c r="F1284" s="117"/>
      <c r="G1284" s="18"/>
      <c r="H1284" s="66">
        <v>0</v>
      </c>
      <c r="I1284" s="62">
        <f t="shared" si="53"/>
        <v>22.22222222222222</v>
      </c>
      <c r="M1284" s="2">
        <v>450</v>
      </c>
    </row>
    <row r="1285" spans="2:13" ht="12.75">
      <c r="B1285" s="143"/>
      <c r="H1285" s="5">
        <f t="shared" si="52"/>
        <v>0</v>
      </c>
      <c r="I1285" s="22">
        <f t="shared" si="53"/>
        <v>0</v>
      </c>
      <c r="M1285" s="2">
        <v>450</v>
      </c>
    </row>
    <row r="1286" spans="2:14" ht="12.75">
      <c r="B1286" s="286"/>
      <c r="C1286" s="265"/>
      <c r="D1286" s="12"/>
      <c r="E1286" s="265"/>
      <c r="H1286" s="5">
        <f t="shared" si="52"/>
        <v>0</v>
      </c>
      <c r="I1286" s="22">
        <f t="shared" si="53"/>
        <v>0</v>
      </c>
      <c r="J1286" s="269"/>
      <c r="K1286" s="269"/>
      <c r="L1286" s="269"/>
      <c r="M1286" s="2">
        <v>450</v>
      </c>
      <c r="N1286" s="163">
        <v>500</v>
      </c>
    </row>
    <row r="1287" spans="2:13" ht="12.75">
      <c r="B1287" s="143">
        <v>2000</v>
      </c>
      <c r="C1287" s="12" t="s">
        <v>54</v>
      </c>
      <c r="D1287" s="1" t="s">
        <v>684</v>
      </c>
      <c r="E1287" s="1" t="s">
        <v>751</v>
      </c>
      <c r="F1287" s="46" t="s">
        <v>757</v>
      </c>
      <c r="G1287" s="29" t="s">
        <v>432</v>
      </c>
      <c r="H1287" s="5">
        <f t="shared" si="52"/>
        <v>-2000</v>
      </c>
      <c r="I1287" s="22">
        <f>+B1287/M1287</f>
        <v>4.444444444444445</v>
      </c>
      <c r="K1287" t="s">
        <v>707</v>
      </c>
      <c r="M1287" s="2">
        <v>450</v>
      </c>
    </row>
    <row r="1288" spans="2:13" ht="12.75">
      <c r="B1288" s="143">
        <v>2000</v>
      </c>
      <c r="C1288" s="12" t="s">
        <v>54</v>
      </c>
      <c r="D1288" s="1" t="s">
        <v>684</v>
      </c>
      <c r="E1288" s="1" t="s">
        <v>751</v>
      </c>
      <c r="F1288" s="46" t="s">
        <v>757</v>
      </c>
      <c r="G1288" s="29" t="s">
        <v>37</v>
      </c>
      <c r="H1288" s="5">
        <f t="shared" si="52"/>
        <v>-4000</v>
      </c>
      <c r="I1288" s="22">
        <f t="shared" si="53"/>
        <v>4.444444444444445</v>
      </c>
      <c r="K1288" t="s">
        <v>707</v>
      </c>
      <c r="M1288" s="2">
        <v>450</v>
      </c>
    </row>
    <row r="1289" spans="2:13" ht="12.75">
      <c r="B1289" s="143">
        <v>2000</v>
      </c>
      <c r="C1289" s="12" t="s">
        <v>54</v>
      </c>
      <c r="D1289" s="1" t="s">
        <v>684</v>
      </c>
      <c r="E1289" s="1" t="s">
        <v>751</v>
      </c>
      <c r="F1289" s="46" t="s">
        <v>757</v>
      </c>
      <c r="G1289" s="29" t="s">
        <v>417</v>
      </c>
      <c r="H1289" s="5">
        <f t="shared" si="52"/>
        <v>-6000</v>
      </c>
      <c r="I1289" s="22">
        <f>+B1289/M1289</f>
        <v>4.444444444444445</v>
      </c>
      <c r="K1289" t="s">
        <v>707</v>
      </c>
      <c r="M1289" s="2">
        <v>450</v>
      </c>
    </row>
    <row r="1290" spans="2:13" ht="12.75">
      <c r="B1290" s="143">
        <v>2000</v>
      </c>
      <c r="C1290" s="12" t="s">
        <v>54</v>
      </c>
      <c r="D1290" s="1" t="s">
        <v>684</v>
      </c>
      <c r="E1290" s="1" t="s">
        <v>751</v>
      </c>
      <c r="F1290" s="46" t="s">
        <v>766</v>
      </c>
      <c r="G1290" s="29" t="s">
        <v>606</v>
      </c>
      <c r="H1290" s="5">
        <f t="shared" si="52"/>
        <v>-8000</v>
      </c>
      <c r="I1290" s="22">
        <f>+B1290/M1290</f>
        <v>4.444444444444445</v>
      </c>
      <c r="K1290" t="s">
        <v>761</v>
      </c>
      <c r="M1290" s="2">
        <v>450</v>
      </c>
    </row>
    <row r="1291" spans="2:13" ht="12.75">
      <c r="B1291" s="143">
        <v>2000</v>
      </c>
      <c r="C1291" s="12" t="s">
        <v>54</v>
      </c>
      <c r="D1291" s="1" t="s">
        <v>684</v>
      </c>
      <c r="E1291" s="1" t="s">
        <v>751</v>
      </c>
      <c r="F1291" s="46" t="s">
        <v>766</v>
      </c>
      <c r="G1291" s="29" t="s">
        <v>65</v>
      </c>
      <c r="H1291" s="5">
        <f t="shared" si="52"/>
        <v>-10000</v>
      </c>
      <c r="I1291" s="22">
        <f t="shared" si="53"/>
        <v>4.444444444444445</v>
      </c>
      <c r="K1291" t="s">
        <v>761</v>
      </c>
      <c r="M1291" s="2">
        <v>450</v>
      </c>
    </row>
    <row r="1292" spans="1:13" s="63" customFormat="1" ht="12.75">
      <c r="A1292" s="11"/>
      <c r="B1292" s="142">
        <f>SUM(B1287:B1291)</f>
        <v>10000</v>
      </c>
      <c r="C1292" s="11" t="s">
        <v>54</v>
      </c>
      <c r="D1292" s="11"/>
      <c r="E1292" s="11" t="s">
        <v>191</v>
      </c>
      <c r="F1292" s="117"/>
      <c r="G1292" s="18"/>
      <c r="H1292" s="66">
        <v>0</v>
      </c>
      <c r="I1292" s="62">
        <f t="shared" si="53"/>
        <v>22.22222222222222</v>
      </c>
      <c r="M1292" s="2">
        <v>450</v>
      </c>
    </row>
    <row r="1293" spans="8:13" ht="12.75">
      <c r="H1293" s="5">
        <f t="shared" si="52"/>
        <v>0</v>
      </c>
      <c r="I1293" s="22">
        <f t="shared" si="53"/>
        <v>0</v>
      </c>
      <c r="M1293" s="2">
        <v>450</v>
      </c>
    </row>
    <row r="1294" spans="8:13" ht="12.75">
      <c r="H1294" s="5">
        <f t="shared" si="52"/>
        <v>0</v>
      </c>
      <c r="I1294" s="22">
        <f t="shared" si="53"/>
        <v>0</v>
      </c>
      <c r="M1294" s="2">
        <v>450</v>
      </c>
    </row>
    <row r="1295" spans="1:13" s="15" customFormat="1" ht="12.75">
      <c r="A1295" s="1"/>
      <c r="B1295" s="136">
        <v>1500</v>
      </c>
      <c r="C1295" s="12" t="s">
        <v>647</v>
      </c>
      <c r="D1295" s="12" t="s">
        <v>684</v>
      </c>
      <c r="E1295" s="12" t="s">
        <v>188</v>
      </c>
      <c r="F1295" s="46" t="s">
        <v>767</v>
      </c>
      <c r="G1295" s="29" t="s">
        <v>18</v>
      </c>
      <c r="H1295" s="5">
        <f t="shared" si="52"/>
        <v>-1500</v>
      </c>
      <c r="I1295" s="22">
        <f t="shared" si="53"/>
        <v>3.3333333333333335</v>
      </c>
      <c r="J1295"/>
      <c r="K1295" t="s">
        <v>726</v>
      </c>
      <c r="L1295"/>
      <c r="M1295" s="2">
        <v>450</v>
      </c>
    </row>
    <row r="1296" spans="1:13" ht="12.75">
      <c r="A1296" s="12"/>
      <c r="B1296" s="136">
        <v>1500</v>
      </c>
      <c r="C1296" s="12" t="s">
        <v>647</v>
      </c>
      <c r="D1296" s="12" t="s">
        <v>684</v>
      </c>
      <c r="E1296" s="12" t="s">
        <v>188</v>
      </c>
      <c r="F1296" s="46" t="s">
        <v>767</v>
      </c>
      <c r="G1296" s="29" t="s">
        <v>19</v>
      </c>
      <c r="H1296" s="5">
        <f t="shared" si="52"/>
        <v>-3000</v>
      </c>
      <c r="I1296" s="22">
        <f t="shared" si="53"/>
        <v>3.3333333333333335</v>
      </c>
      <c r="J1296" s="15"/>
      <c r="K1296" t="s">
        <v>726</v>
      </c>
      <c r="L1296" s="15"/>
      <c r="M1296" s="2">
        <v>450</v>
      </c>
    </row>
    <row r="1297" spans="2:13" ht="12.75">
      <c r="B1297" s="141">
        <v>1300</v>
      </c>
      <c r="C1297" s="12" t="s">
        <v>647</v>
      </c>
      <c r="D1297" s="12" t="s">
        <v>684</v>
      </c>
      <c r="E1297" s="1" t="s">
        <v>188</v>
      </c>
      <c r="F1297" s="46" t="s">
        <v>767</v>
      </c>
      <c r="G1297" s="27" t="s">
        <v>20</v>
      </c>
      <c r="H1297" s="5">
        <f t="shared" si="52"/>
        <v>-4300</v>
      </c>
      <c r="I1297" s="22">
        <f t="shared" si="53"/>
        <v>2.888888888888889</v>
      </c>
      <c r="K1297" t="s">
        <v>726</v>
      </c>
      <c r="M1297" s="2">
        <v>450</v>
      </c>
    </row>
    <row r="1298" spans="2:13" ht="12.75">
      <c r="B1298" s="141">
        <v>1100</v>
      </c>
      <c r="C1298" s="1" t="s">
        <v>647</v>
      </c>
      <c r="D1298" s="12" t="s">
        <v>684</v>
      </c>
      <c r="E1298" s="1" t="s">
        <v>188</v>
      </c>
      <c r="F1298" s="46" t="s">
        <v>767</v>
      </c>
      <c r="G1298" s="27" t="s">
        <v>21</v>
      </c>
      <c r="H1298" s="5">
        <f t="shared" si="52"/>
        <v>-5400</v>
      </c>
      <c r="I1298" s="22">
        <f t="shared" si="53"/>
        <v>2.4444444444444446</v>
      </c>
      <c r="K1298" t="s">
        <v>726</v>
      </c>
      <c r="M1298" s="2">
        <v>450</v>
      </c>
    </row>
    <row r="1299" spans="2:13" ht="12.75">
      <c r="B1299" s="141">
        <v>900</v>
      </c>
      <c r="C1299" s="1" t="s">
        <v>647</v>
      </c>
      <c r="D1299" s="12" t="s">
        <v>684</v>
      </c>
      <c r="E1299" s="1" t="s">
        <v>188</v>
      </c>
      <c r="F1299" s="46" t="s">
        <v>767</v>
      </c>
      <c r="G1299" s="27" t="s">
        <v>234</v>
      </c>
      <c r="H1299" s="5">
        <f t="shared" si="52"/>
        <v>-6300</v>
      </c>
      <c r="I1299" s="22">
        <f t="shared" si="53"/>
        <v>2</v>
      </c>
      <c r="K1299" t="s">
        <v>726</v>
      </c>
      <c r="M1299" s="2">
        <v>450</v>
      </c>
    </row>
    <row r="1300" spans="2:13" ht="12.75">
      <c r="B1300" s="287">
        <v>1300</v>
      </c>
      <c r="C1300" s="265" t="s">
        <v>647</v>
      </c>
      <c r="D1300" s="12" t="s">
        <v>684</v>
      </c>
      <c r="E1300" s="265" t="s">
        <v>188</v>
      </c>
      <c r="F1300" s="46" t="s">
        <v>767</v>
      </c>
      <c r="G1300" s="27" t="s">
        <v>29</v>
      </c>
      <c r="H1300" s="5">
        <f t="shared" si="52"/>
        <v>-7600</v>
      </c>
      <c r="I1300" s="22">
        <f t="shared" si="53"/>
        <v>2.888888888888889</v>
      </c>
      <c r="J1300" s="269"/>
      <c r="K1300" t="s">
        <v>726</v>
      </c>
      <c r="L1300" s="269"/>
      <c r="M1300" s="2">
        <v>450</v>
      </c>
    </row>
    <row r="1301" spans="2:13" ht="12.75">
      <c r="B1301" s="141">
        <v>1000</v>
      </c>
      <c r="C1301" s="1" t="s">
        <v>647</v>
      </c>
      <c r="D1301" s="12" t="s">
        <v>684</v>
      </c>
      <c r="E1301" s="1" t="s">
        <v>188</v>
      </c>
      <c r="F1301" s="46" t="s">
        <v>767</v>
      </c>
      <c r="G1301" s="27" t="s">
        <v>30</v>
      </c>
      <c r="H1301" s="5">
        <f t="shared" si="52"/>
        <v>-8600</v>
      </c>
      <c r="I1301" s="22">
        <f t="shared" si="53"/>
        <v>2.2222222222222223</v>
      </c>
      <c r="K1301" t="s">
        <v>726</v>
      </c>
      <c r="M1301" s="2">
        <v>450</v>
      </c>
    </row>
    <row r="1302" spans="2:13" ht="12.75">
      <c r="B1302" s="141">
        <v>1100</v>
      </c>
      <c r="C1302" s="1" t="s">
        <v>647</v>
      </c>
      <c r="D1302" s="12" t="s">
        <v>684</v>
      </c>
      <c r="E1302" s="1" t="s">
        <v>188</v>
      </c>
      <c r="F1302" s="46" t="s">
        <v>767</v>
      </c>
      <c r="G1302" s="27" t="s">
        <v>32</v>
      </c>
      <c r="H1302" s="5">
        <f t="shared" si="52"/>
        <v>-9700</v>
      </c>
      <c r="I1302" s="22">
        <f t="shared" si="53"/>
        <v>2.4444444444444446</v>
      </c>
      <c r="K1302" t="s">
        <v>726</v>
      </c>
      <c r="M1302" s="2">
        <v>450</v>
      </c>
    </row>
    <row r="1303" spans="2:13" ht="12.75">
      <c r="B1303" s="141">
        <v>1500</v>
      </c>
      <c r="C1303" s="1" t="s">
        <v>647</v>
      </c>
      <c r="D1303" s="12" t="s">
        <v>684</v>
      </c>
      <c r="E1303" s="1" t="s">
        <v>188</v>
      </c>
      <c r="F1303" s="46" t="s">
        <v>767</v>
      </c>
      <c r="G1303" s="27" t="s">
        <v>326</v>
      </c>
      <c r="H1303" s="5">
        <f t="shared" si="52"/>
        <v>-11200</v>
      </c>
      <c r="I1303" s="22">
        <f t="shared" si="53"/>
        <v>3.3333333333333335</v>
      </c>
      <c r="K1303" t="s">
        <v>726</v>
      </c>
      <c r="M1303" s="2">
        <v>450</v>
      </c>
    </row>
    <row r="1304" spans="2:13" ht="12.75">
      <c r="B1304" s="141">
        <v>1000</v>
      </c>
      <c r="C1304" s="1" t="s">
        <v>647</v>
      </c>
      <c r="D1304" s="12" t="s">
        <v>684</v>
      </c>
      <c r="E1304" s="1" t="s">
        <v>188</v>
      </c>
      <c r="F1304" s="46" t="s">
        <v>767</v>
      </c>
      <c r="G1304" s="27" t="s">
        <v>329</v>
      </c>
      <c r="H1304" s="5">
        <f t="shared" si="52"/>
        <v>-12200</v>
      </c>
      <c r="I1304" s="22">
        <f t="shared" si="53"/>
        <v>2.2222222222222223</v>
      </c>
      <c r="K1304" t="s">
        <v>726</v>
      </c>
      <c r="M1304" s="2">
        <v>450</v>
      </c>
    </row>
    <row r="1305" spans="2:13" ht="12.75">
      <c r="B1305" s="141">
        <v>900</v>
      </c>
      <c r="C1305" s="1" t="s">
        <v>647</v>
      </c>
      <c r="D1305" s="12" t="s">
        <v>684</v>
      </c>
      <c r="E1305" s="1" t="s">
        <v>188</v>
      </c>
      <c r="F1305" s="46" t="s">
        <v>767</v>
      </c>
      <c r="G1305" s="27" t="s">
        <v>333</v>
      </c>
      <c r="H1305" s="5">
        <f t="shared" si="52"/>
        <v>-13100</v>
      </c>
      <c r="I1305" s="22">
        <f t="shared" si="53"/>
        <v>2</v>
      </c>
      <c r="K1305" t="s">
        <v>726</v>
      </c>
      <c r="M1305" s="2">
        <v>450</v>
      </c>
    </row>
    <row r="1306" spans="2:13" ht="12.75">
      <c r="B1306" s="141">
        <v>1200</v>
      </c>
      <c r="C1306" s="1" t="s">
        <v>647</v>
      </c>
      <c r="D1306" s="1" t="s">
        <v>684</v>
      </c>
      <c r="E1306" s="1" t="s">
        <v>188</v>
      </c>
      <c r="F1306" s="46" t="s">
        <v>767</v>
      </c>
      <c r="G1306" s="27" t="s">
        <v>33</v>
      </c>
      <c r="H1306" s="5">
        <f t="shared" si="52"/>
        <v>-14300</v>
      </c>
      <c r="I1306" s="22">
        <f t="shared" si="53"/>
        <v>2.6666666666666665</v>
      </c>
      <c r="K1306" t="s">
        <v>726</v>
      </c>
      <c r="M1306" s="2">
        <v>450</v>
      </c>
    </row>
    <row r="1307" spans="2:13" ht="12.75">
      <c r="B1307" s="141">
        <v>1200</v>
      </c>
      <c r="C1307" s="1" t="s">
        <v>647</v>
      </c>
      <c r="D1307" s="1" t="s">
        <v>684</v>
      </c>
      <c r="E1307" s="1" t="s">
        <v>188</v>
      </c>
      <c r="F1307" s="46" t="s">
        <v>767</v>
      </c>
      <c r="G1307" s="27" t="s">
        <v>34</v>
      </c>
      <c r="H1307" s="5">
        <f t="shared" si="52"/>
        <v>-15500</v>
      </c>
      <c r="I1307" s="22">
        <f t="shared" si="53"/>
        <v>2.6666666666666665</v>
      </c>
      <c r="K1307" t="s">
        <v>726</v>
      </c>
      <c r="M1307" s="2">
        <v>450</v>
      </c>
    </row>
    <row r="1308" spans="2:13" ht="12.75">
      <c r="B1308" s="141">
        <v>1000</v>
      </c>
      <c r="C1308" s="1" t="s">
        <v>647</v>
      </c>
      <c r="D1308" s="1" t="s">
        <v>684</v>
      </c>
      <c r="E1308" s="1" t="s">
        <v>188</v>
      </c>
      <c r="F1308" s="46" t="s">
        <v>767</v>
      </c>
      <c r="G1308" s="27" t="s">
        <v>400</v>
      </c>
      <c r="H1308" s="5">
        <f t="shared" si="52"/>
        <v>-16500</v>
      </c>
      <c r="I1308" s="22">
        <f t="shared" si="53"/>
        <v>2.2222222222222223</v>
      </c>
      <c r="K1308" t="s">
        <v>726</v>
      </c>
      <c r="M1308" s="2">
        <v>450</v>
      </c>
    </row>
    <row r="1309" spans="2:13" ht="12.75">
      <c r="B1309" s="141">
        <v>1700</v>
      </c>
      <c r="C1309" s="1" t="s">
        <v>647</v>
      </c>
      <c r="D1309" s="1" t="s">
        <v>684</v>
      </c>
      <c r="E1309" s="1" t="s">
        <v>188</v>
      </c>
      <c r="F1309" s="46" t="s">
        <v>767</v>
      </c>
      <c r="G1309" s="27" t="s">
        <v>404</v>
      </c>
      <c r="H1309" s="5">
        <f t="shared" si="52"/>
        <v>-18200</v>
      </c>
      <c r="I1309" s="22">
        <f t="shared" si="53"/>
        <v>3.7777777777777777</v>
      </c>
      <c r="K1309" t="s">
        <v>726</v>
      </c>
      <c r="M1309" s="2">
        <v>450</v>
      </c>
    </row>
    <row r="1310" spans="2:13" ht="12.75">
      <c r="B1310" s="136">
        <v>1400</v>
      </c>
      <c r="C1310" s="12" t="s">
        <v>647</v>
      </c>
      <c r="D1310" s="12" t="s">
        <v>684</v>
      </c>
      <c r="E1310" s="12" t="s">
        <v>188</v>
      </c>
      <c r="F1310" s="46" t="s">
        <v>757</v>
      </c>
      <c r="G1310" s="29" t="s">
        <v>18</v>
      </c>
      <c r="H1310" s="5">
        <f t="shared" si="52"/>
        <v>-19600</v>
      </c>
      <c r="I1310" s="22">
        <f t="shared" si="53"/>
        <v>3.111111111111111</v>
      </c>
      <c r="K1310" t="s">
        <v>707</v>
      </c>
      <c r="M1310" s="2">
        <v>450</v>
      </c>
    </row>
    <row r="1311" spans="1:13" ht="12.75">
      <c r="A1311" s="12"/>
      <c r="B1311" s="136">
        <v>1000</v>
      </c>
      <c r="C1311" s="12" t="s">
        <v>647</v>
      </c>
      <c r="D1311" s="12" t="s">
        <v>684</v>
      </c>
      <c r="E1311" s="12" t="s">
        <v>188</v>
      </c>
      <c r="F1311" s="46" t="s">
        <v>757</v>
      </c>
      <c r="G1311" s="29" t="s">
        <v>19</v>
      </c>
      <c r="H1311" s="5">
        <f t="shared" si="52"/>
        <v>-20600</v>
      </c>
      <c r="I1311" s="22">
        <f t="shared" si="53"/>
        <v>2.2222222222222223</v>
      </c>
      <c r="J1311" s="15"/>
      <c r="K1311" t="s">
        <v>707</v>
      </c>
      <c r="L1311" s="15"/>
      <c r="M1311" s="2">
        <v>450</v>
      </c>
    </row>
    <row r="1312" spans="2:13" ht="12.75">
      <c r="B1312" s="141">
        <v>1000</v>
      </c>
      <c r="C1312" s="12" t="s">
        <v>647</v>
      </c>
      <c r="D1312" s="12" t="s">
        <v>684</v>
      </c>
      <c r="E1312" s="1" t="s">
        <v>188</v>
      </c>
      <c r="F1312" s="46" t="s">
        <v>757</v>
      </c>
      <c r="G1312" s="27" t="s">
        <v>20</v>
      </c>
      <c r="H1312" s="5">
        <f t="shared" si="52"/>
        <v>-21600</v>
      </c>
      <c r="I1312" s="22">
        <f t="shared" si="53"/>
        <v>2.2222222222222223</v>
      </c>
      <c r="K1312" t="s">
        <v>707</v>
      </c>
      <c r="M1312" s="2">
        <v>450</v>
      </c>
    </row>
    <row r="1313" spans="2:13" ht="12.75">
      <c r="B1313" s="141">
        <v>1500</v>
      </c>
      <c r="C1313" s="1" t="s">
        <v>647</v>
      </c>
      <c r="D1313" s="12" t="s">
        <v>684</v>
      </c>
      <c r="E1313" s="1" t="s">
        <v>188</v>
      </c>
      <c r="F1313" s="46" t="s">
        <v>757</v>
      </c>
      <c r="G1313" s="27" t="s">
        <v>21</v>
      </c>
      <c r="H1313" s="5">
        <f t="shared" si="52"/>
        <v>-23100</v>
      </c>
      <c r="I1313" s="22">
        <f t="shared" si="53"/>
        <v>3.3333333333333335</v>
      </c>
      <c r="K1313" t="s">
        <v>707</v>
      </c>
      <c r="M1313" s="2">
        <v>450</v>
      </c>
    </row>
    <row r="1314" spans="2:13" ht="12.75">
      <c r="B1314" s="141">
        <v>1100</v>
      </c>
      <c r="C1314" s="1" t="s">
        <v>647</v>
      </c>
      <c r="D1314" s="12" t="s">
        <v>684</v>
      </c>
      <c r="E1314" s="1" t="s">
        <v>188</v>
      </c>
      <c r="F1314" s="46" t="s">
        <v>757</v>
      </c>
      <c r="G1314" s="27" t="s">
        <v>234</v>
      </c>
      <c r="H1314" s="5">
        <f t="shared" si="52"/>
        <v>-24200</v>
      </c>
      <c r="I1314" s="22">
        <f t="shared" si="53"/>
        <v>2.4444444444444446</v>
      </c>
      <c r="K1314" t="s">
        <v>707</v>
      </c>
      <c r="M1314" s="2">
        <v>450</v>
      </c>
    </row>
    <row r="1315" spans="2:13" ht="12.75">
      <c r="B1315" s="141">
        <v>1200</v>
      </c>
      <c r="C1315" s="1" t="s">
        <v>647</v>
      </c>
      <c r="D1315" s="12" t="s">
        <v>684</v>
      </c>
      <c r="E1315" s="1" t="s">
        <v>188</v>
      </c>
      <c r="F1315" s="46" t="s">
        <v>757</v>
      </c>
      <c r="G1315" s="27" t="s">
        <v>29</v>
      </c>
      <c r="H1315" s="5">
        <f t="shared" si="52"/>
        <v>-25400</v>
      </c>
      <c r="I1315" s="22">
        <f t="shared" si="53"/>
        <v>2.6666666666666665</v>
      </c>
      <c r="K1315" t="s">
        <v>707</v>
      </c>
      <c r="M1315" s="2">
        <v>450</v>
      </c>
    </row>
    <row r="1316" spans="2:13" ht="12.75">
      <c r="B1316" s="141">
        <v>1400</v>
      </c>
      <c r="C1316" s="1" t="s">
        <v>647</v>
      </c>
      <c r="D1316" s="12" t="s">
        <v>684</v>
      </c>
      <c r="E1316" s="1" t="s">
        <v>188</v>
      </c>
      <c r="F1316" s="46" t="s">
        <v>757</v>
      </c>
      <c r="G1316" s="27" t="s">
        <v>30</v>
      </c>
      <c r="H1316" s="5">
        <f t="shared" si="52"/>
        <v>-26800</v>
      </c>
      <c r="I1316" s="22">
        <f t="shared" si="53"/>
        <v>3.111111111111111</v>
      </c>
      <c r="K1316" t="s">
        <v>707</v>
      </c>
      <c r="M1316" s="2">
        <v>450</v>
      </c>
    </row>
    <row r="1317" spans="2:13" ht="12.75">
      <c r="B1317" s="141">
        <v>1300</v>
      </c>
      <c r="C1317" s="1" t="s">
        <v>647</v>
      </c>
      <c r="D1317" s="12" t="s">
        <v>684</v>
      </c>
      <c r="E1317" s="1" t="s">
        <v>188</v>
      </c>
      <c r="F1317" s="46" t="s">
        <v>757</v>
      </c>
      <c r="G1317" s="27" t="s">
        <v>32</v>
      </c>
      <c r="H1317" s="5">
        <f t="shared" si="52"/>
        <v>-28100</v>
      </c>
      <c r="I1317" s="22">
        <f t="shared" si="53"/>
        <v>2.888888888888889</v>
      </c>
      <c r="K1317" t="s">
        <v>707</v>
      </c>
      <c r="M1317" s="2">
        <v>450</v>
      </c>
    </row>
    <row r="1318" spans="2:13" ht="12.75">
      <c r="B1318" s="141">
        <v>1600</v>
      </c>
      <c r="C1318" s="1" t="s">
        <v>647</v>
      </c>
      <c r="D1318" s="12" t="s">
        <v>684</v>
      </c>
      <c r="E1318" s="1" t="s">
        <v>188</v>
      </c>
      <c r="F1318" s="46" t="s">
        <v>757</v>
      </c>
      <c r="G1318" s="27" t="s">
        <v>326</v>
      </c>
      <c r="H1318" s="5">
        <f t="shared" si="52"/>
        <v>-29700</v>
      </c>
      <c r="I1318" s="22">
        <f t="shared" si="53"/>
        <v>3.5555555555555554</v>
      </c>
      <c r="K1318" t="s">
        <v>707</v>
      </c>
      <c r="M1318" s="2">
        <v>450</v>
      </c>
    </row>
    <row r="1319" spans="2:13" ht="12.75">
      <c r="B1319" s="141">
        <v>1500</v>
      </c>
      <c r="C1319" s="1" t="s">
        <v>647</v>
      </c>
      <c r="D1319" s="12" t="s">
        <v>684</v>
      </c>
      <c r="E1319" s="1" t="s">
        <v>188</v>
      </c>
      <c r="F1319" s="46" t="s">
        <v>757</v>
      </c>
      <c r="G1319" s="27" t="s">
        <v>329</v>
      </c>
      <c r="H1319" s="5">
        <f t="shared" si="52"/>
        <v>-31200</v>
      </c>
      <c r="I1319" s="22">
        <f t="shared" si="53"/>
        <v>3.3333333333333335</v>
      </c>
      <c r="K1319" t="s">
        <v>707</v>
      </c>
      <c r="M1319" s="2">
        <v>450</v>
      </c>
    </row>
    <row r="1320" spans="2:13" ht="12.75">
      <c r="B1320" s="141">
        <v>1300</v>
      </c>
      <c r="C1320" s="1" t="s">
        <v>647</v>
      </c>
      <c r="D1320" s="1" t="s">
        <v>684</v>
      </c>
      <c r="E1320" s="1" t="s">
        <v>188</v>
      </c>
      <c r="F1320" s="46" t="s">
        <v>757</v>
      </c>
      <c r="G1320" s="27" t="s">
        <v>333</v>
      </c>
      <c r="H1320" s="5">
        <f t="shared" si="52"/>
        <v>-32500</v>
      </c>
      <c r="I1320" s="22">
        <f t="shared" si="53"/>
        <v>2.888888888888889</v>
      </c>
      <c r="K1320" t="s">
        <v>707</v>
      </c>
      <c r="M1320" s="2">
        <v>450</v>
      </c>
    </row>
    <row r="1321" spans="2:13" ht="12.75">
      <c r="B1321" s="141">
        <v>1700</v>
      </c>
      <c r="C1321" s="1" t="s">
        <v>647</v>
      </c>
      <c r="D1321" s="1" t="s">
        <v>684</v>
      </c>
      <c r="E1321" s="1" t="s">
        <v>188</v>
      </c>
      <c r="F1321" s="46" t="s">
        <v>757</v>
      </c>
      <c r="G1321" s="27" t="s">
        <v>33</v>
      </c>
      <c r="H1321" s="5">
        <f t="shared" si="52"/>
        <v>-34200</v>
      </c>
      <c r="I1321" s="22">
        <f t="shared" si="53"/>
        <v>3.7777777777777777</v>
      </c>
      <c r="K1321" t="s">
        <v>707</v>
      </c>
      <c r="M1321" s="2">
        <v>450</v>
      </c>
    </row>
    <row r="1322" spans="2:13" ht="12.75">
      <c r="B1322" s="141">
        <v>1000</v>
      </c>
      <c r="C1322" s="1" t="s">
        <v>647</v>
      </c>
      <c r="D1322" s="1" t="s">
        <v>684</v>
      </c>
      <c r="E1322" s="1" t="s">
        <v>188</v>
      </c>
      <c r="F1322" s="46" t="s">
        <v>757</v>
      </c>
      <c r="G1322" s="27" t="s">
        <v>34</v>
      </c>
      <c r="H1322" s="5">
        <f t="shared" si="52"/>
        <v>-35200</v>
      </c>
      <c r="I1322" s="22">
        <f t="shared" si="53"/>
        <v>2.2222222222222223</v>
      </c>
      <c r="K1322" t="s">
        <v>707</v>
      </c>
      <c r="M1322" s="2">
        <v>450</v>
      </c>
    </row>
    <row r="1323" spans="2:13" ht="12.75">
      <c r="B1323" s="141">
        <v>1250</v>
      </c>
      <c r="C1323" s="1" t="s">
        <v>647</v>
      </c>
      <c r="D1323" s="1" t="s">
        <v>684</v>
      </c>
      <c r="E1323" s="1" t="s">
        <v>188</v>
      </c>
      <c r="F1323" s="46" t="s">
        <v>757</v>
      </c>
      <c r="G1323" s="27" t="s">
        <v>400</v>
      </c>
      <c r="H1323" s="5">
        <f t="shared" si="52"/>
        <v>-36450</v>
      </c>
      <c r="I1323" s="22">
        <f t="shared" si="53"/>
        <v>2.7777777777777777</v>
      </c>
      <c r="K1323" t="s">
        <v>707</v>
      </c>
      <c r="M1323" s="2">
        <v>450</v>
      </c>
    </row>
    <row r="1324" spans="2:13" ht="12.75">
      <c r="B1324" s="141">
        <v>1300</v>
      </c>
      <c r="C1324" s="1" t="s">
        <v>647</v>
      </c>
      <c r="D1324" s="1" t="s">
        <v>684</v>
      </c>
      <c r="E1324" s="1" t="s">
        <v>188</v>
      </c>
      <c r="F1324" s="46" t="s">
        <v>757</v>
      </c>
      <c r="G1324" s="27" t="s">
        <v>404</v>
      </c>
      <c r="H1324" s="5">
        <f t="shared" si="52"/>
        <v>-37750</v>
      </c>
      <c r="I1324" s="22">
        <f t="shared" si="53"/>
        <v>2.888888888888889</v>
      </c>
      <c r="K1324" t="s">
        <v>707</v>
      </c>
      <c r="M1324" s="2">
        <v>450</v>
      </c>
    </row>
    <row r="1325" spans="2:13" ht="12.75">
      <c r="B1325" s="141">
        <v>1000</v>
      </c>
      <c r="C1325" s="1" t="s">
        <v>647</v>
      </c>
      <c r="D1325" s="1" t="s">
        <v>684</v>
      </c>
      <c r="E1325" s="1" t="s">
        <v>188</v>
      </c>
      <c r="F1325" s="46" t="s">
        <v>757</v>
      </c>
      <c r="G1325" s="27" t="s">
        <v>405</v>
      </c>
      <c r="H1325" s="5">
        <f t="shared" si="52"/>
        <v>-38750</v>
      </c>
      <c r="I1325" s="22">
        <f t="shared" si="53"/>
        <v>2.2222222222222223</v>
      </c>
      <c r="K1325" t="s">
        <v>707</v>
      </c>
      <c r="M1325" s="2">
        <v>450</v>
      </c>
    </row>
    <row r="1326" spans="2:13" ht="12.75">
      <c r="B1326" s="141">
        <v>1500</v>
      </c>
      <c r="C1326" s="1" t="s">
        <v>647</v>
      </c>
      <c r="D1326" s="1" t="s">
        <v>684</v>
      </c>
      <c r="E1326" s="1" t="s">
        <v>188</v>
      </c>
      <c r="F1326" s="46" t="s">
        <v>757</v>
      </c>
      <c r="G1326" s="27" t="s">
        <v>406</v>
      </c>
      <c r="H1326" s="5">
        <f t="shared" si="52"/>
        <v>-40250</v>
      </c>
      <c r="I1326" s="22">
        <f t="shared" si="53"/>
        <v>3.3333333333333335</v>
      </c>
      <c r="K1326" t="s">
        <v>707</v>
      </c>
      <c r="M1326" s="2">
        <v>450</v>
      </c>
    </row>
    <row r="1327" spans="2:13" ht="12.75">
      <c r="B1327" s="141">
        <v>1200</v>
      </c>
      <c r="C1327" s="1" t="s">
        <v>647</v>
      </c>
      <c r="D1327" s="1" t="s">
        <v>684</v>
      </c>
      <c r="E1327" s="1" t="s">
        <v>188</v>
      </c>
      <c r="F1327" s="46" t="s">
        <v>757</v>
      </c>
      <c r="G1327" s="27" t="s">
        <v>407</v>
      </c>
      <c r="H1327" s="5">
        <f t="shared" si="52"/>
        <v>-41450</v>
      </c>
      <c r="I1327" s="22">
        <f t="shared" si="53"/>
        <v>2.6666666666666665</v>
      </c>
      <c r="K1327" t="s">
        <v>707</v>
      </c>
      <c r="M1327" s="2">
        <v>450</v>
      </c>
    </row>
    <row r="1328" spans="2:13" ht="12.75">
      <c r="B1328" s="141">
        <v>1300</v>
      </c>
      <c r="C1328" s="1" t="s">
        <v>647</v>
      </c>
      <c r="D1328" s="1" t="s">
        <v>684</v>
      </c>
      <c r="E1328" s="1" t="s">
        <v>188</v>
      </c>
      <c r="F1328" s="46" t="s">
        <v>757</v>
      </c>
      <c r="G1328" s="27" t="s">
        <v>35</v>
      </c>
      <c r="H1328" s="5">
        <f t="shared" si="52"/>
        <v>-42750</v>
      </c>
      <c r="I1328" s="22">
        <f t="shared" si="53"/>
        <v>2.888888888888889</v>
      </c>
      <c r="K1328" t="s">
        <v>707</v>
      </c>
      <c r="M1328" s="2">
        <v>450</v>
      </c>
    </row>
    <row r="1329" spans="1:13" ht="12.75">
      <c r="A1329" s="280"/>
      <c r="B1329" s="141">
        <v>1200</v>
      </c>
      <c r="C1329" s="280" t="s">
        <v>647</v>
      </c>
      <c r="D1329" s="280" t="s">
        <v>684</v>
      </c>
      <c r="E1329" s="280" t="s">
        <v>188</v>
      </c>
      <c r="F1329" s="271" t="s">
        <v>757</v>
      </c>
      <c r="G1329" s="288" t="s">
        <v>417</v>
      </c>
      <c r="H1329" s="5">
        <f t="shared" si="52"/>
        <v>-43950</v>
      </c>
      <c r="I1329" s="22">
        <f t="shared" si="53"/>
        <v>2.6666666666666665</v>
      </c>
      <c r="J1329" s="285"/>
      <c r="K1329" s="285" t="s">
        <v>707</v>
      </c>
      <c r="L1329" s="285"/>
      <c r="M1329" s="2">
        <v>450</v>
      </c>
    </row>
    <row r="1330" spans="2:13" ht="12.75">
      <c r="B1330" s="141">
        <v>1350</v>
      </c>
      <c r="C1330" s="1" t="s">
        <v>647</v>
      </c>
      <c r="D1330" s="1" t="s">
        <v>684</v>
      </c>
      <c r="E1330" s="1" t="s">
        <v>188</v>
      </c>
      <c r="F1330" s="46" t="s">
        <v>757</v>
      </c>
      <c r="G1330" s="27" t="s">
        <v>432</v>
      </c>
      <c r="H1330" s="5">
        <f t="shared" si="52"/>
        <v>-45300</v>
      </c>
      <c r="I1330" s="22">
        <f t="shared" si="53"/>
        <v>3</v>
      </c>
      <c r="K1330" t="s">
        <v>707</v>
      </c>
      <c r="M1330" s="2">
        <v>450</v>
      </c>
    </row>
    <row r="1331" spans="2:13" ht="12.75">
      <c r="B1331" s="141">
        <v>1850</v>
      </c>
      <c r="C1331" s="1" t="s">
        <v>647</v>
      </c>
      <c r="D1331" s="1" t="s">
        <v>684</v>
      </c>
      <c r="E1331" s="1" t="s">
        <v>188</v>
      </c>
      <c r="F1331" s="46" t="s">
        <v>757</v>
      </c>
      <c r="G1331" s="27" t="s">
        <v>37</v>
      </c>
      <c r="H1331" s="5">
        <f t="shared" si="52"/>
        <v>-47150</v>
      </c>
      <c r="I1331" s="22">
        <f t="shared" si="53"/>
        <v>4.111111111111111</v>
      </c>
      <c r="K1331" t="s">
        <v>707</v>
      </c>
      <c r="M1331" s="2">
        <v>450</v>
      </c>
    </row>
    <row r="1332" spans="2:13" ht="12.75">
      <c r="B1332" s="136">
        <v>1900</v>
      </c>
      <c r="C1332" s="12" t="s">
        <v>647</v>
      </c>
      <c r="D1332" s="12" t="s">
        <v>684</v>
      </c>
      <c r="E1332" s="12" t="s">
        <v>188</v>
      </c>
      <c r="F1332" s="46" t="s">
        <v>766</v>
      </c>
      <c r="G1332" s="29" t="s">
        <v>18</v>
      </c>
      <c r="H1332" s="5">
        <f t="shared" si="52"/>
        <v>-49050</v>
      </c>
      <c r="I1332" s="22">
        <f t="shared" si="53"/>
        <v>4.222222222222222</v>
      </c>
      <c r="K1332" t="s">
        <v>761</v>
      </c>
      <c r="M1332" s="2">
        <v>450</v>
      </c>
    </row>
    <row r="1333" spans="1:13" ht="12.75">
      <c r="A1333" s="12"/>
      <c r="B1333" s="136">
        <v>1800</v>
      </c>
      <c r="C1333" s="12" t="s">
        <v>647</v>
      </c>
      <c r="D1333" s="12" t="s">
        <v>684</v>
      </c>
      <c r="E1333" s="12" t="s">
        <v>188</v>
      </c>
      <c r="F1333" s="46" t="s">
        <v>766</v>
      </c>
      <c r="G1333" s="29" t="s">
        <v>19</v>
      </c>
      <c r="H1333" s="5">
        <f t="shared" si="52"/>
        <v>-50850</v>
      </c>
      <c r="I1333" s="22">
        <f t="shared" si="53"/>
        <v>4</v>
      </c>
      <c r="J1333" s="15"/>
      <c r="K1333" t="s">
        <v>761</v>
      </c>
      <c r="L1333" s="15"/>
      <c r="M1333" s="2">
        <v>450</v>
      </c>
    </row>
    <row r="1334" spans="2:13" ht="12.75">
      <c r="B1334" s="141">
        <v>1500</v>
      </c>
      <c r="C1334" s="12" t="s">
        <v>647</v>
      </c>
      <c r="D1334" s="12" t="s">
        <v>684</v>
      </c>
      <c r="E1334" s="1" t="s">
        <v>188</v>
      </c>
      <c r="F1334" s="46" t="s">
        <v>766</v>
      </c>
      <c r="G1334" s="27" t="s">
        <v>20</v>
      </c>
      <c r="H1334" s="5">
        <f aca="true" t="shared" si="54" ref="H1334:H1398">H1333-B1334</f>
        <v>-52350</v>
      </c>
      <c r="I1334" s="22">
        <f t="shared" si="53"/>
        <v>3.3333333333333335</v>
      </c>
      <c r="K1334" t="s">
        <v>761</v>
      </c>
      <c r="M1334" s="2">
        <v>450</v>
      </c>
    </row>
    <row r="1335" spans="2:13" ht="12.75">
      <c r="B1335" s="141">
        <v>1700</v>
      </c>
      <c r="C1335" s="1" t="s">
        <v>647</v>
      </c>
      <c r="D1335" s="12" t="s">
        <v>684</v>
      </c>
      <c r="E1335" s="1" t="s">
        <v>188</v>
      </c>
      <c r="F1335" s="46" t="s">
        <v>766</v>
      </c>
      <c r="G1335" s="27" t="s">
        <v>21</v>
      </c>
      <c r="H1335" s="5">
        <f t="shared" si="54"/>
        <v>-54050</v>
      </c>
      <c r="I1335" s="22">
        <f t="shared" si="53"/>
        <v>3.7777777777777777</v>
      </c>
      <c r="K1335" t="s">
        <v>761</v>
      </c>
      <c r="M1335" s="2">
        <v>450</v>
      </c>
    </row>
    <row r="1336" spans="2:13" ht="12.75">
      <c r="B1336" s="141">
        <v>1600</v>
      </c>
      <c r="C1336" s="1" t="s">
        <v>647</v>
      </c>
      <c r="D1336" s="12" t="s">
        <v>684</v>
      </c>
      <c r="E1336" s="1" t="s">
        <v>188</v>
      </c>
      <c r="F1336" s="46" t="s">
        <v>766</v>
      </c>
      <c r="G1336" s="27" t="s">
        <v>234</v>
      </c>
      <c r="H1336" s="5">
        <f t="shared" si="54"/>
        <v>-55650</v>
      </c>
      <c r="I1336" s="22">
        <f t="shared" si="53"/>
        <v>3.5555555555555554</v>
      </c>
      <c r="K1336" t="s">
        <v>761</v>
      </c>
      <c r="M1336" s="2">
        <v>450</v>
      </c>
    </row>
    <row r="1337" spans="2:13" ht="12.75">
      <c r="B1337" s="287">
        <v>1000</v>
      </c>
      <c r="C1337" s="265" t="s">
        <v>647</v>
      </c>
      <c r="D1337" s="12" t="s">
        <v>684</v>
      </c>
      <c r="E1337" s="265" t="s">
        <v>188</v>
      </c>
      <c r="F1337" s="46" t="s">
        <v>766</v>
      </c>
      <c r="G1337" s="27" t="s">
        <v>283</v>
      </c>
      <c r="H1337" s="5">
        <f t="shared" si="54"/>
        <v>-56650</v>
      </c>
      <c r="I1337" s="22">
        <f t="shared" si="53"/>
        <v>2.2222222222222223</v>
      </c>
      <c r="J1337" s="269"/>
      <c r="K1337" t="s">
        <v>761</v>
      </c>
      <c r="L1337" s="269"/>
      <c r="M1337" s="2">
        <v>450</v>
      </c>
    </row>
    <row r="1338" spans="2:13" ht="12.75">
      <c r="B1338" s="141">
        <v>1300</v>
      </c>
      <c r="C1338" s="1" t="s">
        <v>647</v>
      </c>
      <c r="D1338" s="12" t="s">
        <v>684</v>
      </c>
      <c r="E1338" s="1" t="s">
        <v>188</v>
      </c>
      <c r="F1338" s="46" t="s">
        <v>766</v>
      </c>
      <c r="G1338" s="27" t="s">
        <v>29</v>
      </c>
      <c r="H1338" s="5">
        <f t="shared" si="54"/>
        <v>-57950</v>
      </c>
      <c r="I1338" s="22">
        <f t="shared" si="53"/>
        <v>2.888888888888889</v>
      </c>
      <c r="K1338" t="s">
        <v>761</v>
      </c>
      <c r="M1338" s="2">
        <v>450</v>
      </c>
    </row>
    <row r="1339" spans="2:13" ht="12.75">
      <c r="B1339" s="141">
        <v>1900</v>
      </c>
      <c r="C1339" s="1" t="s">
        <v>647</v>
      </c>
      <c r="D1339" s="12" t="s">
        <v>684</v>
      </c>
      <c r="E1339" s="1" t="s">
        <v>188</v>
      </c>
      <c r="F1339" s="46" t="s">
        <v>766</v>
      </c>
      <c r="G1339" s="27" t="s">
        <v>30</v>
      </c>
      <c r="H1339" s="5">
        <f t="shared" si="54"/>
        <v>-59850</v>
      </c>
      <c r="I1339" s="22">
        <f t="shared" si="53"/>
        <v>4.222222222222222</v>
      </c>
      <c r="K1339" t="s">
        <v>761</v>
      </c>
      <c r="M1339" s="2">
        <v>450</v>
      </c>
    </row>
    <row r="1340" spans="2:13" ht="12.75">
      <c r="B1340" s="141">
        <v>1800</v>
      </c>
      <c r="C1340" s="1" t="s">
        <v>647</v>
      </c>
      <c r="D1340" s="12" t="s">
        <v>684</v>
      </c>
      <c r="E1340" s="1" t="s">
        <v>188</v>
      </c>
      <c r="F1340" s="46" t="s">
        <v>766</v>
      </c>
      <c r="G1340" s="27" t="s">
        <v>32</v>
      </c>
      <c r="H1340" s="5">
        <f t="shared" si="54"/>
        <v>-61650</v>
      </c>
      <c r="I1340" s="22">
        <f t="shared" si="53"/>
        <v>4</v>
      </c>
      <c r="K1340" t="s">
        <v>761</v>
      </c>
      <c r="M1340" s="2">
        <v>450</v>
      </c>
    </row>
    <row r="1341" spans="2:13" ht="12.75">
      <c r="B1341" s="141">
        <v>1800</v>
      </c>
      <c r="C1341" s="1" t="s">
        <v>647</v>
      </c>
      <c r="D1341" s="12" t="s">
        <v>684</v>
      </c>
      <c r="E1341" s="1" t="s">
        <v>188</v>
      </c>
      <c r="F1341" s="46" t="s">
        <v>766</v>
      </c>
      <c r="G1341" s="27" t="s">
        <v>329</v>
      </c>
      <c r="H1341" s="5">
        <f t="shared" si="54"/>
        <v>-63450</v>
      </c>
      <c r="I1341" s="22">
        <f t="shared" si="53"/>
        <v>4</v>
      </c>
      <c r="K1341" t="s">
        <v>761</v>
      </c>
      <c r="M1341" s="2">
        <v>450</v>
      </c>
    </row>
    <row r="1342" spans="2:13" ht="12.75">
      <c r="B1342" s="141">
        <v>1700</v>
      </c>
      <c r="C1342" s="1" t="s">
        <v>647</v>
      </c>
      <c r="D1342" s="12" t="s">
        <v>684</v>
      </c>
      <c r="E1342" s="1" t="s">
        <v>188</v>
      </c>
      <c r="F1342" s="46" t="s">
        <v>766</v>
      </c>
      <c r="G1342" s="27" t="s">
        <v>333</v>
      </c>
      <c r="H1342" s="5">
        <f t="shared" si="54"/>
        <v>-65150</v>
      </c>
      <c r="I1342" s="22">
        <f aca="true" t="shared" si="55" ref="I1342:I1367">+B1342/M1342</f>
        <v>3.7777777777777777</v>
      </c>
      <c r="K1342" t="s">
        <v>761</v>
      </c>
      <c r="M1342" s="2">
        <v>450</v>
      </c>
    </row>
    <row r="1343" spans="2:13" ht="12.75">
      <c r="B1343" s="141">
        <v>1800</v>
      </c>
      <c r="C1343" s="1" t="s">
        <v>647</v>
      </c>
      <c r="D1343" s="12" t="s">
        <v>684</v>
      </c>
      <c r="E1343" s="1" t="s">
        <v>188</v>
      </c>
      <c r="F1343" s="46" t="s">
        <v>766</v>
      </c>
      <c r="G1343" s="27" t="s">
        <v>334</v>
      </c>
      <c r="H1343" s="5">
        <f t="shared" si="54"/>
        <v>-66950</v>
      </c>
      <c r="I1343" s="22">
        <f t="shared" si="55"/>
        <v>4</v>
      </c>
      <c r="K1343" t="s">
        <v>761</v>
      </c>
      <c r="M1343" s="2">
        <v>450</v>
      </c>
    </row>
    <row r="1344" spans="2:13" ht="12.75">
      <c r="B1344" s="141">
        <v>1900</v>
      </c>
      <c r="C1344" s="1" t="s">
        <v>647</v>
      </c>
      <c r="D1344" s="1" t="s">
        <v>684</v>
      </c>
      <c r="E1344" s="1" t="s">
        <v>188</v>
      </c>
      <c r="F1344" s="46" t="s">
        <v>766</v>
      </c>
      <c r="G1344" s="27" t="s">
        <v>33</v>
      </c>
      <c r="H1344" s="5">
        <f t="shared" si="54"/>
        <v>-68850</v>
      </c>
      <c r="I1344" s="22">
        <f t="shared" si="55"/>
        <v>4.222222222222222</v>
      </c>
      <c r="K1344" t="s">
        <v>761</v>
      </c>
      <c r="M1344" s="2">
        <v>450</v>
      </c>
    </row>
    <row r="1345" spans="2:13" ht="12.75">
      <c r="B1345" s="141">
        <v>1800</v>
      </c>
      <c r="C1345" s="1" t="s">
        <v>647</v>
      </c>
      <c r="D1345" s="1" t="s">
        <v>684</v>
      </c>
      <c r="E1345" s="1" t="s">
        <v>188</v>
      </c>
      <c r="F1345" s="46" t="s">
        <v>766</v>
      </c>
      <c r="G1345" s="27" t="s">
        <v>34</v>
      </c>
      <c r="H1345" s="5">
        <f t="shared" si="54"/>
        <v>-70650</v>
      </c>
      <c r="I1345" s="22">
        <f t="shared" si="55"/>
        <v>4</v>
      </c>
      <c r="K1345" t="s">
        <v>761</v>
      </c>
      <c r="M1345" s="2">
        <v>450</v>
      </c>
    </row>
    <row r="1346" spans="2:13" ht="12.75">
      <c r="B1346" s="141">
        <v>1900</v>
      </c>
      <c r="C1346" s="1" t="s">
        <v>647</v>
      </c>
      <c r="D1346" s="1" t="s">
        <v>684</v>
      </c>
      <c r="E1346" s="1" t="s">
        <v>188</v>
      </c>
      <c r="F1346" s="46" t="s">
        <v>766</v>
      </c>
      <c r="G1346" s="27" t="s">
        <v>400</v>
      </c>
      <c r="H1346" s="5">
        <f t="shared" si="54"/>
        <v>-72550</v>
      </c>
      <c r="I1346" s="22">
        <f t="shared" si="55"/>
        <v>4.222222222222222</v>
      </c>
      <c r="K1346" t="s">
        <v>761</v>
      </c>
      <c r="M1346" s="2">
        <v>450</v>
      </c>
    </row>
    <row r="1347" spans="2:13" ht="12.75">
      <c r="B1347" s="141">
        <v>1800</v>
      </c>
      <c r="C1347" s="1" t="s">
        <v>647</v>
      </c>
      <c r="D1347" s="1" t="s">
        <v>684</v>
      </c>
      <c r="E1347" s="1" t="s">
        <v>188</v>
      </c>
      <c r="F1347" s="46" t="s">
        <v>766</v>
      </c>
      <c r="G1347" s="27" t="s">
        <v>404</v>
      </c>
      <c r="H1347" s="5">
        <f t="shared" si="54"/>
        <v>-74350</v>
      </c>
      <c r="I1347" s="22">
        <f t="shared" si="55"/>
        <v>4</v>
      </c>
      <c r="K1347" t="s">
        <v>761</v>
      </c>
      <c r="M1347" s="2">
        <v>450</v>
      </c>
    </row>
    <row r="1348" spans="2:13" ht="12.75">
      <c r="B1348" s="141">
        <v>1900</v>
      </c>
      <c r="C1348" s="1" t="s">
        <v>647</v>
      </c>
      <c r="D1348" s="1" t="s">
        <v>684</v>
      </c>
      <c r="E1348" s="1" t="s">
        <v>188</v>
      </c>
      <c r="F1348" s="46" t="s">
        <v>766</v>
      </c>
      <c r="G1348" s="27" t="s">
        <v>606</v>
      </c>
      <c r="H1348" s="5">
        <f t="shared" si="54"/>
        <v>-76250</v>
      </c>
      <c r="I1348" s="22">
        <f t="shared" si="55"/>
        <v>4.222222222222222</v>
      </c>
      <c r="K1348" t="s">
        <v>761</v>
      </c>
      <c r="M1348" s="2">
        <v>450</v>
      </c>
    </row>
    <row r="1349" spans="2:13" ht="12.75">
      <c r="B1349" s="141">
        <v>1500</v>
      </c>
      <c r="C1349" s="1" t="s">
        <v>647</v>
      </c>
      <c r="D1349" s="1" t="s">
        <v>684</v>
      </c>
      <c r="E1349" s="1" t="s">
        <v>188</v>
      </c>
      <c r="F1349" s="46" t="s">
        <v>766</v>
      </c>
      <c r="G1349" s="27" t="s">
        <v>65</v>
      </c>
      <c r="H1349" s="5">
        <f t="shared" si="54"/>
        <v>-77750</v>
      </c>
      <c r="I1349" s="22">
        <f t="shared" si="55"/>
        <v>3.3333333333333335</v>
      </c>
      <c r="K1349" t="s">
        <v>761</v>
      </c>
      <c r="M1349" s="2">
        <v>450</v>
      </c>
    </row>
    <row r="1350" spans="2:13" ht="12.75">
      <c r="B1350" s="141">
        <v>1400</v>
      </c>
      <c r="C1350" s="1" t="s">
        <v>647</v>
      </c>
      <c r="D1350" s="1" t="s">
        <v>684</v>
      </c>
      <c r="E1350" s="1" t="s">
        <v>188</v>
      </c>
      <c r="F1350" s="46" t="s">
        <v>766</v>
      </c>
      <c r="G1350" s="27" t="s">
        <v>430</v>
      </c>
      <c r="H1350" s="5">
        <f t="shared" si="54"/>
        <v>-79150</v>
      </c>
      <c r="I1350" s="22">
        <f t="shared" si="55"/>
        <v>3.111111111111111</v>
      </c>
      <c r="K1350" t="s">
        <v>761</v>
      </c>
      <c r="M1350" s="2">
        <v>450</v>
      </c>
    </row>
    <row r="1351" spans="2:13" ht="12.75">
      <c r="B1351" s="141">
        <v>1300</v>
      </c>
      <c r="C1351" s="1" t="s">
        <v>647</v>
      </c>
      <c r="D1351" s="1" t="s">
        <v>684</v>
      </c>
      <c r="E1351" s="1" t="s">
        <v>188</v>
      </c>
      <c r="F1351" s="46" t="s">
        <v>766</v>
      </c>
      <c r="G1351" s="27" t="s">
        <v>432</v>
      </c>
      <c r="H1351" s="5">
        <f t="shared" si="54"/>
        <v>-80450</v>
      </c>
      <c r="I1351" s="22">
        <f t="shared" si="55"/>
        <v>2.888888888888889</v>
      </c>
      <c r="K1351" t="s">
        <v>761</v>
      </c>
      <c r="M1351" s="2">
        <v>450</v>
      </c>
    </row>
    <row r="1352" spans="2:13" ht="12.75">
      <c r="B1352" s="141">
        <v>1000</v>
      </c>
      <c r="C1352" s="1" t="s">
        <v>647</v>
      </c>
      <c r="D1352" s="1" t="s">
        <v>684</v>
      </c>
      <c r="E1352" s="1" t="s">
        <v>188</v>
      </c>
      <c r="F1352" s="46" t="s">
        <v>766</v>
      </c>
      <c r="G1352" s="27" t="s">
        <v>434</v>
      </c>
      <c r="H1352" s="5">
        <f t="shared" si="54"/>
        <v>-81450</v>
      </c>
      <c r="I1352" s="22">
        <f t="shared" si="55"/>
        <v>2.2222222222222223</v>
      </c>
      <c r="K1352" t="s">
        <v>761</v>
      </c>
      <c r="M1352" s="2">
        <v>450</v>
      </c>
    </row>
    <row r="1353" spans="2:13" ht="12.75">
      <c r="B1353" s="141">
        <v>1000</v>
      </c>
      <c r="C1353" s="1" t="s">
        <v>647</v>
      </c>
      <c r="D1353" s="1" t="s">
        <v>684</v>
      </c>
      <c r="E1353" s="1" t="s">
        <v>188</v>
      </c>
      <c r="F1353" s="46" t="s">
        <v>766</v>
      </c>
      <c r="G1353" s="27" t="s">
        <v>37</v>
      </c>
      <c r="H1353" s="5">
        <f t="shared" si="54"/>
        <v>-82450</v>
      </c>
      <c r="I1353" s="22">
        <f t="shared" si="55"/>
        <v>2.2222222222222223</v>
      </c>
      <c r="K1353" t="s">
        <v>761</v>
      </c>
      <c r="M1353" s="2">
        <v>450</v>
      </c>
    </row>
    <row r="1354" spans="1:13" s="63" customFormat="1" ht="12.75">
      <c r="A1354" s="11"/>
      <c r="B1354" s="134">
        <f>SUM(B1295:B1353)</f>
        <v>82450</v>
      </c>
      <c r="C1354" s="11"/>
      <c r="D1354" s="11"/>
      <c r="E1354" s="11" t="s">
        <v>188</v>
      </c>
      <c r="F1354" s="117"/>
      <c r="G1354" s="18"/>
      <c r="H1354" s="66">
        <v>0</v>
      </c>
      <c r="I1354" s="62">
        <f t="shared" si="55"/>
        <v>183.22222222222223</v>
      </c>
      <c r="M1354" s="2">
        <v>450</v>
      </c>
    </row>
    <row r="1355" spans="8:13" ht="12.75">
      <c r="H1355" s="5">
        <f t="shared" si="54"/>
        <v>0</v>
      </c>
      <c r="I1355" s="22">
        <f t="shared" si="55"/>
        <v>0</v>
      </c>
      <c r="M1355" s="2">
        <v>450</v>
      </c>
    </row>
    <row r="1356" spans="8:13" ht="12.75">
      <c r="H1356" s="5">
        <f t="shared" si="54"/>
        <v>0</v>
      </c>
      <c r="I1356" s="22">
        <f t="shared" si="55"/>
        <v>0</v>
      </c>
      <c r="M1356" s="2">
        <v>450</v>
      </c>
    </row>
    <row r="1357" spans="8:13" ht="12.75">
      <c r="H1357" s="5">
        <f t="shared" si="54"/>
        <v>0</v>
      </c>
      <c r="I1357" s="22">
        <f t="shared" si="55"/>
        <v>0</v>
      </c>
      <c r="M1357" s="2">
        <v>450</v>
      </c>
    </row>
    <row r="1358" spans="1:13" s="63" customFormat="1" ht="12.75">
      <c r="A1358" s="11"/>
      <c r="B1358" s="144">
        <f>B1364+B1373+B1377+B1384+B1388+B1393+B1401+B1407</f>
        <v>235000</v>
      </c>
      <c r="C1358" s="145" t="s">
        <v>192</v>
      </c>
      <c r="D1358" s="11"/>
      <c r="E1358" s="11"/>
      <c r="F1358" s="117"/>
      <c r="G1358" s="18"/>
      <c r="H1358" s="66">
        <f t="shared" si="54"/>
        <v>-235000</v>
      </c>
      <c r="I1358" s="62">
        <f t="shared" si="55"/>
        <v>522.2222222222222</v>
      </c>
      <c r="M1358" s="2">
        <v>450</v>
      </c>
    </row>
    <row r="1359" spans="1:13" s="15" customFormat="1" ht="12.75">
      <c r="A1359" s="12"/>
      <c r="B1359" s="28" t="s">
        <v>981</v>
      </c>
      <c r="C1359" s="12"/>
      <c r="D1359" s="12"/>
      <c r="E1359" s="12"/>
      <c r="F1359" s="71"/>
      <c r="G1359" s="71"/>
      <c r="H1359" s="28"/>
      <c r="I1359" s="72">
        <v>0</v>
      </c>
      <c r="M1359" s="2">
        <v>450</v>
      </c>
    </row>
    <row r="1360" spans="2:13" ht="12.75">
      <c r="B1360" s="130"/>
      <c r="H1360" s="5">
        <v>0</v>
      </c>
      <c r="I1360" s="22">
        <f t="shared" si="55"/>
        <v>0</v>
      </c>
      <c r="M1360" s="2">
        <v>450</v>
      </c>
    </row>
    <row r="1361" spans="2:13" ht="12.75">
      <c r="B1361" s="130"/>
      <c r="H1361" s="5">
        <f t="shared" si="54"/>
        <v>0</v>
      </c>
      <c r="I1361" s="22">
        <f t="shared" si="55"/>
        <v>0</v>
      </c>
      <c r="M1361" s="2">
        <v>450</v>
      </c>
    </row>
    <row r="1362" spans="2:13" ht="12.75">
      <c r="B1362" s="130">
        <v>30000</v>
      </c>
      <c r="C1362" s="289" t="s">
        <v>768</v>
      </c>
      <c r="D1362" s="290" t="s">
        <v>684</v>
      </c>
      <c r="E1362" s="291" t="s">
        <v>193</v>
      </c>
      <c r="F1362" s="291" t="s">
        <v>766</v>
      </c>
      <c r="G1362" s="292" t="s">
        <v>326</v>
      </c>
      <c r="H1362" s="5">
        <f t="shared" si="54"/>
        <v>-30000</v>
      </c>
      <c r="I1362" s="22">
        <f t="shared" si="55"/>
        <v>66.66666666666667</v>
      </c>
      <c r="K1362" t="s">
        <v>761</v>
      </c>
      <c r="M1362" s="2">
        <v>450</v>
      </c>
    </row>
    <row r="1363" spans="2:13" ht="12.75">
      <c r="B1363" s="130">
        <v>25000</v>
      </c>
      <c r="C1363" s="289" t="s">
        <v>769</v>
      </c>
      <c r="D1363" s="290" t="s">
        <v>684</v>
      </c>
      <c r="E1363" s="291" t="s">
        <v>193</v>
      </c>
      <c r="F1363" s="291" t="s">
        <v>766</v>
      </c>
      <c r="G1363" s="293" t="s">
        <v>334</v>
      </c>
      <c r="H1363" s="5">
        <f t="shared" si="54"/>
        <v>-55000</v>
      </c>
      <c r="I1363" s="22">
        <f t="shared" si="55"/>
        <v>55.55555555555556</v>
      </c>
      <c r="K1363" t="s">
        <v>761</v>
      </c>
      <c r="M1363" s="2">
        <v>450</v>
      </c>
    </row>
    <row r="1364" spans="1:13" s="63" customFormat="1" ht="12.75">
      <c r="A1364" s="11"/>
      <c r="B1364" s="129">
        <f>SUM(B1362:B1363)</f>
        <v>55000</v>
      </c>
      <c r="C1364" s="11"/>
      <c r="D1364" s="11"/>
      <c r="E1364" s="146" t="s">
        <v>193</v>
      </c>
      <c r="F1364" s="117"/>
      <c r="G1364" s="18"/>
      <c r="H1364" s="66">
        <v>0</v>
      </c>
      <c r="I1364" s="62">
        <f t="shared" si="55"/>
        <v>122.22222222222223</v>
      </c>
      <c r="M1364" s="2">
        <v>450</v>
      </c>
    </row>
    <row r="1365" spans="2:13" ht="12.75">
      <c r="B1365" s="130"/>
      <c r="H1365" s="5">
        <f t="shared" si="54"/>
        <v>0</v>
      </c>
      <c r="I1365" s="22">
        <f t="shared" si="55"/>
        <v>0</v>
      </c>
      <c r="M1365" s="2">
        <v>450</v>
      </c>
    </row>
    <row r="1366" spans="2:13" ht="12.75">
      <c r="B1366" s="130"/>
      <c r="H1366" s="5">
        <f t="shared" si="54"/>
        <v>0</v>
      </c>
      <c r="I1366" s="22">
        <f t="shared" si="55"/>
        <v>0</v>
      </c>
      <c r="M1366" s="2">
        <v>450</v>
      </c>
    </row>
    <row r="1367" spans="2:13" ht="12.75">
      <c r="B1367" s="130">
        <v>10000</v>
      </c>
      <c r="C1367" s="289" t="s">
        <v>770</v>
      </c>
      <c r="D1367" s="290" t="s">
        <v>684</v>
      </c>
      <c r="E1367" s="291" t="s">
        <v>771</v>
      </c>
      <c r="F1367" s="291" t="s">
        <v>766</v>
      </c>
      <c r="G1367" s="292" t="s">
        <v>19</v>
      </c>
      <c r="H1367" s="5">
        <f t="shared" si="54"/>
        <v>-10000</v>
      </c>
      <c r="I1367" s="22">
        <f t="shared" si="55"/>
        <v>22.22222222222222</v>
      </c>
      <c r="K1367" t="s">
        <v>761</v>
      </c>
      <c r="M1367" s="2">
        <v>450</v>
      </c>
    </row>
    <row r="1368" spans="2:13" ht="12.75">
      <c r="B1368" s="130">
        <v>30000</v>
      </c>
      <c r="C1368" s="289" t="s">
        <v>772</v>
      </c>
      <c r="D1368" s="290" t="s">
        <v>684</v>
      </c>
      <c r="E1368" s="291" t="s">
        <v>771</v>
      </c>
      <c r="F1368" s="291" t="s">
        <v>766</v>
      </c>
      <c r="G1368" s="292" t="s">
        <v>234</v>
      </c>
      <c r="H1368" s="5">
        <f t="shared" si="54"/>
        <v>-40000</v>
      </c>
      <c r="I1368" s="22">
        <f aca="true" t="shared" si="56" ref="I1368:I1433">+B1368/M1368</f>
        <v>66.66666666666667</v>
      </c>
      <c r="K1368" t="s">
        <v>761</v>
      </c>
      <c r="M1368" s="2">
        <v>450</v>
      </c>
    </row>
    <row r="1369" spans="2:13" ht="12.75">
      <c r="B1369" s="130">
        <v>10000</v>
      </c>
      <c r="C1369" s="289" t="s">
        <v>773</v>
      </c>
      <c r="D1369" s="290" t="s">
        <v>684</v>
      </c>
      <c r="E1369" s="291" t="s">
        <v>771</v>
      </c>
      <c r="F1369" s="291" t="s">
        <v>766</v>
      </c>
      <c r="G1369" s="292" t="s">
        <v>326</v>
      </c>
      <c r="H1369" s="5">
        <f t="shared" si="54"/>
        <v>-50000</v>
      </c>
      <c r="I1369" s="22">
        <f t="shared" si="56"/>
        <v>22.22222222222222</v>
      </c>
      <c r="K1369" t="s">
        <v>761</v>
      </c>
      <c r="M1369" s="2">
        <v>450</v>
      </c>
    </row>
    <row r="1370" spans="2:13" ht="12.75">
      <c r="B1370" s="130">
        <v>10000</v>
      </c>
      <c r="C1370" s="289" t="s">
        <v>774</v>
      </c>
      <c r="D1370" s="290" t="s">
        <v>684</v>
      </c>
      <c r="E1370" s="291" t="s">
        <v>771</v>
      </c>
      <c r="F1370" s="291" t="s">
        <v>766</v>
      </c>
      <c r="G1370" s="293" t="s">
        <v>329</v>
      </c>
      <c r="H1370" s="5">
        <f t="shared" si="54"/>
        <v>-60000</v>
      </c>
      <c r="I1370" s="22">
        <f t="shared" si="56"/>
        <v>22.22222222222222</v>
      </c>
      <c r="K1370" t="s">
        <v>761</v>
      </c>
      <c r="M1370" s="2">
        <v>450</v>
      </c>
    </row>
    <row r="1371" spans="2:13" ht="12.75">
      <c r="B1371" s="130">
        <v>5000</v>
      </c>
      <c r="C1371" s="289" t="s">
        <v>775</v>
      </c>
      <c r="D1371" s="290" t="s">
        <v>684</v>
      </c>
      <c r="E1371" s="291" t="s">
        <v>771</v>
      </c>
      <c r="F1371" s="291" t="s">
        <v>766</v>
      </c>
      <c r="G1371" s="293" t="s">
        <v>21</v>
      </c>
      <c r="H1371" s="5">
        <f t="shared" si="54"/>
        <v>-65000</v>
      </c>
      <c r="I1371" s="22">
        <f t="shared" si="56"/>
        <v>11.11111111111111</v>
      </c>
      <c r="K1371" t="s">
        <v>761</v>
      </c>
      <c r="M1371" s="2">
        <v>450</v>
      </c>
    </row>
    <row r="1372" spans="2:13" ht="12.75">
      <c r="B1372" s="130">
        <v>5000</v>
      </c>
      <c r="C1372" s="289" t="s">
        <v>775</v>
      </c>
      <c r="D1372" s="290" t="s">
        <v>684</v>
      </c>
      <c r="E1372" s="291" t="s">
        <v>771</v>
      </c>
      <c r="F1372" s="291" t="s">
        <v>766</v>
      </c>
      <c r="G1372" s="292" t="s">
        <v>29</v>
      </c>
      <c r="H1372" s="5">
        <f t="shared" si="54"/>
        <v>-70000</v>
      </c>
      <c r="I1372" s="22">
        <f t="shared" si="56"/>
        <v>11.11111111111111</v>
      </c>
      <c r="K1372" t="s">
        <v>761</v>
      </c>
      <c r="M1372" s="2">
        <v>450</v>
      </c>
    </row>
    <row r="1373" spans="1:13" s="63" customFormat="1" ht="12.75">
      <c r="A1373" s="11"/>
      <c r="B1373" s="129">
        <f>SUM(B1367:B1372)</f>
        <v>70000</v>
      </c>
      <c r="C1373" s="11"/>
      <c r="D1373" s="11"/>
      <c r="E1373" s="146" t="s">
        <v>194</v>
      </c>
      <c r="F1373" s="117"/>
      <c r="G1373" s="18"/>
      <c r="H1373" s="66"/>
      <c r="I1373" s="62">
        <f t="shared" si="56"/>
        <v>155.55555555555554</v>
      </c>
      <c r="M1373" s="2">
        <v>450</v>
      </c>
    </row>
    <row r="1374" spans="2:13" ht="12.75">
      <c r="B1374" s="130"/>
      <c r="H1374" s="5">
        <f t="shared" si="54"/>
        <v>0</v>
      </c>
      <c r="I1374" s="22">
        <f t="shared" si="56"/>
        <v>0</v>
      </c>
      <c r="M1374" s="2">
        <v>450</v>
      </c>
    </row>
    <row r="1375" spans="2:13" ht="12.75">
      <c r="B1375" s="130"/>
      <c r="H1375" s="5">
        <f t="shared" si="54"/>
        <v>0</v>
      </c>
      <c r="I1375" s="22">
        <f t="shared" si="56"/>
        <v>0</v>
      </c>
      <c r="M1375" s="2">
        <v>450</v>
      </c>
    </row>
    <row r="1376" spans="2:13" ht="12.75">
      <c r="B1376" s="130">
        <v>5000</v>
      </c>
      <c r="C1376" s="289" t="s">
        <v>776</v>
      </c>
      <c r="D1376" s="290" t="s">
        <v>684</v>
      </c>
      <c r="E1376" s="291" t="s">
        <v>195</v>
      </c>
      <c r="F1376" s="291" t="s">
        <v>766</v>
      </c>
      <c r="G1376" s="292" t="s">
        <v>32</v>
      </c>
      <c r="H1376" s="5">
        <f t="shared" si="54"/>
        <v>-5000</v>
      </c>
      <c r="I1376" s="22">
        <f t="shared" si="56"/>
        <v>11.11111111111111</v>
      </c>
      <c r="K1376" t="s">
        <v>761</v>
      </c>
      <c r="M1376" s="2">
        <v>450</v>
      </c>
    </row>
    <row r="1377" spans="1:13" s="63" customFormat="1" ht="12.75">
      <c r="A1377" s="11"/>
      <c r="B1377" s="129">
        <f>SUM(B1376)</f>
        <v>5000</v>
      </c>
      <c r="C1377" s="11"/>
      <c r="D1377" s="11"/>
      <c r="E1377" s="146" t="s">
        <v>195</v>
      </c>
      <c r="F1377" s="117"/>
      <c r="G1377" s="18"/>
      <c r="H1377" s="66"/>
      <c r="I1377" s="62">
        <f t="shared" si="56"/>
        <v>11.11111111111111</v>
      </c>
      <c r="M1377" s="2">
        <v>450</v>
      </c>
    </row>
    <row r="1378" spans="2:13" ht="12.75">
      <c r="B1378" s="130"/>
      <c r="H1378" s="5">
        <f t="shared" si="54"/>
        <v>0</v>
      </c>
      <c r="I1378" s="22">
        <f t="shared" si="56"/>
        <v>0</v>
      </c>
      <c r="M1378" s="2">
        <v>450</v>
      </c>
    </row>
    <row r="1379" spans="2:13" ht="12.75">
      <c r="B1379" s="130"/>
      <c r="E1379" s="12"/>
      <c r="H1379" s="5">
        <f t="shared" si="54"/>
        <v>0</v>
      </c>
      <c r="I1379" s="22">
        <f t="shared" si="56"/>
        <v>0</v>
      </c>
      <c r="M1379" s="2">
        <v>450</v>
      </c>
    </row>
    <row r="1380" spans="2:13" ht="12.75">
      <c r="B1380" s="130">
        <v>10000</v>
      </c>
      <c r="C1380" s="289" t="s">
        <v>770</v>
      </c>
      <c r="D1380" s="290" t="s">
        <v>684</v>
      </c>
      <c r="E1380" s="291" t="s">
        <v>196</v>
      </c>
      <c r="F1380" s="291" t="s">
        <v>766</v>
      </c>
      <c r="G1380" s="293" t="s">
        <v>329</v>
      </c>
      <c r="H1380" s="5">
        <f t="shared" si="54"/>
        <v>-10000</v>
      </c>
      <c r="I1380" s="22">
        <f t="shared" si="56"/>
        <v>22.22222222222222</v>
      </c>
      <c r="K1380" t="s">
        <v>761</v>
      </c>
      <c r="M1380" s="2">
        <v>450</v>
      </c>
    </row>
    <row r="1381" spans="2:13" ht="12.75">
      <c r="B1381" s="130">
        <v>5000</v>
      </c>
      <c r="C1381" s="289" t="s">
        <v>775</v>
      </c>
      <c r="D1381" s="290" t="s">
        <v>684</v>
      </c>
      <c r="E1381" s="291" t="s">
        <v>196</v>
      </c>
      <c r="F1381" s="291" t="s">
        <v>766</v>
      </c>
      <c r="G1381" s="293" t="s">
        <v>18</v>
      </c>
      <c r="H1381" s="5">
        <f t="shared" si="54"/>
        <v>-15000</v>
      </c>
      <c r="I1381" s="22">
        <f t="shared" si="56"/>
        <v>11.11111111111111</v>
      </c>
      <c r="K1381" t="s">
        <v>761</v>
      </c>
      <c r="M1381" s="2">
        <v>450</v>
      </c>
    </row>
    <row r="1382" spans="2:13" ht="12.75">
      <c r="B1382" s="130">
        <v>5000</v>
      </c>
      <c r="C1382" s="289" t="s">
        <v>775</v>
      </c>
      <c r="D1382" s="290" t="s">
        <v>684</v>
      </c>
      <c r="E1382" s="291" t="s">
        <v>196</v>
      </c>
      <c r="F1382" s="291" t="s">
        <v>766</v>
      </c>
      <c r="G1382" s="292" t="s">
        <v>32</v>
      </c>
      <c r="H1382" s="5">
        <f t="shared" si="54"/>
        <v>-20000</v>
      </c>
      <c r="I1382" s="22">
        <f t="shared" si="56"/>
        <v>11.11111111111111</v>
      </c>
      <c r="K1382" t="s">
        <v>761</v>
      </c>
      <c r="M1382" s="2">
        <v>450</v>
      </c>
    </row>
    <row r="1383" spans="2:13" ht="12.75">
      <c r="B1383" s="130">
        <v>5000</v>
      </c>
      <c r="C1383" s="289" t="s">
        <v>776</v>
      </c>
      <c r="D1383" s="290" t="s">
        <v>684</v>
      </c>
      <c r="E1383" s="291" t="s">
        <v>196</v>
      </c>
      <c r="F1383" s="291" t="s">
        <v>766</v>
      </c>
      <c r="G1383" s="292" t="s">
        <v>32</v>
      </c>
      <c r="H1383" s="5">
        <f t="shared" si="54"/>
        <v>-25000</v>
      </c>
      <c r="I1383" s="22">
        <f t="shared" si="56"/>
        <v>11.11111111111111</v>
      </c>
      <c r="K1383" t="s">
        <v>761</v>
      </c>
      <c r="M1383" s="2">
        <v>450</v>
      </c>
    </row>
    <row r="1384" spans="1:13" s="63" customFormat="1" ht="12.75">
      <c r="A1384" s="11"/>
      <c r="B1384" s="129">
        <f>SUM(B1380:B1383)</f>
        <v>25000</v>
      </c>
      <c r="C1384" s="11"/>
      <c r="D1384" s="11"/>
      <c r="E1384" s="146" t="s">
        <v>196</v>
      </c>
      <c r="F1384" s="117"/>
      <c r="G1384" s="18"/>
      <c r="H1384" s="66"/>
      <c r="I1384" s="62">
        <f t="shared" si="56"/>
        <v>55.55555555555556</v>
      </c>
      <c r="M1384" s="2">
        <v>450</v>
      </c>
    </row>
    <row r="1385" spans="2:13" ht="12.75">
      <c r="B1385" s="130"/>
      <c r="H1385" s="5">
        <f t="shared" si="54"/>
        <v>0</v>
      </c>
      <c r="I1385" s="22">
        <f t="shared" si="56"/>
        <v>0</v>
      </c>
      <c r="M1385" s="2">
        <v>450</v>
      </c>
    </row>
    <row r="1386" spans="2:13" ht="12.75">
      <c r="B1386" s="130"/>
      <c r="H1386" s="5">
        <f t="shared" si="54"/>
        <v>0</v>
      </c>
      <c r="I1386" s="22">
        <f t="shared" si="56"/>
        <v>0</v>
      </c>
      <c r="M1386" s="2">
        <v>450</v>
      </c>
    </row>
    <row r="1387" spans="2:13" ht="12.75">
      <c r="B1387" s="130">
        <v>5000</v>
      </c>
      <c r="C1387" s="289" t="s">
        <v>776</v>
      </c>
      <c r="D1387" s="290" t="s">
        <v>684</v>
      </c>
      <c r="E1387" s="291" t="s">
        <v>777</v>
      </c>
      <c r="F1387" s="291" t="s">
        <v>766</v>
      </c>
      <c r="G1387" s="292" t="s">
        <v>326</v>
      </c>
      <c r="H1387" s="5">
        <f t="shared" si="54"/>
        <v>-5000</v>
      </c>
      <c r="I1387" s="22">
        <f t="shared" si="56"/>
        <v>11.11111111111111</v>
      </c>
      <c r="K1387" t="s">
        <v>761</v>
      </c>
      <c r="M1387" s="2">
        <v>450</v>
      </c>
    </row>
    <row r="1388" spans="1:13" s="63" customFormat="1" ht="12.75">
      <c r="A1388" s="11"/>
      <c r="B1388" s="129">
        <f>SUM(B1387)</f>
        <v>5000</v>
      </c>
      <c r="C1388" s="11"/>
      <c r="D1388" s="11"/>
      <c r="E1388" s="146" t="s">
        <v>197</v>
      </c>
      <c r="F1388" s="117"/>
      <c r="G1388" s="18"/>
      <c r="H1388" s="66"/>
      <c r="I1388" s="62">
        <f t="shared" si="56"/>
        <v>11.11111111111111</v>
      </c>
      <c r="M1388" s="2">
        <v>450</v>
      </c>
    </row>
    <row r="1389" spans="2:13" ht="12.75">
      <c r="B1389" s="125"/>
      <c r="H1389" s="5">
        <f t="shared" si="54"/>
        <v>0</v>
      </c>
      <c r="I1389" s="22">
        <f t="shared" si="56"/>
        <v>0</v>
      </c>
      <c r="M1389" s="2">
        <v>450</v>
      </c>
    </row>
    <row r="1390" spans="2:13" ht="12.75">
      <c r="B1390" s="125"/>
      <c r="H1390" s="5">
        <f t="shared" si="54"/>
        <v>0</v>
      </c>
      <c r="I1390" s="22">
        <f t="shared" si="56"/>
        <v>0</v>
      </c>
      <c r="M1390" s="2">
        <v>450</v>
      </c>
    </row>
    <row r="1391" spans="2:13" ht="12.75">
      <c r="B1391" s="130">
        <v>5000</v>
      </c>
      <c r="C1391" s="289" t="s">
        <v>775</v>
      </c>
      <c r="D1391" s="290" t="s">
        <v>684</v>
      </c>
      <c r="E1391" s="291" t="s">
        <v>198</v>
      </c>
      <c r="F1391" s="291" t="s">
        <v>766</v>
      </c>
      <c r="G1391" s="293" t="s">
        <v>19</v>
      </c>
      <c r="H1391" s="5">
        <f t="shared" si="54"/>
        <v>-5000</v>
      </c>
      <c r="I1391" s="22">
        <f>+B1391/M1391</f>
        <v>11.11111111111111</v>
      </c>
      <c r="K1391" t="s">
        <v>761</v>
      </c>
      <c r="M1391" s="2">
        <v>450</v>
      </c>
    </row>
    <row r="1392" spans="2:13" ht="12.75">
      <c r="B1392" s="130">
        <v>5000</v>
      </c>
      <c r="C1392" s="289" t="s">
        <v>775</v>
      </c>
      <c r="D1392" s="290" t="s">
        <v>684</v>
      </c>
      <c r="E1392" s="291" t="s">
        <v>198</v>
      </c>
      <c r="F1392" s="291" t="s">
        <v>766</v>
      </c>
      <c r="G1392" s="293" t="s">
        <v>20</v>
      </c>
      <c r="H1392" s="5">
        <f t="shared" si="54"/>
        <v>-10000</v>
      </c>
      <c r="I1392" s="22">
        <f t="shared" si="56"/>
        <v>11.11111111111111</v>
      </c>
      <c r="K1392" t="s">
        <v>761</v>
      </c>
      <c r="M1392" s="2">
        <v>450</v>
      </c>
    </row>
    <row r="1393" spans="1:13" s="63" customFormat="1" ht="12.75">
      <c r="A1393" s="11"/>
      <c r="B1393" s="129">
        <f>SUM(B1391:B1392)</f>
        <v>10000</v>
      </c>
      <c r="C1393" s="11"/>
      <c r="D1393" s="11"/>
      <c r="E1393" s="146" t="s">
        <v>198</v>
      </c>
      <c r="F1393" s="117"/>
      <c r="G1393" s="18"/>
      <c r="H1393" s="66"/>
      <c r="I1393" s="62">
        <f t="shared" si="56"/>
        <v>22.22222222222222</v>
      </c>
      <c r="M1393" s="2">
        <v>450</v>
      </c>
    </row>
    <row r="1394" spans="2:13" ht="12.75">
      <c r="B1394" s="130"/>
      <c r="H1394" s="5">
        <f t="shared" si="54"/>
        <v>0</v>
      </c>
      <c r="I1394" s="22">
        <f t="shared" si="56"/>
        <v>0</v>
      </c>
      <c r="M1394" s="2">
        <v>450</v>
      </c>
    </row>
    <row r="1395" spans="2:13" ht="12.75">
      <c r="B1395" s="130"/>
      <c r="H1395" s="5">
        <f t="shared" si="54"/>
        <v>0</v>
      </c>
      <c r="I1395" s="22">
        <f t="shared" si="56"/>
        <v>0</v>
      </c>
      <c r="M1395" s="2">
        <v>450</v>
      </c>
    </row>
    <row r="1396" spans="2:13" ht="12.75">
      <c r="B1396" s="130">
        <v>5000</v>
      </c>
      <c r="C1396" s="289" t="s">
        <v>776</v>
      </c>
      <c r="D1396" s="290" t="s">
        <v>684</v>
      </c>
      <c r="E1396" s="291" t="s">
        <v>778</v>
      </c>
      <c r="F1396" s="291" t="s">
        <v>766</v>
      </c>
      <c r="G1396" s="293" t="s">
        <v>400</v>
      </c>
      <c r="H1396" s="5">
        <f t="shared" si="54"/>
        <v>-5000</v>
      </c>
      <c r="I1396" s="22">
        <f t="shared" si="56"/>
        <v>11.11111111111111</v>
      </c>
      <c r="K1396" t="s">
        <v>761</v>
      </c>
      <c r="M1396" s="2">
        <v>450</v>
      </c>
    </row>
    <row r="1397" spans="2:13" ht="12.75">
      <c r="B1397" s="130">
        <v>5000</v>
      </c>
      <c r="C1397" s="289" t="s">
        <v>776</v>
      </c>
      <c r="D1397" s="290" t="s">
        <v>684</v>
      </c>
      <c r="E1397" s="291" t="s">
        <v>778</v>
      </c>
      <c r="F1397" s="291" t="s">
        <v>766</v>
      </c>
      <c r="G1397" s="293" t="s">
        <v>400</v>
      </c>
      <c r="H1397" s="5">
        <f t="shared" si="54"/>
        <v>-10000</v>
      </c>
      <c r="I1397" s="22">
        <f t="shared" si="56"/>
        <v>11.11111111111111</v>
      </c>
      <c r="K1397" t="s">
        <v>761</v>
      </c>
      <c r="M1397" s="2">
        <v>450</v>
      </c>
    </row>
    <row r="1398" spans="2:13" ht="12.75">
      <c r="B1398" s="130">
        <v>5000</v>
      </c>
      <c r="C1398" s="289" t="s">
        <v>775</v>
      </c>
      <c r="D1398" s="290" t="s">
        <v>684</v>
      </c>
      <c r="E1398" s="291" t="s">
        <v>778</v>
      </c>
      <c r="F1398" s="291" t="s">
        <v>766</v>
      </c>
      <c r="G1398" s="293" t="s">
        <v>404</v>
      </c>
      <c r="H1398" s="5">
        <f t="shared" si="54"/>
        <v>-15000</v>
      </c>
      <c r="I1398" s="22">
        <f t="shared" si="56"/>
        <v>11.11111111111111</v>
      </c>
      <c r="K1398" t="s">
        <v>761</v>
      </c>
      <c r="M1398" s="2">
        <v>450</v>
      </c>
    </row>
    <row r="1399" spans="2:13" ht="12.75">
      <c r="B1399" s="130">
        <v>5000</v>
      </c>
      <c r="C1399" s="289" t="s">
        <v>775</v>
      </c>
      <c r="D1399" s="290" t="s">
        <v>684</v>
      </c>
      <c r="E1399" s="291" t="s">
        <v>778</v>
      </c>
      <c r="F1399" s="291" t="s">
        <v>766</v>
      </c>
      <c r="G1399" s="293" t="s">
        <v>404</v>
      </c>
      <c r="H1399" s="5">
        <f>H1398-B1399</f>
        <v>-20000</v>
      </c>
      <c r="I1399" s="22">
        <f>+B1399/M1399</f>
        <v>11.11111111111111</v>
      </c>
      <c r="K1399" t="s">
        <v>761</v>
      </c>
      <c r="M1399" s="2">
        <v>450</v>
      </c>
    </row>
    <row r="1400" spans="2:13" ht="12.75">
      <c r="B1400" s="130">
        <v>5000</v>
      </c>
      <c r="C1400" s="289" t="s">
        <v>776</v>
      </c>
      <c r="D1400" s="290" t="s">
        <v>684</v>
      </c>
      <c r="E1400" s="291" t="s">
        <v>778</v>
      </c>
      <c r="F1400" s="291" t="s">
        <v>766</v>
      </c>
      <c r="G1400" s="293" t="s">
        <v>404</v>
      </c>
      <c r="H1400" s="5">
        <f>H1399-B1400</f>
        <v>-25000</v>
      </c>
      <c r="I1400" s="22">
        <f t="shared" si="56"/>
        <v>11.11111111111111</v>
      </c>
      <c r="K1400" t="s">
        <v>761</v>
      </c>
      <c r="M1400" s="2">
        <v>450</v>
      </c>
    </row>
    <row r="1401" spans="1:13" s="63" customFormat="1" ht="12.75">
      <c r="A1401" s="11"/>
      <c r="B1401" s="129">
        <f>SUM(B1396:B1400)</f>
        <v>25000</v>
      </c>
      <c r="C1401" s="11"/>
      <c r="D1401" s="11"/>
      <c r="E1401" s="146" t="s">
        <v>199</v>
      </c>
      <c r="F1401" s="117"/>
      <c r="G1401" s="18"/>
      <c r="H1401" s="66">
        <v>0</v>
      </c>
      <c r="I1401" s="62">
        <f>+B1401/M1401</f>
        <v>55.55555555555556</v>
      </c>
      <c r="M1401" s="2">
        <v>450</v>
      </c>
    </row>
    <row r="1402" spans="2:13" ht="12.75">
      <c r="B1402" s="130"/>
      <c r="H1402" s="5">
        <f>H1401-B1402</f>
        <v>0</v>
      </c>
      <c r="I1402" s="22">
        <f t="shared" si="56"/>
        <v>0</v>
      </c>
      <c r="M1402" s="2">
        <v>450</v>
      </c>
    </row>
    <row r="1403" spans="2:13" ht="12.75">
      <c r="B1403" s="130"/>
      <c r="H1403" s="5">
        <f>H1402-B1403</f>
        <v>0</v>
      </c>
      <c r="I1403" s="22">
        <f t="shared" si="56"/>
        <v>0</v>
      </c>
      <c r="M1403" s="2">
        <v>450</v>
      </c>
    </row>
    <row r="1404" spans="2:13" ht="12.75">
      <c r="B1404" s="130">
        <v>30000</v>
      </c>
      <c r="C1404" s="289" t="s">
        <v>768</v>
      </c>
      <c r="D1404" s="290" t="s">
        <v>684</v>
      </c>
      <c r="E1404" s="291" t="s">
        <v>200</v>
      </c>
      <c r="F1404" s="291" t="s">
        <v>766</v>
      </c>
      <c r="G1404" s="292" t="s">
        <v>234</v>
      </c>
      <c r="H1404" s="5">
        <f>H1403-B1404</f>
        <v>-30000</v>
      </c>
      <c r="I1404" s="22">
        <f t="shared" si="56"/>
        <v>66.66666666666667</v>
      </c>
      <c r="K1404" t="s">
        <v>761</v>
      </c>
      <c r="M1404" s="2">
        <v>450</v>
      </c>
    </row>
    <row r="1405" spans="2:13" ht="12.75">
      <c r="B1405" s="130">
        <v>5000</v>
      </c>
      <c r="C1405" s="289" t="s">
        <v>776</v>
      </c>
      <c r="D1405" s="290" t="s">
        <v>684</v>
      </c>
      <c r="E1405" s="291" t="s">
        <v>200</v>
      </c>
      <c r="F1405" s="291" t="s">
        <v>766</v>
      </c>
      <c r="G1405" s="292" t="s">
        <v>234</v>
      </c>
      <c r="H1405" s="5">
        <f>H1404-B1405</f>
        <v>-35000</v>
      </c>
      <c r="I1405" s="22">
        <f t="shared" si="56"/>
        <v>11.11111111111111</v>
      </c>
      <c r="K1405" t="s">
        <v>761</v>
      </c>
      <c r="M1405" s="2">
        <v>450</v>
      </c>
    </row>
    <row r="1406" spans="2:13" ht="12.75">
      <c r="B1406" s="130">
        <v>5000</v>
      </c>
      <c r="C1406" s="289" t="s">
        <v>775</v>
      </c>
      <c r="D1406" s="290" t="s">
        <v>684</v>
      </c>
      <c r="E1406" s="291" t="s">
        <v>200</v>
      </c>
      <c r="F1406" s="291" t="s">
        <v>766</v>
      </c>
      <c r="G1406" s="292" t="s">
        <v>30</v>
      </c>
      <c r="H1406" s="5">
        <f>H1405-B1406</f>
        <v>-40000</v>
      </c>
      <c r="I1406" s="22">
        <f t="shared" si="56"/>
        <v>11.11111111111111</v>
      </c>
      <c r="K1406" t="s">
        <v>761</v>
      </c>
      <c r="M1406" s="2">
        <v>450</v>
      </c>
    </row>
    <row r="1407" spans="1:13" s="63" customFormat="1" ht="12.75">
      <c r="A1407" s="11"/>
      <c r="B1407" s="129">
        <f>SUM(B1404:B1406)</f>
        <v>40000</v>
      </c>
      <c r="C1407" s="11"/>
      <c r="D1407" s="11"/>
      <c r="E1407" s="146" t="s">
        <v>200</v>
      </c>
      <c r="F1407" s="117"/>
      <c r="G1407" s="18"/>
      <c r="H1407" s="66"/>
      <c r="I1407" s="62">
        <f>+B1407/M1407</f>
        <v>88.88888888888889</v>
      </c>
      <c r="M1407" s="2">
        <v>450</v>
      </c>
    </row>
    <row r="1408" spans="8:13" ht="12.75">
      <c r="H1408" s="5">
        <f>H1407-B1408</f>
        <v>0</v>
      </c>
      <c r="I1408" s="22">
        <f t="shared" si="56"/>
        <v>0</v>
      </c>
      <c r="M1408" s="2">
        <v>450</v>
      </c>
    </row>
    <row r="1409" spans="8:13" ht="12.75">
      <c r="H1409" s="5">
        <f>H1408-B1409</f>
        <v>0</v>
      </c>
      <c r="I1409" s="22">
        <f t="shared" si="56"/>
        <v>0</v>
      </c>
      <c r="M1409" s="2">
        <v>450</v>
      </c>
    </row>
    <row r="1410" spans="8:13" ht="12.75">
      <c r="H1410" s="5">
        <f>H1409-B1410</f>
        <v>0</v>
      </c>
      <c r="I1410" s="22">
        <f t="shared" si="56"/>
        <v>0</v>
      </c>
      <c r="M1410" s="2">
        <v>450</v>
      </c>
    </row>
    <row r="1411" spans="1:13" s="63" customFormat="1" ht="12.75">
      <c r="A1411" s="11"/>
      <c r="B1411" s="147">
        <f>B1415+B1419+B1423</f>
        <v>40000</v>
      </c>
      <c r="C1411" s="145" t="s">
        <v>201</v>
      </c>
      <c r="D1411" s="11"/>
      <c r="E1411" s="11"/>
      <c r="F1411" s="117"/>
      <c r="G1411" s="18"/>
      <c r="H1411" s="66">
        <f>H1410-B1411</f>
        <v>-40000</v>
      </c>
      <c r="I1411" s="62">
        <f t="shared" si="56"/>
        <v>88.88888888888889</v>
      </c>
      <c r="M1411" s="2">
        <v>450</v>
      </c>
    </row>
    <row r="1412" spans="2:13" ht="12.75">
      <c r="B1412" s="83"/>
      <c r="H1412" s="5">
        <v>0</v>
      </c>
      <c r="I1412" s="22">
        <f t="shared" si="56"/>
        <v>0</v>
      </c>
      <c r="M1412" s="2">
        <v>450</v>
      </c>
    </row>
    <row r="1413" spans="2:13" ht="12.75">
      <c r="B1413" s="83"/>
      <c r="H1413" s="5">
        <f>H1412-B1413</f>
        <v>0</v>
      </c>
      <c r="I1413" s="22">
        <f t="shared" si="56"/>
        <v>0</v>
      </c>
      <c r="M1413" s="2">
        <v>450</v>
      </c>
    </row>
    <row r="1414" spans="2:13" ht="12.75">
      <c r="B1414" s="83">
        <v>15000</v>
      </c>
      <c r="C1414" s="1" t="s">
        <v>779</v>
      </c>
      <c r="D1414" s="12" t="s">
        <v>684</v>
      </c>
      <c r="E1414" s="291" t="s">
        <v>193</v>
      </c>
      <c r="F1414" s="71" t="s">
        <v>780</v>
      </c>
      <c r="G1414" s="27" t="s">
        <v>334</v>
      </c>
      <c r="H1414" s="5">
        <f>H1413-B1414</f>
        <v>-15000</v>
      </c>
      <c r="I1414" s="22">
        <f t="shared" si="56"/>
        <v>33.333333333333336</v>
      </c>
      <c r="K1414" t="s">
        <v>761</v>
      </c>
      <c r="M1414" s="2">
        <v>450</v>
      </c>
    </row>
    <row r="1415" spans="1:13" s="63" customFormat="1" ht="12.75">
      <c r="A1415" s="11"/>
      <c r="B1415" s="148">
        <f>SUM(B1414)</f>
        <v>15000</v>
      </c>
      <c r="C1415" s="11"/>
      <c r="D1415" s="11"/>
      <c r="E1415" s="146" t="s">
        <v>193</v>
      </c>
      <c r="F1415" s="117"/>
      <c r="G1415" s="18"/>
      <c r="H1415" s="66">
        <v>0</v>
      </c>
      <c r="I1415" s="62">
        <f t="shared" si="56"/>
        <v>33.333333333333336</v>
      </c>
      <c r="M1415" s="2">
        <v>450</v>
      </c>
    </row>
    <row r="1416" spans="2:13" ht="12.75">
      <c r="B1416" s="83"/>
      <c r="H1416" s="5">
        <f>H1415-B1416</f>
        <v>0</v>
      </c>
      <c r="I1416" s="22">
        <f t="shared" si="56"/>
        <v>0</v>
      </c>
      <c r="M1416" s="2">
        <v>450</v>
      </c>
    </row>
    <row r="1417" spans="2:13" ht="12.75">
      <c r="B1417" s="83"/>
      <c r="H1417" s="5">
        <f>H1416-B1417</f>
        <v>0</v>
      </c>
      <c r="I1417" s="22">
        <f t="shared" si="56"/>
        <v>0</v>
      </c>
      <c r="M1417" s="2">
        <v>450</v>
      </c>
    </row>
    <row r="1418" spans="2:13" ht="12.75">
      <c r="B1418" s="83">
        <v>5000</v>
      </c>
      <c r="C1418" s="1" t="s">
        <v>781</v>
      </c>
      <c r="D1418" s="1" t="s">
        <v>684</v>
      </c>
      <c r="E1418" s="1" t="s">
        <v>202</v>
      </c>
      <c r="F1418" s="46" t="s">
        <v>782</v>
      </c>
      <c r="G1418" s="27" t="s">
        <v>37</v>
      </c>
      <c r="H1418" s="5">
        <f>H1417-B1418</f>
        <v>-5000</v>
      </c>
      <c r="I1418" s="22">
        <f t="shared" si="56"/>
        <v>11.11111111111111</v>
      </c>
      <c r="K1418" t="s">
        <v>761</v>
      </c>
      <c r="M1418" s="2">
        <v>450</v>
      </c>
    </row>
    <row r="1419" spans="1:13" s="63" customFormat="1" ht="12.75">
      <c r="A1419" s="11"/>
      <c r="B1419" s="148">
        <f>SUM(B1418)</f>
        <v>5000</v>
      </c>
      <c r="C1419" s="11"/>
      <c r="D1419" s="11"/>
      <c r="E1419" s="11" t="s">
        <v>202</v>
      </c>
      <c r="F1419" s="117"/>
      <c r="G1419" s="18"/>
      <c r="H1419" s="66"/>
      <c r="I1419" s="62">
        <f t="shared" si="56"/>
        <v>11.11111111111111</v>
      </c>
      <c r="M1419" s="2">
        <v>450</v>
      </c>
    </row>
    <row r="1420" spans="2:13" ht="12.75">
      <c r="B1420" s="83"/>
      <c r="H1420" s="5">
        <f>H1419-B1420</f>
        <v>0</v>
      </c>
      <c r="I1420" s="22">
        <f t="shared" si="56"/>
        <v>0</v>
      </c>
      <c r="M1420" s="2">
        <v>450</v>
      </c>
    </row>
    <row r="1421" spans="2:13" ht="12.75">
      <c r="B1421" s="83"/>
      <c r="H1421" s="5">
        <f>H1420-B1421</f>
        <v>0</v>
      </c>
      <c r="I1421" s="22">
        <f t="shared" si="56"/>
        <v>0</v>
      </c>
      <c r="M1421" s="2">
        <v>450</v>
      </c>
    </row>
    <row r="1422" spans="2:13" ht="12.75">
      <c r="B1422" s="83">
        <v>20000</v>
      </c>
      <c r="C1422" s="1" t="s">
        <v>783</v>
      </c>
      <c r="D1422" s="1" t="s">
        <v>684</v>
      </c>
      <c r="E1422" s="1" t="s">
        <v>203</v>
      </c>
      <c r="F1422" s="46" t="s">
        <v>784</v>
      </c>
      <c r="G1422" s="27" t="s">
        <v>432</v>
      </c>
      <c r="H1422" s="5">
        <f>H1421-B1422</f>
        <v>-20000</v>
      </c>
      <c r="I1422" s="22">
        <f t="shared" si="56"/>
        <v>44.44444444444444</v>
      </c>
      <c r="K1422" t="s">
        <v>707</v>
      </c>
      <c r="M1422" s="2">
        <v>450</v>
      </c>
    </row>
    <row r="1423" spans="1:13" s="63" customFormat="1" ht="12.75">
      <c r="A1423" s="11"/>
      <c r="B1423" s="148">
        <f>SUM(B1422)</f>
        <v>20000</v>
      </c>
      <c r="C1423" s="11"/>
      <c r="D1423" s="11"/>
      <c r="E1423" s="11" t="s">
        <v>203</v>
      </c>
      <c r="F1423" s="117"/>
      <c r="G1423" s="18"/>
      <c r="H1423" s="66"/>
      <c r="I1423" s="62">
        <f t="shared" si="56"/>
        <v>44.44444444444444</v>
      </c>
      <c r="M1423" s="2">
        <v>450</v>
      </c>
    </row>
    <row r="1424" spans="8:13" ht="12.75">
      <c r="H1424" s="5">
        <f>H1421-B1424</f>
        <v>0</v>
      </c>
      <c r="I1424" s="22">
        <f t="shared" si="56"/>
        <v>0</v>
      </c>
      <c r="M1424" s="2">
        <v>450</v>
      </c>
    </row>
    <row r="1425" spans="9:13" ht="12.75">
      <c r="I1425" s="22"/>
      <c r="M1425" s="2">
        <v>450</v>
      </c>
    </row>
    <row r="1426" spans="2:13" ht="12.75">
      <c r="B1426" s="143">
        <v>250</v>
      </c>
      <c r="C1426" s="1" t="s">
        <v>785</v>
      </c>
      <c r="D1426" s="12" t="s">
        <v>684</v>
      </c>
      <c r="E1426" s="1" t="s">
        <v>190</v>
      </c>
      <c r="F1426" s="46" t="s">
        <v>786</v>
      </c>
      <c r="G1426" s="27" t="s">
        <v>21</v>
      </c>
      <c r="H1426" s="5">
        <f>H1424-B1426</f>
        <v>-250</v>
      </c>
      <c r="I1426" s="22">
        <f t="shared" si="56"/>
        <v>0.5555555555555556</v>
      </c>
      <c r="K1426" t="s">
        <v>726</v>
      </c>
      <c r="M1426" s="2">
        <v>450</v>
      </c>
    </row>
    <row r="1427" spans="2:13" ht="12.75">
      <c r="B1427" s="143">
        <v>5600</v>
      </c>
      <c r="C1427" s="265" t="s">
        <v>787</v>
      </c>
      <c r="D1427" s="12" t="s">
        <v>684</v>
      </c>
      <c r="E1427" s="1" t="s">
        <v>190</v>
      </c>
      <c r="F1427" s="46" t="s">
        <v>788</v>
      </c>
      <c r="G1427" s="27" t="s">
        <v>21</v>
      </c>
      <c r="H1427" s="5">
        <f aca="true" t="shared" si="57" ref="H1427:H1435">H1426-B1427</f>
        <v>-5850</v>
      </c>
      <c r="I1427" s="22">
        <f t="shared" si="56"/>
        <v>12.444444444444445</v>
      </c>
      <c r="K1427" t="s">
        <v>726</v>
      </c>
      <c r="M1427" s="2">
        <v>450</v>
      </c>
    </row>
    <row r="1428" spans="2:13" ht="12.75">
      <c r="B1428" s="143">
        <v>6800</v>
      </c>
      <c r="C1428" s="265" t="s">
        <v>789</v>
      </c>
      <c r="D1428" s="12" t="s">
        <v>684</v>
      </c>
      <c r="E1428" s="1" t="s">
        <v>190</v>
      </c>
      <c r="F1428" s="46" t="s">
        <v>790</v>
      </c>
      <c r="G1428" s="27" t="s">
        <v>329</v>
      </c>
      <c r="H1428" s="5">
        <f t="shared" si="57"/>
        <v>-12650</v>
      </c>
      <c r="I1428" s="22">
        <f t="shared" si="56"/>
        <v>15.11111111111111</v>
      </c>
      <c r="K1428" t="s">
        <v>726</v>
      </c>
      <c r="M1428" s="2">
        <v>450</v>
      </c>
    </row>
    <row r="1429" spans="2:13" ht="12.75">
      <c r="B1429" s="143">
        <v>6400</v>
      </c>
      <c r="C1429" s="1" t="s">
        <v>791</v>
      </c>
      <c r="D1429" s="1" t="s">
        <v>684</v>
      </c>
      <c r="E1429" s="1" t="s">
        <v>190</v>
      </c>
      <c r="F1429" s="46" t="s">
        <v>792</v>
      </c>
      <c r="G1429" s="27" t="s">
        <v>404</v>
      </c>
      <c r="H1429" s="5">
        <f t="shared" si="57"/>
        <v>-19050</v>
      </c>
      <c r="I1429" s="22">
        <f t="shared" si="56"/>
        <v>14.222222222222221</v>
      </c>
      <c r="K1429" t="s">
        <v>726</v>
      </c>
      <c r="M1429" s="2">
        <v>450</v>
      </c>
    </row>
    <row r="1430" spans="2:13" ht="12.75">
      <c r="B1430" s="143">
        <v>5000</v>
      </c>
      <c r="C1430" s="1" t="s">
        <v>793</v>
      </c>
      <c r="D1430" s="12" t="s">
        <v>684</v>
      </c>
      <c r="E1430" s="1" t="s">
        <v>190</v>
      </c>
      <c r="F1430" s="46" t="s">
        <v>794</v>
      </c>
      <c r="G1430" s="27" t="s">
        <v>21</v>
      </c>
      <c r="H1430" s="5">
        <f t="shared" si="57"/>
        <v>-24050</v>
      </c>
      <c r="I1430" s="22">
        <f t="shared" si="56"/>
        <v>11.11111111111111</v>
      </c>
      <c r="K1430" t="s">
        <v>707</v>
      </c>
      <c r="M1430" s="2">
        <v>450</v>
      </c>
    </row>
    <row r="1431" spans="2:13" ht="12.75">
      <c r="B1431" s="143">
        <v>5000</v>
      </c>
      <c r="C1431" s="1" t="s">
        <v>793</v>
      </c>
      <c r="D1431" s="12" t="s">
        <v>684</v>
      </c>
      <c r="E1431" s="1" t="s">
        <v>190</v>
      </c>
      <c r="F1431" s="46" t="s">
        <v>795</v>
      </c>
      <c r="G1431" s="27" t="s">
        <v>30</v>
      </c>
      <c r="H1431" s="5">
        <f t="shared" si="57"/>
        <v>-29050</v>
      </c>
      <c r="I1431" s="22">
        <f t="shared" si="56"/>
        <v>11.11111111111111</v>
      </c>
      <c r="K1431" t="s">
        <v>707</v>
      </c>
      <c r="M1431" s="2">
        <v>450</v>
      </c>
    </row>
    <row r="1432" spans="2:13" ht="12.75">
      <c r="B1432" s="143">
        <v>1600</v>
      </c>
      <c r="C1432" s="1" t="s">
        <v>796</v>
      </c>
      <c r="D1432" s="12" t="s">
        <v>684</v>
      </c>
      <c r="E1432" s="1" t="s">
        <v>190</v>
      </c>
      <c r="F1432" s="46" t="s">
        <v>795</v>
      </c>
      <c r="G1432" s="27" t="s">
        <v>30</v>
      </c>
      <c r="H1432" s="5">
        <f t="shared" si="57"/>
        <v>-30650</v>
      </c>
      <c r="I1432" s="22">
        <f t="shared" si="56"/>
        <v>3.5555555555555554</v>
      </c>
      <c r="K1432" t="s">
        <v>707</v>
      </c>
      <c r="M1432" s="2">
        <v>450</v>
      </c>
    </row>
    <row r="1433" spans="2:13" ht="12.75">
      <c r="B1433" s="143">
        <v>1250</v>
      </c>
      <c r="C1433" s="1" t="s">
        <v>797</v>
      </c>
      <c r="D1433" s="12" t="s">
        <v>684</v>
      </c>
      <c r="E1433" s="1" t="s">
        <v>190</v>
      </c>
      <c r="F1433" s="46" t="s">
        <v>798</v>
      </c>
      <c r="G1433" s="27" t="s">
        <v>30</v>
      </c>
      <c r="H1433" s="5">
        <f t="shared" si="57"/>
        <v>-31900</v>
      </c>
      <c r="I1433" s="22">
        <f t="shared" si="56"/>
        <v>2.7777777777777777</v>
      </c>
      <c r="K1433" t="s">
        <v>707</v>
      </c>
      <c r="M1433" s="2">
        <v>450</v>
      </c>
    </row>
    <row r="1434" spans="2:13" ht="12.75">
      <c r="B1434" s="143">
        <v>3500</v>
      </c>
      <c r="C1434" s="12" t="s">
        <v>799</v>
      </c>
      <c r="D1434" s="12" t="s">
        <v>684</v>
      </c>
      <c r="E1434" s="1" t="s">
        <v>190</v>
      </c>
      <c r="F1434" s="46" t="s">
        <v>800</v>
      </c>
      <c r="G1434" s="27" t="s">
        <v>333</v>
      </c>
      <c r="H1434" s="5">
        <f t="shared" si="57"/>
        <v>-35400</v>
      </c>
      <c r="I1434" s="22">
        <f>+B1434/M1434</f>
        <v>7.777777777777778</v>
      </c>
      <c r="K1434" t="s">
        <v>707</v>
      </c>
      <c r="M1434" s="2">
        <v>450</v>
      </c>
    </row>
    <row r="1435" spans="2:13" ht="12.75">
      <c r="B1435" s="143">
        <v>4000</v>
      </c>
      <c r="C1435" s="1" t="s">
        <v>801</v>
      </c>
      <c r="D1435" s="12" t="s">
        <v>684</v>
      </c>
      <c r="E1435" s="1" t="s">
        <v>190</v>
      </c>
      <c r="F1435" s="46" t="s">
        <v>802</v>
      </c>
      <c r="G1435" s="27" t="s">
        <v>326</v>
      </c>
      <c r="H1435" s="5">
        <f t="shared" si="57"/>
        <v>-39400</v>
      </c>
      <c r="I1435" s="22">
        <f>+B1435/M1435</f>
        <v>8.88888888888889</v>
      </c>
      <c r="K1435" t="s">
        <v>761</v>
      </c>
      <c r="M1435" s="2">
        <v>450</v>
      </c>
    </row>
    <row r="1436" spans="1:13" s="63" customFormat="1" ht="12.75">
      <c r="A1436" s="11"/>
      <c r="B1436" s="142">
        <f>SUM(B1426:B1435)</f>
        <v>39400</v>
      </c>
      <c r="C1436" s="11"/>
      <c r="D1436" s="11"/>
      <c r="E1436" s="11" t="s">
        <v>190</v>
      </c>
      <c r="F1436" s="117"/>
      <c r="G1436" s="18"/>
      <c r="H1436" s="66">
        <v>0</v>
      </c>
      <c r="I1436" s="62">
        <f>+B1436/M1436</f>
        <v>87.55555555555556</v>
      </c>
      <c r="M1436" s="2">
        <v>450</v>
      </c>
    </row>
    <row r="1437" spans="2:13" ht="12.75">
      <c r="B1437" s="143"/>
      <c r="H1437" s="5">
        <f>H1436-B1437</f>
        <v>0</v>
      </c>
      <c r="I1437" s="22">
        <f>+B1437/M1437</f>
        <v>0</v>
      </c>
      <c r="M1437" s="2">
        <v>450</v>
      </c>
    </row>
    <row r="1438" spans="2:13" ht="12.75">
      <c r="B1438" s="143"/>
      <c r="H1438" s="5">
        <f>H1437-B1438</f>
        <v>0</v>
      </c>
      <c r="I1438" s="22">
        <f>+B1438/M1438</f>
        <v>0</v>
      </c>
      <c r="M1438" s="2">
        <v>450</v>
      </c>
    </row>
    <row r="1439" spans="2:13" ht="12.75" hidden="1">
      <c r="B1439" s="143"/>
      <c r="H1439" s="5">
        <f aca="true" t="shared" si="58" ref="H1439:H1502">H1438-B1439</f>
        <v>0</v>
      </c>
      <c r="I1439" s="22">
        <f aca="true" t="shared" si="59" ref="I1439:I1502">+B1439/M1439</f>
        <v>0</v>
      </c>
      <c r="M1439" s="2">
        <v>450</v>
      </c>
    </row>
    <row r="1440" spans="2:13" ht="12.75" hidden="1">
      <c r="B1440" s="143"/>
      <c r="H1440" s="5">
        <f t="shared" si="58"/>
        <v>0</v>
      </c>
      <c r="I1440" s="22">
        <f t="shared" si="59"/>
        <v>0</v>
      </c>
      <c r="M1440" s="2">
        <v>450</v>
      </c>
    </row>
    <row r="1441" spans="2:13" ht="12.75" hidden="1">
      <c r="B1441" s="143"/>
      <c r="H1441" s="5">
        <f t="shared" si="58"/>
        <v>0</v>
      </c>
      <c r="I1441" s="22">
        <f t="shared" si="59"/>
        <v>0</v>
      </c>
      <c r="M1441" s="2">
        <v>450</v>
      </c>
    </row>
    <row r="1442" spans="2:13" ht="12.75" hidden="1">
      <c r="B1442" s="143"/>
      <c r="H1442" s="5">
        <f t="shared" si="58"/>
        <v>0</v>
      </c>
      <c r="I1442" s="22">
        <f t="shared" si="59"/>
        <v>0</v>
      </c>
      <c r="M1442" s="2">
        <v>450</v>
      </c>
    </row>
    <row r="1443" spans="2:13" ht="12.75" hidden="1">
      <c r="B1443" s="143"/>
      <c r="H1443" s="5">
        <f t="shared" si="58"/>
        <v>0</v>
      </c>
      <c r="I1443" s="22">
        <f t="shared" si="59"/>
        <v>0</v>
      </c>
      <c r="M1443" s="2">
        <v>450</v>
      </c>
    </row>
    <row r="1444" spans="2:13" ht="12.75" hidden="1">
      <c r="B1444" s="143"/>
      <c r="H1444" s="5">
        <f t="shared" si="58"/>
        <v>0</v>
      </c>
      <c r="I1444" s="22">
        <f t="shared" si="59"/>
        <v>0</v>
      </c>
      <c r="M1444" s="2">
        <v>450</v>
      </c>
    </row>
    <row r="1445" spans="2:13" ht="12.75" hidden="1">
      <c r="B1445" s="143"/>
      <c r="H1445" s="5">
        <f t="shared" si="58"/>
        <v>0</v>
      </c>
      <c r="I1445" s="22">
        <f t="shared" si="59"/>
        <v>0</v>
      </c>
      <c r="M1445" s="2">
        <v>450</v>
      </c>
    </row>
    <row r="1446" spans="2:13" ht="12.75" hidden="1">
      <c r="B1446" s="143"/>
      <c r="H1446" s="5">
        <f t="shared" si="58"/>
        <v>0</v>
      </c>
      <c r="I1446" s="22">
        <f t="shared" si="59"/>
        <v>0</v>
      </c>
      <c r="M1446" s="2">
        <v>450</v>
      </c>
    </row>
    <row r="1447" spans="2:13" ht="12.75" hidden="1">
      <c r="B1447" s="143"/>
      <c r="H1447" s="5">
        <f t="shared" si="58"/>
        <v>0</v>
      </c>
      <c r="I1447" s="22">
        <f t="shared" si="59"/>
        <v>0</v>
      </c>
      <c r="M1447" s="2">
        <v>450</v>
      </c>
    </row>
    <row r="1448" spans="2:13" ht="12.75" hidden="1">
      <c r="B1448" s="143"/>
      <c r="H1448" s="5">
        <f t="shared" si="58"/>
        <v>0</v>
      </c>
      <c r="I1448" s="22">
        <f t="shared" si="59"/>
        <v>0</v>
      </c>
      <c r="M1448" s="2">
        <v>450</v>
      </c>
    </row>
    <row r="1449" spans="2:13" ht="12.75" hidden="1">
      <c r="B1449" s="143"/>
      <c r="H1449" s="5">
        <f t="shared" si="58"/>
        <v>0</v>
      </c>
      <c r="I1449" s="22">
        <f t="shared" si="59"/>
        <v>0</v>
      </c>
      <c r="M1449" s="2">
        <v>450</v>
      </c>
    </row>
    <row r="1450" spans="2:13" ht="12.75" hidden="1">
      <c r="B1450" s="143"/>
      <c r="H1450" s="5">
        <f t="shared" si="58"/>
        <v>0</v>
      </c>
      <c r="I1450" s="22">
        <f t="shared" si="59"/>
        <v>0</v>
      </c>
      <c r="M1450" s="2">
        <v>450</v>
      </c>
    </row>
    <row r="1451" spans="2:13" ht="12.75" hidden="1">
      <c r="B1451" s="143"/>
      <c r="H1451" s="5">
        <f t="shared" si="58"/>
        <v>0</v>
      </c>
      <c r="I1451" s="22">
        <f t="shared" si="59"/>
        <v>0</v>
      </c>
      <c r="M1451" s="2">
        <v>450</v>
      </c>
    </row>
    <row r="1452" spans="2:13" ht="12.75" hidden="1">
      <c r="B1452" s="143"/>
      <c r="H1452" s="5">
        <f t="shared" si="58"/>
        <v>0</v>
      </c>
      <c r="I1452" s="22">
        <f t="shared" si="59"/>
        <v>0</v>
      </c>
      <c r="M1452" s="2">
        <v>450</v>
      </c>
    </row>
    <row r="1453" spans="2:13" ht="12.75" hidden="1">
      <c r="B1453" s="143"/>
      <c r="H1453" s="5">
        <f t="shared" si="58"/>
        <v>0</v>
      </c>
      <c r="I1453" s="22">
        <f t="shared" si="59"/>
        <v>0</v>
      </c>
      <c r="M1453" s="2">
        <v>450</v>
      </c>
    </row>
    <row r="1454" spans="2:13" ht="12.75" hidden="1">
      <c r="B1454" s="143"/>
      <c r="H1454" s="5">
        <f t="shared" si="58"/>
        <v>0</v>
      </c>
      <c r="I1454" s="22">
        <f t="shared" si="59"/>
        <v>0</v>
      </c>
      <c r="M1454" s="2">
        <v>450</v>
      </c>
    </row>
    <row r="1455" spans="2:13" ht="12.75" hidden="1">
      <c r="B1455" s="143"/>
      <c r="H1455" s="5">
        <f t="shared" si="58"/>
        <v>0</v>
      </c>
      <c r="I1455" s="22">
        <f t="shared" si="59"/>
        <v>0</v>
      </c>
      <c r="M1455" s="2">
        <v>450</v>
      </c>
    </row>
    <row r="1456" spans="2:13" ht="12.75" hidden="1">
      <c r="B1456" s="143"/>
      <c r="H1456" s="5">
        <f t="shared" si="58"/>
        <v>0</v>
      </c>
      <c r="I1456" s="22">
        <f t="shared" si="59"/>
        <v>0</v>
      </c>
      <c r="M1456" s="2">
        <v>450</v>
      </c>
    </row>
    <row r="1457" spans="2:13" ht="12.75" hidden="1">
      <c r="B1457" s="143"/>
      <c r="H1457" s="5">
        <f t="shared" si="58"/>
        <v>0</v>
      </c>
      <c r="I1457" s="22">
        <f t="shared" si="59"/>
        <v>0</v>
      </c>
      <c r="M1457" s="2">
        <v>450</v>
      </c>
    </row>
    <row r="1458" spans="2:13" ht="12.75" hidden="1">
      <c r="B1458" s="143"/>
      <c r="H1458" s="5">
        <f t="shared" si="58"/>
        <v>0</v>
      </c>
      <c r="I1458" s="22">
        <f t="shared" si="59"/>
        <v>0</v>
      </c>
      <c r="M1458" s="2">
        <v>450</v>
      </c>
    </row>
    <row r="1459" spans="2:13" ht="12.75" hidden="1">
      <c r="B1459" s="143"/>
      <c r="H1459" s="5">
        <f t="shared" si="58"/>
        <v>0</v>
      </c>
      <c r="I1459" s="22">
        <f t="shared" si="59"/>
        <v>0</v>
      </c>
      <c r="M1459" s="2">
        <v>450</v>
      </c>
    </row>
    <row r="1460" spans="2:13" ht="12.75" hidden="1">
      <c r="B1460" s="143"/>
      <c r="H1460" s="5">
        <f t="shared" si="58"/>
        <v>0</v>
      </c>
      <c r="I1460" s="22">
        <f t="shared" si="59"/>
        <v>0</v>
      </c>
      <c r="M1460" s="2">
        <v>450</v>
      </c>
    </row>
    <row r="1461" spans="2:13" ht="12.75" hidden="1">
      <c r="B1461" s="143"/>
      <c r="H1461" s="5">
        <f t="shared" si="58"/>
        <v>0</v>
      </c>
      <c r="I1461" s="22">
        <f t="shared" si="59"/>
        <v>0</v>
      </c>
      <c r="M1461" s="2">
        <v>450</v>
      </c>
    </row>
    <row r="1462" spans="2:13" ht="12.75" hidden="1">
      <c r="B1462" s="143"/>
      <c r="H1462" s="5">
        <f t="shared" si="58"/>
        <v>0</v>
      </c>
      <c r="I1462" s="22">
        <f t="shared" si="59"/>
        <v>0</v>
      </c>
      <c r="M1462" s="2">
        <v>450</v>
      </c>
    </row>
    <row r="1463" spans="2:13" ht="12.75" hidden="1">
      <c r="B1463" s="143"/>
      <c r="H1463" s="5">
        <f t="shared" si="58"/>
        <v>0</v>
      </c>
      <c r="I1463" s="22">
        <f t="shared" si="59"/>
        <v>0</v>
      </c>
      <c r="M1463" s="2">
        <v>450</v>
      </c>
    </row>
    <row r="1464" spans="2:13" ht="12.75" hidden="1">
      <c r="B1464" s="143"/>
      <c r="H1464" s="5">
        <f t="shared" si="58"/>
        <v>0</v>
      </c>
      <c r="I1464" s="22">
        <f t="shared" si="59"/>
        <v>0</v>
      </c>
      <c r="M1464" s="2">
        <v>450</v>
      </c>
    </row>
    <row r="1465" spans="2:13" ht="12.75" hidden="1">
      <c r="B1465" s="143"/>
      <c r="H1465" s="5">
        <f t="shared" si="58"/>
        <v>0</v>
      </c>
      <c r="I1465" s="22">
        <f t="shared" si="59"/>
        <v>0</v>
      </c>
      <c r="M1465" s="2">
        <v>450</v>
      </c>
    </row>
    <row r="1466" spans="2:13" ht="12.75" hidden="1">
      <c r="B1466" s="143"/>
      <c r="H1466" s="5">
        <f t="shared" si="58"/>
        <v>0</v>
      </c>
      <c r="I1466" s="22">
        <f t="shared" si="59"/>
        <v>0</v>
      </c>
      <c r="M1466" s="2">
        <v>450</v>
      </c>
    </row>
    <row r="1467" spans="2:13" ht="12.75" hidden="1">
      <c r="B1467" s="143"/>
      <c r="H1467" s="5">
        <f t="shared" si="58"/>
        <v>0</v>
      </c>
      <c r="I1467" s="22">
        <f t="shared" si="59"/>
        <v>0</v>
      </c>
      <c r="M1467" s="2">
        <v>450</v>
      </c>
    </row>
    <row r="1468" spans="2:13" ht="12.75" hidden="1">
      <c r="B1468" s="143"/>
      <c r="H1468" s="5">
        <f t="shared" si="58"/>
        <v>0</v>
      </c>
      <c r="I1468" s="22">
        <f t="shared" si="59"/>
        <v>0</v>
      </c>
      <c r="M1468" s="2">
        <v>450</v>
      </c>
    </row>
    <row r="1469" spans="2:13" ht="12.75" hidden="1">
      <c r="B1469" s="143"/>
      <c r="H1469" s="5">
        <f t="shared" si="58"/>
        <v>0</v>
      </c>
      <c r="I1469" s="22">
        <f t="shared" si="59"/>
        <v>0</v>
      </c>
      <c r="M1469" s="2">
        <v>450</v>
      </c>
    </row>
    <row r="1470" spans="2:13" ht="12.75" hidden="1">
      <c r="B1470" s="143"/>
      <c r="H1470" s="5">
        <f t="shared" si="58"/>
        <v>0</v>
      </c>
      <c r="I1470" s="22">
        <f t="shared" si="59"/>
        <v>0</v>
      </c>
      <c r="M1470" s="2">
        <v>450</v>
      </c>
    </row>
    <row r="1471" spans="2:13" ht="12.75" hidden="1">
      <c r="B1471" s="143"/>
      <c r="H1471" s="5">
        <f t="shared" si="58"/>
        <v>0</v>
      </c>
      <c r="I1471" s="22">
        <f t="shared" si="59"/>
        <v>0</v>
      </c>
      <c r="M1471" s="2">
        <v>450</v>
      </c>
    </row>
    <row r="1472" spans="2:13" ht="12.75" hidden="1">
      <c r="B1472" s="143"/>
      <c r="H1472" s="5">
        <f t="shared" si="58"/>
        <v>0</v>
      </c>
      <c r="I1472" s="22">
        <f t="shared" si="59"/>
        <v>0</v>
      </c>
      <c r="M1472" s="2">
        <v>450</v>
      </c>
    </row>
    <row r="1473" spans="2:13" ht="12.75" hidden="1">
      <c r="B1473" s="143"/>
      <c r="H1473" s="5">
        <f t="shared" si="58"/>
        <v>0</v>
      </c>
      <c r="I1473" s="22">
        <f t="shared" si="59"/>
        <v>0</v>
      </c>
      <c r="M1473" s="2">
        <v>450</v>
      </c>
    </row>
    <row r="1474" spans="2:13" ht="12.75" hidden="1">
      <c r="B1474" s="143"/>
      <c r="H1474" s="5">
        <f t="shared" si="58"/>
        <v>0</v>
      </c>
      <c r="I1474" s="22">
        <f t="shared" si="59"/>
        <v>0</v>
      </c>
      <c r="M1474" s="2">
        <v>450</v>
      </c>
    </row>
    <row r="1475" spans="2:13" ht="12.75" hidden="1">
      <c r="B1475" s="143"/>
      <c r="H1475" s="5">
        <f t="shared" si="58"/>
        <v>0</v>
      </c>
      <c r="I1475" s="22">
        <f t="shared" si="59"/>
        <v>0</v>
      </c>
      <c r="M1475" s="2">
        <v>450</v>
      </c>
    </row>
    <row r="1476" spans="2:13" ht="12.75" hidden="1">
      <c r="B1476" s="143"/>
      <c r="H1476" s="5">
        <f t="shared" si="58"/>
        <v>0</v>
      </c>
      <c r="I1476" s="22">
        <f t="shared" si="59"/>
        <v>0</v>
      </c>
      <c r="M1476" s="2">
        <v>450</v>
      </c>
    </row>
    <row r="1477" spans="2:13" ht="12.75" hidden="1">
      <c r="B1477" s="143"/>
      <c r="H1477" s="5">
        <f t="shared" si="58"/>
        <v>0</v>
      </c>
      <c r="I1477" s="22">
        <f t="shared" si="59"/>
        <v>0</v>
      </c>
      <c r="M1477" s="2">
        <v>450</v>
      </c>
    </row>
    <row r="1478" spans="2:13" ht="12.75" hidden="1">
      <c r="B1478" s="143"/>
      <c r="H1478" s="5">
        <f t="shared" si="58"/>
        <v>0</v>
      </c>
      <c r="I1478" s="22">
        <f t="shared" si="59"/>
        <v>0</v>
      </c>
      <c r="M1478" s="2">
        <v>450</v>
      </c>
    </row>
    <row r="1479" spans="2:13" ht="12.75" hidden="1">
      <c r="B1479" s="143"/>
      <c r="H1479" s="5">
        <f t="shared" si="58"/>
        <v>0</v>
      </c>
      <c r="I1479" s="22">
        <f t="shared" si="59"/>
        <v>0</v>
      </c>
      <c r="M1479" s="2">
        <v>450</v>
      </c>
    </row>
    <row r="1480" spans="2:13" ht="12.75" hidden="1">
      <c r="B1480" s="143"/>
      <c r="H1480" s="5">
        <f t="shared" si="58"/>
        <v>0</v>
      </c>
      <c r="I1480" s="22">
        <f t="shared" si="59"/>
        <v>0</v>
      </c>
      <c r="M1480" s="2">
        <v>450</v>
      </c>
    </row>
    <row r="1481" spans="2:13" ht="12.75" hidden="1">
      <c r="B1481" s="143"/>
      <c r="H1481" s="5">
        <f t="shared" si="58"/>
        <v>0</v>
      </c>
      <c r="I1481" s="22">
        <f t="shared" si="59"/>
        <v>0</v>
      </c>
      <c r="M1481" s="2">
        <v>450</v>
      </c>
    </row>
    <row r="1482" spans="2:13" ht="12.75" hidden="1">
      <c r="B1482" s="143"/>
      <c r="H1482" s="5">
        <f t="shared" si="58"/>
        <v>0</v>
      </c>
      <c r="I1482" s="22">
        <f t="shared" si="59"/>
        <v>0</v>
      </c>
      <c r="M1482" s="2">
        <v>450</v>
      </c>
    </row>
    <row r="1483" spans="2:13" ht="12.75" hidden="1">
      <c r="B1483" s="143"/>
      <c r="H1483" s="5">
        <f t="shared" si="58"/>
        <v>0</v>
      </c>
      <c r="I1483" s="22">
        <f t="shared" si="59"/>
        <v>0</v>
      </c>
      <c r="M1483" s="2">
        <v>450</v>
      </c>
    </row>
    <row r="1484" spans="2:13" ht="12.75" hidden="1">
      <c r="B1484" s="143"/>
      <c r="H1484" s="5">
        <f t="shared" si="58"/>
        <v>0</v>
      </c>
      <c r="I1484" s="22">
        <f t="shared" si="59"/>
        <v>0</v>
      </c>
      <c r="M1484" s="2">
        <v>450</v>
      </c>
    </row>
    <row r="1485" spans="2:13" ht="12.75" hidden="1">
      <c r="B1485" s="143"/>
      <c r="H1485" s="5">
        <f t="shared" si="58"/>
        <v>0</v>
      </c>
      <c r="I1485" s="22">
        <f t="shared" si="59"/>
        <v>0</v>
      </c>
      <c r="M1485" s="2">
        <v>450</v>
      </c>
    </row>
    <row r="1486" spans="2:13" ht="12.75" hidden="1">
      <c r="B1486" s="143"/>
      <c r="H1486" s="5">
        <f t="shared" si="58"/>
        <v>0</v>
      </c>
      <c r="I1486" s="22">
        <f t="shared" si="59"/>
        <v>0</v>
      </c>
      <c r="M1486" s="2">
        <v>450</v>
      </c>
    </row>
    <row r="1487" spans="2:13" ht="12.75" hidden="1">
      <c r="B1487" s="143"/>
      <c r="H1487" s="5">
        <f t="shared" si="58"/>
        <v>0</v>
      </c>
      <c r="I1487" s="22">
        <f t="shared" si="59"/>
        <v>0</v>
      </c>
      <c r="M1487" s="2">
        <v>450</v>
      </c>
    </row>
    <row r="1488" spans="2:13" ht="12.75" hidden="1">
      <c r="B1488" s="143"/>
      <c r="H1488" s="5">
        <f t="shared" si="58"/>
        <v>0</v>
      </c>
      <c r="I1488" s="22">
        <f t="shared" si="59"/>
        <v>0</v>
      </c>
      <c r="M1488" s="2">
        <v>450</v>
      </c>
    </row>
    <row r="1489" spans="2:13" ht="12.75" hidden="1">
      <c r="B1489" s="143"/>
      <c r="H1489" s="5">
        <f t="shared" si="58"/>
        <v>0</v>
      </c>
      <c r="I1489" s="22">
        <f t="shared" si="59"/>
        <v>0</v>
      </c>
      <c r="M1489" s="2">
        <v>450</v>
      </c>
    </row>
    <row r="1490" spans="2:13" ht="12.75" hidden="1">
      <c r="B1490" s="143"/>
      <c r="H1490" s="5">
        <f t="shared" si="58"/>
        <v>0</v>
      </c>
      <c r="I1490" s="22">
        <f t="shared" si="59"/>
        <v>0</v>
      </c>
      <c r="M1490" s="2">
        <v>450</v>
      </c>
    </row>
    <row r="1491" spans="2:13" ht="12.75" hidden="1">
      <c r="B1491" s="143"/>
      <c r="H1491" s="5">
        <f t="shared" si="58"/>
        <v>0</v>
      </c>
      <c r="I1491" s="22">
        <f t="shared" si="59"/>
        <v>0</v>
      </c>
      <c r="M1491" s="2">
        <v>450</v>
      </c>
    </row>
    <row r="1492" spans="2:13" ht="12.75" hidden="1">
      <c r="B1492" s="143"/>
      <c r="H1492" s="5">
        <f t="shared" si="58"/>
        <v>0</v>
      </c>
      <c r="I1492" s="22">
        <f t="shared" si="59"/>
        <v>0</v>
      </c>
      <c r="M1492" s="2">
        <v>450</v>
      </c>
    </row>
    <row r="1493" spans="2:13" ht="12.75" hidden="1">
      <c r="B1493" s="143"/>
      <c r="H1493" s="5">
        <f t="shared" si="58"/>
        <v>0</v>
      </c>
      <c r="I1493" s="22">
        <f t="shared" si="59"/>
        <v>0</v>
      </c>
      <c r="M1493" s="2">
        <v>450</v>
      </c>
    </row>
    <row r="1494" spans="2:13" ht="12.75" hidden="1">
      <c r="B1494" s="143"/>
      <c r="H1494" s="5">
        <f t="shared" si="58"/>
        <v>0</v>
      </c>
      <c r="I1494" s="22">
        <f t="shared" si="59"/>
        <v>0</v>
      </c>
      <c r="M1494" s="2">
        <v>450</v>
      </c>
    </row>
    <row r="1495" spans="2:13" ht="12.75" hidden="1">
      <c r="B1495" s="143"/>
      <c r="H1495" s="5">
        <f t="shared" si="58"/>
        <v>0</v>
      </c>
      <c r="I1495" s="22">
        <f t="shared" si="59"/>
        <v>0</v>
      </c>
      <c r="M1495" s="2">
        <v>450</v>
      </c>
    </row>
    <row r="1496" spans="2:13" ht="12.75" hidden="1">
      <c r="B1496" s="143"/>
      <c r="H1496" s="5">
        <f t="shared" si="58"/>
        <v>0</v>
      </c>
      <c r="I1496" s="22">
        <f t="shared" si="59"/>
        <v>0</v>
      </c>
      <c r="M1496" s="2">
        <v>450</v>
      </c>
    </row>
    <row r="1497" spans="2:13" ht="12.75" hidden="1">
      <c r="B1497" s="143"/>
      <c r="H1497" s="5">
        <f t="shared" si="58"/>
        <v>0</v>
      </c>
      <c r="I1497" s="22">
        <f t="shared" si="59"/>
        <v>0</v>
      </c>
      <c r="M1497" s="2">
        <v>450</v>
      </c>
    </row>
    <row r="1498" spans="2:13" ht="12.75" hidden="1">
      <c r="B1498" s="143"/>
      <c r="H1498" s="5">
        <f t="shared" si="58"/>
        <v>0</v>
      </c>
      <c r="I1498" s="22">
        <f t="shared" si="59"/>
        <v>0</v>
      </c>
      <c r="M1498" s="2">
        <v>450</v>
      </c>
    </row>
    <row r="1499" spans="2:13" ht="12.75" hidden="1">
      <c r="B1499" s="143"/>
      <c r="H1499" s="5">
        <f t="shared" si="58"/>
        <v>0</v>
      </c>
      <c r="I1499" s="22">
        <f t="shared" si="59"/>
        <v>0</v>
      </c>
      <c r="M1499" s="2">
        <v>450</v>
      </c>
    </row>
    <row r="1500" spans="2:13" ht="12.75" hidden="1">
      <c r="B1500" s="143"/>
      <c r="H1500" s="5">
        <f t="shared" si="58"/>
        <v>0</v>
      </c>
      <c r="I1500" s="22">
        <f t="shared" si="59"/>
        <v>0</v>
      </c>
      <c r="M1500" s="2">
        <v>450</v>
      </c>
    </row>
    <row r="1501" spans="2:13" ht="12.75" hidden="1">
      <c r="B1501" s="143"/>
      <c r="H1501" s="5">
        <f t="shared" si="58"/>
        <v>0</v>
      </c>
      <c r="I1501" s="22">
        <f t="shared" si="59"/>
        <v>0</v>
      </c>
      <c r="M1501" s="2">
        <v>450</v>
      </c>
    </row>
    <row r="1502" spans="2:13" ht="12.75" hidden="1">
      <c r="B1502" s="143"/>
      <c r="H1502" s="5">
        <f t="shared" si="58"/>
        <v>0</v>
      </c>
      <c r="I1502" s="22">
        <f t="shared" si="59"/>
        <v>0</v>
      </c>
      <c r="M1502" s="2">
        <v>450</v>
      </c>
    </row>
    <row r="1503" spans="2:13" ht="12.75" hidden="1">
      <c r="B1503" s="143"/>
      <c r="H1503" s="5">
        <f aca="true" t="shared" si="60" ref="H1503:H1566">H1502-B1503</f>
        <v>0</v>
      </c>
      <c r="I1503" s="22">
        <f aca="true" t="shared" si="61" ref="I1503:I1566">+B1503/M1503</f>
        <v>0</v>
      </c>
      <c r="M1503" s="2">
        <v>450</v>
      </c>
    </row>
    <row r="1504" spans="2:13" ht="12.75" hidden="1">
      <c r="B1504" s="143"/>
      <c r="H1504" s="5">
        <f t="shared" si="60"/>
        <v>0</v>
      </c>
      <c r="I1504" s="22">
        <f t="shared" si="61"/>
        <v>0</v>
      </c>
      <c r="M1504" s="2">
        <v>450</v>
      </c>
    </row>
    <row r="1505" spans="2:13" ht="12.75" hidden="1">
      <c r="B1505" s="143"/>
      <c r="H1505" s="5">
        <f t="shared" si="60"/>
        <v>0</v>
      </c>
      <c r="I1505" s="22">
        <f t="shared" si="61"/>
        <v>0</v>
      </c>
      <c r="M1505" s="2">
        <v>450</v>
      </c>
    </row>
    <row r="1506" spans="2:13" ht="12.75" hidden="1">
      <c r="B1506" s="143"/>
      <c r="H1506" s="5">
        <f t="shared" si="60"/>
        <v>0</v>
      </c>
      <c r="I1506" s="22">
        <f t="shared" si="61"/>
        <v>0</v>
      </c>
      <c r="M1506" s="2">
        <v>450</v>
      </c>
    </row>
    <row r="1507" spans="2:13" ht="12.75" hidden="1">
      <c r="B1507" s="143"/>
      <c r="H1507" s="5">
        <f t="shared" si="60"/>
        <v>0</v>
      </c>
      <c r="I1507" s="22">
        <f t="shared" si="61"/>
        <v>0</v>
      </c>
      <c r="M1507" s="2">
        <v>450</v>
      </c>
    </row>
    <row r="1508" spans="2:13" ht="12.75" hidden="1">
      <c r="B1508" s="143"/>
      <c r="H1508" s="5">
        <f t="shared" si="60"/>
        <v>0</v>
      </c>
      <c r="I1508" s="22">
        <f t="shared" si="61"/>
        <v>0</v>
      </c>
      <c r="M1508" s="2">
        <v>450</v>
      </c>
    </row>
    <row r="1509" spans="2:13" ht="12.75" hidden="1">
      <c r="B1509" s="143"/>
      <c r="H1509" s="5">
        <f t="shared" si="60"/>
        <v>0</v>
      </c>
      <c r="I1509" s="22">
        <f t="shared" si="61"/>
        <v>0</v>
      </c>
      <c r="M1509" s="2">
        <v>450</v>
      </c>
    </row>
    <row r="1510" spans="2:13" ht="12.75" hidden="1">
      <c r="B1510" s="143"/>
      <c r="H1510" s="5">
        <f t="shared" si="60"/>
        <v>0</v>
      </c>
      <c r="I1510" s="22">
        <f t="shared" si="61"/>
        <v>0</v>
      </c>
      <c r="M1510" s="2">
        <v>450</v>
      </c>
    </row>
    <row r="1511" spans="2:13" ht="12.75" hidden="1">
      <c r="B1511" s="143"/>
      <c r="H1511" s="5">
        <f t="shared" si="60"/>
        <v>0</v>
      </c>
      <c r="I1511" s="22">
        <f t="shared" si="61"/>
        <v>0</v>
      </c>
      <c r="M1511" s="2">
        <v>450</v>
      </c>
    </row>
    <row r="1512" spans="2:13" ht="12.75" hidden="1">
      <c r="B1512" s="143"/>
      <c r="H1512" s="5">
        <f t="shared" si="60"/>
        <v>0</v>
      </c>
      <c r="I1512" s="22">
        <f t="shared" si="61"/>
        <v>0</v>
      </c>
      <c r="M1512" s="2">
        <v>450</v>
      </c>
    </row>
    <row r="1513" spans="2:13" ht="12.75" hidden="1">
      <c r="B1513" s="143"/>
      <c r="H1513" s="5">
        <f t="shared" si="60"/>
        <v>0</v>
      </c>
      <c r="I1513" s="22">
        <f t="shared" si="61"/>
        <v>0</v>
      </c>
      <c r="M1513" s="2">
        <v>450</v>
      </c>
    </row>
    <row r="1514" spans="2:13" ht="12.75" hidden="1">
      <c r="B1514" s="143"/>
      <c r="H1514" s="5">
        <f t="shared" si="60"/>
        <v>0</v>
      </c>
      <c r="I1514" s="22">
        <f t="shared" si="61"/>
        <v>0</v>
      </c>
      <c r="M1514" s="2">
        <v>450</v>
      </c>
    </row>
    <row r="1515" spans="2:13" ht="12.75" hidden="1">
      <c r="B1515" s="143"/>
      <c r="H1515" s="5">
        <f t="shared" si="60"/>
        <v>0</v>
      </c>
      <c r="I1515" s="22">
        <f t="shared" si="61"/>
        <v>0</v>
      </c>
      <c r="M1515" s="2">
        <v>450</v>
      </c>
    </row>
    <row r="1516" spans="2:13" ht="12.75" hidden="1">
      <c r="B1516" s="143"/>
      <c r="H1516" s="5">
        <f t="shared" si="60"/>
        <v>0</v>
      </c>
      <c r="I1516" s="22">
        <f t="shared" si="61"/>
        <v>0</v>
      </c>
      <c r="M1516" s="2">
        <v>450</v>
      </c>
    </row>
    <row r="1517" spans="2:13" ht="12.75" hidden="1">
      <c r="B1517" s="143"/>
      <c r="H1517" s="5">
        <f t="shared" si="60"/>
        <v>0</v>
      </c>
      <c r="I1517" s="22">
        <f t="shared" si="61"/>
        <v>0</v>
      </c>
      <c r="M1517" s="2">
        <v>450</v>
      </c>
    </row>
    <row r="1518" spans="2:13" ht="12.75" hidden="1">
      <c r="B1518" s="143"/>
      <c r="H1518" s="5">
        <f t="shared" si="60"/>
        <v>0</v>
      </c>
      <c r="I1518" s="22">
        <f t="shared" si="61"/>
        <v>0</v>
      </c>
      <c r="M1518" s="2">
        <v>450</v>
      </c>
    </row>
    <row r="1519" spans="2:13" ht="12.75" hidden="1">
      <c r="B1519" s="143"/>
      <c r="H1519" s="5">
        <f t="shared" si="60"/>
        <v>0</v>
      </c>
      <c r="I1519" s="22">
        <f t="shared" si="61"/>
        <v>0</v>
      </c>
      <c r="M1519" s="2">
        <v>450</v>
      </c>
    </row>
    <row r="1520" spans="2:13" ht="12.75" hidden="1">
      <c r="B1520" s="143"/>
      <c r="H1520" s="5">
        <f t="shared" si="60"/>
        <v>0</v>
      </c>
      <c r="I1520" s="22">
        <f t="shared" si="61"/>
        <v>0</v>
      </c>
      <c r="M1520" s="2">
        <v>450</v>
      </c>
    </row>
    <row r="1521" spans="2:13" ht="12.75" hidden="1">
      <c r="B1521" s="143"/>
      <c r="H1521" s="5">
        <f t="shared" si="60"/>
        <v>0</v>
      </c>
      <c r="I1521" s="22">
        <f t="shared" si="61"/>
        <v>0</v>
      </c>
      <c r="M1521" s="2">
        <v>450</v>
      </c>
    </row>
    <row r="1522" spans="2:13" ht="12.75" hidden="1">
      <c r="B1522" s="143"/>
      <c r="H1522" s="5">
        <f t="shared" si="60"/>
        <v>0</v>
      </c>
      <c r="I1522" s="22">
        <f t="shared" si="61"/>
        <v>0</v>
      </c>
      <c r="M1522" s="2">
        <v>450</v>
      </c>
    </row>
    <row r="1523" spans="2:13" ht="12.75" hidden="1">
      <c r="B1523" s="143"/>
      <c r="H1523" s="5">
        <f t="shared" si="60"/>
        <v>0</v>
      </c>
      <c r="I1523" s="22">
        <f t="shared" si="61"/>
        <v>0</v>
      </c>
      <c r="M1523" s="2">
        <v>450</v>
      </c>
    </row>
    <row r="1524" spans="2:13" ht="12.75" hidden="1">
      <c r="B1524" s="143"/>
      <c r="H1524" s="5">
        <f t="shared" si="60"/>
        <v>0</v>
      </c>
      <c r="I1524" s="22">
        <f t="shared" si="61"/>
        <v>0</v>
      </c>
      <c r="M1524" s="2">
        <v>450</v>
      </c>
    </row>
    <row r="1525" spans="2:13" ht="12.75" hidden="1">
      <c r="B1525" s="143"/>
      <c r="H1525" s="5">
        <f t="shared" si="60"/>
        <v>0</v>
      </c>
      <c r="I1525" s="22">
        <f t="shared" si="61"/>
        <v>0</v>
      </c>
      <c r="M1525" s="2">
        <v>450</v>
      </c>
    </row>
    <row r="1526" spans="2:13" ht="12.75" hidden="1">
      <c r="B1526" s="143"/>
      <c r="H1526" s="5">
        <f t="shared" si="60"/>
        <v>0</v>
      </c>
      <c r="I1526" s="22">
        <f t="shared" si="61"/>
        <v>0</v>
      </c>
      <c r="M1526" s="2">
        <v>450</v>
      </c>
    </row>
    <row r="1527" spans="2:13" ht="12.75" hidden="1">
      <c r="B1527" s="143"/>
      <c r="H1527" s="5">
        <f t="shared" si="60"/>
        <v>0</v>
      </c>
      <c r="I1527" s="22">
        <f t="shared" si="61"/>
        <v>0</v>
      </c>
      <c r="M1527" s="2">
        <v>450</v>
      </c>
    </row>
    <row r="1528" spans="2:13" ht="12.75" hidden="1">
      <c r="B1528" s="143"/>
      <c r="H1528" s="5">
        <f t="shared" si="60"/>
        <v>0</v>
      </c>
      <c r="I1528" s="22">
        <f t="shared" si="61"/>
        <v>0</v>
      </c>
      <c r="M1528" s="2">
        <v>450</v>
      </c>
    </row>
    <row r="1529" spans="2:13" ht="12.75" hidden="1">
      <c r="B1529" s="143"/>
      <c r="H1529" s="5">
        <f t="shared" si="60"/>
        <v>0</v>
      </c>
      <c r="I1529" s="22">
        <f t="shared" si="61"/>
        <v>0</v>
      </c>
      <c r="M1529" s="2">
        <v>450</v>
      </c>
    </row>
    <row r="1530" spans="2:13" ht="12.75" hidden="1">
      <c r="B1530" s="143"/>
      <c r="H1530" s="5">
        <f t="shared" si="60"/>
        <v>0</v>
      </c>
      <c r="I1530" s="22">
        <f t="shared" si="61"/>
        <v>0</v>
      </c>
      <c r="M1530" s="2">
        <v>450</v>
      </c>
    </row>
    <row r="1531" spans="2:13" ht="12.75" hidden="1">
      <c r="B1531" s="143"/>
      <c r="H1531" s="5">
        <f t="shared" si="60"/>
        <v>0</v>
      </c>
      <c r="I1531" s="22">
        <f t="shared" si="61"/>
        <v>0</v>
      </c>
      <c r="M1531" s="2">
        <v>450</v>
      </c>
    </row>
    <row r="1532" spans="2:13" ht="12.75" hidden="1">
      <c r="B1532" s="143"/>
      <c r="H1532" s="5">
        <f t="shared" si="60"/>
        <v>0</v>
      </c>
      <c r="I1532" s="22">
        <f t="shared" si="61"/>
        <v>0</v>
      </c>
      <c r="M1532" s="2">
        <v>450</v>
      </c>
    </row>
    <row r="1533" spans="2:13" ht="12.75" hidden="1">
      <c r="B1533" s="143"/>
      <c r="H1533" s="5">
        <f t="shared" si="60"/>
        <v>0</v>
      </c>
      <c r="I1533" s="22">
        <f t="shared" si="61"/>
        <v>0</v>
      </c>
      <c r="M1533" s="2">
        <v>450</v>
      </c>
    </row>
    <row r="1534" spans="2:13" ht="12.75" hidden="1">
      <c r="B1534" s="143"/>
      <c r="H1534" s="5">
        <f t="shared" si="60"/>
        <v>0</v>
      </c>
      <c r="I1534" s="22">
        <f t="shared" si="61"/>
        <v>0</v>
      </c>
      <c r="M1534" s="2">
        <v>450</v>
      </c>
    </row>
    <row r="1535" spans="2:13" ht="12.75" hidden="1">
      <c r="B1535" s="143"/>
      <c r="H1535" s="5">
        <f t="shared" si="60"/>
        <v>0</v>
      </c>
      <c r="I1535" s="22">
        <f t="shared" si="61"/>
        <v>0</v>
      </c>
      <c r="M1535" s="2">
        <v>450</v>
      </c>
    </row>
    <row r="1536" spans="2:13" ht="12.75" hidden="1">
      <c r="B1536" s="143"/>
      <c r="H1536" s="5">
        <f t="shared" si="60"/>
        <v>0</v>
      </c>
      <c r="I1536" s="22">
        <f t="shared" si="61"/>
        <v>0</v>
      </c>
      <c r="M1536" s="2">
        <v>450</v>
      </c>
    </row>
    <row r="1537" spans="2:13" ht="12.75" hidden="1">
      <c r="B1537" s="143"/>
      <c r="H1537" s="5">
        <f t="shared" si="60"/>
        <v>0</v>
      </c>
      <c r="I1537" s="22">
        <f t="shared" si="61"/>
        <v>0</v>
      </c>
      <c r="M1537" s="2">
        <v>450</v>
      </c>
    </row>
    <row r="1538" spans="2:13" ht="12.75" hidden="1">
      <c r="B1538" s="143"/>
      <c r="H1538" s="5">
        <f t="shared" si="60"/>
        <v>0</v>
      </c>
      <c r="I1538" s="22">
        <f t="shared" si="61"/>
        <v>0</v>
      </c>
      <c r="M1538" s="2">
        <v>450</v>
      </c>
    </row>
    <row r="1539" spans="2:13" ht="12.75" hidden="1">
      <c r="B1539" s="143"/>
      <c r="H1539" s="5">
        <f t="shared" si="60"/>
        <v>0</v>
      </c>
      <c r="I1539" s="22">
        <f t="shared" si="61"/>
        <v>0</v>
      </c>
      <c r="M1539" s="2">
        <v>450</v>
      </c>
    </row>
    <row r="1540" spans="2:13" ht="12.75" hidden="1">
      <c r="B1540" s="143"/>
      <c r="H1540" s="5">
        <f t="shared" si="60"/>
        <v>0</v>
      </c>
      <c r="I1540" s="22">
        <f t="shared" si="61"/>
        <v>0</v>
      </c>
      <c r="M1540" s="2">
        <v>450</v>
      </c>
    </row>
    <row r="1541" spans="2:13" ht="12.75" hidden="1">
      <c r="B1541" s="143"/>
      <c r="H1541" s="5">
        <f t="shared" si="60"/>
        <v>0</v>
      </c>
      <c r="I1541" s="22">
        <f t="shared" si="61"/>
        <v>0</v>
      </c>
      <c r="M1541" s="2">
        <v>450</v>
      </c>
    </row>
    <row r="1542" spans="2:13" ht="12.75" hidden="1">
      <c r="B1542" s="143"/>
      <c r="H1542" s="5">
        <f t="shared" si="60"/>
        <v>0</v>
      </c>
      <c r="I1542" s="22">
        <f t="shared" si="61"/>
        <v>0</v>
      </c>
      <c r="M1542" s="2">
        <v>450</v>
      </c>
    </row>
    <row r="1543" spans="2:13" ht="12.75" hidden="1">
      <c r="B1543" s="143"/>
      <c r="H1543" s="5">
        <f t="shared" si="60"/>
        <v>0</v>
      </c>
      <c r="I1543" s="22">
        <f t="shared" si="61"/>
        <v>0</v>
      </c>
      <c r="M1543" s="2">
        <v>450</v>
      </c>
    </row>
    <row r="1544" spans="2:13" ht="12.75" hidden="1">
      <c r="B1544" s="143"/>
      <c r="H1544" s="5">
        <f t="shared" si="60"/>
        <v>0</v>
      </c>
      <c r="I1544" s="22">
        <f t="shared" si="61"/>
        <v>0</v>
      </c>
      <c r="M1544" s="2">
        <v>450</v>
      </c>
    </row>
    <row r="1545" spans="2:13" ht="12.75" hidden="1">
      <c r="B1545" s="143"/>
      <c r="H1545" s="5">
        <f t="shared" si="60"/>
        <v>0</v>
      </c>
      <c r="I1545" s="22">
        <f t="shared" si="61"/>
        <v>0</v>
      </c>
      <c r="M1545" s="2">
        <v>450</v>
      </c>
    </row>
    <row r="1546" spans="2:13" ht="12.75" hidden="1">
      <c r="B1546" s="143"/>
      <c r="H1546" s="5">
        <f t="shared" si="60"/>
        <v>0</v>
      </c>
      <c r="I1546" s="22">
        <f t="shared" si="61"/>
        <v>0</v>
      </c>
      <c r="M1546" s="2">
        <v>450</v>
      </c>
    </row>
    <row r="1547" spans="2:13" ht="12.75" hidden="1">
      <c r="B1547" s="143"/>
      <c r="H1547" s="5">
        <f t="shared" si="60"/>
        <v>0</v>
      </c>
      <c r="I1547" s="22">
        <f t="shared" si="61"/>
        <v>0</v>
      </c>
      <c r="M1547" s="2">
        <v>450</v>
      </c>
    </row>
    <row r="1548" spans="2:13" ht="12.75" hidden="1">
      <c r="B1548" s="143"/>
      <c r="H1548" s="5">
        <f t="shared" si="60"/>
        <v>0</v>
      </c>
      <c r="I1548" s="22">
        <f t="shared" si="61"/>
        <v>0</v>
      </c>
      <c r="M1548" s="2">
        <v>450</v>
      </c>
    </row>
    <row r="1549" spans="2:13" ht="12.75" hidden="1">
      <c r="B1549" s="143"/>
      <c r="H1549" s="5">
        <f t="shared" si="60"/>
        <v>0</v>
      </c>
      <c r="I1549" s="22">
        <f t="shared" si="61"/>
        <v>0</v>
      </c>
      <c r="M1549" s="2">
        <v>450</v>
      </c>
    </row>
    <row r="1550" spans="2:13" ht="12.75" hidden="1">
      <c r="B1550" s="143"/>
      <c r="H1550" s="5">
        <f t="shared" si="60"/>
        <v>0</v>
      </c>
      <c r="I1550" s="22">
        <f t="shared" si="61"/>
        <v>0</v>
      </c>
      <c r="M1550" s="2">
        <v>450</v>
      </c>
    </row>
    <row r="1551" spans="2:13" ht="12.75" hidden="1">
      <c r="B1551" s="143"/>
      <c r="H1551" s="5">
        <f t="shared" si="60"/>
        <v>0</v>
      </c>
      <c r="I1551" s="22">
        <f t="shared" si="61"/>
        <v>0</v>
      </c>
      <c r="M1551" s="2">
        <v>450</v>
      </c>
    </row>
    <row r="1552" spans="2:13" ht="12.75" hidden="1">
      <c r="B1552" s="143"/>
      <c r="H1552" s="5">
        <f t="shared" si="60"/>
        <v>0</v>
      </c>
      <c r="I1552" s="22">
        <f t="shared" si="61"/>
        <v>0</v>
      </c>
      <c r="M1552" s="2">
        <v>450</v>
      </c>
    </row>
    <row r="1553" spans="2:13" ht="12.75" hidden="1">
      <c r="B1553" s="143"/>
      <c r="H1553" s="5">
        <f t="shared" si="60"/>
        <v>0</v>
      </c>
      <c r="I1553" s="22">
        <f t="shared" si="61"/>
        <v>0</v>
      </c>
      <c r="M1553" s="2">
        <v>450</v>
      </c>
    </row>
    <row r="1554" spans="2:13" ht="12.75" hidden="1">
      <c r="B1554" s="143"/>
      <c r="H1554" s="5">
        <f t="shared" si="60"/>
        <v>0</v>
      </c>
      <c r="I1554" s="22">
        <f t="shared" si="61"/>
        <v>0</v>
      </c>
      <c r="M1554" s="2">
        <v>450</v>
      </c>
    </row>
    <row r="1555" spans="2:13" ht="12.75" hidden="1">
      <c r="B1555" s="143"/>
      <c r="H1555" s="5">
        <f t="shared" si="60"/>
        <v>0</v>
      </c>
      <c r="I1555" s="22">
        <f t="shared" si="61"/>
        <v>0</v>
      </c>
      <c r="M1555" s="2">
        <v>450</v>
      </c>
    </row>
    <row r="1556" spans="2:13" ht="12.75" hidden="1">
      <c r="B1556" s="143"/>
      <c r="H1556" s="5">
        <f t="shared" si="60"/>
        <v>0</v>
      </c>
      <c r="I1556" s="22">
        <f t="shared" si="61"/>
        <v>0</v>
      </c>
      <c r="M1556" s="2">
        <v>450</v>
      </c>
    </row>
    <row r="1557" spans="2:13" ht="12.75" hidden="1">
      <c r="B1557" s="143"/>
      <c r="H1557" s="5">
        <f t="shared" si="60"/>
        <v>0</v>
      </c>
      <c r="I1557" s="22">
        <f t="shared" si="61"/>
        <v>0</v>
      </c>
      <c r="M1557" s="2">
        <v>450</v>
      </c>
    </row>
    <row r="1558" spans="2:13" ht="12.75" hidden="1">
      <c r="B1558" s="143"/>
      <c r="H1558" s="5">
        <f t="shared" si="60"/>
        <v>0</v>
      </c>
      <c r="I1558" s="22">
        <f t="shared" si="61"/>
        <v>0</v>
      </c>
      <c r="M1558" s="2">
        <v>450</v>
      </c>
    </row>
    <row r="1559" spans="2:13" ht="12.75" hidden="1">
      <c r="B1559" s="143"/>
      <c r="H1559" s="5">
        <f t="shared" si="60"/>
        <v>0</v>
      </c>
      <c r="I1559" s="22">
        <f t="shared" si="61"/>
        <v>0</v>
      </c>
      <c r="M1559" s="2">
        <v>450</v>
      </c>
    </row>
    <row r="1560" spans="2:13" ht="12.75" hidden="1">
      <c r="B1560" s="143"/>
      <c r="H1560" s="5">
        <f t="shared" si="60"/>
        <v>0</v>
      </c>
      <c r="I1560" s="22">
        <f t="shared" si="61"/>
        <v>0</v>
      </c>
      <c r="M1560" s="2">
        <v>450</v>
      </c>
    </row>
    <row r="1561" spans="2:13" ht="12.75" hidden="1">
      <c r="B1561" s="143"/>
      <c r="H1561" s="5">
        <f t="shared" si="60"/>
        <v>0</v>
      </c>
      <c r="I1561" s="22">
        <f t="shared" si="61"/>
        <v>0</v>
      </c>
      <c r="M1561" s="2">
        <v>450</v>
      </c>
    </row>
    <row r="1562" spans="2:13" ht="12.75" hidden="1">
      <c r="B1562" s="143"/>
      <c r="H1562" s="5">
        <f t="shared" si="60"/>
        <v>0</v>
      </c>
      <c r="I1562" s="22">
        <f t="shared" si="61"/>
        <v>0</v>
      </c>
      <c r="M1562" s="2">
        <v>450</v>
      </c>
    </row>
    <row r="1563" spans="2:13" ht="12.75" hidden="1">
      <c r="B1563" s="143"/>
      <c r="H1563" s="5">
        <f t="shared" si="60"/>
        <v>0</v>
      </c>
      <c r="I1563" s="22">
        <f t="shared" si="61"/>
        <v>0</v>
      </c>
      <c r="M1563" s="2">
        <v>450</v>
      </c>
    </row>
    <row r="1564" spans="2:13" ht="12.75" hidden="1">
      <c r="B1564" s="143"/>
      <c r="H1564" s="5">
        <f t="shared" si="60"/>
        <v>0</v>
      </c>
      <c r="I1564" s="22">
        <f t="shared" si="61"/>
        <v>0</v>
      </c>
      <c r="M1564" s="2">
        <v>450</v>
      </c>
    </row>
    <row r="1565" spans="2:13" ht="12.75" hidden="1">
      <c r="B1565" s="143"/>
      <c r="H1565" s="5">
        <f t="shared" si="60"/>
        <v>0</v>
      </c>
      <c r="I1565" s="22">
        <f t="shared" si="61"/>
        <v>0</v>
      </c>
      <c r="M1565" s="2">
        <v>450</v>
      </c>
    </row>
    <row r="1566" spans="2:13" ht="12.75" hidden="1">
      <c r="B1566" s="143"/>
      <c r="H1566" s="5">
        <f t="shared" si="60"/>
        <v>0</v>
      </c>
      <c r="I1566" s="22">
        <f t="shared" si="61"/>
        <v>0</v>
      </c>
      <c r="M1566" s="2">
        <v>450</v>
      </c>
    </row>
    <row r="1567" spans="2:13" ht="12.75" hidden="1">
      <c r="B1567" s="143"/>
      <c r="H1567" s="5">
        <f aca="true" t="shared" si="62" ref="H1567:H1630">H1566-B1567</f>
        <v>0</v>
      </c>
      <c r="I1567" s="22">
        <f aca="true" t="shared" si="63" ref="I1567:I1630">+B1567/M1567</f>
        <v>0</v>
      </c>
      <c r="M1567" s="2">
        <v>450</v>
      </c>
    </row>
    <row r="1568" spans="2:13" ht="12.75" hidden="1">
      <c r="B1568" s="143"/>
      <c r="H1568" s="5">
        <f t="shared" si="62"/>
        <v>0</v>
      </c>
      <c r="I1568" s="22">
        <f t="shared" si="63"/>
        <v>0</v>
      </c>
      <c r="M1568" s="2">
        <v>450</v>
      </c>
    </row>
    <row r="1569" spans="2:13" ht="12.75" hidden="1">
      <c r="B1569" s="143"/>
      <c r="H1569" s="5">
        <f t="shared" si="62"/>
        <v>0</v>
      </c>
      <c r="I1569" s="22">
        <f t="shared" si="63"/>
        <v>0</v>
      </c>
      <c r="M1569" s="2">
        <v>450</v>
      </c>
    </row>
    <row r="1570" spans="2:13" ht="12.75" hidden="1">
      <c r="B1570" s="143"/>
      <c r="H1570" s="5">
        <f t="shared" si="62"/>
        <v>0</v>
      </c>
      <c r="I1570" s="22">
        <f t="shared" si="63"/>
        <v>0</v>
      </c>
      <c r="M1570" s="2">
        <v>450</v>
      </c>
    </row>
    <row r="1571" spans="2:13" ht="12.75" hidden="1">
      <c r="B1571" s="143"/>
      <c r="H1571" s="5">
        <f t="shared" si="62"/>
        <v>0</v>
      </c>
      <c r="I1571" s="22">
        <f t="shared" si="63"/>
        <v>0</v>
      </c>
      <c r="M1571" s="2">
        <v>450</v>
      </c>
    </row>
    <row r="1572" spans="2:13" ht="12.75" hidden="1">
      <c r="B1572" s="143"/>
      <c r="H1572" s="5">
        <f t="shared" si="62"/>
        <v>0</v>
      </c>
      <c r="I1572" s="22">
        <f t="shared" si="63"/>
        <v>0</v>
      </c>
      <c r="M1572" s="2">
        <v>450</v>
      </c>
    </row>
    <row r="1573" spans="2:13" ht="12.75" hidden="1">
      <c r="B1573" s="143"/>
      <c r="H1573" s="5">
        <f t="shared" si="62"/>
        <v>0</v>
      </c>
      <c r="I1573" s="22">
        <f t="shared" si="63"/>
        <v>0</v>
      </c>
      <c r="M1573" s="2">
        <v>450</v>
      </c>
    </row>
    <row r="1574" spans="2:13" ht="12.75" hidden="1">
      <c r="B1574" s="143"/>
      <c r="H1574" s="5">
        <f t="shared" si="62"/>
        <v>0</v>
      </c>
      <c r="I1574" s="22">
        <f t="shared" si="63"/>
        <v>0</v>
      </c>
      <c r="M1574" s="2">
        <v>450</v>
      </c>
    </row>
    <row r="1575" spans="2:13" ht="12.75" hidden="1">
      <c r="B1575" s="143"/>
      <c r="H1575" s="5">
        <f t="shared" si="62"/>
        <v>0</v>
      </c>
      <c r="I1575" s="22">
        <f t="shared" si="63"/>
        <v>0</v>
      </c>
      <c r="M1575" s="2">
        <v>450</v>
      </c>
    </row>
    <row r="1576" spans="2:13" ht="12.75" hidden="1">
      <c r="B1576" s="143"/>
      <c r="H1576" s="5">
        <f t="shared" si="62"/>
        <v>0</v>
      </c>
      <c r="I1576" s="22">
        <f t="shared" si="63"/>
        <v>0</v>
      </c>
      <c r="M1576" s="2">
        <v>450</v>
      </c>
    </row>
    <row r="1577" spans="2:13" ht="12.75" hidden="1">
      <c r="B1577" s="143"/>
      <c r="H1577" s="5">
        <f t="shared" si="62"/>
        <v>0</v>
      </c>
      <c r="I1577" s="22">
        <f t="shared" si="63"/>
        <v>0</v>
      </c>
      <c r="M1577" s="2">
        <v>450</v>
      </c>
    </row>
    <row r="1578" spans="2:13" ht="12.75" hidden="1">
      <c r="B1578" s="143"/>
      <c r="H1578" s="5">
        <f t="shared" si="62"/>
        <v>0</v>
      </c>
      <c r="I1578" s="22">
        <f t="shared" si="63"/>
        <v>0</v>
      </c>
      <c r="M1578" s="2">
        <v>450</v>
      </c>
    </row>
    <row r="1579" spans="2:13" ht="12.75" hidden="1">
      <c r="B1579" s="143"/>
      <c r="H1579" s="5">
        <f t="shared" si="62"/>
        <v>0</v>
      </c>
      <c r="I1579" s="22">
        <f t="shared" si="63"/>
        <v>0</v>
      </c>
      <c r="M1579" s="2">
        <v>450</v>
      </c>
    </row>
    <row r="1580" spans="2:13" ht="12.75" hidden="1">
      <c r="B1580" s="143"/>
      <c r="H1580" s="5">
        <f t="shared" si="62"/>
        <v>0</v>
      </c>
      <c r="I1580" s="22">
        <f t="shared" si="63"/>
        <v>0</v>
      </c>
      <c r="M1580" s="2">
        <v>450</v>
      </c>
    </row>
    <row r="1581" spans="2:13" ht="12.75" hidden="1">
      <c r="B1581" s="143"/>
      <c r="H1581" s="5">
        <f t="shared" si="62"/>
        <v>0</v>
      </c>
      <c r="I1581" s="22">
        <f t="shared" si="63"/>
        <v>0</v>
      </c>
      <c r="M1581" s="2">
        <v>450</v>
      </c>
    </row>
    <row r="1582" spans="2:13" ht="12.75" hidden="1">
      <c r="B1582" s="143"/>
      <c r="H1582" s="5">
        <f t="shared" si="62"/>
        <v>0</v>
      </c>
      <c r="I1582" s="22">
        <f t="shared" si="63"/>
        <v>0</v>
      </c>
      <c r="M1582" s="2">
        <v>450</v>
      </c>
    </row>
    <row r="1583" spans="2:13" ht="12.75" hidden="1">
      <c r="B1583" s="143"/>
      <c r="H1583" s="5">
        <f t="shared" si="62"/>
        <v>0</v>
      </c>
      <c r="I1583" s="22">
        <f t="shared" si="63"/>
        <v>0</v>
      </c>
      <c r="M1583" s="2">
        <v>450</v>
      </c>
    </row>
    <row r="1584" spans="2:13" ht="12.75" hidden="1">
      <c r="B1584" s="143"/>
      <c r="H1584" s="5">
        <f t="shared" si="62"/>
        <v>0</v>
      </c>
      <c r="I1584" s="22">
        <f t="shared" si="63"/>
        <v>0</v>
      </c>
      <c r="M1584" s="2">
        <v>450</v>
      </c>
    </row>
    <row r="1585" spans="2:13" ht="12.75" hidden="1">
      <c r="B1585" s="143"/>
      <c r="H1585" s="5">
        <f t="shared" si="62"/>
        <v>0</v>
      </c>
      <c r="I1585" s="22">
        <f t="shared" si="63"/>
        <v>0</v>
      </c>
      <c r="M1585" s="2">
        <v>450</v>
      </c>
    </row>
    <row r="1586" spans="2:13" ht="12.75" hidden="1">
      <c r="B1586" s="143"/>
      <c r="H1586" s="5">
        <f t="shared" si="62"/>
        <v>0</v>
      </c>
      <c r="I1586" s="22">
        <f t="shared" si="63"/>
        <v>0</v>
      </c>
      <c r="M1586" s="2">
        <v>450</v>
      </c>
    </row>
    <row r="1587" spans="2:13" ht="12.75" hidden="1">
      <c r="B1587" s="143"/>
      <c r="H1587" s="5">
        <f t="shared" si="62"/>
        <v>0</v>
      </c>
      <c r="I1587" s="22">
        <f t="shared" si="63"/>
        <v>0</v>
      </c>
      <c r="M1587" s="2">
        <v>450</v>
      </c>
    </row>
    <row r="1588" spans="2:13" ht="12.75" hidden="1">
      <c r="B1588" s="143"/>
      <c r="H1588" s="5">
        <f t="shared" si="62"/>
        <v>0</v>
      </c>
      <c r="I1588" s="22">
        <f t="shared" si="63"/>
        <v>0</v>
      </c>
      <c r="M1588" s="2">
        <v>450</v>
      </c>
    </row>
    <row r="1589" spans="2:13" ht="12.75" hidden="1">
      <c r="B1589" s="143"/>
      <c r="H1589" s="5">
        <f t="shared" si="62"/>
        <v>0</v>
      </c>
      <c r="I1589" s="22">
        <f t="shared" si="63"/>
        <v>0</v>
      </c>
      <c r="M1589" s="2">
        <v>450</v>
      </c>
    </row>
    <row r="1590" spans="2:13" ht="12.75" hidden="1">
      <c r="B1590" s="143"/>
      <c r="H1590" s="5">
        <f t="shared" si="62"/>
        <v>0</v>
      </c>
      <c r="I1590" s="22">
        <f t="shared" si="63"/>
        <v>0</v>
      </c>
      <c r="M1590" s="2">
        <v>450</v>
      </c>
    </row>
    <row r="1591" spans="2:13" ht="12.75" hidden="1">
      <c r="B1591" s="143"/>
      <c r="H1591" s="5">
        <f t="shared" si="62"/>
        <v>0</v>
      </c>
      <c r="I1591" s="22">
        <f t="shared" si="63"/>
        <v>0</v>
      </c>
      <c r="M1591" s="2">
        <v>450</v>
      </c>
    </row>
    <row r="1592" spans="2:13" ht="12.75" hidden="1">
      <c r="B1592" s="143"/>
      <c r="H1592" s="5">
        <f t="shared" si="62"/>
        <v>0</v>
      </c>
      <c r="I1592" s="22">
        <f t="shared" si="63"/>
        <v>0</v>
      </c>
      <c r="M1592" s="2">
        <v>450</v>
      </c>
    </row>
    <row r="1593" spans="2:13" ht="12.75" hidden="1">
      <c r="B1593" s="143"/>
      <c r="H1593" s="5">
        <f t="shared" si="62"/>
        <v>0</v>
      </c>
      <c r="I1593" s="22">
        <f t="shared" si="63"/>
        <v>0</v>
      </c>
      <c r="M1593" s="2">
        <v>450</v>
      </c>
    </row>
    <row r="1594" spans="2:13" ht="12.75" hidden="1">
      <c r="B1594" s="143"/>
      <c r="H1594" s="5">
        <f t="shared" si="62"/>
        <v>0</v>
      </c>
      <c r="I1594" s="22">
        <f t="shared" si="63"/>
        <v>0</v>
      </c>
      <c r="M1594" s="2">
        <v>450</v>
      </c>
    </row>
    <row r="1595" spans="2:13" ht="12.75" hidden="1">
      <c r="B1595" s="143"/>
      <c r="H1595" s="5">
        <f t="shared" si="62"/>
        <v>0</v>
      </c>
      <c r="I1595" s="22">
        <f t="shared" si="63"/>
        <v>0</v>
      </c>
      <c r="M1595" s="2">
        <v>450</v>
      </c>
    </row>
    <row r="1596" spans="2:13" ht="12.75" hidden="1">
      <c r="B1596" s="143"/>
      <c r="H1596" s="5">
        <f t="shared" si="62"/>
        <v>0</v>
      </c>
      <c r="I1596" s="22">
        <f t="shared" si="63"/>
        <v>0</v>
      </c>
      <c r="M1596" s="2">
        <v>450</v>
      </c>
    </row>
    <row r="1597" spans="2:13" ht="12.75" hidden="1">
      <c r="B1597" s="143"/>
      <c r="H1597" s="5">
        <f t="shared" si="62"/>
        <v>0</v>
      </c>
      <c r="I1597" s="22">
        <f t="shared" si="63"/>
        <v>0</v>
      </c>
      <c r="M1597" s="2">
        <v>450</v>
      </c>
    </row>
    <row r="1598" spans="2:13" ht="12.75" hidden="1">
      <c r="B1598" s="143"/>
      <c r="H1598" s="5">
        <f t="shared" si="62"/>
        <v>0</v>
      </c>
      <c r="I1598" s="22">
        <f t="shared" si="63"/>
        <v>0</v>
      </c>
      <c r="M1598" s="2">
        <v>450</v>
      </c>
    </row>
    <row r="1599" spans="2:13" ht="12.75" hidden="1">
      <c r="B1599" s="143"/>
      <c r="H1599" s="5">
        <f t="shared" si="62"/>
        <v>0</v>
      </c>
      <c r="I1599" s="22">
        <f t="shared" si="63"/>
        <v>0</v>
      </c>
      <c r="M1599" s="2">
        <v>450</v>
      </c>
    </row>
    <row r="1600" spans="2:13" ht="12.75" hidden="1">
      <c r="B1600" s="143"/>
      <c r="H1600" s="5">
        <f t="shared" si="62"/>
        <v>0</v>
      </c>
      <c r="I1600" s="22">
        <f t="shared" si="63"/>
        <v>0</v>
      </c>
      <c r="M1600" s="2">
        <v>450</v>
      </c>
    </row>
    <row r="1601" spans="2:13" ht="12.75" hidden="1">
      <c r="B1601" s="143"/>
      <c r="H1601" s="5">
        <f t="shared" si="62"/>
        <v>0</v>
      </c>
      <c r="I1601" s="22">
        <f t="shared" si="63"/>
        <v>0</v>
      </c>
      <c r="M1601" s="2">
        <v>450</v>
      </c>
    </row>
    <row r="1602" spans="2:13" ht="12.75" hidden="1">
      <c r="B1602" s="143"/>
      <c r="H1602" s="5">
        <f t="shared" si="62"/>
        <v>0</v>
      </c>
      <c r="I1602" s="22">
        <f t="shared" si="63"/>
        <v>0</v>
      </c>
      <c r="M1602" s="2">
        <v>450</v>
      </c>
    </row>
    <row r="1603" spans="2:13" ht="12.75" hidden="1">
      <c r="B1603" s="143"/>
      <c r="H1603" s="5">
        <f t="shared" si="62"/>
        <v>0</v>
      </c>
      <c r="I1603" s="22">
        <f t="shared" si="63"/>
        <v>0</v>
      </c>
      <c r="M1603" s="2">
        <v>450</v>
      </c>
    </row>
    <row r="1604" spans="2:13" ht="12.75" hidden="1">
      <c r="B1604" s="143"/>
      <c r="H1604" s="5">
        <f t="shared" si="62"/>
        <v>0</v>
      </c>
      <c r="I1604" s="22">
        <f t="shared" si="63"/>
        <v>0</v>
      </c>
      <c r="M1604" s="2">
        <v>450</v>
      </c>
    </row>
    <row r="1605" spans="2:13" ht="12.75" hidden="1">
      <c r="B1605" s="143"/>
      <c r="H1605" s="5">
        <f t="shared" si="62"/>
        <v>0</v>
      </c>
      <c r="I1605" s="22">
        <f t="shared" si="63"/>
        <v>0</v>
      </c>
      <c r="M1605" s="2">
        <v>450</v>
      </c>
    </row>
    <row r="1606" spans="2:13" ht="12.75" hidden="1">
      <c r="B1606" s="143"/>
      <c r="H1606" s="5">
        <f t="shared" si="62"/>
        <v>0</v>
      </c>
      <c r="I1606" s="22">
        <f t="shared" si="63"/>
        <v>0</v>
      </c>
      <c r="M1606" s="2">
        <v>450</v>
      </c>
    </row>
    <row r="1607" spans="2:13" ht="12.75" hidden="1">
      <c r="B1607" s="143"/>
      <c r="H1607" s="5">
        <f t="shared" si="62"/>
        <v>0</v>
      </c>
      <c r="I1607" s="22">
        <f t="shared" si="63"/>
        <v>0</v>
      </c>
      <c r="M1607" s="2">
        <v>450</v>
      </c>
    </row>
    <row r="1608" spans="2:13" ht="12.75" hidden="1">
      <c r="B1608" s="143"/>
      <c r="H1608" s="5">
        <f t="shared" si="62"/>
        <v>0</v>
      </c>
      <c r="I1608" s="22">
        <f t="shared" si="63"/>
        <v>0</v>
      </c>
      <c r="M1608" s="2">
        <v>450</v>
      </c>
    </row>
    <row r="1609" spans="2:13" ht="12.75" hidden="1">
      <c r="B1609" s="143"/>
      <c r="H1609" s="5">
        <f t="shared" si="62"/>
        <v>0</v>
      </c>
      <c r="I1609" s="22">
        <f t="shared" si="63"/>
        <v>0</v>
      </c>
      <c r="M1609" s="2">
        <v>450</v>
      </c>
    </row>
    <row r="1610" spans="2:13" ht="12.75" hidden="1">
      <c r="B1610" s="143"/>
      <c r="H1610" s="5">
        <f t="shared" si="62"/>
        <v>0</v>
      </c>
      <c r="I1610" s="22">
        <f t="shared" si="63"/>
        <v>0</v>
      </c>
      <c r="M1610" s="2">
        <v>450</v>
      </c>
    </row>
    <row r="1611" spans="2:13" ht="12.75" hidden="1">
      <c r="B1611" s="143"/>
      <c r="H1611" s="5">
        <f t="shared" si="62"/>
        <v>0</v>
      </c>
      <c r="I1611" s="22">
        <f t="shared" si="63"/>
        <v>0</v>
      </c>
      <c r="M1611" s="2">
        <v>450</v>
      </c>
    </row>
    <row r="1612" spans="2:13" ht="12.75" hidden="1">
      <c r="B1612" s="143"/>
      <c r="H1612" s="5">
        <f t="shared" si="62"/>
        <v>0</v>
      </c>
      <c r="I1612" s="22">
        <f t="shared" si="63"/>
        <v>0</v>
      </c>
      <c r="M1612" s="2">
        <v>450</v>
      </c>
    </row>
    <row r="1613" spans="2:13" ht="12.75" hidden="1">
      <c r="B1613" s="143"/>
      <c r="H1613" s="5">
        <f t="shared" si="62"/>
        <v>0</v>
      </c>
      <c r="I1613" s="22">
        <f t="shared" si="63"/>
        <v>0</v>
      </c>
      <c r="M1613" s="2">
        <v>450</v>
      </c>
    </row>
    <row r="1614" spans="2:13" ht="12.75" hidden="1">
      <c r="B1614" s="143"/>
      <c r="H1614" s="5">
        <f t="shared" si="62"/>
        <v>0</v>
      </c>
      <c r="I1614" s="22">
        <f t="shared" si="63"/>
        <v>0</v>
      </c>
      <c r="M1614" s="2">
        <v>450</v>
      </c>
    </row>
    <row r="1615" spans="2:13" ht="12.75" hidden="1">
      <c r="B1615" s="143"/>
      <c r="H1615" s="5">
        <f t="shared" si="62"/>
        <v>0</v>
      </c>
      <c r="I1615" s="22">
        <f t="shared" si="63"/>
        <v>0</v>
      </c>
      <c r="M1615" s="2">
        <v>450</v>
      </c>
    </row>
    <row r="1616" spans="2:13" ht="12.75" hidden="1">
      <c r="B1616" s="143"/>
      <c r="H1616" s="5">
        <f t="shared" si="62"/>
        <v>0</v>
      </c>
      <c r="I1616" s="22">
        <f t="shared" si="63"/>
        <v>0</v>
      </c>
      <c r="M1616" s="2">
        <v>450</v>
      </c>
    </row>
    <row r="1617" spans="2:13" ht="12.75" hidden="1">
      <c r="B1617" s="143"/>
      <c r="H1617" s="5">
        <f t="shared" si="62"/>
        <v>0</v>
      </c>
      <c r="I1617" s="22">
        <f t="shared" si="63"/>
        <v>0</v>
      </c>
      <c r="M1617" s="2">
        <v>450</v>
      </c>
    </row>
    <row r="1618" spans="2:13" ht="12.75" hidden="1">
      <c r="B1618" s="143"/>
      <c r="H1618" s="5">
        <f t="shared" si="62"/>
        <v>0</v>
      </c>
      <c r="I1618" s="22">
        <f t="shared" si="63"/>
        <v>0</v>
      </c>
      <c r="M1618" s="2">
        <v>450</v>
      </c>
    </row>
    <row r="1619" spans="2:13" ht="12.75" hidden="1">
      <c r="B1619" s="143"/>
      <c r="H1619" s="5">
        <f t="shared" si="62"/>
        <v>0</v>
      </c>
      <c r="I1619" s="22">
        <f t="shared" si="63"/>
        <v>0</v>
      </c>
      <c r="M1619" s="2">
        <v>450</v>
      </c>
    </row>
    <row r="1620" spans="2:13" ht="12.75" hidden="1">
      <c r="B1620" s="143"/>
      <c r="H1620" s="5">
        <f t="shared" si="62"/>
        <v>0</v>
      </c>
      <c r="I1620" s="22">
        <f t="shared" si="63"/>
        <v>0</v>
      </c>
      <c r="M1620" s="2">
        <v>450</v>
      </c>
    </row>
    <row r="1621" spans="2:13" ht="12.75" hidden="1">
      <c r="B1621" s="143"/>
      <c r="H1621" s="5">
        <f t="shared" si="62"/>
        <v>0</v>
      </c>
      <c r="I1621" s="22">
        <f t="shared" si="63"/>
        <v>0</v>
      </c>
      <c r="M1621" s="2">
        <v>450</v>
      </c>
    </row>
    <row r="1622" spans="2:13" ht="12.75" hidden="1">
      <c r="B1622" s="143"/>
      <c r="H1622" s="5">
        <f t="shared" si="62"/>
        <v>0</v>
      </c>
      <c r="I1622" s="22">
        <f t="shared" si="63"/>
        <v>0</v>
      </c>
      <c r="M1622" s="2">
        <v>450</v>
      </c>
    </row>
    <row r="1623" spans="2:13" ht="12.75" hidden="1">
      <c r="B1623" s="143"/>
      <c r="H1623" s="5">
        <f t="shared" si="62"/>
        <v>0</v>
      </c>
      <c r="I1623" s="22">
        <f t="shared" si="63"/>
        <v>0</v>
      </c>
      <c r="M1623" s="2">
        <v>450</v>
      </c>
    </row>
    <row r="1624" spans="2:13" ht="12.75" hidden="1">
      <c r="B1624" s="143"/>
      <c r="H1624" s="5">
        <f t="shared" si="62"/>
        <v>0</v>
      </c>
      <c r="I1624" s="22">
        <f t="shared" si="63"/>
        <v>0</v>
      </c>
      <c r="M1624" s="2">
        <v>450</v>
      </c>
    </row>
    <row r="1625" spans="2:13" ht="12.75" hidden="1">
      <c r="B1625" s="143"/>
      <c r="H1625" s="5">
        <f t="shared" si="62"/>
        <v>0</v>
      </c>
      <c r="I1625" s="22">
        <f t="shared" si="63"/>
        <v>0</v>
      </c>
      <c r="M1625" s="2">
        <v>450</v>
      </c>
    </row>
    <row r="1626" spans="2:13" ht="12.75" hidden="1">
      <c r="B1626" s="143"/>
      <c r="H1626" s="5">
        <f t="shared" si="62"/>
        <v>0</v>
      </c>
      <c r="I1626" s="22">
        <f t="shared" si="63"/>
        <v>0</v>
      </c>
      <c r="M1626" s="2">
        <v>450</v>
      </c>
    </row>
    <row r="1627" spans="2:13" ht="12.75" hidden="1">
      <c r="B1627" s="143"/>
      <c r="H1627" s="5">
        <f t="shared" si="62"/>
        <v>0</v>
      </c>
      <c r="I1627" s="22">
        <f t="shared" si="63"/>
        <v>0</v>
      </c>
      <c r="M1627" s="2">
        <v>450</v>
      </c>
    </row>
    <row r="1628" spans="2:13" ht="12.75" hidden="1">
      <c r="B1628" s="143"/>
      <c r="H1628" s="5">
        <f t="shared" si="62"/>
        <v>0</v>
      </c>
      <c r="I1628" s="22">
        <f t="shared" si="63"/>
        <v>0</v>
      </c>
      <c r="M1628" s="2">
        <v>450</v>
      </c>
    </row>
    <row r="1629" spans="2:13" ht="12.75" hidden="1">
      <c r="B1629" s="143"/>
      <c r="H1629" s="5">
        <f t="shared" si="62"/>
        <v>0</v>
      </c>
      <c r="I1629" s="22">
        <f t="shared" si="63"/>
        <v>0</v>
      </c>
      <c r="M1629" s="2">
        <v>450</v>
      </c>
    </row>
    <row r="1630" spans="2:13" ht="12.75" hidden="1">
      <c r="B1630" s="143"/>
      <c r="H1630" s="5">
        <f t="shared" si="62"/>
        <v>0</v>
      </c>
      <c r="I1630" s="22">
        <f t="shared" si="63"/>
        <v>0</v>
      </c>
      <c r="M1630" s="2">
        <v>450</v>
      </c>
    </row>
    <row r="1631" spans="2:13" ht="12.75" hidden="1">
      <c r="B1631" s="143"/>
      <c r="H1631" s="5">
        <f aca="true" t="shared" si="64" ref="H1631:H1694">H1630-B1631</f>
        <v>0</v>
      </c>
      <c r="I1631" s="22">
        <f aca="true" t="shared" si="65" ref="I1631:I1694">+B1631/M1631</f>
        <v>0</v>
      </c>
      <c r="M1631" s="2">
        <v>450</v>
      </c>
    </row>
    <row r="1632" spans="2:13" ht="12.75" hidden="1">
      <c r="B1632" s="143"/>
      <c r="H1632" s="5">
        <f t="shared" si="64"/>
        <v>0</v>
      </c>
      <c r="I1632" s="22">
        <f t="shared" si="65"/>
        <v>0</v>
      </c>
      <c r="M1632" s="2">
        <v>450</v>
      </c>
    </row>
    <row r="1633" spans="2:13" ht="12.75" hidden="1">
      <c r="B1633" s="143"/>
      <c r="H1633" s="5">
        <f t="shared" si="64"/>
        <v>0</v>
      </c>
      <c r="I1633" s="22">
        <f t="shared" si="65"/>
        <v>0</v>
      </c>
      <c r="M1633" s="2">
        <v>450</v>
      </c>
    </row>
    <row r="1634" spans="2:13" ht="12.75" hidden="1">
      <c r="B1634" s="143"/>
      <c r="H1634" s="5">
        <f t="shared" si="64"/>
        <v>0</v>
      </c>
      <c r="I1634" s="22">
        <f t="shared" si="65"/>
        <v>0</v>
      </c>
      <c r="M1634" s="2">
        <v>450</v>
      </c>
    </row>
    <row r="1635" spans="2:13" ht="12.75" hidden="1">
      <c r="B1635" s="143"/>
      <c r="H1635" s="5">
        <f t="shared" si="64"/>
        <v>0</v>
      </c>
      <c r="I1635" s="22">
        <f t="shared" si="65"/>
        <v>0</v>
      </c>
      <c r="M1635" s="2">
        <v>450</v>
      </c>
    </row>
    <row r="1636" spans="2:13" ht="12.75" hidden="1">
      <c r="B1636" s="143"/>
      <c r="H1636" s="5">
        <f t="shared" si="64"/>
        <v>0</v>
      </c>
      <c r="I1636" s="22">
        <f t="shared" si="65"/>
        <v>0</v>
      </c>
      <c r="M1636" s="2">
        <v>450</v>
      </c>
    </row>
    <row r="1637" spans="2:13" ht="12.75" hidden="1">
      <c r="B1637" s="143"/>
      <c r="H1637" s="5">
        <f t="shared" si="64"/>
        <v>0</v>
      </c>
      <c r="I1637" s="22">
        <f t="shared" si="65"/>
        <v>0</v>
      </c>
      <c r="M1637" s="2">
        <v>450</v>
      </c>
    </row>
    <row r="1638" spans="2:13" ht="12.75" hidden="1">
      <c r="B1638" s="143"/>
      <c r="H1638" s="5">
        <f t="shared" si="64"/>
        <v>0</v>
      </c>
      <c r="I1638" s="22">
        <f t="shared" si="65"/>
        <v>0</v>
      </c>
      <c r="M1638" s="2">
        <v>450</v>
      </c>
    </row>
    <row r="1639" spans="2:13" ht="12.75" hidden="1">
      <c r="B1639" s="143"/>
      <c r="H1639" s="5">
        <f t="shared" si="64"/>
        <v>0</v>
      </c>
      <c r="I1639" s="22">
        <f t="shared" si="65"/>
        <v>0</v>
      </c>
      <c r="M1639" s="2">
        <v>450</v>
      </c>
    </row>
    <row r="1640" spans="2:13" ht="12.75" hidden="1">
      <c r="B1640" s="143"/>
      <c r="H1640" s="5">
        <f t="shared" si="64"/>
        <v>0</v>
      </c>
      <c r="I1640" s="22">
        <f t="shared" si="65"/>
        <v>0</v>
      </c>
      <c r="M1640" s="2">
        <v>450</v>
      </c>
    </row>
    <row r="1641" spans="2:13" ht="12.75" hidden="1">
      <c r="B1641" s="143"/>
      <c r="H1641" s="5">
        <f t="shared" si="64"/>
        <v>0</v>
      </c>
      <c r="I1641" s="22">
        <f t="shared" si="65"/>
        <v>0</v>
      </c>
      <c r="M1641" s="2">
        <v>450</v>
      </c>
    </row>
    <row r="1642" spans="2:13" ht="12.75" hidden="1">
      <c r="B1642" s="143"/>
      <c r="H1642" s="5">
        <f t="shared" si="64"/>
        <v>0</v>
      </c>
      <c r="I1642" s="22">
        <f t="shared" si="65"/>
        <v>0</v>
      </c>
      <c r="M1642" s="2">
        <v>450</v>
      </c>
    </row>
    <row r="1643" spans="2:13" ht="12.75" hidden="1">
      <c r="B1643" s="143"/>
      <c r="H1643" s="5">
        <f t="shared" si="64"/>
        <v>0</v>
      </c>
      <c r="I1643" s="22">
        <f t="shared" si="65"/>
        <v>0</v>
      </c>
      <c r="M1643" s="2">
        <v>450</v>
      </c>
    </row>
    <row r="1644" spans="2:13" ht="12.75" hidden="1">
      <c r="B1644" s="143"/>
      <c r="H1644" s="5">
        <f t="shared" si="64"/>
        <v>0</v>
      </c>
      <c r="I1644" s="22">
        <f t="shared" si="65"/>
        <v>0</v>
      </c>
      <c r="M1644" s="2">
        <v>450</v>
      </c>
    </row>
    <row r="1645" spans="2:13" ht="12.75" hidden="1">
      <c r="B1645" s="143"/>
      <c r="H1645" s="5">
        <f t="shared" si="64"/>
        <v>0</v>
      </c>
      <c r="I1645" s="22">
        <f t="shared" si="65"/>
        <v>0</v>
      </c>
      <c r="M1645" s="2">
        <v>450</v>
      </c>
    </row>
    <row r="1646" spans="2:13" ht="12.75" hidden="1">
      <c r="B1646" s="143"/>
      <c r="H1646" s="5">
        <f t="shared" si="64"/>
        <v>0</v>
      </c>
      <c r="I1646" s="22">
        <f t="shared" si="65"/>
        <v>0</v>
      </c>
      <c r="M1646" s="2">
        <v>450</v>
      </c>
    </row>
    <row r="1647" spans="2:13" ht="12.75" hidden="1">
      <c r="B1647" s="143"/>
      <c r="H1647" s="5">
        <f t="shared" si="64"/>
        <v>0</v>
      </c>
      <c r="I1647" s="22">
        <f t="shared" si="65"/>
        <v>0</v>
      </c>
      <c r="M1647" s="2">
        <v>450</v>
      </c>
    </row>
    <row r="1648" spans="2:13" ht="12.75" hidden="1">
      <c r="B1648" s="143"/>
      <c r="H1648" s="5">
        <f t="shared" si="64"/>
        <v>0</v>
      </c>
      <c r="I1648" s="22">
        <f t="shared" si="65"/>
        <v>0</v>
      </c>
      <c r="M1648" s="2">
        <v>450</v>
      </c>
    </row>
    <row r="1649" spans="2:13" ht="12.75" hidden="1">
      <c r="B1649" s="143"/>
      <c r="H1649" s="5">
        <f t="shared" si="64"/>
        <v>0</v>
      </c>
      <c r="I1649" s="22">
        <f t="shared" si="65"/>
        <v>0</v>
      </c>
      <c r="M1649" s="2">
        <v>450</v>
      </c>
    </row>
    <row r="1650" spans="2:13" ht="12.75" hidden="1">
      <c r="B1650" s="143"/>
      <c r="H1650" s="5">
        <f t="shared" si="64"/>
        <v>0</v>
      </c>
      <c r="I1650" s="22">
        <f t="shared" si="65"/>
        <v>0</v>
      </c>
      <c r="M1650" s="2">
        <v>450</v>
      </c>
    </row>
    <row r="1651" spans="2:13" ht="12.75" hidden="1">
      <c r="B1651" s="143"/>
      <c r="H1651" s="5">
        <f t="shared" si="64"/>
        <v>0</v>
      </c>
      <c r="I1651" s="22">
        <f t="shared" si="65"/>
        <v>0</v>
      </c>
      <c r="M1651" s="2">
        <v>450</v>
      </c>
    </row>
    <row r="1652" spans="2:13" ht="12.75" hidden="1">
      <c r="B1652" s="143"/>
      <c r="H1652" s="5">
        <f t="shared" si="64"/>
        <v>0</v>
      </c>
      <c r="I1652" s="22">
        <f t="shared" si="65"/>
        <v>0</v>
      </c>
      <c r="M1652" s="2">
        <v>450</v>
      </c>
    </row>
    <row r="1653" spans="2:13" ht="12.75" hidden="1">
      <c r="B1653" s="143"/>
      <c r="H1653" s="5">
        <f t="shared" si="64"/>
        <v>0</v>
      </c>
      <c r="I1653" s="22">
        <f t="shared" si="65"/>
        <v>0</v>
      </c>
      <c r="M1653" s="2">
        <v>450</v>
      </c>
    </row>
    <row r="1654" spans="2:13" ht="12.75" hidden="1">
      <c r="B1654" s="143"/>
      <c r="H1654" s="5">
        <f t="shared" si="64"/>
        <v>0</v>
      </c>
      <c r="I1654" s="22">
        <f t="shared" si="65"/>
        <v>0</v>
      </c>
      <c r="M1654" s="2">
        <v>450</v>
      </c>
    </row>
    <row r="1655" spans="2:13" ht="12.75" hidden="1">
      <c r="B1655" s="143"/>
      <c r="H1655" s="5">
        <f t="shared" si="64"/>
        <v>0</v>
      </c>
      <c r="I1655" s="22">
        <f t="shared" si="65"/>
        <v>0</v>
      </c>
      <c r="M1655" s="2">
        <v>450</v>
      </c>
    </row>
    <row r="1656" spans="2:13" ht="12.75" hidden="1">
      <c r="B1656" s="143"/>
      <c r="H1656" s="5">
        <f t="shared" si="64"/>
        <v>0</v>
      </c>
      <c r="I1656" s="22">
        <f t="shared" si="65"/>
        <v>0</v>
      </c>
      <c r="M1656" s="2">
        <v>450</v>
      </c>
    </row>
    <row r="1657" spans="2:13" ht="12.75" hidden="1">
      <c r="B1657" s="143"/>
      <c r="H1657" s="5">
        <f t="shared" si="64"/>
        <v>0</v>
      </c>
      <c r="I1657" s="22">
        <f t="shared" si="65"/>
        <v>0</v>
      </c>
      <c r="M1657" s="2">
        <v>450</v>
      </c>
    </row>
    <row r="1658" spans="2:13" ht="12.75" hidden="1">
      <c r="B1658" s="143"/>
      <c r="H1658" s="5">
        <f t="shared" si="64"/>
        <v>0</v>
      </c>
      <c r="I1658" s="22">
        <f t="shared" si="65"/>
        <v>0</v>
      </c>
      <c r="M1658" s="2">
        <v>450</v>
      </c>
    </row>
    <row r="1659" spans="2:13" ht="12.75" hidden="1">
      <c r="B1659" s="143"/>
      <c r="H1659" s="5">
        <f t="shared" si="64"/>
        <v>0</v>
      </c>
      <c r="I1659" s="22">
        <f t="shared" si="65"/>
        <v>0</v>
      </c>
      <c r="M1659" s="2">
        <v>450</v>
      </c>
    </row>
    <row r="1660" spans="2:13" ht="12.75" hidden="1">
      <c r="B1660" s="143"/>
      <c r="H1660" s="5">
        <f t="shared" si="64"/>
        <v>0</v>
      </c>
      <c r="I1660" s="22">
        <f t="shared" si="65"/>
        <v>0</v>
      </c>
      <c r="M1660" s="2">
        <v>450</v>
      </c>
    </row>
    <row r="1661" spans="2:13" ht="12.75" hidden="1">
      <c r="B1661" s="143"/>
      <c r="H1661" s="5">
        <f t="shared" si="64"/>
        <v>0</v>
      </c>
      <c r="I1661" s="22">
        <f t="shared" si="65"/>
        <v>0</v>
      </c>
      <c r="M1661" s="2">
        <v>450</v>
      </c>
    </row>
    <row r="1662" spans="2:13" ht="12.75" hidden="1">
      <c r="B1662" s="143"/>
      <c r="H1662" s="5">
        <f t="shared" si="64"/>
        <v>0</v>
      </c>
      <c r="I1662" s="22">
        <f t="shared" si="65"/>
        <v>0</v>
      </c>
      <c r="M1662" s="2">
        <v>450</v>
      </c>
    </row>
    <row r="1663" spans="2:13" ht="12.75" hidden="1">
      <c r="B1663" s="143"/>
      <c r="H1663" s="5">
        <f t="shared" si="64"/>
        <v>0</v>
      </c>
      <c r="I1663" s="22">
        <f t="shared" si="65"/>
        <v>0</v>
      </c>
      <c r="M1663" s="2">
        <v>450</v>
      </c>
    </row>
    <row r="1664" spans="2:13" ht="12.75" hidden="1">
      <c r="B1664" s="143"/>
      <c r="H1664" s="5">
        <f t="shared" si="64"/>
        <v>0</v>
      </c>
      <c r="I1664" s="22">
        <f t="shared" si="65"/>
        <v>0</v>
      </c>
      <c r="M1664" s="2">
        <v>450</v>
      </c>
    </row>
    <row r="1665" spans="2:13" ht="12.75" hidden="1">
      <c r="B1665" s="143"/>
      <c r="H1665" s="5">
        <f t="shared" si="64"/>
        <v>0</v>
      </c>
      <c r="I1665" s="22">
        <f t="shared" si="65"/>
        <v>0</v>
      </c>
      <c r="M1665" s="2">
        <v>450</v>
      </c>
    </row>
    <row r="1666" spans="2:13" ht="12.75" hidden="1">
      <c r="B1666" s="143"/>
      <c r="H1666" s="5">
        <f t="shared" si="64"/>
        <v>0</v>
      </c>
      <c r="I1666" s="22">
        <f t="shared" si="65"/>
        <v>0</v>
      </c>
      <c r="M1666" s="2">
        <v>450</v>
      </c>
    </row>
    <row r="1667" spans="2:13" ht="12.75" hidden="1">
      <c r="B1667" s="143"/>
      <c r="H1667" s="5">
        <f t="shared" si="64"/>
        <v>0</v>
      </c>
      <c r="I1667" s="22">
        <f t="shared" si="65"/>
        <v>0</v>
      </c>
      <c r="M1667" s="2">
        <v>450</v>
      </c>
    </row>
    <row r="1668" spans="2:13" ht="12.75" hidden="1">
      <c r="B1668" s="143"/>
      <c r="H1668" s="5">
        <f t="shared" si="64"/>
        <v>0</v>
      </c>
      <c r="I1668" s="22">
        <f t="shared" si="65"/>
        <v>0</v>
      </c>
      <c r="M1668" s="2">
        <v>450</v>
      </c>
    </row>
    <row r="1669" spans="2:13" ht="12.75" hidden="1">
      <c r="B1669" s="143"/>
      <c r="H1669" s="5">
        <f t="shared" si="64"/>
        <v>0</v>
      </c>
      <c r="I1669" s="22">
        <f t="shared" si="65"/>
        <v>0</v>
      </c>
      <c r="M1669" s="2">
        <v>450</v>
      </c>
    </row>
    <row r="1670" spans="2:13" ht="12.75" hidden="1">
      <c r="B1670" s="143"/>
      <c r="H1670" s="5">
        <f t="shared" si="64"/>
        <v>0</v>
      </c>
      <c r="I1670" s="22">
        <f t="shared" si="65"/>
        <v>0</v>
      </c>
      <c r="M1670" s="2">
        <v>450</v>
      </c>
    </row>
    <row r="1671" spans="2:13" ht="12.75" hidden="1">
      <c r="B1671" s="143"/>
      <c r="H1671" s="5">
        <f t="shared" si="64"/>
        <v>0</v>
      </c>
      <c r="I1671" s="22">
        <f t="shared" si="65"/>
        <v>0</v>
      </c>
      <c r="M1671" s="2">
        <v>450</v>
      </c>
    </row>
    <row r="1672" spans="2:13" ht="12.75" hidden="1">
      <c r="B1672" s="143"/>
      <c r="H1672" s="5">
        <f t="shared" si="64"/>
        <v>0</v>
      </c>
      <c r="I1672" s="22">
        <f t="shared" si="65"/>
        <v>0</v>
      </c>
      <c r="M1672" s="2">
        <v>450</v>
      </c>
    </row>
    <row r="1673" spans="2:13" ht="12.75" hidden="1">
      <c r="B1673" s="143"/>
      <c r="H1673" s="5">
        <f t="shared" si="64"/>
        <v>0</v>
      </c>
      <c r="I1673" s="22">
        <f t="shared" si="65"/>
        <v>0</v>
      </c>
      <c r="M1673" s="2">
        <v>450</v>
      </c>
    </row>
    <row r="1674" spans="2:13" ht="12.75" hidden="1">
      <c r="B1674" s="143"/>
      <c r="H1674" s="5">
        <f t="shared" si="64"/>
        <v>0</v>
      </c>
      <c r="I1674" s="22">
        <f t="shared" si="65"/>
        <v>0</v>
      </c>
      <c r="M1674" s="2">
        <v>450</v>
      </c>
    </row>
    <row r="1675" spans="2:13" ht="12.75" hidden="1">
      <c r="B1675" s="143"/>
      <c r="H1675" s="5">
        <f t="shared" si="64"/>
        <v>0</v>
      </c>
      <c r="I1675" s="22">
        <f t="shared" si="65"/>
        <v>0</v>
      </c>
      <c r="M1675" s="2">
        <v>450</v>
      </c>
    </row>
    <row r="1676" spans="2:13" ht="12.75" hidden="1">
      <c r="B1676" s="143"/>
      <c r="H1676" s="5">
        <f t="shared" si="64"/>
        <v>0</v>
      </c>
      <c r="I1676" s="22">
        <f t="shared" si="65"/>
        <v>0</v>
      </c>
      <c r="M1676" s="2">
        <v>450</v>
      </c>
    </row>
    <row r="1677" spans="2:13" ht="12.75" hidden="1">
      <c r="B1677" s="143"/>
      <c r="H1677" s="5">
        <f t="shared" si="64"/>
        <v>0</v>
      </c>
      <c r="I1677" s="22">
        <f t="shared" si="65"/>
        <v>0</v>
      </c>
      <c r="M1677" s="2">
        <v>450</v>
      </c>
    </row>
    <row r="1678" spans="2:13" ht="12.75" hidden="1">
      <c r="B1678" s="143"/>
      <c r="H1678" s="5">
        <f t="shared" si="64"/>
        <v>0</v>
      </c>
      <c r="I1678" s="22">
        <f t="shared" si="65"/>
        <v>0</v>
      </c>
      <c r="M1678" s="2">
        <v>450</v>
      </c>
    </row>
    <row r="1679" spans="2:13" ht="12.75" hidden="1">
      <c r="B1679" s="143"/>
      <c r="H1679" s="5">
        <f t="shared" si="64"/>
        <v>0</v>
      </c>
      <c r="I1679" s="22">
        <f t="shared" si="65"/>
        <v>0</v>
      </c>
      <c r="M1679" s="2">
        <v>450</v>
      </c>
    </row>
    <row r="1680" spans="2:13" ht="12.75" hidden="1">
      <c r="B1680" s="143"/>
      <c r="H1680" s="5">
        <f t="shared" si="64"/>
        <v>0</v>
      </c>
      <c r="I1680" s="22">
        <f t="shared" si="65"/>
        <v>0</v>
      </c>
      <c r="M1680" s="2">
        <v>450</v>
      </c>
    </row>
    <row r="1681" spans="2:13" ht="12.75" hidden="1">
      <c r="B1681" s="143"/>
      <c r="H1681" s="5">
        <f t="shared" si="64"/>
        <v>0</v>
      </c>
      <c r="I1681" s="22">
        <f t="shared" si="65"/>
        <v>0</v>
      </c>
      <c r="M1681" s="2">
        <v>450</v>
      </c>
    </row>
    <row r="1682" spans="2:13" ht="12.75" hidden="1">
      <c r="B1682" s="143"/>
      <c r="H1682" s="5">
        <f t="shared" si="64"/>
        <v>0</v>
      </c>
      <c r="I1682" s="22">
        <f t="shared" si="65"/>
        <v>0</v>
      </c>
      <c r="M1682" s="2">
        <v>450</v>
      </c>
    </row>
    <row r="1683" spans="2:13" ht="12.75" hidden="1">
      <c r="B1683" s="143"/>
      <c r="H1683" s="5">
        <f t="shared" si="64"/>
        <v>0</v>
      </c>
      <c r="I1683" s="22">
        <f t="shared" si="65"/>
        <v>0</v>
      </c>
      <c r="M1683" s="2">
        <v>450</v>
      </c>
    </row>
    <row r="1684" spans="2:13" ht="12.75" hidden="1">
      <c r="B1684" s="143"/>
      <c r="H1684" s="5">
        <f t="shared" si="64"/>
        <v>0</v>
      </c>
      <c r="I1684" s="22">
        <f t="shared" si="65"/>
        <v>0</v>
      </c>
      <c r="M1684" s="2">
        <v>450</v>
      </c>
    </row>
    <row r="1685" spans="2:13" ht="12.75" hidden="1">
      <c r="B1685" s="143"/>
      <c r="H1685" s="5">
        <f t="shared" si="64"/>
        <v>0</v>
      </c>
      <c r="I1685" s="22">
        <f t="shared" si="65"/>
        <v>0</v>
      </c>
      <c r="M1685" s="2">
        <v>450</v>
      </c>
    </row>
    <row r="1686" spans="2:13" ht="12.75" hidden="1">
      <c r="B1686" s="143"/>
      <c r="H1686" s="5">
        <f t="shared" si="64"/>
        <v>0</v>
      </c>
      <c r="I1686" s="22">
        <f t="shared" si="65"/>
        <v>0</v>
      </c>
      <c r="M1686" s="2">
        <v>450</v>
      </c>
    </row>
    <row r="1687" spans="2:13" ht="12.75" hidden="1">
      <c r="B1687" s="143"/>
      <c r="H1687" s="5">
        <f t="shared" si="64"/>
        <v>0</v>
      </c>
      <c r="I1687" s="22">
        <f t="shared" si="65"/>
        <v>0</v>
      </c>
      <c r="M1687" s="2">
        <v>450</v>
      </c>
    </row>
    <row r="1688" spans="2:13" ht="12.75" hidden="1">
      <c r="B1688" s="143"/>
      <c r="H1688" s="5">
        <f t="shared" si="64"/>
        <v>0</v>
      </c>
      <c r="I1688" s="22">
        <f t="shared" si="65"/>
        <v>0</v>
      </c>
      <c r="M1688" s="2">
        <v>450</v>
      </c>
    </row>
    <row r="1689" spans="2:13" ht="12.75" hidden="1">
      <c r="B1689" s="143"/>
      <c r="H1689" s="5">
        <f t="shared" si="64"/>
        <v>0</v>
      </c>
      <c r="I1689" s="22">
        <f t="shared" si="65"/>
        <v>0</v>
      </c>
      <c r="M1689" s="2">
        <v>450</v>
      </c>
    </row>
    <row r="1690" spans="2:13" ht="12.75" hidden="1">
      <c r="B1690" s="143"/>
      <c r="H1690" s="5">
        <f t="shared" si="64"/>
        <v>0</v>
      </c>
      <c r="I1690" s="22">
        <f t="shared" si="65"/>
        <v>0</v>
      </c>
      <c r="M1690" s="2">
        <v>450</v>
      </c>
    </row>
    <row r="1691" spans="2:13" ht="12.75" hidden="1">
      <c r="B1691" s="143"/>
      <c r="H1691" s="5">
        <f t="shared" si="64"/>
        <v>0</v>
      </c>
      <c r="I1691" s="22">
        <f t="shared" si="65"/>
        <v>0</v>
      </c>
      <c r="M1691" s="2">
        <v>450</v>
      </c>
    </row>
    <row r="1692" spans="2:13" ht="12.75" hidden="1">
      <c r="B1692" s="143"/>
      <c r="H1692" s="5">
        <f t="shared" si="64"/>
        <v>0</v>
      </c>
      <c r="I1692" s="22">
        <f t="shared" si="65"/>
        <v>0</v>
      </c>
      <c r="M1692" s="2">
        <v>450</v>
      </c>
    </row>
    <row r="1693" spans="2:13" ht="12.75" hidden="1">
      <c r="B1693" s="143"/>
      <c r="H1693" s="5">
        <f t="shared" si="64"/>
        <v>0</v>
      </c>
      <c r="I1693" s="22">
        <f t="shared" si="65"/>
        <v>0</v>
      </c>
      <c r="M1693" s="2">
        <v>450</v>
      </c>
    </row>
    <row r="1694" spans="2:13" ht="12.75" hidden="1">
      <c r="B1694" s="143"/>
      <c r="H1694" s="5">
        <f t="shared" si="64"/>
        <v>0</v>
      </c>
      <c r="I1694" s="22">
        <f t="shared" si="65"/>
        <v>0</v>
      </c>
      <c r="M1694" s="2">
        <v>450</v>
      </c>
    </row>
    <row r="1695" spans="2:13" ht="12.75" hidden="1">
      <c r="B1695" s="143"/>
      <c r="H1695" s="5">
        <f aca="true" t="shared" si="66" ref="H1695:H1758">H1694-B1695</f>
        <v>0</v>
      </c>
      <c r="I1695" s="22">
        <f aca="true" t="shared" si="67" ref="I1695:I1758">+B1695/M1695</f>
        <v>0</v>
      </c>
      <c r="M1695" s="2">
        <v>450</v>
      </c>
    </row>
    <row r="1696" spans="2:13" ht="12.75" hidden="1">
      <c r="B1696" s="143"/>
      <c r="H1696" s="5">
        <f t="shared" si="66"/>
        <v>0</v>
      </c>
      <c r="I1696" s="22">
        <f t="shared" si="67"/>
        <v>0</v>
      </c>
      <c r="M1696" s="2">
        <v>450</v>
      </c>
    </row>
    <row r="1697" spans="2:13" ht="12.75" hidden="1">
      <c r="B1697" s="143"/>
      <c r="H1697" s="5">
        <f t="shared" si="66"/>
        <v>0</v>
      </c>
      <c r="I1697" s="22">
        <f t="shared" si="67"/>
        <v>0</v>
      </c>
      <c r="M1697" s="2">
        <v>450</v>
      </c>
    </row>
    <row r="1698" spans="2:13" ht="12.75" hidden="1">
      <c r="B1698" s="143"/>
      <c r="H1698" s="5">
        <f t="shared" si="66"/>
        <v>0</v>
      </c>
      <c r="I1698" s="22">
        <f t="shared" si="67"/>
        <v>0</v>
      </c>
      <c r="M1698" s="2">
        <v>450</v>
      </c>
    </row>
    <row r="1699" spans="2:13" ht="12.75" hidden="1">
      <c r="B1699" s="143"/>
      <c r="H1699" s="5">
        <f t="shared" si="66"/>
        <v>0</v>
      </c>
      <c r="I1699" s="22">
        <f t="shared" si="67"/>
        <v>0</v>
      </c>
      <c r="M1699" s="2">
        <v>450</v>
      </c>
    </row>
    <row r="1700" spans="2:13" ht="12.75" hidden="1">
      <c r="B1700" s="143"/>
      <c r="H1700" s="5">
        <f t="shared" si="66"/>
        <v>0</v>
      </c>
      <c r="I1700" s="22">
        <f t="shared" si="67"/>
        <v>0</v>
      </c>
      <c r="M1700" s="2">
        <v>450</v>
      </c>
    </row>
    <row r="1701" spans="2:13" ht="12.75" hidden="1">
      <c r="B1701" s="143"/>
      <c r="H1701" s="5">
        <f t="shared" si="66"/>
        <v>0</v>
      </c>
      <c r="I1701" s="22">
        <f t="shared" si="67"/>
        <v>0</v>
      </c>
      <c r="M1701" s="2">
        <v>450</v>
      </c>
    </row>
    <row r="1702" spans="2:13" ht="12.75" hidden="1">
      <c r="B1702" s="143"/>
      <c r="H1702" s="5">
        <f t="shared" si="66"/>
        <v>0</v>
      </c>
      <c r="I1702" s="22">
        <f t="shared" si="67"/>
        <v>0</v>
      </c>
      <c r="M1702" s="2">
        <v>450</v>
      </c>
    </row>
    <row r="1703" spans="2:13" ht="12.75" hidden="1">
      <c r="B1703" s="143"/>
      <c r="H1703" s="5">
        <f t="shared" si="66"/>
        <v>0</v>
      </c>
      <c r="I1703" s="22">
        <f t="shared" si="67"/>
        <v>0</v>
      </c>
      <c r="M1703" s="2">
        <v>450</v>
      </c>
    </row>
    <row r="1704" spans="2:13" ht="12.75" hidden="1">
      <c r="B1704" s="143"/>
      <c r="H1704" s="5">
        <f t="shared" si="66"/>
        <v>0</v>
      </c>
      <c r="I1704" s="22">
        <f t="shared" si="67"/>
        <v>0</v>
      </c>
      <c r="M1704" s="2">
        <v>450</v>
      </c>
    </row>
    <row r="1705" spans="2:13" ht="12.75" hidden="1">
      <c r="B1705" s="143"/>
      <c r="H1705" s="5">
        <f t="shared" si="66"/>
        <v>0</v>
      </c>
      <c r="I1705" s="22">
        <f t="shared" si="67"/>
        <v>0</v>
      </c>
      <c r="M1705" s="2">
        <v>450</v>
      </c>
    </row>
    <row r="1706" spans="2:13" ht="12.75" hidden="1">
      <c r="B1706" s="143"/>
      <c r="H1706" s="5">
        <f t="shared" si="66"/>
        <v>0</v>
      </c>
      <c r="I1706" s="22">
        <f t="shared" si="67"/>
        <v>0</v>
      </c>
      <c r="M1706" s="2">
        <v>450</v>
      </c>
    </row>
    <row r="1707" spans="2:13" ht="12.75" hidden="1">
      <c r="B1707" s="143"/>
      <c r="H1707" s="5">
        <f t="shared" si="66"/>
        <v>0</v>
      </c>
      <c r="I1707" s="22">
        <f t="shared" si="67"/>
        <v>0</v>
      </c>
      <c r="M1707" s="2">
        <v>450</v>
      </c>
    </row>
    <row r="1708" spans="2:13" ht="12.75" hidden="1">
      <c r="B1708" s="143"/>
      <c r="H1708" s="5">
        <f t="shared" si="66"/>
        <v>0</v>
      </c>
      <c r="I1708" s="22">
        <f t="shared" si="67"/>
        <v>0</v>
      </c>
      <c r="M1708" s="2">
        <v>450</v>
      </c>
    </row>
    <row r="1709" spans="2:13" ht="12.75" hidden="1">
      <c r="B1709" s="143"/>
      <c r="H1709" s="5">
        <f t="shared" si="66"/>
        <v>0</v>
      </c>
      <c r="I1709" s="22">
        <f t="shared" si="67"/>
        <v>0</v>
      </c>
      <c r="M1709" s="2">
        <v>450</v>
      </c>
    </row>
    <row r="1710" spans="2:13" ht="12.75" hidden="1">
      <c r="B1710" s="143"/>
      <c r="H1710" s="5">
        <f t="shared" si="66"/>
        <v>0</v>
      </c>
      <c r="I1710" s="22">
        <f t="shared" si="67"/>
        <v>0</v>
      </c>
      <c r="M1710" s="2">
        <v>450</v>
      </c>
    </row>
    <row r="1711" spans="2:13" ht="12.75" hidden="1">
      <c r="B1711" s="143"/>
      <c r="H1711" s="5">
        <f t="shared" si="66"/>
        <v>0</v>
      </c>
      <c r="I1711" s="22">
        <f t="shared" si="67"/>
        <v>0</v>
      </c>
      <c r="M1711" s="2">
        <v>450</v>
      </c>
    </row>
    <row r="1712" spans="2:13" ht="12.75" hidden="1">
      <c r="B1712" s="143"/>
      <c r="H1712" s="5">
        <f t="shared" si="66"/>
        <v>0</v>
      </c>
      <c r="I1712" s="22">
        <f t="shared" si="67"/>
        <v>0</v>
      </c>
      <c r="M1712" s="2">
        <v>450</v>
      </c>
    </row>
    <row r="1713" spans="2:13" ht="12.75" hidden="1">
      <c r="B1713" s="143"/>
      <c r="H1713" s="5">
        <f t="shared" si="66"/>
        <v>0</v>
      </c>
      <c r="I1713" s="22">
        <f t="shared" si="67"/>
        <v>0</v>
      </c>
      <c r="M1713" s="2">
        <v>450</v>
      </c>
    </row>
    <row r="1714" spans="2:13" ht="12.75" hidden="1">
      <c r="B1714" s="143"/>
      <c r="H1714" s="5">
        <f t="shared" si="66"/>
        <v>0</v>
      </c>
      <c r="I1714" s="22">
        <f t="shared" si="67"/>
        <v>0</v>
      </c>
      <c r="M1714" s="2">
        <v>450</v>
      </c>
    </row>
    <row r="1715" spans="2:13" ht="12.75" hidden="1">
      <c r="B1715" s="143"/>
      <c r="H1715" s="5">
        <f t="shared" si="66"/>
        <v>0</v>
      </c>
      <c r="I1715" s="22">
        <f t="shared" si="67"/>
        <v>0</v>
      </c>
      <c r="M1715" s="2">
        <v>450</v>
      </c>
    </row>
    <row r="1716" spans="2:13" ht="12.75" hidden="1">
      <c r="B1716" s="143"/>
      <c r="H1716" s="5">
        <f t="shared" si="66"/>
        <v>0</v>
      </c>
      <c r="I1716" s="22">
        <f t="shared" si="67"/>
        <v>0</v>
      </c>
      <c r="M1716" s="2">
        <v>450</v>
      </c>
    </row>
    <row r="1717" spans="2:13" ht="12.75" hidden="1">
      <c r="B1717" s="143"/>
      <c r="H1717" s="5">
        <f t="shared" si="66"/>
        <v>0</v>
      </c>
      <c r="I1717" s="22">
        <f t="shared" si="67"/>
        <v>0</v>
      </c>
      <c r="M1717" s="2">
        <v>450</v>
      </c>
    </row>
    <row r="1718" spans="2:13" ht="12.75" hidden="1">
      <c r="B1718" s="143"/>
      <c r="H1718" s="5">
        <f t="shared" si="66"/>
        <v>0</v>
      </c>
      <c r="I1718" s="22">
        <f t="shared" si="67"/>
        <v>0</v>
      </c>
      <c r="M1718" s="2">
        <v>450</v>
      </c>
    </row>
    <row r="1719" spans="2:13" ht="12.75" hidden="1">
      <c r="B1719" s="143"/>
      <c r="H1719" s="5">
        <f t="shared" si="66"/>
        <v>0</v>
      </c>
      <c r="I1719" s="22">
        <f t="shared" si="67"/>
        <v>0</v>
      </c>
      <c r="M1719" s="2">
        <v>450</v>
      </c>
    </row>
    <row r="1720" spans="2:13" ht="12.75" hidden="1">
      <c r="B1720" s="143"/>
      <c r="H1720" s="5">
        <f t="shared" si="66"/>
        <v>0</v>
      </c>
      <c r="I1720" s="22">
        <f t="shared" si="67"/>
        <v>0</v>
      </c>
      <c r="M1720" s="2">
        <v>450</v>
      </c>
    </row>
    <row r="1721" spans="2:13" ht="12.75" hidden="1">
      <c r="B1721" s="143"/>
      <c r="H1721" s="5">
        <f t="shared" si="66"/>
        <v>0</v>
      </c>
      <c r="I1721" s="22">
        <f t="shared" si="67"/>
        <v>0</v>
      </c>
      <c r="M1721" s="2">
        <v>450</v>
      </c>
    </row>
    <row r="1722" spans="2:13" ht="12.75" hidden="1">
      <c r="B1722" s="143"/>
      <c r="H1722" s="5">
        <f t="shared" si="66"/>
        <v>0</v>
      </c>
      <c r="I1722" s="22">
        <f t="shared" si="67"/>
        <v>0</v>
      </c>
      <c r="M1722" s="2">
        <v>450</v>
      </c>
    </row>
    <row r="1723" spans="2:13" ht="12.75" hidden="1">
      <c r="B1723" s="143"/>
      <c r="H1723" s="5">
        <f t="shared" si="66"/>
        <v>0</v>
      </c>
      <c r="I1723" s="22">
        <f t="shared" si="67"/>
        <v>0</v>
      </c>
      <c r="M1723" s="2">
        <v>450</v>
      </c>
    </row>
    <row r="1724" spans="2:13" ht="12.75" hidden="1">
      <c r="B1724" s="143"/>
      <c r="H1724" s="5">
        <f t="shared" si="66"/>
        <v>0</v>
      </c>
      <c r="I1724" s="22">
        <f t="shared" si="67"/>
        <v>0</v>
      </c>
      <c r="M1724" s="2">
        <v>450</v>
      </c>
    </row>
    <row r="1725" spans="2:13" ht="12.75" hidden="1">
      <c r="B1725" s="143"/>
      <c r="H1725" s="5">
        <f t="shared" si="66"/>
        <v>0</v>
      </c>
      <c r="I1725" s="22">
        <f t="shared" si="67"/>
        <v>0</v>
      </c>
      <c r="M1725" s="2">
        <v>450</v>
      </c>
    </row>
    <row r="1726" spans="2:13" ht="12.75" hidden="1">
      <c r="B1726" s="143"/>
      <c r="H1726" s="5">
        <f t="shared" si="66"/>
        <v>0</v>
      </c>
      <c r="I1726" s="22">
        <f t="shared" si="67"/>
        <v>0</v>
      </c>
      <c r="M1726" s="2">
        <v>450</v>
      </c>
    </row>
    <row r="1727" spans="2:13" ht="12.75" hidden="1">
      <c r="B1727" s="143"/>
      <c r="H1727" s="5">
        <f t="shared" si="66"/>
        <v>0</v>
      </c>
      <c r="I1727" s="22">
        <f t="shared" si="67"/>
        <v>0</v>
      </c>
      <c r="M1727" s="2">
        <v>450</v>
      </c>
    </row>
    <row r="1728" spans="2:13" ht="12.75" hidden="1">
      <c r="B1728" s="143"/>
      <c r="H1728" s="5">
        <f t="shared" si="66"/>
        <v>0</v>
      </c>
      <c r="I1728" s="22">
        <f t="shared" si="67"/>
        <v>0</v>
      </c>
      <c r="M1728" s="2">
        <v>450</v>
      </c>
    </row>
    <row r="1729" spans="2:13" ht="12.75" hidden="1">
      <c r="B1729" s="143"/>
      <c r="H1729" s="5">
        <f t="shared" si="66"/>
        <v>0</v>
      </c>
      <c r="I1729" s="22">
        <f t="shared" si="67"/>
        <v>0</v>
      </c>
      <c r="M1729" s="2">
        <v>450</v>
      </c>
    </row>
    <row r="1730" spans="2:13" ht="12.75" hidden="1">
      <c r="B1730" s="143"/>
      <c r="H1730" s="5">
        <f t="shared" si="66"/>
        <v>0</v>
      </c>
      <c r="I1730" s="22">
        <f t="shared" si="67"/>
        <v>0</v>
      </c>
      <c r="M1730" s="2">
        <v>450</v>
      </c>
    </row>
    <row r="1731" spans="2:13" ht="12.75" hidden="1">
      <c r="B1731" s="143"/>
      <c r="H1731" s="5">
        <f t="shared" si="66"/>
        <v>0</v>
      </c>
      <c r="I1731" s="22">
        <f t="shared" si="67"/>
        <v>0</v>
      </c>
      <c r="M1731" s="2">
        <v>450</v>
      </c>
    </row>
    <row r="1732" spans="2:13" ht="12.75" hidden="1">
      <c r="B1732" s="143"/>
      <c r="H1732" s="5">
        <f t="shared" si="66"/>
        <v>0</v>
      </c>
      <c r="I1732" s="22">
        <f t="shared" si="67"/>
        <v>0</v>
      </c>
      <c r="M1732" s="2">
        <v>450</v>
      </c>
    </row>
    <row r="1733" spans="2:13" ht="12.75" hidden="1">
      <c r="B1733" s="143"/>
      <c r="H1733" s="5">
        <f t="shared" si="66"/>
        <v>0</v>
      </c>
      <c r="I1733" s="22">
        <f t="shared" si="67"/>
        <v>0</v>
      </c>
      <c r="M1733" s="2">
        <v>450</v>
      </c>
    </row>
    <row r="1734" spans="2:13" ht="12.75" hidden="1">
      <c r="B1734" s="143"/>
      <c r="H1734" s="5">
        <f t="shared" si="66"/>
        <v>0</v>
      </c>
      <c r="I1734" s="22">
        <f t="shared" si="67"/>
        <v>0</v>
      </c>
      <c r="M1734" s="2">
        <v>450</v>
      </c>
    </row>
    <row r="1735" spans="2:13" ht="12.75" hidden="1">
      <c r="B1735" s="143"/>
      <c r="H1735" s="5">
        <f t="shared" si="66"/>
        <v>0</v>
      </c>
      <c r="I1735" s="22">
        <f t="shared" si="67"/>
        <v>0</v>
      </c>
      <c r="M1735" s="2">
        <v>450</v>
      </c>
    </row>
    <row r="1736" spans="2:13" ht="12.75" hidden="1">
      <c r="B1736" s="143"/>
      <c r="H1736" s="5">
        <f t="shared" si="66"/>
        <v>0</v>
      </c>
      <c r="I1736" s="22">
        <f t="shared" si="67"/>
        <v>0</v>
      </c>
      <c r="M1736" s="2">
        <v>450</v>
      </c>
    </row>
    <row r="1737" spans="2:13" ht="12.75" hidden="1">
      <c r="B1737" s="143"/>
      <c r="H1737" s="5">
        <f t="shared" si="66"/>
        <v>0</v>
      </c>
      <c r="I1737" s="22">
        <f t="shared" si="67"/>
        <v>0</v>
      </c>
      <c r="M1737" s="2">
        <v>450</v>
      </c>
    </row>
    <row r="1738" spans="2:13" ht="12.75" hidden="1">
      <c r="B1738" s="143"/>
      <c r="H1738" s="5">
        <f t="shared" si="66"/>
        <v>0</v>
      </c>
      <c r="I1738" s="22">
        <f t="shared" si="67"/>
        <v>0</v>
      </c>
      <c r="M1738" s="2">
        <v>450</v>
      </c>
    </row>
    <row r="1739" spans="2:13" ht="12.75" hidden="1">
      <c r="B1739" s="143"/>
      <c r="H1739" s="5">
        <f t="shared" si="66"/>
        <v>0</v>
      </c>
      <c r="I1739" s="22">
        <f t="shared" si="67"/>
        <v>0</v>
      </c>
      <c r="M1739" s="2">
        <v>450</v>
      </c>
    </row>
    <row r="1740" spans="2:13" ht="12.75" hidden="1">
      <c r="B1740" s="143"/>
      <c r="H1740" s="5">
        <f t="shared" si="66"/>
        <v>0</v>
      </c>
      <c r="I1740" s="22">
        <f t="shared" si="67"/>
        <v>0</v>
      </c>
      <c r="M1740" s="2">
        <v>450</v>
      </c>
    </row>
    <row r="1741" spans="2:13" ht="12.75" hidden="1">
      <c r="B1741" s="143"/>
      <c r="H1741" s="5">
        <f t="shared" si="66"/>
        <v>0</v>
      </c>
      <c r="I1741" s="22">
        <f t="shared" si="67"/>
        <v>0</v>
      </c>
      <c r="M1741" s="2">
        <v>450</v>
      </c>
    </row>
    <row r="1742" spans="2:13" ht="12.75" hidden="1">
      <c r="B1742" s="143"/>
      <c r="H1742" s="5">
        <f t="shared" si="66"/>
        <v>0</v>
      </c>
      <c r="I1742" s="22">
        <f t="shared" si="67"/>
        <v>0</v>
      </c>
      <c r="M1742" s="2">
        <v>450</v>
      </c>
    </row>
    <row r="1743" spans="2:13" ht="12.75" hidden="1">
      <c r="B1743" s="143"/>
      <c r="H1743" s="5">
        <f t="shared" si="66"/>
        <v>0</v>
      </c>
      <c r="I1743" s="22">
        <f t="shared" si="67"/>
        <v>0</v>
      </c>
      <c r="M1743" s="2">
        <v>450</v>
      </c>
    </row>
    <row r="1744" spans="2:13" ht="12.75" hidden="1">
      <c r="B1744" s="143"/>
      <c r="H1744" s="5">
        <f t="shared" si="66"/>
        <v>0</v>
      </c>
      <c r="I1744" s="22">
        <f t="shared" si="67"/>
        <v>0</v>
      </c>
      <c r="M1744" s="2">
        <v>450</v>
      </c>
    </row>
    <row r="1745" spans="2:13" ht="12.75" hidden="1">
      <c r="B1745" s="143"/>
      <c r="H1745" s="5">
        <f t="shared" si="66"/>
        <v>0</v>
      </c>
      <c r="I1745" s="22">
        <f t="shared" si="67"/>
        <v>0</v>
      </c>
      <c r="M1745" s="2">
        <v>450</v>
      </c>
    </row>
    <row r="1746" spans="2:13" ht="12.75" hidden="1">
      <c r="B1746" s="143"/>
      <c r="H1746" s="5">
        <f t="shared" si="66"/>
        <v>0</v>
      </c>
      <c r="I1746" s="22">
        <f t="shared" si="67"/>
        <v>0</v>
      </c>
      <c r="M1746" s="2">
        <v>450</v>
      </c>
    </row>
    <row r="1747" spans="2:13" ht="12.75" hidden="1">
      <c r="B1747" s="143"/>
      <c r="H1747" s="5">
        <f t="shared" si="66"/>
        <v>0</v>
      </c>
      <c r="I1747" s="22">
        <f t="shared" si="67"/>
        <v>0</v>
      </c>
      <c r="M1747" s="2">
        <v>450</v>
      </c>
    </row>
    <row r="1748" spans="2:13" ht="12.75" hidden="1">
      <c r="B1748" s="143"/>
      <c r="H1748" s="5">
        <f t="shared" si="66"/>
        <v>0</v>
      </c>
      <c r="I1748" s="22">
        <f t="shared" si="67"/>
        <v>0</v>
      </c>
      <c r="M1748" s="2">
        <v>450</v>
      </c>
    </row>
    <row r="1749" spans="2:13" ht="12.75" hidden="1">
      <c r="B1749" s="143"/>
      <c r="H1749" s="5">
        <f t="shared" si="66"/>
        <v>0</v>
      </c>
      <c r="I1749" s="22">
        <f t="shared" si="67"/>
        <v>0</v>
      </c>
      <c r="M1749" s="2">
        <v>450</v>
      </c>
    </row>
    <row r="1750" spans="2:13" ht="12.75" hidden="1">
      <c r="B1750" s="143"/>
      <c r="H1750" s="5">
        <f t="shared" si="66"/>
        <v>0</v>
      </c>
      <c r="I1750" s="22">
        <f t="shared" si="67"/>
        <v>0</v>
      </c>
      <c r="M1750" s="2">
        <v>450</v>
      </c>
    </row>
    <row r="1751" spans="2:13" ht="12.75" hidden="1">
      <c r="B1751" s="143"/>
      <c r="H1751" s="5">
        <f t="shared" si="66"/>
        <v>0</v>
      </c>
      <c r="I1751" s="22">
        <f t="shared" si="67"/>
        <v>0</v>
      </c>
      <c r="M1751" s="2">
        <v>450</v>
      </c>
    </row>
    <row r="1752" spans="2:13" ht="12.75" hidden="1">
      <c r="B1752" s="143"/>
      <c r="H1752" s="5">
        <f t="shared" si="66"/>
        <v>0</v>
      </c>
      <c r="I1752" s="22">
        <f t="shared" si="67"/>
        <v>0</v>
      </c>
      <c r="M1752" s="2">
        <v>450</v>
      </c>
    </row>
    <row r="1753" spans="2:13" ht="12.75" hidden="1">
      <c r="B1753" s="143"/>
      <c r="H1753" s="5">
        <f t="shared" si="66"/>
        <v>0</v>
      </c>
      <c r="I1753" s="22">
        <f t="shared" si="67"/>
        <v>0</v>
      </c>
      <c r="M1753" s="2">
        <v>450</v>
      </c>
    </row>
    <row r="1754" spans="2:13" ht="12.75" hidden="1">
      <c r="B1754" s="143"/>
      <c r="H1754" s="5">
        <f t="shared" si="66"/>
        <v>0</v>
      </c>
      <c r="I1754" s="22">
        <f t="shared" si="67"/>
        <v>0</v>
      </c>
      <c r="M1754" s="2">
        <v>450</v>
      </c>
    </row>
    <row r="1755" spans="2:13" ht="12.75" hidden="1">
      <c r="B1755" s="143"/>
      <c r="H1755" s="5">
        <f t="shared" si="66"/>
        <v>0</v>
      </c>
      <c r="I1755" s="22">
        <f t="shared" si="67"/>
        <v>0</v>
      </c>
      <c r="M1755" s="2">
        <v>450</v>
      </c>
    </row>
    <row r="1756" spans="2:13" ht="12.75" hidden="1">
      <c r="B1756" s="143"/>
      <c r="H1756" s="5">
        <f t="shared" si="66"/>
        <v>0</v>
      </c>
      <c r="I1756" s="22">
        <f t="shared" si="67"/>
        <v>0</v>
      </c>
      <c r="M1756" s="2">
        <v>450</v>
      </c>
    </row>
    <row r="1757" spans="2:13" ht="12.75" hidden="1">
      <c r="B1757" s="143"/>
      <c r="H1757" s="5">
        <f t="shared" si="66"/>
        <v>0</v>
      </c>
      <c r="I1757" s="22">
        <f t="shared" si="67"/>
        <v>0</v>
      </c>
      <c r="M1757" s="2">
        <v>450</v>
      </c>
    </row>
    <row r="1758" spans="2:13" ht="12.75" hidden="1">
      <c r="B1758" s="143"/>
      <c r="H1758" s="5">
        <f t="shared" si="66"/>
        <v>0</v>
      </c>
      <c r="I1758" s="22">
        <f t="shared" si="67"/>
        <v>0</v>
      </c>
      <c r="M1758" s="2">
        <v>450</v>
      </c>
    </row>
    <row r="1759" spans="2:13" ht="12.75" hidden="1">
      <c r="B1759" s="143"/>
      <c r="H1759" s="5">
        <f aca="true" t="shared" si="68" ref="H1759:H1822">H1758-B1759</f>
        <v>0</v>
      </c>
      <c r="I1759" s="22">
        <f aca="true" t="shared" si="69" ref="I1759:I1822">+B1759/M1759</f>
        <v>0</v>
      </c>
      <c r="M1759" s="2">
        <v>450</v>
      </c>
    </row>
    <row r="1760" spans="2:13" ht="12.75" hidden="1">
      <c r="B1760" s="143"/>
      <c r="H1760" s="5">
        <f t="shared" si="68"/>
        <v>0</v>
      </c>
      <c r="I1760" s="22">
        <f t="shared" si="69"/>
        <v>0</v>
      </c>
      <c r="M1760" s="2">
        <v>450</v>
      </c>
    </row>
    <row r="1761" spans="2:13" ht="12.75" hidden="1">
      <c r="B1761" s="143"/>
      <c r="H1761" s="5">
        <f t="shared" si="68"/>
        <v>0</v>
      </c>
      <c r="I1761" s="22">
        <f t="shared" si="69"/>
        <v>0</v>
      </c>
      <c r="M1761" s="2">
        <v>450</v>
      </c>
    </row>
    <row r="1762" spans="2:13" ht="12.75" hidden="1">
      <c r="B1762" s="143"/>
      <c r="H1762" s="5">
        <f t="shared" si="68"/>
        <v>0</v>
      </c>
      <c r="I1762" s="22">
        <f t="shared" si="69"/>
        <v>0</v>
      </c>
      <c r="M1762" s="2">
        <v>450</v>
      </c>
    </row>
    <row r="1763" spans="2:13" ht="12.75" hidden="1">
      <c r="B1763" s="143"/>
      <c r="H1763" s="5">
        <f t="shared" si="68"/>
        <v>0</v>
      </c>
      <c r="I1763" s="22">
        <f t="shared" si="69"/>
        <v>0</v>
      </c>
      <c r="M1763" s="2">
        <v>450</v>
      </c>
    </row>
    <row r="1764" spans="2:13" ht="12.75" hidden="1">
      <c r="B1764" s="143"/>
      <c r="H1764" s="5">
        <f t="shared" si="68"/>
        <v>0</v>
      </c>
      <c r="I1764" s="22">
        <f t="shared" si="69"/>
        <v>0</v>
      </c>
      <c r="M1764" s="2">
        <v>450</v>
      </c>
    </row>
    <row r="1765" spans="2:13" ht="12.75" hidden="1">
      <c r="B1765" s="143"/>
      <c r="H1765" s="5">
        <f t="shared" si="68"/>
        <v>0</v>
      </c>
      <c r="I1765" s="22">
        <f t="shared" si="69"/>
        <v>0</v>
      </c>
      <c r="M1765" s="2">
        <v>450</v>
      </c>
    </row>
    <row r="1766" spans="2:13" ht="12.75" hidden="1">
      <c r="B1766" s="143"/>
      <c r="H1766" s="5">
        <f t="shared" si="68"/>
        <v>0</v>
      </c>
      <c r="I1766" s="22">
        <f t="shared" si="69"/>
        <v>0</v>
      </c>
      <c r="M1766" s="2">
        <v>450</v>
      </c>
    </row>
    <row r="1767" spans="2:13" ht="12.75" hidden="1">
      <c r="B1767" s="143"/>
      <c r="H1767" s="5">
        <f t="shared" si="68"/>
        <v>0</v>
      </c>
      <c r="I1767" s="22">
        <f t="shared" si="69"/>
        <v>0</v>
      </c>
      <c r="M1767" s="2">
        <v>450</v>
      </c>
    </row>
    <row r="1768" spans="2:13" ht="12.75" hidden="1">
      <c r="B1768" s="143"/>
      <c r="H1768" s="5">
        <f t="shared" si="68"/>
        <v>0</v>
      </c>
      <c r="I1768" s="22">
        <f t="shared" si="69"/>
        <v>0</v>
      </c>
      <c r="M1768" s="2">
        <v>450</v>
      </c>
    </row>
    <row r="1769" spans="2:13" ht="12.75" hidden="1">
      <c r="B1769" s="143"/>
      <c r="H1769" s="5">
        <f t="shared" si="68"/>
        <v>0</v>
      </c>
      <c r="I1769" s="22">
        <f t="shared" si="69"/>
        <v>0</v>
      </c>
      <c r="M1769" s="2">
        <v>450</v>
      </c>
    </row>
    <row r="1770" spans="2:13" ht="12.75" hidden="1">
      <c r="B1770" s="143"/>
      <c r="H1770" s="5">
        <f t="shared" si="68"/>
        <v>0</v>
      </c>
      <c r="I1770" s="22">
        <f t="shared" si="69"/>
        <v>0</v>
      </c>
      <c r="M1770" s="2">
        <v>450</v>
      </c>
    </row>
    <row r="1771" spans="2:13" ht="12.75" hidden="1">
      <c r="B1771" s="143"/>
      <c r="H1771" s="5">
        <f t="shared" si="68"/>
        <v>0</v>
      </c>
      <c r="I1771" s="22">
        <f t="shared" si="69"/>
        <v>0</v>
      </c>
      <c r="M1771" s="2">
        <v>450</v>
      </c>
    </row>
    <row r="1772" spans="2:13" ht="12.75" hidden="1">
      <c r="B1772" s="143"/>
      <c r="H1772" s="5">
        <f t="shared" si="68"/>
        <v>0</v>
      </c>
      <c r="I1772" s="22">
        <f t="shared" si="69"/>
        <v>0</v>
      </c>
      <c r="M1772" s="2">
        <v>450</v>
      </c>
    </row>
    <row r="1773" spans="2:13" ht="12.75" hidden="1">
      <c r="B1773" s="143"/>
      <c r="H1773" s="5">
        <f t="shared" si="68"/>
        <v>0</v>
      </c>
      <c r="I1773" s="22">
        <f t="shared" si="69"/>
        <v>0</v>
      </c>
      <c r="M1773" s="2">
        <v>450</v>
      </c>
    </row>
    <row r="1774" spans="2:13" ht="12.75" hidden="1">
      <c r="B1774" s="143"/>
      <c r="H1774" s="5">
        <f t="shared" si="68"/>
        <v>0</v>
      </c>
      <c r="I1774" s="22">
        <f t="shared" si="69"/>
        <v>0</v>
      </c>
      <c r="M1774" s="2">
        <v>450</v>
      </c>
    </row>
    <row r="1775" spans="2:13" ht="12.75" hidden="1">
      <c r="B1775" s="143"/>
      <c r="H1775" s="5">
        <f t="shared" si="68"/>
        <v>0</v>
      </c>
      <c r="I1775" s="22">
        <f t="shared" si="69"/>
        <v>0</v>
      </c>
      <c r="M1775" s="2">
        <v>450</v>
      </c>
    </row>
    <row r="1776" spans="2:13" ht="12.75" hidden="1">
      <c r="B1776" s="143"/>
      <c r="H1776" s="5">
        <f t="shared" si="68"/>
        <v>0</v>
      </c>
      <c r="I1776" s="22">
        <f t="shared" si="69"/>
        <v>0</v>
      </c>
      <c r="M1776" s="2">
        <v>450</v>
      </c>
    </row>
    <row r="1777" spans="2:13" ht="12.75" hidden="1">
      <c r="B1777" s="143"/>
      <c r="H1777" s="5">
        <f t="shared" si="68"/>
        <v>0</v>
      </c>
      <c r="I1777" s="22">
        <f t="shared" si="69"/>
        <v>0</v>
      </c>
      <c r="M1777" s="2">
        <v>450</v>
      </c>
    </row>
    <row r="1778" spans="2:13" ht="12.75" hidden="1">
      <c r="B1778" s="143"/>
      <c r="H1778" s="5">
        <f t="shared" si="68"/>
        <v>0</v>
      </c>
      <c r="I1778" s="22">
        <f t="shared" si="69"/>
        <v>0</v>
      </c>
      <c r="M1778" s="2">
        <v>450</v>
      </c>
    </row>
    <row r="1779" spans="2:13" ht="12.75" hidden="1">
      <c r="B1779" s="143"/>
      <c r="H1779" s="5">
        <f t="shared" si="68"/>
        <v>0</v>
      </c>
      <c r="I1779" s="22">
        <f t="shared" si="69"/>
        <v>0</v>
      </c>
      <c r="M1779" s="2">
        <v>450</v>
      </c>
    </row>
    <row r="1780" spans="2:13" ht="12.75" hidden="1">
      <c r="B1780" s="143"/>
      <c r="H1780" s="5">
        <f t="shared" si="68"/>
        <v>0</v>
      </c>
      <c r="I1780" s="22">
        <f t="shared" si="69"/>
        <v>0</v>
      </c>
      <c r="M1780" s="2">
        <v>450</v>
      </c>
    </row>
    <row r="1781" spans="2:13" ht="12.75" hidden="1">
      <c r="B1781" s="143"/>
      <c r="H1781" s="5">
        <f t="shared" si="68"/>
        <v>0</v>
      </c>
      <c r="I1781" s="22">
        <f t="shared" si="69"/>
        <v>0</v>
      </c>
      <c r="M1781" s="2">
        <v>450</v>
      </c>
    </row>
    <row r="1782" spans="2:13" ht="12.75" hidden="1">
      <c r="B1782" s="143"/>
      <c r="H1782" s="5">
        <f t="shared" si="68"/>
        <v>0</v>
      </c>
      <c r="I1782" s="22">
        <f t="shared" si="69"/>
        <v>0</v>
      </c>
      <c r="M1782" s="2">
        <v>450</v>
      </c>
    </row>
    <row r="1783" spans="2:13" ht="12.75" hidden="1">
      <c r="B1783" s="143"/>
      <c r="H1783" s="5">
        <f t="shared" si="68"/>
        <v>0</v>
      </c>
      <c r="I1783" s="22">
        <f t="shared" si="69"/>
        <v>0</v>
      </c>
      <c r="M1783" s="2">
        <v>450</v>
      </c>
    </row>
    <row r="1784" spans="2:13" ht="12.75" hidden="1">
      <c r="B1784" s="143"/>
      <c r="H1784" s="5">
        <f t="shared" si="68"/>
        <v>0</v>
      </c>
      <c r="I1784" s="22">
        <f t="shared" si="69"/>
        <v>0</v>
      </c>
      <c r="M1784" s="2">
        <v>450</v>
      </c>
    </row>
    <row r="1785" spans="2:13" ht="12.75" hidden="1">
      <c r="B1785" s="143"/>
      <c r="H1785" s="5">
        <f t="shared" si="68"/>
        <v>0</v>
      </c>
      <c r="I1785" s="22">
        <f t="shared" si="69"/>
        <v>0</v>
      </c>
      <c r="M1785" s="2">
        <v>450</v>
      </c>
    </row>
    <row r="1786" spans="2:13" ht="12.75" hidden="1">
      <c r="B1786" s="143"/>
      <c r="H1786" s="5">
        <f t="shared" si="68"/>
        <v>0</v>
      </c>
      <c r="I1786" s="22">
        <f t="shared" si="69"/>
        <v>0</v>
      </c>
      <c r="M1786" s="2">
        <v>450</v>
      </c>
    </row>
    <row r="1787" spans="2:13" ht="12.75" hidden="1">
      <c r="B1787" s="143"/>
      <c r="H1787" s="5">
        <f t="shared" si="68"/>
        <v>0</v>
      </c>
      <c r="I1787" s="22">
        <f t="shared" si="69"/>
        <v>0</v>
      </c>
      <c r="M1787" s="2">
        <v>450</v>
      </c>
    </row>
    <row r="1788" spans="2:13" ht="12.75" hidden="1">
      <c r="B1788" s="143"/>
      <c r="H1788" s="5">
        <f t="shared" si="68"/>
        <v>0</v>
      </c>
      <c r="I1788" s="22">
        <f t="shared" si="69"/>
        <v>0</v>
      </c>
      <c r="M1788" s="2">
        <v>450</v>
      </c>
    </row>
    <row r="1789" spans="2:13" ht="12.75" hidden="1">
      <c r="B1789" s="143"/>
      <c r="H1789" s="5">
        <f t="shared" si="68"/>
        <v>0</v>
      </c>
      <c r="I1789" s="22">
        <f t="shared" si="69"/>
        <v>0</v>
      </c>
      <c r="M1789" s="2">
        <v>450</v>
      </c>
    </row>
    <row r="1790" spans="2:13" ht="12.75" hidden="1">
      <c r="B1790" s="143"/>
      <c r="H1790" s="5">
        <f t="shared" si="68"/>
        <v>0</v>
      </c>
      <c r="I1790" s="22">
        <f t="shared" si="69"/>
        <v>0</v>
      </c>
      <c r="M1790" s="2">
        <v>450</v>
      </c>
    </row>
    <row r="1791" spans="2:13" ht="12.75" hidden="1">
      <c r="B1791" s="143"/>
      <c r="H1791" s="5">
        <f t="shared" si="68"/>
        <v>0</v>
      </c>
      <c r="I1791" s="22">
        <f t="shared" si="69"/>
        <v>0</v>
      </c>
      <c r="M1791" s="2">
        <v>450</v>
      </c>
    </row>
    <row r="1792" spans="2:13" ht="12.75" hidden="1">
      <c r="B1792" s="143"/>
      <c r="H1792" s="5">
        <f t="shared" si="68"/>
        <v>0</v>
      </c>
      <c r="I1792" s="22">
        <f t="shared" si="69"/>
        <v>0</v>
      </c>
      <c r="M1792" s="2">
        <v>450</v>
      </c>
    </row>
    <row r="1793" spans="2:13" ht="12.75" hidden="1">
      <c r="B1793" s="143"/>
      <c r="H1793" s="5">
        <f t="shared" si="68"/>
        <v>0</v>
      </c>
      <c r="I1793" s="22">
        <f t="shared" si="69"/>
        <v>0</v>
      </c>
      <c r="M1793" s="2">
        <v>450</v>
      </c>
    </row>
    <row r="1794" spans="2:13" ht="12.75" hidden="1">
      <c r="B1794" s="143"/>
      <c r="H1794" s="5">
        <f t="shared" si="68"/>
        <v>0</v>
      </c>
      <c r="I1794" s="22">
        <f t="shared" si="69"/>
        <v>0</v>
      </c>
      <c r="M1794" s="2">
        <v>450</v>
      </c>
    </row>
    <row r="1795" spans="2:13" ht="12.75" hidden="1">
      <c r="B1795" s="143"/>
      <c r="H1795" s="5">
        <f t="shared" si="68"/>
        <v>0</v>
      </c>
      <c r="I1795" s="22">
        <f t="shared" si="69"/>
        <v>0</v>
      </c>
      <c r="M1795" s="2">
        <v>450</v>
      </c>
    </row>
    <row r="1796" spans="2:13" ht="12.75" hidden="1">
      <c r="B1796" s="143"/>
      <c r="H1796" s="5">
        <f t="shared" si="68"/>
        <v>0</v>
      </c>
      <c r="I1796" s="22">
        <f t="shared" si="69"/>
        <v>0</v>
      </c>
      <c r="M1796" s="2">
        <v>450</v>
      </c>
    </row>
    <row r="1797" spans="2:13" ht="12.75" hidden="1">
      <c r="B1797" s="143"/>
      <c r="H1797" s="5">
        <f t="shared" si="68"/>
        <v>0</v>
      </c>
      <c r="I1797" s="22">
        <f t="shared" si="69"/>
        <v>0</v>
      </c>
      <c r="M1797" s="2">
        <v>450</v>
      </c>
    </row>
    <row r="1798" spans="2:13" ht="12.75" hidden="1">
      <c r="B1798" s="143"/>
      <c r="H1798" s="5">
        <f t="shared" si="68"/>
        <v>0</v>
      </c>
      <c r="I1798" s="22">
        <f t="shared" si="69"/>
        <v>0</v>
      </c>
      <c r="M1798" s="2">
        <v>450</v>
      </c>
    </row>
    <row r="1799" spans="2:13" ht="12.75" hidden="1">
      <c r="B1799" s="143"/>
      <c r="H1799" s="5">
        <f t="shared" si="68"/>
        <v>0</v>
      </c>
      <c r="I1799" s="22">
        <f t="shared" si="69"/>
        <v>0</v>
      </c>
      <c r="M1799" s="2">
        <v>450</v>
      </c>
    </row>
    <row r="1800" spans="2:13" ht="12.75" hidden="1">
      <c r="B1800" s="143"/>
      <c r="H1800" s="5">
        <f t="shared" si="68"/>
        <v>0</v>
      </c>
      <c r="I1800" s="22">
        <f t="shared" si="69"/>
        <v>0</v>
      </c>
      <c r="M1800" s="2">
        <v>450</v>
      </c>
    </row>
    <row r="1801" spans="2:13" ht="12.75" hidden="1">
      <c r="B1801" s="143"/>
      <c r="H1801" s="5">
        <f t="shared" si="68"/>
        <v>0</v>
      </c>
      <c r="I1801" s="22">
        <f t="shared" si="69"/>
        <v>0</v>
      </c>
      <c r="M1801" s="2">
        <v>450</v>
      </c>
    </row>
    <row r="1802" spans="2:13" ht="12.75" hidden="1">
      <c r="B1802" s="143"/>
      <c r="H1802" s="5">
        <f t="shared" si="68"/>
        <v>0</v>
      </c>
      <c r="I1802" s="22">
        <f t="shared" si="69"/>
        <v>0</v>
      </c>
      <c r="M1802" s="2">
        <v>450</v>
      </c>
    </row>
    <row r="1803" spans="2:13" ht="12.75" hidden="1">
      <c r="B1803" s="143"/>
      <c r="H1803" s="5">
        <f t="shared" si="68"/>
        <v>0</v>
      </c>
      <c r="I1803" s="22">
        <f t="shared" si="69"/>
        <v>0</v>
      </c>
      <c r="M1803" s="2">
        <v>450</v>
      </c>
    </row>
    <row r="1804" spans="2:13" ht="12.75" hidden="1">
      <c r="B1804" s="143"/>
      <c r="H1804" s="5">
        <f t="shared" si="68"/>
        <v>0</v>
      </c>
      <c r="I1804" s="22">
        <f t="shared" si="69"/>
        <v>0</v>
      </c>
      <c r="M1804" s="2">
        <v>450</v>
      </c>
    </row>
    <row r="1805" spans="2:13" ht="12.75" hidden="1">
      <c r="B1805" s="143"/>
      <c r="H1805" s="5">
        <f t="shared" si="68"/>
        <v>0</v>
      </c>
      <c r="I1805" s="22">
        <f t="shared" si="69"/>
        <v>0</v>
      </c>
      <c r="M1805" s="2">
        <v>450</v>
      </c>
    </row>
    <row r="1806" spans="2:13" ht="12.75" hidden="1">
      <c r="B1806" s="143"/>
      <c r="H1806" s="5">
        <f t="shared" si="68"/>
        <v>0</v>
      </c>
      <c r="I1806" s="22">
        <f t="shared" si="69"/>
        <v>0</v>
      </c>
      <c r="M1806" s="2">
        <v>450</v>
      </c>
    </row>
    <row r="1807" spans="2:13" ht="12.75" hidden="1">
      <c r="B1807" s="143"/>
      <c r="H1807" s="5">
        <f t="shared" si="68"/>
        <v>0</v>
      </c>
      <c r="I1807" s="22">
        <f t="shared" si="69"/>
        <v>0</v>
      </c>
      <c r="M1807" s="2">
        <v>450</v>
      </c>
    </row>
    <row r="1808" spans="2:13" ht="12.75" hidden="1">
      <c r="B1808" s="143"/>
      <c r="H1808" s="5">
        <f t="shared" si="68"/>
        <v>0</v>
      </c>
      <c r="I1808" s="22">
        <f t="shared" si="69"/>
        <v>0</v>
      </c>
      <c r="M1808" s="2">
        <v>450</v>
      </c>
    </row>
    <row r="1809" spans="2:13" ht="12.75" hidden="1">
      <c r="B1809" s="143"/>
      <c r="H1809" s="5">
        <f t="shared" si="68"/>
        <v>0</v>
      </c>
      <c r="I1809" s="22">
        <f t="shared" si="69"/>
        <v>0</v>
      </c>
      <c r="M1809" s="2">
        <v>450</v>
      </c>
    </row>
    <row r="1810" spans="2:13" ht="12.75" hidden="1">
      <c r="B1810" s="143"/>
      <c r="H1810" s="5">
        <f t="shared" si="68"/>
        <v>0</v>
      </c>
      <c r="I1810" s="22">
        <f t="shared" si="69"/>
        <v>0</v>
      </c>
      <c r="M1810" s="2">
        <v>450</v>
      </c>
    </row>
    <row r="1811" spans="2:13" ht="12.75" hidden="1">
      <c r="B1811" s="143"/>
      <c r="H1811" s="5">
        <f t="shared" si="68"/>
        <v>0</v>
      </c>
      <c r="I1811" s="22">
        <f t="shared" si="69"/>
        <v>0</v>
      </c>
      <c r="M1811" s="2">
        <v>450</v>
      </c>
    </row>
    <row r="1812" spans="2:13" ht="13.5" hidden="1" thickBot="1">
      <c r="B1812" s="149"/>
      <c r="H1812" s="5">
        <f t="shared" si="68"/>
        <v>0</v>
      </c>
      <c r="I1812" s="22">
        <f t="shared" si="69"/>
        <v>0</v>
      </c>
      <c r="M1812" s="2">
        <v>450</v>
      </c>
    </row>
    <row r="1813" spans="2:13" ht="13.5" hidden="1" thickBot="1">
      <c r="B1813" s="150">
        <f>SUM(B831:B1812)</f>
        <v>11291335</v>
      </c>
      <c r="H1813" s="5">
        <f t="shared" si="68"/>
        <v>-11291335</v>
      </c>
      <c r="I1813" s="22">
        <f t="shared" si="69"/>
        <v>25091.855555555554</v>
      </c>
      <c r="M1813" s="2">
        <v>450</v>
      </c>
    </row>
    <row r="1814" spans="2:13" ht="12.75" hidden="1">
      <c r="B1814" s="151"/>
      <c r="H1814" s="5">
        <f t="shared" si="68"/>
        <v>-11291335</v>
      </c>
      <c r="I1814" s="22">
        <f t="shared" si="69"/>
        <v>0</v>
      </c>
      <c r="M1814" s="2">
        <v>450</v>
      </c>
    </row>
    <row r="1815" spans="1:13" ht="13.5" hidden="1" thickBot="1">
      <c r="A1815" s="152"/>
      <c r="B1815" s="150"/>
      <c r="C1815" s="152"/>
      <c r="D1815" s="152"/>
      <c r="E1815" s="152"/>
      <c r="F1815" s="153"/>
      <c r="G1815" s="154"/>
      <c r="H1815" s="5">
        <f t="shared" si="68"/>
        <v>-11291335</v>
      </c>
      <c r="I1815" s="22">
        <f t="shared" si="69"/>
        <v>0</v>
      </c>
      <c r="M1815" s="2">
        <v>450</v>
      </c>
    </row>
    <row r="1816" spans="2:13" ht="12.75" hidden="1">
      <c r="B1816" s="143"/>
      <c r="H1816" s="5">
        <f t="shared" si="68"/>
        <v>-11291335</v>
      </c>
      <c r="I1816" s="22">
        <f t="shared" si="69"/>
        <v>0</v>
      </c>
      <c r="M1816" s="2">
        <v>450</v>
      </c>
    </row>
    <row r="1817" spans="2:13" ht="12.75" hidden="1">
      <c r="B1817" s="143">
        <v>0</v>
      </c>
      <c r="C1817" s="1" t="s">
        <v>185</v>
      </c>
      <c r="E1817" s="1" t="s">
        <v>204</v>
      </c>
      <c r="H1817" s="5">
        <f t="shared" si="68"/>
        <v>-11291335</v>
      </c>
      <c r="I1817" s="22">
        <f t="shared" si="69"/>
        <v>0</v>
      </c>
      <c r="M1817" s="2">
        <v>450</v>
      </c>
    </row>
    <row r="1818" spans="2:13" ht="12.75" hidden="1">
      <c r="B1818" s="143">
        <v>0</v>
      </c>
      <c r="C1818" s="1" t="s">
        <v>186</v>
      </c>
      <c r="E1818" s="1" t="s">
        <v>204</v>
      </c>
      <c r="H1818" s="5">
        <f t="shared" si="68"/>
        <v>-11291335</v>
      </c>
      <c r="I1818" s="22">
        <f t="shared" si="69"/>
        <v>0</v>
      </c>
      <c r="M1818" s="2">
        <v>450</v>
      </c>
    </row>
    <row r="1819" spans="2:13" ht="12.75" hidden="1">
      <c r="B1819" s="143"/>
      <c r="H1819" s="5">
        <f t="shared" si="68"/>
        <v>-11291335</v>
      </c>
      <c r="I1819" s="22">
        <f t="shared" si="69"/>
        <v>0</v>
      </c>
      <c r="M1819" s="2">
        <v>450</v>
      </c>
    </row>
    <row r="1820" spans="2:13" ht="12.75" hidden="1">
      <c r="B1820" s="143"/>
      <c r="H1820" s="5">
        <f t="shared" si="68"/>
        <v>-11291335</v>
      </c>
      <c r="I1820" s="22">
        <f t="shared" si="69"/>
        <v>0</v>
      </c>
      <c r="M1820" s="2">
        <v>450</v>
      </c>
    </row>
    <row r="1821" spans="2:13" ht="12.75" hidden="1">
      <c r="B1821" s="143">
        <v>0</v>
      </c>
      <c r="H1821" s="5">
        <f t="shared" si="68"/>
        <v>-11291335</v>
      </c>
      <c r="I1821" s="22">
        <f t="shared" si="69"/>
        <v>0</v>
      </c>
      <c r="M1821" s="2">
        <v>450</v>
      </c>
    </row>
    <row r="1822" spans="2:13" ht="12.75" hidden="1">
      <c r="B1822" s="143">
        <v>0</v>
      </c>
      <c r="H1822" s="5">
        <f t="shared" si="68"/>
        <v>-11291335</v>
      </c>
      <c r="I1822" s="22">
        <f t="shared" si="69"/>
        <v>0</v>
      </c>
      <c r="M1822" s="2">
        <v>450</v>
      </c>
    </row>
    <row r="1823" spans="2:13" ht="12.75" hidden="1">
      <c r="B1823" s="143">
        <v>0</v>
      </c>
      <c r="H1823" s="5">
        <f aca="true" t="shared" si="70" ref="H1823:H1840">H1822-B1823</f>
        <v>-11291335</v>
      </c>
      <c r="I1823" s="22">
        <f aca="true" t="shared" si="71" ref="I1823:I1840">+B1823/M1823</f>
        <v>0</v>
      </c>
      <c r="M1823" s="2">
        <v>450</v>
      </c>
    </row>
    <row r="1824" spans="2:13" ht="12.75" hidden="1">
      <c r="B1824" s="143">
        <v>0</v>
      </c>
      <c r="H1824" s="5">
        <f t="shared" si="70"/>
        <v>-11291335</v>
      </c>
      <c r="I1824" s="22">
        <f t="shared" si="71"/>
        <v>0</v>
      </c>
      <c r="M1824" s="2">
        <v>450</v>
      </c>
    </row>
    <row r="1825" spans="2:13" ht="12.75" hidden="1">
      <c r="B1825" s="143">
        <v>0</v>
      </c>
      <c r="H1825" s="5">
        <f t="shared" si="70"/>
        <v>-11291335</v>
      </c>
      <c r="I1825" s="22">
        <f t="shared" si="71"/>
        <v>0</v>
      </c>
      <c r="M1825" s="2">
        <v>450</v>
      </c>
    </row>
    <row r="1826" spans="2:13" ht="12.75" hidden="1">
      <c r="B1826" s="143">
        <v>0</v>
      </c>
      <c r="H1826" s="5">
        <f t="shared" si="70"/>
        <v>-11291335</v>
      </c>
      <c r="I1826" s="22">
        <f t="shared" si="71"/>
        <v>0</v>
      </c>
      <c r="M1826" s="2">
        <v>450</v>
      </c>
    </row>
    <row r="1827" spans="2:13" ht="12.75" hidden="1">
      <c r="B1827" s="143">
        <v>0</v>
      </c>
      <c r="H1827" s="5">
        <f t="shared" si="70"/>
        <v>-11291335</v>
      </c>
      <c r="I1827" s="22">
        <f t="shared" si="71"/>
        <v>0</v>
      </c>
      <c r="M1827" s="2">
        <v>450</v>
      </c>
    </row>
    <row r="1828" spans="2:13" ht="12.75" hidden="1">
      <c r="B1828" s="143">
        <v>0</v>
      </c>
      <c r="H1828" s="5">
        <f t="shared" si="70"/>
        <v>-11291335</v>
      </c>
      <c r="I1828" s="22">
        <f t="shared" si="71"/>
        <v>0</v>
      </c>
      <c r="M1828" s="2">
        <v>450</v>
      </c>
    </row>
    <row r="1829" spans="2:13" ht="12.75" hidden="1">
      <c r="B1829" s="143">
        <v>0</v>
      </c>
      <c r="H1829" s="5">
        <f t="shared" si="70"/>
        <v>-11291335</v>
      </c>
      <c r="I1829" s="22">
        <f t="shared" si="71"/>
        <v>0</v>
      </c>
      <c r="M1829" s="2">
        <v>450</v>
      </c>
    </row>
    <row r="1830" spans="2:13" ht="12.75" hidden="1">
      <c r="B1830" s="143">
        <v>0</v>
      </c>
      <c r="H1830" s="5">
        <f t="shared" si="70"/>
        <v>-11291335</v>
      </c>
      <c r="I1830" s="22">
        <f t="shared" si="71"/>
        <v>0</v>
      </c>
      <c r="M1830" s="2">
        <v>450</v>
      </c>
    </row>
    <row r="1831" spans="2:13" ht="12.75" hidden="1">
      <c r="B1831" s="143">
        <v>0</v>
      </c>
      <c r="H1831" s="5">
        <f t="shared" si="70"/>
        <v>-11291335</v>
      </c>
      <c r="I1831" s="22">
        <f t="shared" si="71"/>
        <v>0</v>
      </c>
      <c r="M1831" s="2">
        <v>450</v>
      </c>
    </row>
    <row r="1832" spans="2:13" ht="12.75" hidden="1">
      <c r="B1832" s="143">
        <v>0</v>
      </c>
      <c r="H1832" s="5">
        <f t="shared" si="70"/>
        <v>-11291335</v>
      </c>
      <c r="I1832" s="22">
        <f t="shared" si="71"/>
        <v>0</v>
      </c>
      <c r="M1832" s="2">
        <v>450</v>
      </c>
    </row>
    <row r="1833" spans="2:13" ht="12.75" hidden="1">
      <c r="B1833" s="143">
        <v>0</v>
      </c>
      <c r="H1833" s="5">
        <f t="shared" si="70"/>
        <v>-11291335</v>
      </c>
      <c r="I1833" s="22">
        <f t="shared" si="71"/>
        <v>0</v>
      </c>
      <c r="M1833" s="2">
        <v>450</v>
      </c>
    </row>
    <row r="1834" spans="2:13" ht="12.75" hidden="1">
      <c r="B1834" s="143">
        <v>0</v>
      </c>
      <c r="H1834" s="5">
        <f t="shared" si="70"/>
        <v>-11291335</v>
      </c>
      <c r="I1834" s="22">
        <f t="shared" si="71"/>
        <v>0</v>
      </c>
      <c r="M1834" s="2">
        <v>450</v>
      </c>
    </row>
    <row r="1835" spans="2:13" ht="12.75" hidden="1">
      <c r="B1835" s="143"/>
      <c r="H1835" s="5">
        <f t="shared" si="70"/>
        <v>-11291335</v>
      </c>
      <c r="I1835" s="22">
        <f t="shared" si="71"/>
        <v>0</v>
      </c>
      <c r="M1835" s="2">
        <v>450</v>
      </c>
    </row>
    <row r="1836" spans="2:13" ht="13.5" hidden="1" thickBot="1">
      <c r="B1836" s="150"/>
      <c r="H1836" s="5">
        <f t="shared" si="70"/>
        <v>-11291335</v>
      </c>
      <c r="I1836" s="22">
        <f t="shared" si="71"/>
        <v>0</v>
      </c>
      <c r="M1836" s="2">
        <v>450</v>
      </c>
    </row>
    <row r="1837" spans="2:13" ht="13.5" hidden="1" thickBot="1">
      <c r="B1837" s="155"/>
      <c r="H1837" s="5">
        <f t="shared" si="70"/>
        <v>-11291335</v>
      </c>
      <c r="I1837" s="22">
        <f t="shared" si="71"/>
        <v>0</v>
      </c>
      <c r="M1837" s="2">
        <v>450</v>
      </c>
    </row>
    <row r="1838" spans="2:13" ht="12.75">
      <c r="B1838" s="143"/>
      <c r="H1838" s="5">
        <v>0</v>
      </c>
      <c r="I1838" s="22">
        <f t="shared" si="71"/>
        <v>0</v>
      </c>
      <c r="M1838" s="2">
        <v>450</v>
      </c>
    </row>
    <row r="1839" spans="2:13" ht="12.75">
      <c r="B1839" s="143"/>
      <c r="H1839" s="5">
        <f t="shared" si="70"/>
        <v>0</v>
      </c>
      <c r="I1839" s="22">
        <f t="shared" si="71"/>
        <v>0</v>
      </c>
      <c r="M1839" s="2">
        <v>450</v>
      </c>
    </row>
    <row r="1840" spans="1:13" s="15" customFormat="1" ht="12.75">
      <c r="A1840" s="12"/>
      <c r="B1840" s="294">
        <v>180000</v>
      </c>
      <c r="C1840" s="1" t="s">
        <v>803</v>
      </c>
      <c r="D1840" s="1" t="s">
        <v>119</v>
      </c>
      <c r="E1840" s="1"/>
      <c r="F1840" s="73" t="s">
        <v>38</v>
      </c>
      <c r="G1840" s="29" t="s">
        <v>21</v>
      </c>
      <c r="H1840" s="5">
        <f t="shared" si="70"/>
        <v>-180000</v>
      </c>
      <c r="I1840" s="22">
        <f t="shared" si="71"/>
        <v>400</v>
      </c>
      <c r="J1840"/>
      <c r="K1840"/>
      <c r="L1840"/>
      <c r="M1840" s="2">
        <v>450</v>
      </c>
    </row>
    <row r="1841" spans="1:13" s="15" customFormat="1" ht="12.75">
      <c r="A1841" s="12"/>
      <c r="B1841" s="294">
        <v>30000</v>
      </c>
      <c r="C1841" s="1" t="s">
        <v>803</v>
      </c>
      <c r="D1841" s="1" t="s">
        <v>119</v>
      </c>
      <c r="E1841" s="1"/>
      <c r="F1841" s="73" t="s">
        <v>48</v>
      </c>
      <c r="G1841" s="29" t="s">
        <v>21</v>
      </c>
      <c r="H1841" s="5">
        <f aca="true" t="shared" si="72" ref="H1841:H1848">H1840-B1841</f>
        <v>-210000</v>
      </c>
      <c r="I1841" s="22">
        <f>+B1841/M1841</f>
        <v>66.66666666666667</v>
      </c>
      <c r="J1841"/>
      <c r="K1841"/>
      <c r="L1841"/>
      <c r="M1841" s="2">
        <v>450</v>
      </c>
    </row>
    <row r="1842" spans="1:14" ht="12.75">
      <c r="A1842" s="12"/>
      <c r="B1842" s="294">
        <v>80000</v>
      </c>
      <c r="C1842" s="12" t="s">
        <v>804</v>
      </c>
      <c r="D1842" s="1" t="s">
        <v>119</v>
      </c>
      <c r="E1842" s="12"/>
      <c r="F1842" s="123" t="s">
        <v>38</v>
      </c>
      <c r="G1842" s="29" t="s">
        <v>21</v>
      </c>
      <c r="H1842" s="5">
        <f t="shared" si="72"/>
        <v>-290000</v>
      </c>
      <c r="I1842" s="22">
        <f>+B1842/M1842</f>
        <v>177.77777777777777</v>
      </c>
      <c r="J1842" s="15"/>
      <c r="K1842" s="15"/>
      <c r="L1842" s="15"/>
      <c r="M1842" s="2">
        <v>450</v>
      </c>
      <c r="N1842" s="163">
        <v>500</v>
      </c>
    </row>
    <row r="1843" spans="1:13" ht="12.75">
      <c r="A1843" s="35"/>
      <c r="B1843" s="295">
        <v>170000</v>
      </c>
      <c r="C1843" s="1" t="s">
        <v>726</v>
      </c>
      <c r="D1843" s="1" t="s">
        <v>119</v>
      </c>
      <c r="F1843" s="73" t="s">
        <v>38</v>
      </c>
      <c r="G1843" s="29" t="s">
        <v>21</v>
      </c>
      <c r="H1843" s="5">
        <f t="shared" si="72"/>
        <v>-460000</v>
      </c>
      <c r="I1843" s="22">
        <f>+B1843/M1843</f>
        <v>377.77777777777777</v>
      </c>
      <c r="M1843" s="2">
        <v>450</v>
      </c>
    </row>
    <row r="1844" spans="1:13" ht="12.75">
      <c r="A1844" s="12"/>
      <c r="B1844" s="235">
        <v>22015</v>
      </c>
      <c r="C1844" s="1" t="s">
        <v>726</v>
      </c>
      <c r="D1844" s="1" t="s">
        <v>119</v>
      </c>
      <c r="E1844" s="1" t="s">
        <v>40</v>
      </c>
      <c r="F1844" s="73"/>
      <c r="G1844" s="29" t="s">
        <v>21</v>
      </c>
      <c r="H1844" s="5">
        <f t="shared" si="72"/>
        <v>-482015</v>
      </c>
      <c r="I1844" s="22">
        <f aca="true" t="shared" si="73" ref="I1844:I1855">+B1844/M1844</f>
        <v>48.922222222222224</v>
      </c>
      <c r="M1844" s="2">
        <v>450</v>
      </c>
    </row>
    <row r="1845" spans="1:13" s="15" customFormat="1" ht="12.75">
      <c r="A1845" s="12"/>
      <c r="B1845" s="294">
        <v>30000</v>
      </c>
      <c r="C1845" s="1" t="s">
        <v>726</v>
      </c>
      <c r="D1845" s="1" t="s">
        <v>119</v>
      </c>
      <c r="E1845" s="1"/>
      <c r="F1845" s="73" t="s">
        <v>48</v>
      </c>
      <c r="G1845" s="29" t="s">
        <v>21</v>
      </c>
      <c r="H1845" s="5">
        <f t="shared" si="72"/>
        <v>-512015</v>
      </c>
      <c r="I1845" s="22">
        <f t="shared" si="73"/>
        <v>66.66666666666667</v>
      </c>
      <c r="J1845"/>
      <c r="K1845"/>
      <c r="L1845"/>
      <c r="M1845" s="2">
        <v>450</v>
      </c>
    </row>
    <row r="1846" spans="1:13" ht="12.75">
      <c r="A1846" s="35"/>
      <c r="B1846" s="295">
        <v>180000</v>
      </c>
      <c r="C1846" s="1" t="s">
        <v>707</v>
      </c>
      <c r="D1846" s="1" t="s">
        <v>119</v>
      </c>
      <c r="F1846" s="73" t="s">
        <v>38</v>
      </c>
      <c r="G1846" s="29" t="s">
        <v>21</v>
      </c>
      <c r="H1846" s="5">
        <f t="shared" si="72"/>
        <v>-692015</v>
      </c>
      <c r="I1846" s="22">
        <f t="shared" si="73"/>
        <v>400</v>
      </c>
      <c r="M1846" s="2">
        <v>450</v>
      </c>
    </row>
    <row r="1847" spans="1:13" ht="12.75">
      <c r="A1847" s="35"/>
      <c r="B1847" s="295">
        <v>23310</v>
      </c>
      <c r="C1847" s="1" t="s">
        <v>707</v>
      </c>
      <c r="D1847" s="1" t="s">
        <v>119</v>
      </c>
      <c r="E1847" s="1" t="s">
        <v>40</v>
      </c>
      <c r="F1847" s="73"/>
      <c r="G1847" s="29" t="s">
        <v>21</v>
      </c>
      <c r="H1847" s="5">
        <f t="shared" si="72"/>
        <v>-715325</v>
      </c>
      <c r="I1847" s="22">
        <f t="shared" si="73"/>
        <v>51.8</v>
      </c>
      <c r="M1847" s="2">
        <v>450</v>
      </c>
    </row>
    <row r="1848" spans="1:13" s="15" customFormat="1" ht="12.75">
      <c r="A1848" s="12"/>
      <c r="B1848" s="294">
        <v>30000</v>
      </c>
      <c r="C1848" s="1" t="s">
        <v>707</v>
      </c>
      <c r="D1848" s="1" t="s">
        <v>119</v>
      </c>
      <c r="E1848" s="1"/>
      <c r="F1848" s="73" t="s">
        <v>48</v>
      </c>
      <c r="G1848" s="29" t="s">
        <v>21</v>
      </c>
      <c r="H1848" s="5">
        <f t="shared" si="72"/>
        <v>-745325</v>
      </c>
      <c r="I1848" s="22">
        <f>+B1848/M1848</f>
        <v>66.66666666666667</v>
      </c>
      <c r="J1848"/>
      <c r="K1848"/>
      <c r="L1848"/>
      <c r="M1848" s="2">
        <v>450</v>
      </c>
    </row>
    <row r="1849" spans="1:13" ht="12.75">
      <c r="A1849" s="11"/>
      <c r="B1849" s="142">
        <f>SUM(B1840:B1848)</f>
        <v>745325</v>
      </c>
      <c r="C1849" s="11" t="s">
        <v>205</v>
      </c>
      <c r="D1849" s="11"/>
      <c r="E1849" s="11"/>
      <c r="F1849" s="135"/>
      <c r="G1849" s="18"/>
      <c r="H1849" s="156">
        <v>0</v>
      </c>
      <c r="I1849" s="62">
        <f t="shared" si="73"/>
        <v>1656.2777777777778</v>
      </c>
      <c r="J1849" s="63"/>
      <c r="K1849" s="63"/>
      <c r="L1849" s="63"/>
      <c r="M1849" s="2">
        <v>450</v>
      </c>
    </row>
    <row r="1850" spans="8:13" ht="12.75">
      <c r="H1850" s="5">
        <f>H1849-B1850</f>
        <v>0</v>
      </c>
      <c r="I1850" s="22">
        <f t="shared" si="73"/>
        <v>0</v>
      </c>
      <c r="M1850" s="2">
        <v>450</v>
      </c>
    </row>
    <row r="1851" spans="8:13" ht="12.75">
      <c r="H1851" s="5">
        <f>H1850-B1851</f>
        <v>0</v>
      </c>
      <c r="I1851" s="22">
        <f t="shared" si="73"/>
        <v>0</v>
      </c>
      <c r="M1851" s="2">
        <v>450</v>
      </c>
    </row>
    <row r="1852" spans="8:13" ht="12.75">
      <c r="H1852" s="5">
        <f>H1851-B1852</f>
        <v>0</v>
      </c>
      <c r="I1852" s="22">
        <f t="shared" si="73"/>
        <v>0</v>
      </c>
      <c r="M1852" s="2">
        <v>450</v>
      </c>
    </row>
    <row r="1853" spans="8:13" ht="12.75">
      <c r="H1853" s="5">
        <f>H1852-B1853</f>
        <v>0</v>
      </c>
      <c r="I1853" s="22">
        <f t="shared" si="73"/>
        <v>0</v>
      </c>
      <c r="M1853" s="2">
        <v>450</v>
      </c>
    </row>
    <row r="1854" spans="1:13" ht="13.5" thickBot="1">
      <c r="A1854" s="50"/>
      <c r="B1854" s="55">
        <f>+B1881+B1887+B1891+B1904+B1872</f>
        <v>248700</v>
      </c>
      <c r="C1854" s="50"/>
      <c r="D1854" s="56" t="s">
        <v>121</v>
      </c>
      <c r="E1854" s="47"/>
      <c r="F1854" s="124"/>
      <c r="G1854" s="81"/>
      <c r="H1854" s="87">
        <f>H1853-B1854</f>
        <v>-248700</v>
      </c>
      <c r="I1854" s="88">
        <f t="shared" si="73"/>
        <v>552.6666666666666</v>
      </c>
      <c r="J1854" s="54"/>
      <c r="K1854" s="54"/>
      <c r="L1854" s="54"/>
      <c r="M1854" s="2">
        <v>450</v>
      </c>
    </row>
    <row r="1855" spans="8:13" ht="12.75">
      <c r="H1855" s="5">
        <v>0</v>
      </c>
      <c r="I1855" s="22">
        <f t="shared" si="73"/>
        <v>0</v>
      </c>
      <c r="M1855" s="2">
        <v>450</v>
      </c>
    </row>
    <row r="1856" spans="2:13" ht="12.75">
      <c r="B1856" s="28"/>
      <c r="D1856" s="12"/>
      <c r="G1856" s="30"/>
      <c r="H1856" s="5">
        <v>0</v>
      </c>
      <c r="I1856" s="22"/>
      <c r="M1856" s="2">
        <v>450</v>
      </c>
    </row>
    <row r="1857" spans="2:13" ht="12.75">
      <c r="B1857" s="143">
        <v>5000</v>
      </c>
      <c r="C1857" s="65" t="s">
        <v>206</v>
      </c>
      <c r="D1857" s="12" t="s">
        <v>805</v>
      </c>
      <c r="E1857" s="1" t="s">
        <v>207</v>
      </c>
      <c r="F1857" s="46" t="s">
        <v>806</v>
      </c>
      <c r="G1857" s="27" t="s">
        <v>18</v>
      </c>
      <c r="H1857" s="5">
        <f>H1856-B1857</f>
        <v>-5000</v>
      </c>
      <c r="I1857" s="22">
        <f aca="true" t="shared" si="74" ref="I1857:I1873">+B1857/M1857</f>
        <v>11.11111111111111</v>
      </c>
      <c r="K1857" t="s">
        <v>185</v>
      </c>
      <c r="M1857" s="2">
        <v>450</v>
      </c>
    </row>
    <row r="1858" spans="2:13" ht="12.75">
      <c r="B1858" s="143">
        <v>2500</v>
      </c>
      <c r="C1858" s="65" t="s">
        <v>807</v>
      </c>
      <c r="D1858" s="12" t="s">
        <v>805</v>
      </c>
      <c r="E1858" s="1" t="s">
        <v>207</v>
      </c>
      <c r="F1858" s="46" t="s">
        <v>808</v>
      </c>
      <c r="G1858" s="27" t="s">
        <v>18</v>
      </c>
      <c r="H1858" s="5">
        <f aca="true" t="shared" si="75" ref="H1858:H1874">H1857-B1858</f>
        <v>-7500</v>
      </c>
      <c r="I1858" s="22">
        <f t="shared" si="74"/>
        <v>5.555555555555555</v>
      </c>
      <c r="K1858" t="s">
        <v>185</v>
      </c>
      <c r="M1858" s="2">
        <v>450</v>
      </c>
    </row>
    <row r="1859" spans="2:13" ht="12.75">
      <c r="B1859" s="143">
        <v>2500</v>
      </c>
      <c r="C1859" s="65" t="s">
        <v>206</v>
      </c>
      <c r="D1859" s="12" t="s">
        <v>805</v>
      </c>
      <c r="E1859" s="1" t="s">
        <v>207</v>
      </c>
      <c r="F1859" s="46" t="s">
        <v>809</v>
      </c>
      <c r="G1859" s="27" t="s">
        <v>19</v>
      </c>
      <c r="H1859" s="5">
        <f t="shared" si="75"/>
        <v>-10000</v>
      </c>
      <c r="I1859" s="22">
        <f t="shared" si="74"/>
        <v>5.555555555555555</v>
      </c>
      <c r="K1859" t="s">
        <v>185</v>
      </c>
      <c r="M1859" s="2">
        <v>450</v>
      </c>
    </row>
    <row r="1860" spans="1:13" s="15" customFormat="1" ht="12.75">
      <c r="A1860" s="1"/>
      <c r="B1860" s="143">
        <v>3000</v>
      </c>
      <c r="C1860" s="65" t="s">
        <v>206</v>
      </c>
      <c r="D1860" s="12" t="s">
        <v>805</v>
      </c>
      <c r="E1860" s="1" t="s">
        <v>207</v>
      </c>
      <c r="F1860" s="46" t="s">
        <v>810</v>
      </c>
      <c r="G1860" s="27" t="s">
        <v>21</v>
      </c>
      <c r="H1860" s="5">
        <f t="shared" si="75"/>
        <v>-13000</v>
      </c>
      <c r="I1860" s="22">
        <f t="shared" si="74"/>
        <v>6.666666666666667</v>
      </c>
      <c r="J1860"/>
      <c r="K1860" t="s">
        <v>185</v>
      </c>
      <c r="L1860"/>
      <c r="M1860" s="2">
        <v>450</v>
      </c>
    </row>
    <row r="1861" spans="2:13" ht="12.75">
      <c r="B1861" s="143">
        <v>2500</v>
      </c>
      <c r="C1861" s="65" t="s">
        <v>206</v>
      </c>
      <c r="D1861" s="12" t="s">
        <v>805</v>
      </c>
      <c r="E1861" s="1" t="s">
        <v>207</v>
      </c>
      <c r="F1861" s="46" t="s">
        <v>811</v>
      </c>
      <c r="G1861" s="27" t="s">
        <v>21</v>
      </c>
      <c r="H1861" s="5">
        <f t="shared" si="75"/>
        <v>-15500</v>
      </c>
      <c r="I1861" s="22">
        <f t="shared" si="74"/>
        <v>5.555555555555555</v>
      </c>
      <c r="K1861" t="s">
        <v>185</v>
      </c>
      <c r="M1861" s="2">
        <v>450</v>
      </c>
    </row>
    <row r="1862" spans="2:13" ht="12.75">
      <c r="B1862" s="143">
        <v>3000</v>
      </c>
      <c r="C1862" s="1" t="s">
        <v>206</v>
      </c>
      <c r="D1862" s="1" t="s">
        <v>805</v>
      </c>
      <c r="E1862" s="1" t="s">
        <v>207</v>
      </c>
      <c r="F1862" s="46" t="s">
        <v>812</v>
      </c>
      <c r="G1862" s="27" t="s">
        <v>21</v>
      </c>
      <c r="H1862" s="5">
        <f t="shared" si="75"/>
        <v>-18500</v>
      </c>
      <c r="I1862" s="22">
        <f t="shared" si="74"/>
        <v>6.666666666666667</v>
      </c>
      <c r="K1862" t="s">
        <v>185</v>
      </c>
      <c r="M1862" s="2">
        <v>450</v>
      </c>
    </row>
    <row r="1863" spans="2:13" ht="12.75">
      <c r="B1863" s="143">
        <v>2500</v>
      </c>
      <c r="C1863" s="1" t="s">
        <v>206</v>
      </c>
      <c r="D1863" s="1" t="s">
        <v>805</v>
      </c>
      <c r="E1863" s="1" t="s">
        <v>207</v>
      </c>
      <c r="F1863" s="46" t="s">
        <v>813</v>
      </c>
      <c r="G1863" s="27" t="s">
        <v>21</v>
      </c>
      <c r="H1863" s="5">
        <f t="shared" si="75"/>
        <v>-21000</v>
      </c>
      <c r="I1863" s="22">
        <f t="shared" si="74"/>
        <v>5.555555555555555</v>
      </c>
      <c r="K1863" t="s">
        <v>185</v>
      </c>
      <c r="M1863" s="2">
        <v>450</v>
      </c>
    </row>
    <row r="1864" spans="2:14" ht="12.75">
      <c r="B1864" s="143">
        <v>3000</v>
      </c>
      <c r="C1864" s="1" t="s">
        <v>206</v>
      </c>
      <c r="D1864" s="1" t="s">
        <v>805</v>
      </c>
      <c r="E1864" s="1" t="s">
        <v>207</v>
      </c>
      <c r="F1864" s="46" t="s">
        <v>814</v>
      </c>
      <c r="G1864" s="27" t="s">
        <v>234</v>
      </c>
      <c r="H1864" s="5">
        <f t="shared" si="75"/>
        <v>-24000</v>
      </c>
      <c r="I1864" s="22">
        <f t="shared" si="74"/>
        <v>6.666666666666667</v>
      </c>
      <c r="K1864" t="s">
        <v>185</v>
      </c>
      <c r="M1864" s="2">
        <v>450</v>
      </c>
      <c r="N1864" s="163"/>
    </row>
    <row r="1865" spans="2:13" ht="12.75">
      <c r="B1865" s="296">
        <v>2000</v>
      </c>
      <c r="C1865" s="1" t="s">
        <v>206</v>
      </c>
      <c r="D1865" s="1" t="s">
        <v>805</v>
      </c>
      <c r="E1865" s="1" t="s">
        <v>207</v>
      </c>
      <c r="F1865" s="46" t="s">
        <v>815</v>
      </c>
      <c r="G1865" s="27" t="s">
        <v>29</v>
      </c>
      <c r="H1865" s="5">
        <f t="shared" si="75"/>
        <v>-26000</v>
      </c>
      <c r="I1865" s="22">
        <f t="shared" si="74"/>
        <v>4.444444444444445</v>
      </c>
      <c r="K1865" t="s">
        <v>185</v>
      </c>
      <c r="M1865" s="2">
        <v>450</v>
      </c>
    </row>
    <row r="1866" spans="2:13" ht="12.75">
      <c r="B1866" s="143">
        <v>2500</v>
      </c>
      <c r="C1866" s="1" t="s">
        <v>206</v>
      </c>
      <c r="D1866" s="1" t="s">
        <v>805</v>
      </c>
      <c r="E1866" s="1" t="s">
        <v>207</v>
      </c>
      <c r="F1866" s="46" t="s">
        <v>816</v>
      </c>
      <c r="G1866" s="27" t="s">
        <v>329</v>
      </c>
      <c r="H1866" s="5">
        <f t="shared" si="75"/>
        <v>-28500</v>
      </c>
      <c r="I1866" s="22">
        <f t="shared" si="74"/>
        <v>5.555555555555555</v>
      </c>
      <c r="K1866" t="s">
        <v>185</v>
      </c>
      <c r="M1866" s="2">
        <v>450</v>
      </c>
    </row>
    <row r="1867" spans="2:13" ht="12.75">
      <c r="B1867" s="143">
        <v>2500</v>
      </c>
      <c r="C1867" s="1" t="s">
        <v>206</v>
      </c>
      <c r="D1867" s="1" t="s">
        <v>805</v>
      </c>
      <c r="E1867" s="1" t="s">
        <v>207</v>
      </c>
      <c r="F1867" s="46" t="s">
        <v>817</v>
      </c>
      <c r="G1867" s="27" t="s">
        <v>33</v>
      </c>
      <c r="H1867" s="5">
        <f t="shared" si="75"/>
        <v>-31000</v>
      </c>
      <c r="I1867" s="22">
        <f t="shared" si="74"/>
        <v>5.555555555555555</v>
      </c>
      <c r="K1867" t="s">
        <v>185</v>
      </c>
      <c r="M1867" s="2">
        <v>450</v>
      </c>
    </row>
    <row r="1868" spans="2:13" ht="12.75">
      <c r="B1868" s="143">
        <v>3000</v>
      </c>
      <c r="C1868" s="1" t="s">
        <v>206</v>
      </c>
      <c r="D1868" s="1" t="s">
        <v>805</v>
      </c>
      <c r="E1868" s="1" t="s">
        <v>207</v>
      </c>
      <c r="F1868" s="46" t="s">
        <v>818</v>
      </c>
      <c r="G1868" s="27" t="s">
        <v>33</v>
      </c>
      <c r="H1868" s="5">
        <f t="shared" si="75"/>
        <v>-34000</v>
      </c>
      <c r="I1868" s="22">
        <f t="shared" si="74"/>
        <v>6.666666666666667</v>
      </c>
      <c r="K1868" t="s">
        <v>185</v>
      </c>
      <c r="M1868" s="2">
        <v>450</v>
      </c>
    </row>
    <row r="1869" spans="2:13" ht="12.75">
      <c r="B1869" s="143">
        <v>2500</v>
      </c>
      <c r="C1869" s="1" t="s">
        <v>206</v>
      </c>
      <c r="D1869" s="1" t="s">
        <v>805</v>
      </c>
      <c r="E1869" s="1" t="s">
        <v>207</v>
      </c>
      <c r="F1869" s="46" t="s">
        <v>819</v>
      </c>
      <c r="G1869" s="27" t="s">
        <v>33</v>
      </c>
      <c r="H1869" s="5">
        <f t="shared" si="75"/>
        <v>-36500</v>
      </c>
      <c r="I1869" s="22">
        <f t="shared" si="74"/>
        <v>5.555555555555555</v>
      </c>
      <c r="K1869" t="s">
        <v>185</v>
      </c>
      <c r="M1869" s="2">
        <v>450</v>
      </c>
    </row>
    <row r="1870" spans="2:13" ht="12.75">
      <c r="B1870" s="143">
        <v>5000</v>
      </c>
      <c r="C1870" s="1" t="s">
        <v>206</v>
      </c>
      <c r="D1870" s="1" t="s">
        <v>805</v>
      </c>
      <c r="E1870" s="1" t="s">
        <v>207</v>
      </c>
      <c r="F1870" s="46" t="s">
        <v>820</v>
      </c>
      <c r="G1870" s="27" t="s">
        <v>406</v>
      </c>
      <c r="H1870" s="5">
        <f t="shared" si="75"/>
        <v>-41500</v>
      </c>
      <c r="I1870" s="22">
        <f t="shared" si="74"/>
        <v>11.11111111111111</v>
      </c>
      <c r="K1870" t="s">
        <v>185</v>
      </c>
      <c r="M1870" s="2">
        <v>450</v>
      </c>
    </row>
    <row r="1871" spans="2:13" ht="12.75">
      <c r="B1871" s="143">
        <v>2500</v>
      </c>
      <c r="C1871" s="1" t="s">
        <v>206</v>
      </c>
      <c r="D1871" s="12" t="s">
        <v>805</v>
      </c>
      <c r="E1871" s="1" t="s">
        <v>207</v>
      </c>
      <c r="F1871" s="46" t="s">
        <v>821</v>
      </c>
      <c r="G1871" s="27" t="s">
        <v>406</v>
      </c>
      <c r="H1871" s="5">
        <v>-790000</v>
      </c>
      <c r="I1871" s="22">
        <v>10</v>
      </c>
      <c r="K1871" t="s">
        <v>185</v>
      </c>
      <c r="M1871" s="2">
        <v>450</v>
      </c>
    </row>
    <row r="1872" spans="1:13" s="63" customFormat="1" ht="12.75">
      <c r="A1872" s="11"/>
      <c r="B1872" s="142">
        <f>SUM(B1857:B1871)</f>
        <v>44000</v>
      </c>
      <c r="C1872" s="11" t="s">
        <v>206</v>
      </c>
      <c r="D1872" s="11"/>
      <c r="E1872" s="11" t="s">
        <v>207</v>
      </c>
      <c r="F1872" s="117"/>
      <c r="G1872" s="18"/>
      <c r="H1872" s="66">
        <v>0</v>
      </c>
      <c r="I1872" s="62">
        <f t="shared" si="74"/>
        <v>97.77777777777777</v>
      </c>
      <c r="M1872" s="2">
        <v>450</v>
      </c>
    </row>
    <row r="1873" spans="2:13" ht="12.75">
      <c r="B1873" s="143"/>
      <c r="D1873" s="12"/>
      <c r="H1873" s="5">
        <f t="shared" si="75"/>
        <v>0</v>
      </c>
      <c r="I1873" s="22">
        <f t="shared" si="74"/>
        <v>0</v>
      </c>
      <c r="M1873" s="2">
        <v>450</v>
      </c>
    </row>
    <row r="1874" spans="2:13" ht="12.75">
      <c r="B1874" s="143"/>
      <c r="D1874" s="12"/>
      <c r="H1874" s="5">
        <f t="shared" si="75"/>
        <v>0</v>
      </c>
      <c r="I1874" s="22">
        <f>+B1874/M1874</f>
        <v>0</v>
      </c>
      <c r="M1874" s="2">
        <v>450</v>
      </c>
    </row>
    <row r="1875" spans="2:13" ht="12.75">
      <c r="B1875" s="143">
        <v>3000</v>
      </c>
      <c r="C1875" s="1" t="s">
        <v>206</v>
      </c>
      <c r="D1875" s="1" t="s">
        <v>805</v>
      </c>
      <c r="E1875" s="1" t="s">
        <v>208</v>
      </c>
      <c r="F1875" s="46" t="s">
        <v>822</v>
      </c>
      <c r="G1875" s="27" t="s">
        <v>32</v>
      </c>
      <c r="H1875" s="5">
        <f aca="true" t="shared" si="76" ref="H1875:H1926">H1874-B1875</f>
        <v>-3000</v>
      </c>
      <c r="I1875" s="22">
        <v>6</v>
      </c>
      <c r="K1875" t="s">
        <v>185</v>
      </c>
      <c r="M1875" s="2">
        <v>450</v>
      </c>
    </row>
    <row r="1876" spans="2:13" ht="12.75">
      <c r="B1876" s="143">
        <v>2500</v>
      </c>
      <c r="C1876" s="1" t="s">
        <v>206</v>
      </c>
      <c r="D1876" s="1" t="s">
        <v>805</v>
      </c>
      <c r="E1876" s="1" t="s">
        <v>208</v>
      </c>
      <c r="F1876" s="46" t="s">
        <v>823</v>
      </c>
      <c r="G1876" s="27" t="s">
        <v>329</v>
      </c>
      <c r="H1876" s="5">
        <f t="shared" si="76"/>
        <v>-5500</v>
      </c>
      <c r="I1876" s="22">
        <v>5</v>
      </c>
      <c r="K1876" t="s">
        <v>185</v>
      </c>
      <c r="M1876" s="2">
        <v>450</v>
      </c>
    </row>
    <row r="1877" spans="2:13" ht="12.75">
      <c r="B1877" s="143">
        <v>2500</v>
      </c>
      <c r="C1877" s="1" t="s">
        <v>206</v>
      </c>
      <c r="D1877" s="1" t="s">
        <v>805</v>
      </c>
      <c r="E1877" s="1" t="s">
        <v>208</v>
      </c>
      <c r="F1877" s="46" t="s">
        <v>824</v>
      </c>
      <c r="G1877" s="27" t="s">
        <v>329</v>
      </c>
      <c r="H1877" s="5">
        <f t="shared" si="76"/>
        <v>-8000</v>
      </c>
      <c r="I1877" s="22">
        <v>5</v>
      </c>
      <c r="K1877" t="s">
        <v>185</v>
      </c>
      <c r="M1877" s="2">
        <v>450</v>
      </c>
    </row>
    <row r="1878" spans="2:13" ht="12.75">
      <c r="B1878" s="143">
        <v>2500</v>
      </c>
      <c r="C1878" s="1" t="s">
        <v>206</v>
      </c>
      <c r="D1878" s="1" t="s">
        <v>805</v>
      </c>
      <c r="E1878" s="1" t="s">
        <v>208</v>
      </c>
      <c r="F1878" s="46" t="s">
        <v>825</v>
      </c>
      <c r="G1878" s="27" t="s">
        <v>33</v>
      </c>
      <c r="H1878" s="5">
        <f t="shared" si="76"/>
        <v>-10500</v>
      </c>
      <c r="I1878" s="22">
        <v>5</v>
      </c>
      <c r="K1878" t="s">
        <v>185</v>
      </c>
      <c r="M1878" s="2">
        <v>450</v>
      </c>
    </row>
    <row r="1879" spans="2:13" ht="12.75">
      <c r="B1879" s="143">
        <v>2500</v>
      </c>
      <c r="C1879" s="1" t="s">
        <v>206</v>
      </c>
      <c r="D1879" s="1" t="s">
        <v>805</v>
      </c>
      <c r="E1879" s="1" t="s">
        <v>208</v>
      </c>
      <c r="F1879" s="46" t="s">
        <v>826</v>
      </c>
      <c r="G1879" s="27" t="s">
        <v>34</v>
      </c>
      <c r="H1879" s="5">
        <f t="shared" si="76"/>
        <v>-13000</v>
      </c>
      <c r="I1879" s="22">
        <v>5</v>
      </c>
      <c r="K1879" t="s">
        <v>185</v>
      </c>
      <c r="M1879" s="2">
        <v>450</v>
      </c>
    </row>
    <row r="1880" spans="2:13" ht="12.75">
      <c r="B1880" s="143">
        <v>2500</v>
      </c>
      <c r="C1880" s="1" t="s">
        <v>206</v>
      </c>
      <c r="D1880" s="1" t="s">
        <v>805</v>
      </c>
      <c r="E1880" s="1" t="s">
        <v>208</v>
      </c>
      <c r="F1880" s="46" t="s">
        <v>827</v>
      </c>
      <c r="G1880" s="27" t="s">
        <v>406</v>
      </c>
      <c r="H1880" s="5">
        <f t="shared" si="76"/>
        <v>-15500</v>
      </c>
      <c r="I1880" s="22">
        <v>5</v>
      </c>
      <c r="K1880" t="s">
        <v>185</v>
      </c>
      <c r="M1880" s="2">
        <v>450</v>
      </c>
    </row>
    <row r="1881" spans="1:13" s="63" customFormat="1" ht="12.75">
      <c r="A1881" s="11"/>
      <c r="B1881" s="142">
        <f>SUM(B1875:B1880)</f>
        <v>15500</v>
      </c>
      <c r="C1881" s="11"/>
      <c r="D1881" s="11"/>
      <c r="E1881" s="11" t="s">
        <v>208</v>
      </c>
      <c r="F1881" s="117"/>
      <c r="G1881" s="18"/>
      <c r="H1881" s="66">
        <v>0</v>
      </c>
      <c r="I1881" s="62">
        <f>+B1881/M1881</f>
        <v>34.44444444444444</v>
      </c>
      <c r="M1881" s="2">
        <v>450</v>
      </c>
    </row>
    <row r="1882" spans="2:13" ht="12.75">
      <c r="B1882" s="143"/>
      <c r="D1882" s="12"/>
      <c r="H1882" s="5">
        <f>H1881-B1882</f>
        <v>0</v>
      </c>
      <c r="I1882" s="22">
        <f>+B1882/M1882</f>
        <v>0</v>
      </c>
      <c r="M1882" s="2">
        <v>450</v>
      </c>
    </row>
    <row r="1883" spans="2:13" ht="12.75">
      <c r="B1883" s="143"/>
      <c r="D1883" s="12"/>
      <c r="H1883" s="5">
        <f aca="true" t="shared" si="77" ref="H1883:H1889">H1882-B1883</f>
        <v>0</v>
      </c>
      <c r="I1883" s="22">
        <f>+B1883/M1883</f>
        <v>0</v>
      </c>
      <c r="M1883" s="2">
        <v>450</v>
      </c>
    </row>
    <row r="1884" spans="2:13" ht="12.75">
      <c r="B1884" s="143">
        <v>2500</v>
      </c>
      <c r="C1884" s="65" t="s">
        <v>206</v>
      </c>
      <c r="D1884" s="12" t="s">
        <v>805</v>
      </c>
      <c r="E1884" s="1" t="s">
        <v>828</v>
      </c>
      <c r="F1884" s="46" t="s">
        <v>829</v>
      </c>
      <c r="G1884" s="27" t="s">
        <v>19</v>
      </c>
      <c r="H1884" s="5">
        <f t="shared" si="77"/>
        <v>-2500</v>
      </c>
      <c r="I1884" s="22">
        <v>5</v>
      </c>
      <c r="K1884" t="s">
        <v>185</v>
      </c>
      <c r="M1884" s="2">
        <v>450</v>
      </c>
    </row>
    <row r="1885" spans="2:13" ht="12.75">
      <c r="B1885" s="143">
        <v>2500</v>
      </c>
      <c r="C1885" s="1" t="s">
        <v>206</v>
      </c>
      <c r="D1885" s="1" t="s">
        <v>805</v>
      </c>
      <c r="E1885" s="1" t="s">
        <v>828</v>
      </c>
      <c r="F1885" s="46" t="s">
        <v>830</v>
      </c>
      <c r="G1885" s="27" t="s">
        <v>33</v>
      </c>
      <c r="H1885" s="5">
        <f t="shared" si="77"/>
        <v>-5000</v>
      </c>
      <c r="I1885" s="22">
        <v>5</v>
      </c>
      <c r="K1885" t="s">
        <v>185</v>
      </c>
      <c r="M1885" s="2">
        <v>450</v>
      </c>
    </row>
    <row r="1886" spans="2:13" ht="12.75">
      <c r="B1886" s="143">
        <v>3000</v>
      </c>
      <c r="C1886" s="65" t="s">
        <v>206</v>
      </c>
      <c r="D1886" s="12" t="s">
        <v>805</v>
      </c>
      <c r="E1886" s="1" t="s">
        <v>831</v>
      </c>
      <c r="F1886" s="46" t="s">
        <v>832</v>
      </c>
      <c r="G1886" s="27" t="s">
        <v>19</v>
      </c>
      <c r="H1886" s="5">
        <f t="shared" si="77"/>
        <v>-8000</v>
      </c>
      <c r="I1886" s="22">
        <f aca="true" t="shared" si="78" ref="I1886:I1893">+B1886/M1886</f>
        <v>6.666666666666667</v>
      </c>
      <c r="K1886" t="s">
        <v>185</v>
      </c>
      <c r="M1886" s="2">
        <v>450</v>
      </c>
    </row>
    <row r="1887" spans="1:13" s="63" customFormat="1" ht="12.75">
      <c r="A1887" s="11"/>
      <c r="B1887" s="142">
        <f>SUM(B1884:B1886)</f>
        <v>8000</v>
      </c>
      <c r="C1887" s="11"/>
      <c r="D1887" s="11"/>
      <c r="E1887" s="11" t="s">
        <v>209</v>
      </c>
      <c r="F1887" s="117"/>
      <c r="G1887" s="18"/>
      <c r="H1887" s="66">
        <v>0</v>
      </c>
      <c r="I1887" s="62">
        <f>+B1887/M1887</f>
        <v>17.77777777777778</v>
      </c>
      <c r="M1887" s="2">
        <v>450</v>
      </c>
    </row>
    <row r="1888" spans="4:13" ht="12.75">
      <c r="D1888" s="12"/>
      <c r="H1888" s="5">
        <f t="shared" si="77"/>
        <v>0</v>
      </c>
      <c r="I1888" s="22">
        <f t="shared" si="78"/>
        <v>0</v>
      </c>
      <c r="M1888" s="2">
        <v>450</v>
      </c>
    </row>
    <row r="1889" spans="4:13" ht="12.75">
      <c r="D1889" s="12"/>
      <c r="H1889" s="5">
        <f t="shared" si="77"/>
        <v>0</v>
      </c>
      <c r="I1889" s="22">
        <f t="shared" si="78"/>
        <v>0</v>
      </c>
      <c r="M1889" s="2">
        <v>450</v>
      </c>
    </row>
    <row r="1890" spans="1:13" ht="12.75">
      <c r="A1890" s="12"/>
      <c r="B1890" s="141">
        <v>75000</v>
      </c>
      <c r="C1890" s="1" t="s">
        <v>186</v>
      </c>
      <c r="D1890" s="12" t="s">
        <v>121</v>
      </c>
      <c r="F1890" s="123" t="s">
        <v>833</v>
      </c>
      <c r="G1890" s="29" t="s">
        <v>37</v>
      </c>
      <c r="H1890" s="206">
        <f>H1886-B1890</f>
        <v>-83000</v>
      </c>
      <c r="I1890" s="22">
        <f t="shared" si="78"/>
        <v>166.66666666666666</v>
      </c>
      <c r="M1890" s="2">
        <v>450</v>
      </c>
    </row>
    <row r="1891" spans="1:13" ht="12.75">
      <c r="A1891" s="11"/>
      <c r="B1891" s="134">
        <f>SUM(B1890:B1890)</f>
        <v>75000</v>
      </c>
      <c r="C1891" s="11" t="s">
        <v>186</v>
      </c>
      <c r="D1891" s="11"/>
      <c r="E1891" s="11"/>
      <c r="F1891" s="117"/>
      <c r="G1891" s="18"/>
      <c r="H1891" s="156">
        <v>0</v>
      </c>
      <c r="I1891" s="62">
        <f t="shared" si="78"/>
        <v>166.66666666666666</v>
      </c>
      <c r="J1891" s="63"/>
      <c r="K1891" s="63"/>
      <c r="L1891" s="63"/>
      <c r="M1891" s="2">
        <v>450</v>
      </c>
    </row>
    <row r="1892" spans="4:13" ht="12.75">
      <c r="D1892" s="12"/>
      <c r="H1892" s="5">
        <f t="shared" si="76"/>
        <v>0</v>
      </c>
      <c r="I1892" s="22">
        <f t="shared" si="78"/>
        <v>0</v>
      </c>
      <c r="M1892" s="2">
        <v>450</v>
      </c>
    </row>
    <row r="1893" spans="4:13" ht="12.75">
      <c r="D1893" s="12"/>
      <c r="H1893" s="5">
        <f t="shared" si="76"/>
        <v>0</v>
      </c>
      <c r="I1893" s="22">
        <f t="shared" si="78"/>
        <v>0</v>
      </c>
      <c r="M1893" s="2">
        <v>450</v>
      </c>
    </row>
    <row r="1894" spans="1:13" s="15" customFormat="1" ht="12.75">
      <c r="A1894" s="12"/>
      <c r="B1894" s="28"/>
      <c r="C1894" s="12"/>
      <c r="D1894" s="12"/>
      <c r="E1894" s="12"/>
      <c r="F1894" s="71"/>
      <c r="G1894" s="29"/>
      <c r="H1894" s="28"/>
      <c r="I1894" s="72"/>
      <c r="M1894" s="2">
        <v>450</v>
      </c>
    </row>
    <row r="1895" spans="1:13" s="15" customFormat="1" ht="12.75">
      <c r="A1895" s="12"/>
      <c r="B1895" s="235">
        <v>1000</v>
      </c>
      <c r="C1895" s="12" t="s">
        <v>834</v>
      </c>
      <c r="D1895" s="12" t="s">
        <v>835</v>
      </c>
      <c r="E1895" s="12" t="s">
        <v>836</v>
      </c>
      <c r="F1895" s="71" t="s">
        <v>837</v>
      </c>
      <c r="G1895" s="29" t="s">
        <v>30</v>
      </c>
      <c r="H1895" s="28">
        <f>H1893-B1895</f>
        <v>-1000</v>
      </c>
      <c r="I1895" s="72">
        <v>2</v>
      </c>
      <c r="K1895" s="15" t="s">
        <v>838</v>
      </c>
      <c r="M1895" s="2">
        <v>450</v>
      </c>
    </row>
    <row r="1896" spans="1:13" s="15" customFormat="1" ht="12.75">
      <c r="A1896" s="12"/>
      <c r="B1896" s="235">
        <v>1000</v>
      </c>
      <c r="C1896" s="12" t="s">
        <v>834</v>
      </c>
      <c r="D1896" s="12" t="s">
        <v>835</v>
      </c>
      <c r="E1896" s="12" t="s">
        <v>836</v>
      </c>
      <c r="F1896" s="71" t="s">
        <v>839</v>
      </c>
      <c r="G1896" s="29" t="s">
        <v>30</v>
      </c>
      <c r="H1896" s="28">
        <f t="shared" si="76"/>
        <v>-2000</v>
      </c>
      <c r="I1896" s="72">
        <v>2</v>
      </c>
      <c r="K1896" s="15" t="s">
        <v>838</v>
      </c>
      <c r="M1896" s="2">
        <v>450</v>
      </c>
    </row>
    <row r="1897" spans="1:13" s="15" customFormat="1" ht="12.75">
      <c r="A1897" s="12"/>
      <c r="B1897" s="235">
        <v>1000</v>
      </c>
      <c r="C1897" s="12" t="s">
        <v>834</v>
      </c>
      <c r="D1897" s="12" t="s">
        <v>835</v>
      </c>
      <c r="E1897" s="12" t="s">
        <v>836</v>
      </c>
      <c r="F1897" s="71" t="s">
        <v>840</v>
      </c>
      <c r="G1897" s="29" t="s">
        <v>30</v>
      </c>
      <c r="H1897" s="28">
        <f t="shared" si="76"/>
        <v>-3000</v>
      </c>
      <c r="I1897" s="72">
        <v>2</v>
      </c>
      <c r="K1897" s="15" t="s">
        <v>838</v>
      </c>
      <c r="M1897" s="2">
        <v>450</v>
      </c>
    </row>
    <row r="1898" spans="1:13" s="15" customFormat="1" ht="12.75">
      <c r="A1898" s="12"/>
      <c r="B1898" s="235">
        <v>50000</v>
      </c>
      <c r="C1898" s="12" t="s">
        <v>841</v>
      </c>
      <c r="D1898" s="12" t="s">
        <v>835</v>
      </c>
      <c r="E1898" s="12" t="s">
        <v>836</v>
      </c>
      <c r="F1898" s="71" t="s">
        <v>842</v>
      </c>
      <c r="G1898" s="29" t="s">
        <v>32</v>
      </c>
      <c r="H1898" s="28">
        <f t="shared" si="76"/>
        <v>-53000</v>
      </c>
      <c r="I1898" s="72">
        <v>100</v>
      </c>
      <c r="K1898" s="15" t="s">
        <v>838</v>
      </c>
      <c r="M1898" s="2">
        <v>450</v>
      </c>
    </row>
    <row r="1899" spans="1:13" s="15" customFormat="1" ht="12.75">
      <c r="A1899" s="12"/>
      <c r="B1899" s="235">
        <v>1000</v>
      </c>
      <c r="C1899" s="12" t="s">
        <v>843</v>
      </c>
      <c r="D1899" s="12" t="s">
        <v>835</v>
      </c>
      <c r="E1899" s="12" t="s">
        <v>836</v>
      </c>
      <c r="F1899" s="71" t="s">
        <v>844</v>
      </c>
      <c r="G1899" s="29" t="s">
        <v>20</v>
      </c>
      <c r="H1899" s="28">
        <f t="shared" si="76"/>
        <v>-54000</v>
      </c>
      <c r="I1899" s="72">
        <f aca="true" t="shared" si="79" ref="I1899:I1904">+B1899/M1899</f>
        <v>2.2222222222222223</v>
      </c>
      <c r="K1899" s="15" t="s">
        <v>726</v>
      </c>
      <c r="M1899" s="2">
        <v>450</v>
      </c>
    </row>
    <row r="1900" spans="1:13" s="15" customFormat="1" ht="12.75">
      <c r="A1900" s="12"/>
      <c r="B1900" s="235">
        <v>200</v>
      </c>
      <c r="C1900" s="12" t="s">
        <v>845</v>
      </c>
      <c r="D1900" s="12" t="s">
        <v>835</v>
      </c>
      <c r="E1900" s="12" t="s">
        <v>836</v>
      </c>
      <c r="F1900" s="71" t="s">
        <v>844</v>
      </c>
      <c r="G1900" s="29" t="s">
        <v>20</v>
      </c>
      <c r="H1900" s="28">
        <f t="shared" si="76"/>
        <v>-54200</v>
      </c>
      <c r="I1900" s="72">
        <f t="shared" si="79"/>
        <v>0.4444444444444444</v>
      </c>
      <c r="K1900" s="15" t="s">
        <v>726</v>
      </c>
      <c r="M1900" s="2">
        <v>450</v>
      </c>
    </row>
    <row r="1901" spans="1:13" s="15" customFormat="1" ht="12.75">
      <c r="A1901" s="12"/>
      <c r="B1901" s="235">
        <v>1000</v>
      </c>
      <c r="C1901" s="12" t="s">
        <v>843</v>
      </c>
      <c r="D1901" s="12" t="s">
        <v>835</v>
      </c>
      <c r="E1901" s="12" t="s">
        <v>836</v>
      </c>
      <c r="F1901" s="71" t="s">
        <v>846</v>
      </c>
      <c r="G1901" s="29" t="s">
        <v>20</v>
      </c>
      <c r="H1901" s="28">
        <f t="shared" si="76"/>
        <v>-55200</v>
      </c>
      <c r="I1901" s="72">
        <f t="shared" si="79"/>
        <v>2.2222222222222223</v>
      </c>
      <c r="K1901" s="15" t="s">
        <v>726</v>
      </c>
      <c r="M1901" s="2">
        <v>450</v>
      </c>
    </row>
    <row r="1902" spans="1:13" s="15" customFormat="1" ht="12.75">
      <c r="A1902" s="12"/>
      <c r="B1902" s="235">
        <v>1000</v>
      </c>
      <c r="C1902" s="12" t="s">
        <v>843</v>
      </c>
      <c r="D1902" s="12" t="s">
        <v>835</v>
      </c>
      <c r="E1902" s="12" t="s">
        <v>836</v>
      </c>
      <c r="F1902" s="71" t="s">
        <v>847</v>
      </c>
      <c r="G1902" s="29" t="s">
        <v>20</v>
      </c>
      <c r="H1902" s="28">
        <f t="shared" si="76"/>
        <v>-56200</v>
      </c>
      <c r="I1902" s="72">
        <f t="shared" si="79"/>
        <v>2.2222222222222223</v>
      </c>
      <c r="K1902" s="15" t="s">
        <v>726</v>
      </c>
      <c r="M1902" s="2">
        <v>450</v>
      </c>
    </row>
    <row r="1903" spans="1:13" s="15" customFormat="1" ht="12.75">
      <c r="A1903" s="12"/>
      <c r="B1903" s="235">
        <v>50000</v>
      </c>
      <c r="C1903" s="12" t="s">
        <v>848</v>
      </c>
      <c r="D1903" s="12" t="s">
        <v>835</v>
      </c>
      <c r="E1903" s="12" t="s">
        <v>836</v>
      </c>
      <c r="F1903" s="71" t="s">
        <v>849</v>
      </c>
      <c r="G1903" s="29" t="s">
        <v>32</v>
      </c>
      <c r="H1903" s="28">
        <f t="shared" si="76"/>
        <v>-106200</v>
      </c>
      <c r="I1903" s="72">
        <f t="shared" si="79"/>
        <v>111.11111111111111</v>
      </c>
      <c r="K1903" s="15" t="s">
        <v>726</v>
      </c>
      <c r="M1903" s="2">
        <v>450</v>
      </c>
    </row>
    <row r="1904" spans="1:13" s="63" customFormat="1" ht="12.75">
      <c r="A1904" s="11"/>
      <c r="B1904" s="142">
        <f>SUM(B1895:B1903)</f>
        <v>106200</v>
      </c>
      <c r="C1904" s="11"/>
      <c r="D1904" s="11"/>
      <c r="E1904" s="11" t="s">
        <v>210</v>
      </c>
      <c r="F1904" s="117"/>
      <c r="G1904" s="18"/>
      <c r="H1904" s="66">
        <v>0</v>
      </c>
      <c r="I1904" s="62">
        <f t="shared" si="79"/>
        <v>236</v>
      </c>
      <c r="M1904" s="2">
        <v>450</v>
      </c>
    </row>
    <row r="1905" spans="4:13" ht="12.75">
      <c r="D1905" s="12"/>
      <c r="I1905" s="22"/>
      <c r="M1905" s="2">
        <v>450</v>
      </c>
    </row>
    <row r="1906" spans="4:13" ht="12.75">
      <c r="D1906" s="12"/>
      <c r="H1906" s="5">
        <f>H1893-B1906</f>
        <v>0</v>
      </c>
      <c r="I1906" s="22">
        <f>+B1906/M1906</f>
        <v>0</v>
      </c>
      <c r="M1906" s="2">
        <v>450</v>
      </c>
    </row>
    <row r="1907" spans="4:13" ht="12.75">
      <c r="D1907" s="12"/>
      <c r="H1907" s="5">
        <f t="shared" si="76"/>
        <v>0</v>
      </c>
      <c r="I1907" s="22">
        <f>+B1907/M1907</f>
        <v>0</v>
      </c>
      <c r="M1907" s="2">
        <v>450</v>
      </c>
    </row>
    <row r="1908" spans="1:13" ht="13.5" thickBot="1">
      <c r="A1908" s="50"/>
      <c r="B1908" s="157">
        <f>+B1916+B1924+B1928</f>
        <v>865900</v>
      </c>
      <c r="C1908" s="50"/>
      <c r="D1908" s="56" t="s">
        <v>123</v>
      </c>
      <c r="E1908" s="50"/>
      <c r="F1908" s="124"/>
      <c r="G1908" s="81"/>
      <c r="H1908" s="87">
        <f>H1907-B1908</f>
        <v>-865900</v>
      </c>
      <c r="I1908" s="88">
        <f>+B1908/M1908</f>
        <v>1924.2222222222222</v>
      </c>
      <c r="J1908" s="54"/>
      <c r="K1908" s="54"/>
      <c r="L1908" s="54"/>
      <c r="M1908" s="2">
        <v>450</v>
      </c>
    </row>
    <row r="1909" spans="2:13" ht="12.75">
      <c r="B1909" s="83"/>
      <c r="D1909" s="12"/>
      <c r="H1909" s="5">
        <v>0</v>
      </c>
      <c r="I1909" s="22">
        <f>+B1909/M1909</f>
        <v>0</v>
      </c>
      <c r="M1909" s="2">
        <v>450</v>
      </c>
    </row>
    <row r="1910" spans="2:13" ht="12.75">
      <c r="B1910" s="83"/>
      <c r="D1910" s="12"/>
      <c r="H1910" s="5">
        <f t="shared" si="76"/>
        <v>0</v>
      </c>
      <c r="I1910" s="22">
        <f>+B1910/M1910</f>
        <v>0</v>
      </c>
      <c r="M1910" s="2">
        <v>450</v>
      </c>
    </row>
    <row r="1911" spans="1:13" ht="12.75">
      <c r="A1911" s="12"/>
      <c r="B1911" s="217">
        <v>10000</v>
      </c>
      <c r="C1911" s="65" t="s">
        <v>185</v>
      </c>
      <c r="D1911" s="12" t="s">
        <v>850</v>
      </c>
      <c r="E1911" s="12" t="s">
        <v>101</v>
      </c>
      <c r="F1911" s="46" t="s">
        <v>851</v>
      </c>
      <c r="G1911" s="30" t="s">
        <v>18</v>
      </c>
      <c r="H1911" s="5">
        <f t="shared" si="76"/>
        <v>-10000</v>
      </c>
      <c r="I1911" s="22">
        <v>20</v>
      </c>
      <c r="J1911" s="15"/>
      <c r="K1911" t="s">
        <v>185</v>
      </c>
      <c r="L1911" s="15"/>
      <c r="M1911" s="2">
        <v>450</v>
      </c>
    </row>
    <row r="1912" spans="2:13" ht="12.75">
      <c r="B1912" s="83">
        <v>8000</v>
      </c>
      <c r="C1912" s="65" t="s">
        <v>185</v>
      </c>
      <c r="D1912" s="12" t="s">
        <v>850</v>
      </c>
      <c r="E1912" s="1" t="s">
        <v>101</v>
      </c>
      <c r="F1912" s="46" t="s">
        <v>852</v>
      </c>
      <c r="G1912" s="27" t="s">
        <v>19</v>
      </c>
      <c r="H1912" s="5">
        <f t="shared" si="76"/>
        <v>-18000</v>
      </c>
      <c r="I1912" s="22">
        <v>16</v>
      </c>
      <c r="K1912" t="s">
        <v>185</v>
      </c>
      <c r="M1912" s="2">
        <v>450</v>
      </c>
    </row>
    <row r="1913" spans="2:13" ht="12.75">
      <c r="B1913" s="83">
        <v>13000</v>
      </c>
      <c r="C1913" s="65" t="s">
        <v>185</v>
      </c>
      <c r="D1913" s="12" t="s">
        <v>850</v>
      </c>
      <c r="E1913" s="1" t="s">
        <v>101</v>
      </c>
      <c r="F1913" s="46" t="s">
        <v>853</v>
      </c>
      <c r="G1913" s="27" t="s">
        <v>20</v>
      </c>
      <c r="H1913" s="5">
        <f t="shared" si="76"/>
        <v>-31000</v>
      </c>
      <c r="I1913" s="22">
        <v>26</v>
      </c>
      <c r="K1913" t="s">
        <v>185</v>
      </c>
      <c r="M1913" s="2">
        <v>450</v>
      </c>
    </row>
    <row r="1914" spans="2:13" ht="12.75">
      <c r="B1914" s="83">
        <v>5000</v>
      </c>
      <c r="C1914" s="1" t="s">
        <v>185</v>
      </c>
      <c r="D1914" s="12" t="s">
        <v>850</v>
      </c>
      <c r="E1914" s="1" t="s">
        <v>101</v>
      </c>
      <c r="F1914" s="46" t="s">
        <v>854</v>
      </c>
      <c r="G1914" s="27" t="s">
        <v>21</v>
      </c>
      <c r="H1914" s="5">
        <f t="shared" si="76"/>
        <v>-36000</v>
      </c>
      <c r="I1914" s="22">
        <v>10</v>
      </c>
      <c r="K1914" t="s">
        <v>185</v>
      </c>
      <c r="M1914" s="2">
        <v>450</v>
      </c>
    </row>
    <row r="1915" spans="2:13" ht="12.75">
      <c r="B1915" s="83">
        <v>20000</v>
      </c>
      <c r="C1915" s="1" t="s">
        <v>185</v>
      </c>
      <c r="D1915" s="1" t="s">
        <v>850</v>
      </c>
      <c r="E1915" s="1" t="s">
        <v>101</v>
      </c>
      <c r="F1915" s="46" t="s">
        <v>855</v>
      </c>
      <c r="G1915" s="27" t="s">
        <v>234</v>
      </c>
      <c r="H1915" s="5">
        <f t="shared" si="76"/>
        <v>-56000</v>
      </c>
      <c r="I1915" s="22">
        <v>40</v>
      </c>
      <c r="K1915" t="s">
        <v>185</v>
      </c>
      <c r="M1915" s="2">
        <v>450</v>
      </c>
    </row>
    <row r="1916" spans="1:13" s="162" customFormat="1" ht="12.75">
      <c r="A1916" s="158"/>
      <c r="B1916" s="147">
        <f>SUM(B1911:B1915)</f>
        <v>56000</v>
      </c>
      <c r="C1916" s="11" t="s">
        <v>185</v>
      </c>
      <c r="D1916" s="159"/>
      <c r="E1916" s="158"/>
      <c r="F1916" s="160"/>
      <c r="G1916" s="161"/>
      <c r="H1916" s="66">
        <v>0</v>
      </c>
      <c r="I1916" s="62">
        <f aca="true" t="shared" si="80" ref="I1916:I1976">+B1916/M1916</f>
        <v>124.44444444444444</v>
      </c>
      <c r="M1916" s="2">
        <v>450</v>
      </c>
    </row>
    <row r="1917" spans="2:13" ht="12.75">
      <c r="B1917" s="83"/>
      <c r="D1917" s="12"/>
      <c r="H1917" s="5">
        <f t="shared" si="76"/>
        <v>0</v>
      </c>
      <c r="I1917" s="22">
        <f t="shared" si="80"/>
        <v>0</v>
      </c>
      <c r="M1917" s="2">
        <v>450</v>
      </c>
    </row>
    <row r="1918" spans="2:13" ht="12.75">
      <c r="B1918" s="83"/>
      <c r="D1918" s="12"/>
      <c r="H1918" s="5">
        <f t="shared" si="76"/>
        <v>0</v>
      </c>
      <c r="I1918" s="22">
        <f t="shared" si="80"/>
        <v>0</v>
      </c>
      <c r="M1918" s="2">
        <v>450</v>
      </c>
    </row>
    <row r="1919" spans="2:13" ht="12.75">
      <c r="B1919" s="217">
        <v>1500</v>
      </c>
      <c r="C1919" s="65" t="s">
        <v>188</v>
      </c>
      <c r="D1919" s="12" t="s">
        <v>850</v>
      </c>
      <c r="E1919" s="65"/>
      <c r="F1919" s="46" t="s">
        <v>856</v>
      </c>
      <c r="G1919" s="30" t="s">
        <v>18</v>
      </c>
      <c r="H1919" s="5">
        <f t="shared" si="76"/>
        <v>-1500</v>
      </c>
      <c r="I1919" s="22">
        <f t="shared" si="80"/>
        <v>3.3333333333333335</v>
      </c>
      <c r="K1919" t="s">
        <v>857</v>
      </c>
      <c r="M1919" s="2">
        <v>450</v>
      </c>
    </row>
    <row r="1920" spans="2:13" ht="12.75">
      <c r="B1920" s="217">
        <v>2500</v>
      </c>
      <c r="C1920" s="65" t="s">
        <v>188</v>
      </c>
      <c r="D1920" s="12" t="s">
        <v>850</v>
      </c>
      <c r="E1920" s="65"/>
      <c r="F1920" s="46" t="s">
        <v>856</v>
      </c>
      <c r="G1920" s="32" t="s">
        <v>19</v>
      </c>
      <c r="H1920" s="5">
        <f t="shared" si="76"/>
        <v>-4000</v>
      </c>
      <c r="I1920" s="22">
        <f t="shared" si="80"/>
        <v>5.555555555555555</v>
      </c>
      <c r="K1920" t="s">
        <v>857</v>
      </c>
      <c r="M1920" s="2">
        <v>450</v>
      </c>
    </row>
    <row r="1921" spans="2:13" ht="12.75">
      <c r="B1921" s="217">
        <v>1900</v>
      </c>
      <c r="C1921" s="65" t="s">
        <v>188</v>
      </c>
      <c r="D1921" s="12" t="s">
        <v>850</v>
      </c>
      <c r="E1921" s="65"/>
      <c r="F1921" s="46" t="s">
        <v>856</v>
      </c>
      <c r="G1921" s="29" t="s">
        <v>20</v>
      </c>
      <c r="H1921" s="5">
        <f t="shared" si="76"/>
        <v>-5900</v>
      </c>
      <c r="I1921" s="22">
        <f t="shared" si="80"/>
        <v>4.222222222222222</v>
      </c>
      <c r="K1921" t="s">
        <v>857</v>
      </c>
      <c r="M1921" s="2">
        <v>450</v>
      </c>
    </row>
    <row r="1922" spans="1:13" s="15" customFormat="1" ht="12.75">
      <c r="A1922" s="12"/>
      <c r="B1922" s="217">
        <v>2500</v>
      </c>
      <c r="C1922" s="65" t="s">
        <v>188</v>
      </c>
      <c r="D1922" s="12" t="s">
        <v>850</v>
      </c>
      <c r="E1922" s="65"/>
      <c r="F1922" s="46" t="s">
        <v>856</v>
      </c>
      <c r="G1922" s="29" t="s">
        <v>21</v>
      </c>
      <c r="H1922" s="5">
        <f t="shared" si="76"/>
        <v>-8400</v>
      </c>
      <c r="I1922" s="22">
        <f t="shared" si="80"/>
        <v>5.555555555555555</v>
      </c>
      <c r="K1922" t="s">
        <v>857</v>
      </c>
      <c r="M1922" s="2">
        <v>450</v>
      </c>
    </row>
    <row r="1923" spans="2:13" ht="12.75">
      <c r="B1923" s="83">
        <v>1500</v>
      </c>
      <c r="C1923" s="65" t="s">
        <v>188</v>
      </c>
      <c r="D1923" s="12" t="s">
        <v>850</v>
      </c>
      <c r="E1923" s="65"/>
      <c r="F1923" s="46" t="s">
        <v>856</v>
      </c>
      <c r="G1923" s="27" t="s">
        <v>234</v>
      </c>
      <c r="H1923" s="5">
        <f t="shared" si="76"/>
        <v>-9900</v>
      </c>
      <c r="I1923" s="22">
        <f t="shared" si="80"/>
        <v>3.3333333333333335</v>
      </c>
      <c r="K1923" t="s">
        <v>857</v>
      </c>
      <c r="M1923" s="2">
        <v>450</v>
      </c>
    </row>
    <row r="1924" spans="1:13" s="63" customFormat="1" ht="12.75">
      <c r="A1924" s="11"/>
      <c r="B1924" s="148">
        <f>SUM(B1919:B1923)</f>
        <v>9900</v>
      </c>
      <c r="C1924" s="11"/>
      <c r="D1924" s="11"/>
      <c r="E1924" s="11"/>
      <c r="F1924" s="117"/>
      <c r="G1924" s="18"/>
      <c r="H1924" s="66">
        <v>0</v>
      </c>
      <c r="I1924" s="62">
        <f t="shared" si="80"/>
        <v>22</v>
      </c>
      <c r="M1924" s="2">
        <v>450</v>
      </c>
    </row>
    <row r="1925" spans="2:13" ht="12.75">
      <c r="B1925" s="83"/>
      <c r="D1925" s="12"/>
      <c r="H1925" s="5">
        <f t="shared" si="76"/>
        <v>0</v>
      </c>
      <c r="I1925" s="22">
        <f t="shared" si="80"/>
        <v>0</v>
      </c>
      <c r="M1925" s="2">
        <v>450</v>
      </c>
    </row>
    <row r="1926" spans="2:13" ht="12.75">
      <c r="B1926" s="83"/>
      <c r="D1926" s="12"/>
      <c r="H1926" s="5">
        <f t="shared" si="76"/>
        <v>0</v>
      </c>
      <c r="I1926" s="22">
        <f t="shared" si="80"/>
        <v>0</v>
      </c>
      <c r="M1926" s="2">
        <v>450</v>
      </c>
    </row>
    <row r="1927" spans="1:13" ht="12.75">
      <c r="A1927" s="12"/>
      <c r="B1927" s="217">
        <v>800000</v>
      </c>
      <c r="C1927" s="1" t="s">
        <v>858</v>
      </c>
      <c r="D1927" s="1" t="s">
        <v>850</v>
      </c>
      <c r="E1927" s="1" t="s">
        <v>859</v>
      </c>
      <c r="F1927" s="73" t="s">
        <v>38</v>
      </c>
      <c r="G1927" s="30" t="s">
        <v>21</v>
      </c>
      <c r="H1927" s="5">
        <f>H1926-B1927</f>
        <v>-800000</v>
      </c>
      <c r="I1927" s="22">
        <f t="shared" si="80"/>
        <v>1777.7777777777778</v>
      </c>
      <c r="M1927" s="2">
        <v>450</v>
      </c>
    </row>
    <row r="1928" spans="1:13" ht="12.75">
      <c r="A1928" s="11"/>
      <c r="B1928" s="148">
        <f>SUM(B1927:B1927)</f>
        <v>800000</v>
      </c>
      <c r="C1928" s="11" t="s">
        <v>205</v>
      </c>
      <c r="D1928" s="11"/>
      <c r="E1928" s="11"/>
      <c r="F1928" s="135"/>
      <c r="G1928" s="18"/>
      <c r="H1928" s="66">
        <v>0</v>
      </c>
      <c r="I1928" s="62">
        <f t="shared" si="80"/>
        <v>1777.7777777777778</v>
      </c>
      <c r="J1928" s="63"/>
      <c r="K1928" s="63"/>
      <c r="L1928" s="63"/>
      <c r="M1928" s="2">
        <v>450</v>
      </c>
    </row>
    <row r="1929" spans="8:13" ht="12.75">
      <c r="H1929" s="5">
        <f>H1928-B1929</f>
        <v>0</v>
      </c>
      <c r="I1929" s="22">
        <f t="shared" si="80"/>
        <v>0</v>
      </c>
      <c r="M1929" s="2">
        <v>450</v>
      </c>
    </row>
    <row r="1930" spans="8:13" ht="12.75">
      <c r="H1930" s="5">
        <f>H1929-B1930</f>
        <v>0</v>
      </c>
      <c r="I1930" s="22">
        <f t="shared" si="80"/>
        <v>0</v>
      </c>
      <c r="M1930" s="2">
        <v>450</v>
      </c>
    </row>
    <row r="1931" spans="8:13" ht="12.75">
      <c r="H1931" s="5">
        <f>H1930-B1931</f>
        <v>0</v>
      </c>
      <c r="I1931" s="22">
        <f t="shared" si="80"/>
        <v>0</v>
      </c>
      <c r="M1931" s="2">
        <v>450</v>
      </c>
    </row>
    <row r="1932" spans="8:13" ht="12.75">
      <c r="H1932" s="5">
        <f>H1931-B1932</f>
        <v>0</v>
      </c>
      <c r="I1932" s="22">
        <f t="shared" si="80"/>
        <v>0</v>
      </c>
      <c r="M1932" s="2">
        <v>450</v>
      </c>
    </row>
    <row r="1933" spans="1:13" ht="13.5" thickBot="1">
      <c r="A1933" s="50"/>
      <c r="B1933" s="55">
        <f>+B1974+B2019+B2039+B2068+B2074+B2080+B2085+B2093+B2100</f>
        <v>1231971</v>
      </c>
      <c r="C1933" s="47"/>
      <c r="D1933" s="49" t="s">
        <v>190</v>
      </c>
      <c r="E1933" s="47"/>
      <c r="F1933" s="124"/>
      <c r="G1933" s="81"/>
      <c r="H1933" s="87">
        <f>H1932-B1933</f>
        <v>-1231971</v>
      </c>
      <c r="I1933" s="53">
        <f t="shared" si="80"/>
        <v>2737.713333333333</v>
      </c>
      <c r="J1933" s="54"/>
      <c r="K1933" s="54"/>
      <c r="L1933" s="54"/>
      <c r="M1933" s="2">
        <v>450</v>
      </c>
    </row>
    <row r="1934" spans="8:13" ht="12.75">
      <c r="H1934" s="5">
        <v>0</v>
      </c>
      <c r="I1934" s="22">
        <f t="shared" si="80"/>
        <v>0</v>
      </c>
      <c r="M1934" s="2">
        <v>450</v>
      </c>
    </row>
    <row r="1935" spans="8:13" ht="12.75">
      <c r="H1935" s="5">
        <f>H1934-B1935</f>
        <v>0</v>
      </c>
      <c r="I1935" s="22">
        <f t="shared" si="80"/>
        <v>0</v>
      </c>
      <c r="M1935" s="2">
        <v>450</v>
      </c>
    </row>
    <row r="1936" spans="2:13" ht="12.75">
      <c r="B1936" s="141">
        <v>7500</v>
      </c>
      <c r="C1936" s="65" t="s">
        <v>185</v>
      </c>
      <c r="D1936" s="12" t="s">
        <v>190</v>
      </c>
      <c r="E1936" s="1" t="s">
        <v>860</v>
      </c>
      <c r="F1936" s="46" t="s">
        <v>861</v>
      </c>
      <c r="G1936" s="30" t="s">
        <v>18</v>
      </c>
      <c r="H1936" s="5">
        <f aca="true" t="shared" si="81" ref="H1936:H1999">H1935-B1936</f>
        <v>-7500</v>
      </c>
      <c r="I1936" s="22">
        <f t="shared" si="80"/>
        <v>16.666666666666668</v>
      </c>
      <c r="K1936" t="s">
        <v>185</v>
      </c>
      <c r="M1936" s="2">
        <v>450</v>
      </c>
    </row>
    <row r="1937" spans="2:13" ht="12.75">
      <c r="B1937" s="141">
        <v>5000</v>
      </c>
      <c r="C1937" s="65" t="s">
        <v>185</v>
      </c>
      <c r="D1937" s="12" t="s">
        <v>190</v>
      </c>
      <c r="E1937" s="1" t="s">
        <v>860</v>
      </c>
      <c r="F1937" s="46" t="s">
        <v>862</v>
      </c>
      <c r="G1937" s="27" t="s">
        <v>19</v>
      </c>
      <c r="H1937" s="5">
        <f t="shared" si="81"/>
        <v>-12500</v>
      </c>
      <c r="I1937" s="22">
        <f t="shared" si="80"/>
        <v>11.11111111111111</v>
      </c>
      <c r="K1937" t="s">
        <v>185</v>
      </c>
      <c r="M1937" s="2">
        <v>450</v>
      </c>
    </row>
    <row r="1938" spans="2:13" ht="12.75">
      <c r="B1938" s="141">
        <v>5000</v>
      </c>
      <c r="C1938" s="65" t="s">
        <v>185</v>
      </c>
      <c r="D1938" s="12" t="s">
        <v>190</v>
      </c>
      <c r="E1938" s="1" t="s">
        <v>860</v>
      </c>
      <c r="F1938" s="46" t="s">
        <v>863</v>
      </c>
      <c r="G1938" s="27" t="s">
        <v>20</v>
      </c>
      <c r="H1938" s="5">
        <f t="shared" si="81"/>
        <v>-17500</v>
      </c>
      <c r="I1938" s="22">
        <f t="shared" si="80"/>
        <v>11.11111111111111</v>
      </c>
      <c r="K1938" t="s">
        <v>185</v>
      </c>
      <c r="M1938" s="2">
        <v>450</v>
      </c>
    </row>
    <row r="1939" spans="2:13" ht="12.75">
      <c r="B1939" s="141">
        <v>5000</v>
      </c>
      <c r="C1939" s="1" t="s">
        <v>185</v>
      </c>
      <c r="D1939" s="1" t="s">
        <v>190</v>
      </c>
      <c r="E1939" s="1" t="s">
        <v>860</v>
      </c>
      <c r="F1939" s="46" t="s">
        <v>864</v>
      </c>
      <c r="G1939" s="27" t="s">
        <v>21</v>
      </c>
      <c r="H1939" s="5">
        <f t="shared" si="81"/>
        <v>-22500</v>
      </c>
      <c r="I1939" s="22">
        <f t="shared" si="80"/>
        <v>11.11111111111111</v>
      </c>
      <c r="K1939" t="s">
        <v>185</v>
      </c>
      <c r="M1939" s="2">
        <v>450</v>
      </c>
    </row>
    <row r="1940" spans="2:13" ht="12.75">
      <c r="B1940" s="141">
        <v>2500</v>
      </c>
      <c r="C1940" s="1" t="s">
        <v>185</v>
      </c>
      <c r="D1940" s="1" t="s">
        <v>190</v>
      </c>
      <c r="E1940" s="1" t="s">
        <v>860</v>
      </c>
      <c r="F1940" s="46" t="s">
        <v>865</v>
      </c>
      <c r="G1940" s="27" t="s">
        <v>234</v>
      </c>
      <c r="H1940" s="5">
        <f t="shared" si="81"/>
        <v>-25000</v>
      </c>
      <c r="I1940" s="22">
        <f t="shared" si="80"/>
        <v>5.555555555555555</v>
      </c>
      <c r="K1940" t="s">
        <v>185</v>
      </c>
      <c r="M1940" s="2">
        <v>450</v>
      </c>
    </row>
    <row r="1941" spans="2:13" ht="12.75">
      <c r="B1941" s="141">
        <v>2500</v>
      </c>
      <c r="C1941" s="1" t="s">
        <v>185</v>
      </c>
      <c r="D1941" s="1" t="s">
        <v>190</v>
      </c>
      <c r="E1941" s="1" t="s">
        <v>860</v>
      </c>
      <c r="F1941" s="46" t="s">
        <v>866</v>
      </c>
      <c r="G1941" s="27" t="s">
        <v>283</v>
      </c>
      <c r="H1941" s="5">
        <f t="shared" si="81"/>
        <v>-27500</v>
      </c>
      <c r="I1941" s="22">
        <f t="shared" si="80"/>
        <v>5.555555555555555</v>
      </c>
      <c r="K1941" t="s">
        <v>185</v>
      </c>
      <c r="M1941" s="2">
        <v>450</v>
      </c>
    </row>
    <row r="1942" spans="2:13" ht="12.75">
      <c r="B1942" s="141">
        <v>5000</v>
      </c>
      <c r="C1942" s="1" t="s">
        <v>185</v>
      </c>
      <c r="D1942" s="1" t="s">
        <v>190</v>
      </c>
      <c r="E1942" s="1" t="s">
        <v>860</v>
      </c>
      <c r="F1942" s="46" t="s">
        <v>867</v>
      </c>
      <c r="G1942" s="27" t="s">
        <v>29</v>
      </c>
      <c r="H1942" s="5">
        <f t="shared" si="81"/>
        <v>-32500</v>
      </c>
      <c r="I1942" s="22">
        <f t="shared" si="80"/>
        <v>11.11111111111111</v>
      </c>
      <c r="K1942" t="s">
        <v>185</v>
      </c>
      <c r="M1942" s="2">
        <v>450</v>
      </c>
    </row>
    <row r="1943" spans="2:13" ht="12.75">
      <c r="B1943" s="141">
        <v>5000</v>
      </c>
      <c r="C1943" s="1" t="s">
        <v>185</v>
      </c>
      <c r="D1943" s="1" t="s">
        <v>190</v>
      </c>
      <c r="E1943" s="1" t="s">
        <v>860</v>
      </c>
      <c r="F1943" s="46" t="s">
        <v>868</v>
      </c>
      <c r="G1943" s="27" t="s">
        <v>30</v>
      </c>
      <c r="H1943" s="5">
        <f t="shared" si="81"/>
        <v>-37500</v>
      </c>
      <c r="I1943" s="22">
        <f t="shared" si="80"/>
        <v>11.11111111111111</v>
      </c>
      <c r="K1943" t="s">
        <v>185</v>
      </c>
      <c r="M1943" s="2">
        <v>450</v>
      </c>
    </row>
    <row r="1944" spans="2:13" ht="12.75">
      <c r="B1944" s="141">
        <v>2500</v>
      </c>
      <c r="C1944" s="1" t="s">
        <v>185</v>
      </c>
      <c r="D1944" s="1" t="s">
        <v>190</v>
      </c>
      <c r="E1944" s="1" t="s">
        <v>860</v>
      </c>
      <c r="F1944" s="46" t="s">
        <v>869</v>
      </c>
      <c r="G1944" s="27" t="s">
        <v>32</v>
      </c>
      <c r="H1944" s="5">
        <f t="shared" si="81"/>
        <v>-40000</v>
      </c>
      <c r="I1944" s="22">
        <f t="shared" si="80"/>
        <v>5.555555555555555</v>
      </c>
      <c r="K1944" t="s">
        <v>185</v>
      </c>
      <c r="M1944" s="2">
        <v>450</v>
      </c>
    </row>
    <row r="1945" spans="2:13" ht="12.75">
      <c r="B1945" s="141">
        <v>2500</v>
      </c>
      <c r="C1945" s="1" t="s">
        <v>185</v>
      </c>
      <c r="D1945" s="1" t="s">
        <v>190</v>
      </c>
      <c r="E1945" s="1" t="s">
        <v>860</v>
      </c>
      <c r="F1945" s="46" t="s">
        <v>870</v>
      </c>
      <c r="G1945" s="27" t="s">
        <v>326</v>
      </c>
      <c r="H1945" s="5">
        <f t="shared" si="81"/>
        <v>-42500</v>
      </c>
      <c r="I1945" s="22">
        <f t="shared" si="80"/>
        <v>5.555555555555555</v>
      </c>
      <c r="K1945" t="s">
        <v>185</v>
      </c>
      <c r="M1945" s="2">
        <v>450</v>
      </c>
    </row>
    <row r="1946" spans="2:13" ht="12.75">
      <c r="B1946" s="141">
        <v>5000</v>
      </c>
      <c r="C1946" s="1" t="s">
        <v>185</v>
      </c>
      <c r="D1946" s="1" t="s">
        <v>190</v>
      </c>
      <c r="E1946" s="1" t="s">
        <v>860</v>
      </c>
      <c r="F1946" s="46" t="s">
        <v>871</v>
      </c>
      <c r="G1946" s="27" t="s">
        <v>33</v>
      </c>
      <c r="H1946" s="5">
        <f t="shared" si="81"/>
        <v>-47500</v>
      </c>
      <c r="I1946" s="22">
        <f t="shared" si="80"/>
        <v>11.11111111111111</v>
      </c>
      <c r="K1946" t="s">
        <v>185</v>
      </c>
      <c r="M1946" s="2">
        <v>450</v>
      </c>
    </row>
    <row r="1947" spans="2:13" ht="12.75">
      <c r="B1947" s="141">
        <v>5000</v>
      </c>
      <c r="C1947" s="280" t="s">
        <v>185</v>
      </c>
      <c r="D1947" s="1" t="s">
        <v>190</v>
      </c>
      <c r="E1947" s="1" t="s">
        <v>860</v>
      </c>
      <c r="F1947" s="46" t="s">
        <v>872</v>
      </c>
      <c r="G1947" s="27" t="s">
        <v>34</v>
      </c>
      <c r="H1947" s="5">
        <f t="shared" si="81"/>
        <v>-52500</v>
      </c>
      <c r="I1947" s="22">
        <f t="shared" si="80"/>
        <v>11.11111111111111</v>
      </c>
      <c r="K1947" t="s">
        <v>185</v>
      </c>
      <c r="M1947" s="2">
        <v>450</v>
      </c>
    </row>
    <row r="1948" spans="2:13" ht="12.75">
      <c r="B1948" s="141">
        <v>5000</v>
      </c>
      <c r="C1948" s="280" t="s">
        <v>185</v>
      </c>
      <c r="D1948" s="1" t="s">
        <v>190</v>
      </c>
      <c r="E1948" s="1" t="s">
        <v>860</v>
      </c>
      <c r="F1948" s="46" t="s">
        <v>873</v>
      </c>
      <c r="G1948" s="27" t="s">
        <v>400</v>
      </c>
      <c r="H1948" s="5">
        <f t="shared" si="81"/>
        <v>-57500</v>
      </c>
      <c r="I1948" s="22">
        <f t="shared" si="80"/>
        <v>11.11111111111111</v>
      </c>
      <c r="K1948" t="s">
        <v>185</v>
      </c>
      <c r="M1948" s="2">
        <v>450</v>
      </c>
    </row>
    <row r="1949" spans="2:13" ht="12.75">
      <c r="B1949" s="141">
        <v>2500</v>
      </c>
      <c r="C1949" s="280" t="s">
        <v>185</v>
      </c>
      <c r="D1949" s="1" t="s">
        <v>190</v>
      </c>
      <c r="E1949" s="1" t="s">
        <v>860</v>
      </c>
      <c r="F1949" s="46" t="s">
        <v>874</v>
      </c>
      <c r="G1949" s="27" t="s">
        <v>404</v>
      </c>
      <c r="H1949" s="5">
        <f t="shared" si="81"/>
        <v>-60000</v>
      </c>
      <c r="I1949" s="22">
        <f t="shared" si="80"/>
        <v>5.555555555555555</v>
      </c>
      <c r="K1949" t="s">
        <v>185</v>
      </c>
      <c r="M1949" s="2">
        <v>450</v>
      </c>
    </row>
    <row r="1950" spans="2:13" ht="12.75">
      <c r="B1950" s="141">
        <v>2500</v>
      </c>
      <c r="C1950" s="1" t="s">
        <v>185</v>
      </c>
      <c r="D1950" s="1" t="s">
        <v>190</v>
      </c>
      <c r="E1950" s="1" t="s">
        <v>860</v>
      </c>
      <c r="F1950" s="46" t="s">
        <v>875</v>
      </c>
      <c r="G1950" s="27" t="s">
        <v>407</v>
      </c>
      <c r="H1950" s="5">
        <f t="shared" si="81"/>
        <v>-62500</v>
      </c>
      <c r="I1950" s="22">
        <f t="shared" si="80"/>
        <v>5.555555555555555</v>
      </c>
      <c r="K1950" t="s">
        <v>185</v>
      </c>
      <c r="M1950" s="2">
        <v>450</v>
      </c>
    </row>
    <row r="1951" spans="2:13" ht="12.75">
      <c r="B1951" s="141">
        <v>2500</v>
      </c>
      <c r="C1951" s="1" t="s">
        <v>185</v>
      </c>
      <c r="D1951" s="1" t="s">
        <v>190</v>
      </c>
      <c r="E1951" s="1" t="s">
        <v>860</v>
      </c>
      <c r="F1951" s="46" t="s">
        <v>876</v>
      </c>
      <c r="G1951" s="27" t="s">
        <v>417</v>
      </c>
      <c r="H1951" s="5">
        <f t="shared" si="81"/>
        <v>-65000</v>
      </c>
      <c r="I1951" s="22">
        <f t="shared" si="80"/>
        <v>5.555555555555555</v>
      </c>
      <c r="K1951" t="s">
        <v>185</v>
      </c>
      <c r="M1951" s="2">
        <v>450</v>
      </c>
    </row>
    <row r="1952" spans="2:13" ht="12.75">
      <c r="B1952" s="141">
        <v>2500</v>
      </c>
      <c r="C1952" s="1" t="s">
        <v>185</v>
      </c>
      <c r="D1952" s="1" t="s">
        <v>190</v>
      </c>
      <c r="E1952" s="1" t="s">
        <v>860</v>
      </c>
      <c r="F1952" s="46" t="s">
        <v>877</v>
      </c>
      <c r="G1952" s="27" t="s">
        <v>464</v>
      </c>
      <c r="H1952" s="5">
        <f t="shared" si="81"/>
        <v>-67500</v>
      </c>
      <c r="I1952" s="22">
        <f t="shared" si="80"/>
        <v>5.555555555555555</v>
      </c>
      <c r="K1952" t="s">
        <v>185</v>
      </c>
      <c r="M1952" s="2">
        <v>450</v>
      </c>
    </row>
    <row r="1953" spans="2:13" ht="12.75">
      <c r="B1953" s="141">
        <v>2500</v>
      </c>
      <c r="C1953" s="1" t="s">
        <v>185</v>
      </c>
      <c r="D1953" s="1" t="s">
        <v>190</v>
      </c>
      <c r="E1953" s="1" t="s">
        <v>860</v>
      </c>
      <c r="F1953" s="46" t="s">
        <v>878</v>
      </c>
      <c r="G1953" s="27" t="s">
        <v>430</v>
      </c>
      <c r="H1953" s="5">
        <f t="shared" si="81"/>
        <v>-70000</v>
      </c>
      <c r="I1953" s="22">
        <f t="shared" si="80"/>
        <v>5.555555555555555</v>
      </c>
      <c r="K1953" t="s">
        <v>185</v>
      </c>
      <c r="M1953" s="2">
        <v>450</v>
      </c>
    </row>
    <row r="1954" spans="2:13" ht="12.75">
      <c r="B1954" s="141">
        <v>2500</v>
      </c>
      <c r="C1954" s="1" t="s">
        <v>185</v>
      </c>
      <c r="D1954" s="1" t="s">
        <v>190</v>
      </c>
      <c r="E1954" s="1" t="s">
        <v>860</v>
      </c>
      <c r="F1954" s="46" t="s">
        <v>879</v>
      </c>
      <c r="G1954" s="27" t="s">
        <v>434</v>
      </c>
      <c r="H1954" s="5">
        <f t="shared" si="81"/>
        <v>-72500</v>
      </c>
      <c r="I1954" s="22">
        <f t="shared" si="80"/>
        <v>5.555555555555555</v>
      </c>
      <c r="K1954" t="s">
        <v>185</v>
      </c>
      <c r="M1954" s="2">
        <v>450</v>
      </c>
    </row>
    <row r="1955" spans="2:13" ht="12.75">
      <c r="B1955" s="141">
        <v>3000</v>
      </c>
      <c r="C1955" s="65" t="s">
        <v>185</v>
      </c>
      <c r="D1955" s="12" t="s">
        <v>190</v>
      </c>
      <c r="E1955" s="1" t="s">
        <v>880</v>
      </c>
      <c r="F1955" s="46" t="s">
        <v>881</v>
      </c>
      <c r="G1955" s="30" t="s">
        <v>18</v>
      </c>
      <c r="H1955" s="5">
        <f t="shared" si="81"/>
        <v>-75500</v>
      </c>
      <c r="I1955" s="22">
        <f t="shared" si="80"/>
        <v>6.666666666666667</v>
      </c>
      <c r="K1955" t="s">
        <v>185</v>
      </c>
      <c r="M1955" s="2">
        <v>450</v>
      </c>
    </row>
    <row r="1956" spans="2:13" ht="12.75">
      <c r="B1956" s="141">
        <v>2500</v>
      </c>
      <c r="C1956" s="65" t="s">
        <v>185</v>
      </c>
      <c r="D1956" s="12" t="s">
        <v>190</v>
      </c>
      <c r="E1956" s="1" t="s">
        <v>880</v>
      </c>
      <c r="F1956" s="46" t="s">
        <v>882</v>
      </c>
      <c r="G1956" s="27" t="s">
        <v>19</v>
      </c>
      <c r="H1956" s="5">
        <f t="shared" si="81"/>
        <v>-78000</v>
      </c>
      <c r="I1956" s="22">
        <f t="shared" si="80"/>
        <v>5.555555555555555</v>
      </c>
      <c r="K1956" t="s">
        <v>185</v>
      </c>
      <c r="M1956" s="2">
        <v>450</v>
      </c>
    </row>
    <row r="1957" spans="2:13" ht="12.75">
      <c r="B1957" s="141">
        <v>2500</v>
      </c>
      <c r="C1957" s="65" t="s">
        <v>185</v>
      </c>
      <c r="D1957" s="12" t="s">
        <v>190</v>
      </c>
      <c r="E1957" s="1" t="s">
        <v>880</v>
      </c>
      <c r="F1957" s="46" t="s">
        <v>883</v>
      </c>
      <c r="G1957" s="27" t="s">
        <v>20</v>
      </c>
      <c r="H1957" s="5">
        <f t="shared" si="81"/>
        <v>-80500</v>
      </c>
      <c r="I1957" s="22">
        <f t="shared" si="80"/>
        <v>5.555555555555555</v>
      </c>
      <c r="K1957" t="s">
        <v>185</v>
      </c>
      <c r="M1957" s="2">
        <v>450</v>
      </c>
    </row>
    <row r="1958" spans="2:13" ht="12.75">
      <c r="B1958" s="141">
        <v>5000</v>
      </c>
      <c r="C1958" s="1" t="s">
        <v>185</v>
      </c>
      <c r="D1958" s="1" t="s">
        <v>190</v>
      </c>
      <c r="E1958" s="1" t="s">
        <v>880</v>
      </c>
      <c r="F1958" s="46" t="s">
        <v>884</v>
      </c>
      <c r="G1958" s="27" t="s">
        <v>21</v>
      </c>
      <c r="H1958" s="5">
        <f t="shared" si="81"/>
        <v>-85500</v>
      </c>
      <c r="I1958" s="22">
        <f t="shared" si="80"/>
        <v>11.11111111111111</v>
      </c>
      <c r="K1958" t="s">
        <v>185</v>
      </c>
      <c r="M1958" s="2">
        <v>450</v>
      </c>
    </row>
    <row r="1959" spans="2:13" ht="12.75">
      <c r="B1959" s="141">
        <v>5000</v>
      </c>
      <c r="C1959" s="1" t="s">
        <v>185</v>
      </c>
      <c r="D1959" s="1" t="s">
        <v>190</v>
      </c>
      <c r="E1959" s="1" t="s">
        <v>880</v>
      </c>
      <c r="F1959" s="46" t="s">
        <v>885</v>
      </c>
      <c r="G1959" s="27" t="s">
        <v>234</v>
      </c>
      <c r="H1959" s="5">
        <f t="shared" si="81"/>
        <v>-90500</v>
      </c>
      <c r="I1959" s="22">
        <f t="shared" si="80"/>
        <v>11.11111111111111</v>
      </c>
      <c r="K1959" t="s">
        <v>185</v>
      </c>
      <c r="M1959" s="2">
        <v>450</v>
      </c>
    </row>
    <row r="1960" spans="2:13" ht="12.75">
      <c r="B1960" s="141">
        <v>2500</v>
      </c>
      <c r="C1960" s="1" t="s">
        <v>185</v>
      </c>
      <c r="D1960" s="1" t="s">
        <v>190</v>
      </c>
      <c r="E1960" s="1" t="s">
        <v>880</v>
      </c>
      <c r="F1960" s="46" t="s">
        <v>886</v>
      </c>
      <c r="G1960" s="27" t="s">
        <v>283</v>
      </c>
      <c r="H1960" s="5">
        <f t="shared" si="81"/>
        <v>-93000</v>
      </c>
      <c r="I1960" s="22">
        <f t="shared" si="80"/>
        <v>5.555555555555555</v>
      </c>
      <c r="K1960" t="s">
        <v>185</v>
      </c>
      <c r="M1960" s="2">
        <v>450</v>
      </c>
    </row>
    <row r="1961" spans="2:13" ht="12.75">
      <c r="B1961" s="141">
        <v>5000</v>
      </c>
      <c r="C1961" s="1" t="s">
        <v>185</v>
      </c>
      <c r="D1961" s="1" t="s">
        <v>190</v>
      </c>
      <c r="E1961" s="1" t="s">
        <v>880</v>
      </c>
      <c r="F1961" s="46" t="s">
        <v>887</v>
      </c>
      <c r="G1961" s="27" t="s">
        <v>30</v>
      </c>
      <c r="H1961" s="5">
        <f t="shared" si="81"/>
        <v>-98000</v>
      </c>
      <c r="I1961" s="22">
        <f t="shared" si="80"/>
        <v>11.11111111111111</v>
      </c>
      <c r="K1961" t="s">
        <v>185</v>
      </c>
      <c r="M1961" s="2">
        <v>450</v>
      </c>
    </row>
    <row r="1962" spans="2:13" ht="12.75">
      <c r="B1962" s="141">
        <v>5000</v>
      </c>
      <c r="C1962" s="1" t="s">
        <v>185</v>
      </c>
      <c r="D1962" s="1" t="s">
        <v>190</v>
      </c>
      <c r="E1962" s="1" t="s">
        <v>880</v>
      </c>
      <c r="F1962" s="46" t="s">
        <v>888</v>
      </c>
      <c r="G1962" s="27" t="s">
        <v>32</v>
      </c>
      <c r="H1962" s="5">
        <f t="shared" si="81"/>
        <v>-103000</v>
      </c>
      <c r="I1962" s="22">
        <f t="shared" si="80"/>
        <v>11.11111111111111</v>
      </c>
      <c r="K1962" t="s">
        <v>185</v>
      </c>
      <c r="M1962" s="2">
        <v>450</v>
      </c>
    </row>
    <row r="1963" spans="2:13" ht="12.75">
      <c r="B1963" s="141">
        <v>5000</v>
      </c>
      <c r="C1963" s="1" t="s">
        <v>185</v>
      </c>
      <c r="D1963" s="1" t="s">
        <v>190</v>
      </c>
      <c r="E1963" s="1" t="s">
        <v>880</v>
      </c>
      <c r="F1963" s="46" t="s">
        <v>889</v>
      </c>
      <c r="G1963" s="27" t="s">
        <v>326</v>
      </c>
      <c r="H1963" s="5">
        <f t="shared" si="81"/>
        <v>-108000</v>
      </c>
      <c r="I1963" s="22">
        <f t="shared" si="80"/>
        <v>11.11111111111111</v>
      </c>
      <c r="K1963" t="s">
        <v>185</v>
      </c>
      <c r="M1963" s="2">
        <v>450</v>
      </c>
    </row>
    <row r="1964" spans="2:13" ht="12.75">
      <c r="B1964" s="141">
        <v>5000</v>
      </c>
      <c r="C1964" s="1" t="s">
        <v>185</v>
      </c>
      <c r="D1964" s="1" t="s">
        <v>190</v>
      </c>
      <c r="E1964" s="1" t="s">
        <v>880</v>
      </c>
      <c r="F1964" s="46" t="s">
        <v>890</v>
      </c>
      <c r="G1964" s="27" t="s">
        <v>329</v>
      </c>
      <c r="H1964" s="5">
        <f t="shared" si="81"/>
        <v>-113000</v>
      </c>
      <c r="I1964" s="22">
        <f t="shared" si="80"/>
        <v>11.11111111111111</v>
      </c>
      <c r="K1964" t="s">
        <v>185</v>
      </c>
      <c r="M1964" s="2">
        <v>450</v>
      </c>
    </row>
    <row r="1965" spans="2:13" ht="12.75">
      <c r="B1965" s="141">
        <v>5000</v>
      </c>
      <c r="C1965" s="1" t="s">
        <v>185</v>
      </c>
      <c r="D1965" s="1" t="s">
        <v>190</v>
      </c>
      <c r="E1965" s="1" t="s">
        <v>880</v>
      </c>
      <c r="F1965" s="46" t="s">
        <v>891</v>
      </c>
      <c r="G1965" s="27" t="s">
        <v>333</v>
      </c>
      <c r="H1965" s="5">
        <f t="shared" si="81"/>
        <v>-118000</v>
      </c>
      <c r="I1965" s="22">
        <f t="shared" si="80"/>
        <v>11.11111111111111</v>
      </c>
      <c r="K1965" t="s">
        <v>185</v>
      </c>
      <c r="M1965" s="2">
        <v>450</v>
      </c>
    </row>
    <row r="1966" spans="2:13" ht="12.75">
      <c r="B1966" s="141">
        <v>2500</v>
      </c>
      <c r="C1966" s="1" t="s">
        <v>185</v>
      </c>
      <c r="D1966" s="1" t="s">
        <v>190</v>
      </c>
      <c r="E1966" s="1" t="s">
        <v>880</v>
      </c>
      <c r="F1966" s="46" t="s">
        <v>892</v>
      </c>
      <c r="G1966" s="27" t="s">
        <v>334</v>
      </c>
      <c r="H1966" s="5">
        <f t="shared" si="81"/>
        <v>-120500</v>
      </c>
      <c r="I1966" s="22">
        <f t="shared" si="80"/>
        <v>5.555555555555555</v>
      </c>
      <c r="K1966" t="s">
        <v>185</v>
      </c>
      <c r="M1966" s="2">
        <v>450</v>
      </c>
    </row>
    <row r="1967" spans="2:13" ht="12.75">
      <c r="B1967" s="141">
        <v>2500</v>
      </c>
      <c r="C1967" s="1" t="s">
        <v>185</v>
      </c>
      <c r="D1967" s="1" t="s">
        <v>190</v>
      </c>
      <c r="E1967" s="1" t="s">
        <v>880</v>
      </c>
      <c r="F1967" s="46" t="s">
        <v>893</v>
      </c>
      <c r="G1967" s="27" t="s">
        <v>33</v>
      </c>
      <c r="H1967" s="5">
        <f t="shared" si="81"/>
        <v>-123000</v>
      </c>
      <c r="I1967" s="22">
        <f t="shared" si="80"/>
        <v>5.555555555555555</v>
      </c>
      <c r="K1967" t="s">
        <v>185</v>
      </c>
      <c r="M1967" s="2">
        <v>450</v>
      </c>
    </row>
    <row r="1968" spans="2:13" ht="12.75">
      <c r="B1968" s="141">
        <v>3000</v>
      </c>
      <c r="C1968" s="1" t="s">
        <v>185</v>
      </c>
      <c r="D1968" s="1" t="s">
        <v>190</v>
      </c>
      <c r="E1968" s="1" t="s">
        <v>880</v>
      </c>
      <c r="F1968" s="46" t="s">
        <v>894</v>
      </c>
      <c r="G1968" s="27" t="s">
        <v>34</v>
      </c>
      <c r="H1968" s="5">
        <f t="shared" si="81"/>
        <v>-126000</v>
      </c>
      <c r="I1968" s="22">
        <f t="shared" si="80"/>
        <v>6.666666666666667</v>
      </c>
      <c r="K1968" t="s">
        <v>185</v>
      </c>
      <c r="M1968" s="2">
        <v>450</v>
      </c>
    </row>
    <row r="1969" spans="2:13" ht="12.75">
      <c r="B1969" s="141">
        <v>2500</v>
      </c>
      <c r="C1969" s="280" t="s">
        <v>185</v>
      </c>
      <c r="D1969" s="1" t="s">
        <v>190</v>
      </c>
      <c r="E1969" s="1" t="s">
        <v>880</v>
      </c>
      <c r="F1969" s="46" t="s">
        <v>895</v>
      </c>
      <c r="G1969" s="27" t="s">
        <v>400</v>
      </c>
      <c r="H1969" s="5">
        <f t="shared" si="81"/>
        <v>-128500</v>
      </c>
      <c r="I1969" s="22">
        <f t="shared" si="80"/>
        <v>5.555555555555555</v>
      </c>
      <c r="K1969" t="s">
        <v>185</v>
      </c>
      <c r="M1969" s="2">
        <v>450</v>
      </c>
    </row>
    <row r="1970" spans="2:13" ht="12.75">
      <c r="B1970" s="141">
        <v>2500</v>
      </c>
      <c r="C1970" s="280" t="s">
        <v>185</v>
      </c>
      <c r="D1970" s="1" t="s">
        <v>190</v>
      </c>
      <c r="E1970" s="1" t="s">
        <v>880</v>
      </c>
      <c r="F1970" s="46" t="s">
        <v>896</v>
      </c>
      <c r="G1970" s="27" t="s">
        <v>404</v>
      </c>
      <c r="H1970" s="5">
        <f t="shared" si="81"/>
        <v>-131000</v>
      </c>
      <c r="I1970" s="22">
        <f t="shared" si="80"/>
        <v>5.555555555555555</v>
      </c>
      <c r="K1970" t="s">
        <v>185</v>
      </c>
      <c r="M1970" s="2">
        <v>450</v>
      </c>
    </row>
    <row r="1971" spans="2:13" ht="12.75">
      <c r="B1971" s="141">
        <v>2500</v>
      </c>
      <c r="C1971" s="1" t="s">
        <v>185</v>
      </c>
      <c r="D1971" s="1" t="s">
        <v>190</v>
      </c>
      <c r="E1971" s="1" t="s">
        <v>880</v>
      </c>
      <c r="F1971" s="46" t="s">
        <v>897</v>
      </c>
      <c r="G1971" s="27" t="s">
        <v>406</v>
      </c>
      <c r="H1971" s="5">
        <f t="shared" si="81"/>
        <v>-133500</v>
      </c>
      <c r="I1971" s="22">
        <f t="shared" si="80"/>
        <v>5.555555555555555</v>
      </c>
      <c r="K1971" t="s">
        <v>185</v>
      </c>
      <c r="M1971" s="2">
        <v>450</v>
      </c>
    </row>
    <row r="1972" spans="2:13" ht="12.75">
      <c r="B1972" s="141">
        <v>2500</v>
      </c>
      <c r="C1972" s="1" t="s">
        <v>185</v>
      </c>
      <c r="D1972" s="1" t="s">
        <v>190</v>
      </c>
      <c r="E1972" s="1" t="s">
        <v>880</v>
      </c>
      <c r="F1972" s="46" t="s">
        <v>898</v>
      </c>
      <c r="G1972" s="27" t="s">
        <v>35</v>
      </c>
      <c r="H1972" s="5">
        <f t="shared" si="81"/>
        <v>-136000</v>
      </c>
      <c r="I1972" s="22">
        <f t="shared" si="80"/>
        <v>5.555555555555555</v>
      </c>
      <c r="K1972" t="s">
        <v>185</v>
      </c>
      <c r="M1972" s="2">
        <v>450</v>
      </c>
    </row>
    <row r="1973" spans="2:13" ht="12.75">
      <c r="B1973" s="141">
        <v>2500</v>
      </c>
      <c r="C1973" s="1" t="s">
        <v>185</v>
      </c>
      <c r="D1973" s="1" t="s">
        <v>190</v>
      </c>
      <c r="E1973" s="1" t="s">
        <v>880</v>
      </c>
      <c r="F1973" s="46" t="s">
        <v>899</v>
      </c>
      <c r="G1973" s="27" t="s">
        <v>434</v>
      </c>
      <c r="H1973" s="5">
        <f t="shared" si="81"/>
        <v>-138500</v>
      </c>
      <c r="I1973" s="22">
        <f t="shared" si="80"/>
        <v>5.555555555555555</v>
      </c>
      <c r="K1973" t="s">
        <v>185</v>
      </c>
      <c r="M1973" s="2">
        <v>450</v>
      </c>
    </row>
    <row r="1974" spans="1:13" s="63" customFormat="1" ht="12.75">
      <c r="A1974" s="11"/>
      <c r="B1974" s="134">
        <f>SUM(B1936:B1973)</f>
        <v>138500</v>
      </c>
      <c r="C1974" s="11" t="s">
        <v>185</v>
      </c>
      <c r="D1974" s="11"/>
      <c r="E1974" s="11"/>
      <c r="F1974" s="117"/>
      <c r="G1974" s="18"/>
      <c r="H1974" s="66">
        <v>0</v>
      </c>
      <c r="I1974" s="62">
        <f t="shared" si="80"/>
        <v>307.77777777777777</v>
      </c>
      <c r="M1974" s="2">
        <v>450</v>
      </c>
    </row>
    <row r="1975" spans="2:13" ht="12.75">
      <c r="B1975" s="141"/>
      <c r="H1975" s="5">
        <f t="shared" si="81"/>
        <v>0</v>
      </c>
      <c r="I1975" s="22">
        <f t="shared" si="80"/>
        <v>0</v>
      </c>
      <c r="M1975" s="2">
        <v>450</v>
      </c>
    </row>
    <row r="1976" spans="2:13" ht="12.75">
      <c r="B1976" s="141"/>
      <c r="H1976" s="5">
        <f t="shared" si="81"/>
        <v>0</v>
      </c>
      <c r="I1976" s="22">
        <f t="shared" si="80"/>
        <v>0</v>
      </c>
      <c r="M1976" s="2">
        <v>450</v>
      </c>
    </row>
    <row r="1977" spans="2:13" ht="12.75">
      <c r="B1977" s="136">
        <v>1200</v>
      </c>
      <c r="C1977" s="65" t="s">
        <v>647</v>
      </c>
      <c r="D1977" s="12" t="s">
        <v>190</v>
      </c>
      <c r="E1977" s="65" t="s">
        <v>188</v>
      </c>
      <c r="F1977" s="46" t="s">
        <v>900</v>
      </c>
      <c r="G1977" s="30" t="s">
        <v>18</v>
      </c>
      <c r="H1977" s="5">
        <f t="shared" si="81"/>
        <v>-1200</v>
      </c>
      <c r="I1977" s="22">
        <v>2.4</v>
      </c>
      <c r="K1977" t="s">
        <v>860</v>
      </c>
      <c r="M1977" s="2">
        <v>450</v>
      </c>
    </row>
    <row r="1978" spans="2:13" ht="12.75">
      <c r="B1978" s="136">
        <v>5000</v>
      </c>
      <c r="C1978" s="12" t="s">
        <v>901</v>
      </c>
      <c r="D1978" s="12" t="s">
        <v>190</v>
      </c>
      <c r="E1978" s="31" t="s">
        <v>188</v>
      </c>
      <c r="F1978" s="46" t="s">
        <v>900</v>
      </c>
      <c r="G1978" s="32" t="s">
        <v>18</v>
      </c>
      <c r="H1978" s="5">
        <f t="shared" si="81"/>
        <v>-6200</v>
      </c>
      <c r="I1978" s="22">
        <v>10</v>
      </c>
      <c r="K1978" t="s">
        <v>860</v>
      </c>
      <c r="M1978" s="2">
        <v>450</v>
      </c>
    </row>
    <row r="1979" spans="2:13" ht="12.75">
      <c r="B1979" s="136">
        <v>1600</v>
      </c>
      <c r="C1979" s="12" t="s">
        <v>647</v>
      </c>
      <c r="D1979" s="12" t="s">
        <v>190</v>
      </c>
      <c r="E1979" s="12" t="s">
        <v>188</v>
      </c>
      <c r="F1979" s="46" t="s">
        <v>900</v>
      </c>
      <c r="G1979" s="29" t="s">
        <v>19</v>
      </c>
      <c r="H1979" s="5">
        <f t="shared" si="81"/>
        <v>-7800</v>
      </c>
      <c r="I1979" s="22">
        <v>3.2</v>
      </c>
      <c r="K1979" t="s">
        <v>860</v>
      </c>
      <c r="M1979" s="2">
        <v>450</v>
      </c>
    </row>
    <row r="1980" spans="1:13" ht="12.75">
      <c r="A1980" s="12"/>
      <c r="B1980" s="136">
        <v>1600</v>
      </c>
      <c r="C1980" s="12" t="s">
        <v>647</v>
      </c>
      <c r="D1980" s="12" t="s">
        <v>190</v>
      </c>
      <c r="E1980" s="12" t="s">
        <v>188</v>
      </c>
      <c r="F1980" s="46" t="s">
        <v>900</v>
      </c>
      <c r="G1980" s="29" t="s">
        <v>20</v>
      </c>
      <c r="H1980" s="5">
        <f t="shared" si="81"/>
        <v>-9400</v>
      </c>
      <c r="I1980" s="22">
        <v>3.2</v>
      </c>
      <c r="J1980" s="15"/>
      <c r="K1980" t="s">
        <v>860</v>
      </c>
      <c r="L1980" s="15"/>
      <c r="M1980" s="2">
        <v>450</v>
      </c>
    </row>
    <row r="1981" spans="2:13" ht="12.75">
      <c r="B1981" s="141">
        <v>800</v>
      </c>
      <c r="C1981" s="1" t="s">
        <v>647</v>
      </c>
      <c r="D1981" s="12" t="s">
        <v>190</v>
      </c>
      <c r="E1981" s="1" t="s">
        <v>188</v>
      </c>
      <c r="F1981" s="46" t="s">
        <v>900</v>
      </c>
      <c r="G1981" s="27" t="s">
        <v>21</v>
      </c>
      <c r="H1981" s="5">
        <f t="shared" si="81"/>
        <v>-10200</v>
      </c>
      <c r="I1981" s="22">
        <v>1.6</v>
      </c>
      <c r="K1981" t="s">
        <v>860</v>
      </c>
      <c r="M1981" s="2">
        <v>450</v>
      </c>
    </row>
    <row r="1982" spans="2:13" ht="12.75">
      <c r="B1982" s="141">
        <v>2500</v>
      </c>
      <c r="C1982" s="1" t="s">
        <v>902</v>
      </c>
      <c r="D1982" s="12" t="s">
        <v>190</v>
      </c>
      <c r="E1982" s="1" t="s">
        <v>188</v>
      </c>
      <c r="F1982" s="46" t="s">
        <v>900</v>
      </c>
      <c r="G1982" s="27" t="s">
        <v>21</v>
      </c>
      <c r="H1982" s="5">
        <f t="shared" si="81"/>
        <v>-12700</v>
      </c>
      <c r="I1982" s="22">
        <v>5</v>
      </c>
      <c r="K1982" t="s">
        <v>860</v>
      </c>
      <c r="M1982" s="2">
        <v>450</v>
      </c>
    </row>
    <row r="1983" spans="2:13" ht="12.75">
      <c r="B1983" s="141">
        <v>5000</v>
      </c>
      <c r="C1983" s="1" t="s">
        <v>901</v>
      </c>
      <c r="D1983" s="12" t="s">
        <v>190</v>
      </c>
      <c r="E1983" s="1" t="s">
        <v>188</v>
      </c>
      <c r="F1983" s="46" t="s">
        <v>900</v>
      </c>
      <c r="G1983" s="27" t="s">
        <v>21</v>
      </c>
      <c r="H1983" s="5">
        <f t="shared" si="81"/>
        <v>-17700</v>
      </c>
      <c r="I1983" s="22">
        <v>10</v>
      </c>
      <c r="K1983" t="s">
        <v>860</v>
      </c>
      <c r="M1983" s="2">
        <v>450</v>
      </c>
    </row>
    <row r="1984" spans="2:13" ht="12.75">
      <c r="B1984" s="141">
        <v>1500</v>
      </c>
      <c r="C1984" s="265" t="s">
        <v>903</v>
      </c>
      <c r="D1984" s="12" t="s">
        <v>190</v>
      </c>
      <c r="E1984" s="265" t="s">
        <v>188</v>
      </c>
      <c r="F1984" s="46" t="s">
        <v>900</v>
      </c>
      <c r="G1984" s="27" t="s">
        <v>21</v>
      </c>
      <c r="H1984" s="5">
        <f t="shared" si="81"/>
        <v>-19200</v>
      </c>
      <c r="I1984" s="22">
        <v>3</v>
      </c>
      <c r="J1984" s="269"/>
      <c r="K1984" t="s">
        <v>860</v>
      </c>
      <c r="L1984" s="269"/>
      <c r="M1984" s="2">
        <v>450</v>
      </c>
    </row>
    <row r="1985" spans="2:13" ht="12.75">
      <c r="B1985" s="141">
        <v>2500</v>
      </c>
      <c r="C1985" s="1" t="s">
        <v>902</v>
      </c>
      <c r="D1985" s="12" t="s">
        <v>190</v>
      </c>
      <c r="E1985" s="1" t="s">
        <v>188</v>
      </c>
      <c r="F1985" s="46" t="s">
        <v>900</v>
      </c>
      <c r="G1985" s="27" t="s">
        <v>29</v>
      </c>
      <c r="H1985" s="5">
        <f t="shared" si="81"/>
        <v>-21700</v>
      </c>
      <c r="I1985" s="22">
        <v>5</v>
      </c>
      <c r="K1985" t="s">
        <v>860</v>
      </c>
      <c r="M1985" s="2">
        <v>450</v>
      </c>
    </row>
    <row r="1986" spans="2:13" ht="12.75">
      <c r="B1986" s="141">
        <v>1000</v>
      </c>
      <c r="C1986" s="1" t="s">
        <v>647</v>
      </c>
      <c r="D1986" s="12" t="s">
        <v>190</v>
      </c>
      <c r="E1986" s="1" t="s">
        <v>188</v>
      </c>
      <c r="F1986" s="46" t="s">
        <v>900</v>
      </c>
      <c r="G1986" s="27" t="s">
        <v>29</v>
      </c>
      <c r="H1986" s="5">
        <f t="shared" si="81"/>
        <v>-22700</v>
      </c>
      <c r="I1986" s="22">
        <v>2</v>
      </c>
      <c r="K1986" t="s">
        <v>860</v>
      </c>
      <c r="M1986" s="2">
        <v>450</v>
      </c>
    </row>
    <row r="1987" spans="2:13" ht="12.75">
      <c r="B1987" s="141">
        <v>1600</v>
      </c>
      <c r="C1987" s="1" t="s">
        <v>647</v>
      </c>
      <c r="D1987" s="12" t="s">
        <v>190</v>
      </c>
      <c r="E1987" s="1" t="s">
        <v>188</v>
      </c>
      <c r="F1987" s="46" t="s">
        <v>900</v>
      </c>
      <c r="G1987" s="27" t="s">
        <v>30</v>
      </c>
      <c r="H1987" s="5">
        <f t="shared" si="81"/>
        <v>-24300</v>
      </c>
      <c r="I1987" s="22">
        <v>3.2</v>
      </c>
      <c r="K1987" t="s">
        <v>860</v>
      </c>
      <c r="M1987" s="2">
        <v>450</v>
      </c>
    </row>
    <row r="1988" spans="2:13" ht="12.75">
      <c r="B1988" s="141">
        <v>1000</v>
      </c>
      <c r="C1988" s="1" t="s">
        <v>647</v>
      </c>
      <c r="D1988" s="12" t="s">
        <v>190</v>
      </c>
      <c r="E1988" s="1" t="s">
        <v>188</v>
      </c>
      <c r="F1988" s="46" t="s">
        <v>900</v>
      </c>
      <c r="G1988" s="27" t="s">
        <v>33</v>
      </c>
      <c r="H1988" s="5">
        <f t="shared" si="81"/>
        <v>-25300</v>
      </c>
      <c r="I1988" s="22">
        <v>2</v>
      </c>
      <c r="K1988" t="s">
        <v>860</v>
      </c>
      <c r="M1988" s="2">
        <v>450</v>
      </c>
    </row>
    <row r="1989" spans="2:13" ht="12.75">
      <c r="B1989" s="141">
        <v>2500</v>
      </c>
      <c r="C1989" s="1" t="s">
        <v>902</v>
      </c>
      <c r="D1989" s="12" t="s">
        <v>190</v>
      </c>
      <c r="E1989" s="1" t="s">
        <v>188</v>
      </c>
      <c r="F1989" s="46" t="s">
        <v>900</v>
      </c>
      <c r="G1989" s="27" t="s">
        <v>33</v>
      </c>
      <c r="H1989" s="5">
        <f t="shared" si="81"/>
        <v>-27800</v>
      </c>
      <c r="I1989" s="22">
        <v>5</v>
      </c>
      <c r="K1989" t="s">
        <v>860</v>
      </c>
      <c r="M1989" s="2">
        <v>450</v>
      </c>
    </row>
    <row r="1990" spans="2:13" ht="12.75">
      <c r="B1990" s="141">
        <v>1600</v>
      </c>
      <c r="C1990" s="1" t="s">
        <v>647</v>
      </c>
      <c r="D1990" s="12" t="s">
        <v>190</v>
      </c>
      <c r="E1990" s="1" t="s">
        <v>188</v>
      </c>
      <c r="F1990" s="46" t="s">
        <v>900</v>
      </c>
      <c r="G1990" s="27" t="s">
        <v>34</v>
      </c>
      <c r="H1990" s="5">
        <f t="shared" si="81"/>
        <v>-29400</v>
      </c>
      <c r="I1990" s="22">
        <v>3.2</v>
      </c>
      <c r="K1990" t="s">
        <v>860</v>
      </c>
      <c r="M1990" s="2">
        <v>450</v>
      </c>
    </row>
    <row r="1991" spans="2:13" ht="12.75">
      <c r="B1991" s="141">
        <v>1200</v>
      </c>
      <c r="C1991" s="1" t="s">
        <v>647</v>
      </c>
      <c r="D1991" s="12" t="s">
        <v>190</v>
      </c>
      <c r="E1991" s="1" t="s">
        <v>188</v>
      </c>
      <c r="F1991" s="46" t="s">
        <v>900</v>
      </c>
      <c r="G1991" s="27" t="s">
        <v>400</v>
      </c>
      <c r="H1991" s="5">
        <f t="shared" si="81"/>
        <v>-30600</v>
      </c>
      <c r="I1991" s="22">
        <v>2.4</v>
      </c>
      <c r="K1991" t="s">
        <v>860</v>
      </c>
      <c r="M1991" s="2">
        <v>450</v>
      </c>
    </row>
    <row r="1992" spans="2:13" ht="12.75">
      <c r="B1992" s="141">
        <v>1400</v>
      </c>
      <c r="C1992" s="1" t="s">
        <v>647</v>
      </c>
      <c r="D1992" s="12" t="s">
        <v>190</v>
      </c>
      <c r="E1992" s="1" t="s">
        <v>188</v>
      </c>
      <c r="F1992" s="46" t="s">
        <v>900</v>
      </c>
      <c r="G1992" s="27" t="s">
        <v>404</v>
      </c>
      <c r="H1992" s="5">
        <f t="shared" si="81"/>
        <v>-32000</v>
      </c>
      <c r="I1992" s="22">
        <v>2.8</v>
      </c>
      <c r="K1992" t="s">
        <v>860</v>
      </c>
      <c r="M1992" s="2">
        <v>450</v>
      </c>
    </row>
    <row r="1993" spans="2:13" ht="12.75">
      <c r="B1993" s="141">
        <v>2500</v>
      </c>
      <c r="C1993" s="1" t="s">
        <v>902</v>
      </c>
      <c r="D1993" s="12" t="s">
        <v>190</v>
      </c>
      <c r="E1993" s="1" t="s">
        <v>188</v>
      </c>
      <c r="F1993" s="46" t="s">
        <v>900</v>
      </c>
      <c r="G1993" s="27" t="s">
        <v>35</v>
      </c>
      <c r="H1993" s="5">
        <f t="shared" si="81"/>
        <v>-34500</v>
      </c>
      <c r="I1993" s="22">
        <v>5</v>
      </c>
      <c r="K1993" t="s">
        <v>860</v>
      </c>
      <c r="M1993" s="2">
        <v>450</v>
      </c>
    </row>
    <row r="1994" spans="2:13" ht="12.75">
      <c r="B1994" s="141">
        <v>800</v>
      </c>
      <c r="C1994" s="1" t="s">
        <v>647</v>
      </c>
      <c r="D1994" s="12" t="s">
        <v>190</v>
      </c>
      <c r="E1994" s="1" t="s">
        <v>188</v>
      </c>
      <c r="F1994" s="46" t="s">
        <v>900</v>
      </c>
      <c r="G1994" s="27" t="s">
        <v>35</v>
      </c>
      <c r="H1994" s="5">
        <f t="shared" si="81"/>
        <v>-35300</v>
      </c>
      <c r="I1994" s="22">
        <v>1.6</v>
      </c>
      <c r="K1994" t="s">
        <v>860</v>
      </c>
      <c r="M1994" s="2">
        <v>450</v>
      </c>
    </row>
    <row r="1995" spans="2:13" ht="12.75">
      <c r="B1995" s="141">
        <v>1000</v>
      </c>
      <c r="C1995" s="1" t="s">
        <v>647</v>
      </c>
      <c r="D1995" s="12" t="s">
        <v>190</v>
      </c>
      <c r="E1995" s="1" t="s">
        <v>188</v>
      </c>
      <c r="F1995" s="46" t="s">
        <v>900</v>
      </c>
      <c r="G1995" s="27" t="s">
        <v>417</v>
      </c>
      <c r="H1995" s="5">
        <f t="shared" si="81"/>
        <v>-36300</v>
      </c>
      <c r="I1995" s="22">
        <v>2</v>
      </c>
      <c r="K1995" t="s">
        <v>860</v>
      </c>
      <c r="M1995" s="2">
        <v>450</v>
      </c>
    </row>
    <row r="1996" spans="2:13" ht="12.75">
      <c r="B1996" s="141">
        <v>1000</v>
      </c>
      <c r="C1996" s="1" t="s">
        <v>647</v>
      </c>
      <c r="D1996" s="12" t="s">
        <v>190</v>
      </c>
      <c r="E1996" s="1" t="s">
        <v>188</v>
      </c>
      <c r="F1996" s="46" t="s">
        <v>900</v>
      </c>
      <c r="G1996" s="27" t="s">
        <v>36</v>
      </c>
      <c r="H1996" s="5">
        <f t="shared" si="81"/>
        <v>-37300</v>
      </c>
      <c r="I1996" s="22">
        <v>2</v>
      </c>
      <c r="K1996" t="s">
        <v>860</v>
      </c>
      <c r="M1996" s="2">
        <v>450</v>
      </c>
    </row>
    <row r="1997" spans="2:13" ht="12.75">
      <c r="B1997" s="141">
        <v>1000</v>
      </c>
      <c r="C1997" s="1" t="s">
        <v>647</v>
      </c>
      <c r="D1997" s="12" t="s">
        <v>190</v>
      </c>
      <c r="E1997" s="1" t="s">
        <v>188</v>
      </c>
      <c r="F1997" s="46" t="s">
        <v>900</v>
      </c>
      <c r="G1997" s="27" t="s">
        <v>430</v>
      </c>
      <c r="H1997" s="5">
        <f t="shared" si="81"/>
        <v>-38300</v>
      </c>
      <c r="I1997" s="22">
        <v>2</v>
      </c>
      <c r="K1997" t="s">
        <v>860</v>
      </c>
      <c r="M1997" s="2">
        <v>450</v>
      </c>
    </row>
    <row r="1998" spans="2:13" ht="12.75">
      <c r="B1998" s="141">
        <v>1000</v>
      </c>
      <c r="C1998" s="1" t="s">
        <v>647</v>
      </c>
      <c r="D1998" s="12" t="s">
        <v>190</v>
      </c>
      <c r="E1998" s="1" t="s">
        <v>188</v>
      </c>
      <c r="F1998" s="46" t="s">
        <v>900</v>
      </c>
      <c r="G1998" s="27" t="s">
        <v>434</v>
      </c>
      <c r="H1998" s="5">
        <f t="shared" si="81"/>
        <v>-39300</v>
      </c>
      <c r="I1998" s="22">
        <v>2</v>
      </c>
      <c r="K1998" t="s">
        <v>860</v>
      </c>
      <c r="M1998" s="2">
        <v>450</v>
      </c>
    </row>
    <row r="1999" spans="2:13" ht="12.75">
      <c r="B1999" s="141">
        <v>800</v>
      </c>
      <c r="C1999" s="1" t="s">
        <v>647</v>
      </c>
      <c r="D1999" s="12" t="s">
        <v>190</v>
      </c>
      <c r="E1999" s="1" t="s">
        <v>188</v>
      </c>
      <c r="F1999" s="46" t="s">
        <v>900</v>
      </c>
      <c r="G1999" s="27" t="s">
        <v>37</v>
      </c>
      <c r="H1999" s="5">
        <f t="shared" si="81"/>
        <v>-40100</v>
      </c>
      <c r="I1999" s="22">
        <v>1.6</v>
      </c>
      <c r="K1999" t="s">
        <v>860</v>
      </c>
      <c r="M1999" s="2">
        <v>450</v>
      </c>
    </row>
    <row r="2000" spans="2:13" ht="12.75">
      <c r="B2000" s="136">
        <v>1600</v>
      </c>
      <c r="C2000" s="1" t="s">
        <v>230</v>
      </c>
      <c r="D2000" s="12" t="s">
        <v>126</v>
      </c>
      <c r="E2000" s="1" t="s">
        <v>231</v>
      </c>
      <c r="F2000" s="46" t="s">
        <v>904</v>
      </c>
      <c r="G2000" s="30" t="s">
        <v>18</v>
      </c>
      <c r="H2000" s="5">
        <f aca="true" t="shared" si="82" ref="H2000:H2040">H1999-B2000</f>
        <v>-41700</v>
      </c>
      <c r="I2000" s="22">
        <v>3.2</v>
      </c>
      <c r="K2000" t="s">
        <v>838</v>
      </c>
      <c r="M2000" s="2">
        <v>450</v>
      </c>
    </row>
    <row r="2001" spans="2:13" ht="12.75">
      <c r="B2001" s="141">
        <v>1700</v>
      </c>
      <c r="C2001" s="265" t="s">
        <v>230</v>
      </c>
      <c r="D2001" s="12" t="s">
        <v>126</v>
      </c>
      <c r="E2001" s="265" t="s">
        <v>231</v>
      </c>
      <c r="F2001" s="46" t="s">
        <v>904</v>
      </c>
      <c r="G2001" s="27" t="s">
        <v>19</v>
      </c>
      <c r="H2001" s="5">
        <f t="shared" si="82"/>
        <v>-43400</v>
      </c>
      <c r="I2001" s="22">
        <v>3.4</v>
      </c>
      <c r="J2001" s="269"/>
      <c r="K2001" t="s">
        <v>838</v>
      </c>
      <c r="L2001" s="269"/>
      <c r="M2001" s="2">
        <v>450</v>
      </c>
    </row>
    <row r="2002" spans="2:13" ht="12.75">
      <c r="B2002" s="141">
        <v>1650</v>
      </c>
      <c r="C2002" s="1" t="s">
        <v>230</v>
      </c>
      <c r="D2002" s="12" t="s">
        <v>126</v>
      </c>
      <c r="E2002" s="1" t="s">
        <v>231</v>
      </c>
      <c r="F2002" s="46" t="s">
        <v>905</v>
      </c>
      <c r="G2002" s="27" t="s">
        <v>20</v>
      </c>
      <c r="H2002" s="5">
        <f t="shared" si="82"/>
        <v>-45050</v>
      </c>
      <c r="I2002" s="22">
        <v>3.3</v>
      </c>
      <c r="K2002" t="s">
        <v>838</v>
      </c>
      <c r="M2002" s="2">
        <v>450</v>
      </c>
    </row>
    <row r="2003" spans="2:13" ht="12.75">
      <c r="B2003" s="141">
        <v>1500</v>
      </c>
      <c r="C2003" s="1" t="s">
        <v>906</v>
      </c>
      <c r="D2003" s="12" t="s">
        <v>126</v>
      </c>
      <c r="E2003" s="1" t="s">
        <v>231</v>
      </c>
      <c r="F2003" s="46" t="s">
        <v>904</v>
      </c>
      <c r="G2003" s="27" t="s">
        <v>21</v>
      </c>
      <c r="H2003" s="5">
        <f t="shared" si="82"/>
        <v>-46550</v>
      </c>
      <c r="I2003" s="22">
        <v>3</v>
      </c>
      <c r="K2003" t="s">
        <v>838</v>
      </c>
      <c r="M2003" s="2">
        <v>450</v>
      </c>
    </row>
    <row r="2004" spans="2:13" ht="12.75">
      <c r="B2004" s="141">
        <v>1300</v>
      </c>
      <c r="C2004" s="1" t="s">
        <v>230</v>
      </c>
      <c r="D2004" s="12" t="s">
        <v>126</v>
      </c>
      <c r="E2004" s="1" t="s">
        <v>231</v>
      </c>
      <c r="F2004" s="46" t="s">
        <v>904</v>
      </c>
      <c r="G2004" s="27" t="s">
        <v>21</v>
      </c>
      <c r="H2004" s="5">
        <f t="shared" si="82"/>
        <v>-47850</v>
      </c>
      <c r="I2004" s="22">
        <v>2.6</v>
      </c>
      <c r="K2004" t="s">
        <v>838</v>
      </c>
      <c r="M2004" s="2">
        <v>450</v>
      </c>
    </row>
    <row r="2005" spans="2:13" ht="12.75">
      <c r="B2005" s="141">
        <v>1400</v>
      </c>
      <c r="C2005" s="1" t="s">
        <v>230</v>
      </c>
      <c r="D2005" s="12" t="s">
        <v>126</v>
      </c>
      <c r="E2005" s="1" t="s">
        <v>231</v>
      </c>
      <c r="F2005" s="46" t="s">
        <v>904</v>
      </c>
      <c r="G2005" s="27" t="s">
        <v>234</v>
      </c>
      <c r="H2005" s="5">
        <f t="shared" si="82"/>
        <v>-49250</v>
      </c>
      <c r="I2005" s="22">
        <v>2.8</v>
      </c>
      <c r="K2005" t="s">
        <v>838</v>
      </c>
      <c r="M2005" s="2">
        <v>450</v>
      </c>
    </row>
    <row r="2006" spans="2:13" ht="12.75">
      <c r="B2006" s="141">
        <v>1500</v>
      </c>
      <c r="C2006" s="1" t="s">
        <v>230</v>
      </c>
      <c r="D2006" s="12" t="s">
        <v>126</v>
      </c>
      <c r="E2006" s="1" t="s">
        <v>231</v>
      </c>
      <c r="F2006" s="46" t="s">
        <v>904</v>
      </c>
      <c r="G2006" s="27" t="s">
        <v>29</v>
      </c>
      <c r="H2006" s="5">
        <f t="shared" si="82"/>
        <v>-50750</v>
      </c>
      <c r="I2006" s="22">
        <v>3</v>
      </c>
      <c r="K2006" t="s">
        <v>838</v>
      </c>
      <c r="M2006" s="2">
        <v>450</v>
      </c>
    </row>
    <row r="2007" spans="2:13" ht="12.75">
      <c r="B2007" s="141">
        <v>1800</v>
      </c>
      <c r="C2007" s="1" t="s">
        <v>230</v>
      </c>
      <c r="D2007" s="12" t="s">
        <v>126</v>
      </c>
      <c r="E2007" s="1" t="s">
        <v>231</v>
      </c>
      <c r="F2007" s="46" t="s">
        <v>904</v>
      </c>
      <c r="G2007" s="27" t="s">
        <v>30</v>
      </c>
      <c r="H2007" s="5">
        <f t="shared" si="82"/>
        <v>-52550</v>
      </c>
      <c r="I2007" s="22">
        <v>3.6</v>
      </c>
      <c r="K2007" t="s">
        <v>838</v>
      </c>
      <c r="M2007" s="2">
        <v>450</v>
      </c>
    </row>
    <row r="2008" spans="2:13" ht="12.75">
      <c r="B2008" s="141">
        <v>1600</v>
      </c>
      <c r="C2008" s="1" t="s">
        <v>230</v>
      </c>
      <c r="D2008" s="12" t="s">
        <v>126</v>
      </c>
      <c r="E2008" s="1" t="s">
        <v>231</v>
      </c>
      <c r="F2008" s="46" t="s">
        <v>904</v>
      </c>
      <c r="G2008" s="27" t="s">
        <v>32</v>
      </c>
      <c r="H2008" s="5">
        <f t="shared" si="82"/>
        <v>-54150</v>
      </c>
      <c r="I2008" s="22">
        <v>3.2</v>
      </c>
      <c r="K2008" t="s">
        <v>838</v>
      </c>
      <c r="M2008" s="2">
        <v>450</v>
      </c>
    </row>
    <row r="2009" spans="2:13" ht="12.75">
      <c r="B2009" s="141">
        <v>1650</v>
      </c>
      <c r="C2009" s="1" t="s">
        <v>230</v>
      </c>
      <c r="D2009" s="12" t="s">
        <v>126</v>
      </c>
      <c r="E2009" s="1" t="s">
        <v>231</v>
      </c>
      <c r="F2009" s="46" t="s">
        <v>904</v>
      </c>
      <c r="G2009" s="27" t="s">
        <v>326</v>
      </c>
      <c r="H2009" s="5">
        <f t="shared" si="82"/>
        <v>-55800</v>
      </c>
      <c r="I2009" s="22">
        <v>3.3</v>
      </c>
      <c r="K2009" t="s">
        <v>838</v>
      </c>
      <c r="M2009" s="2">
        <v>450</v>
      </c>
    </row>
    <row r="2010" spans="2:13" ht="12.75">
      <c r="B2010" s="141">
        <v>1500</v>
      </c>
      <c r="C2010" s="1" t="s">
        <v>230</v>
      </c>
      <c r="D2010" s="12" t="s">
        <v>126</v>
      </c>
      <c r="E2010" s="1" t="s">
        <v>231</v>
      </c>
      <c r="F2010" s="46" t="s">
        <v>904</v>
      </c>
      <c r="G2010" s="27" t="s">
        <v>329</v>
      </c>
      <c r="H2010" s="5">
        <f t="shared" si="82"/>
        <v>-57300</v>
      </c>
      <c r="I2010" s="22">
        <v>3</v>
      </c>
      <c r="K2010" t="s">
        <v>838</v>
      </c>
      <c r="M2010" s="2">
        <v>450</v>
      </c>
    </row>
    <row r="2011" spans="2:13" ht="12.75">
      <c r="B2011" s="141">
        <v>1300</v>
      </c>
      <c r="C2011" s="1" t="s">
        <v>230</v>
      </c>
      <c r="D2011" s="12" t="s">
        <v>126</v>
      </c>
      <c r="E2011" s="1" t="s">
        <v>231</v>
      </c>
      <c r="F2011" s="46" t="s">
        <v>904</v>
      </c>
      <c r="G2011" s="27" t="s">
        <v>333</v>
      </c>
      <c r="H2011" s="5">
        <f t="shared" si="82"/>
        <v>-58600</v>
      </c>
      <c r="I2011" s="22">
        <v>2.6</v>
      </c>
      <c r="K2011" t="s">
        <v>838</v>
      </c>
      <c r="M2011" s="2">
        <v>450</v>
      </c>
    </row>
    <row r="2012" spans="2:13" ht="12.75">
      <c r="B2012" s="141">
        <v>1650</v>
      </c>
      <c r="C2012" s="1" t="s">
        <v>230</v>
      </c>
      <c r="D2012" s="12" t="s">
        <v>126</v>
      </c>
      <c r="E2012" s="1" t="s">
        <v>231</v>
      </c>
      <c r="F2012" s="46" t="s">
        <v>904</v>
      </c>
      <c r="G2012" s="27" t="s">
        <v>33</v>
      </c>
      <c r="H2012" s="5">
        <f t="shared" si="82"/>
        <v>-60250</v>
      </c>
      <c r="I2012" s="22">
        <v>3.3</v>
      </c>
      <c r="K2012" t="s">
        <v>838</v>
      </c>
      <c r="M2012" s="2">
        <v>450</v>
      </c>
    </row>
    <row r="2013" spans="2:13" ht="12.75">
      <c r="B2013" s="141">
        <v>1700</v>
      </c>
      <c r="C2013" s="1" t="s">
        <v>230</v>
      </c>
      <c r="D2013" s="12" t="s">
        <v>126</v>
      </c>
      <c r="E2013" s="1" t="s">
        <v>231</v>
      </c>
      <c r="F2013" s="46" t="s">
        <v>904</v>
      </c>
      <c r="G2013" s="27" t="s">
        <v>34</v>
      </c>
      <c r="H2013" s="5">
        <f t="shared" si="82"/>
        <v>-61950</v>
      </c>
      <c r="I2013" s="22">
        <v>3.4</v>
      </c>
      <c r="K2013" t="s">
        <v>838</v>
      </c>
      <c r="M2013" s="2">
        <v>450</v>
      </c>
    </row>
    <row r="2014" spans="2:13" ht="12.75">
      <c r="B2014" s="141">
        <v>1500</v>
      </c>
      <c r="C2014" s="1" t="s">
        <v>230</v>
      </c>
      <c r="D2014" s="12" t="s">
        <v>126</v>
      </c>
      <c r="E2014" s="1" t="s">
        <v>231</v>
      </c>
      <c r="F2014" s="46" t="s">
        <v>904</v>
      </c>
      <c r="G2014" s="27" t="s">
        <v>400</v>
      </c>
      <c r="H2014" s="5">
        <f t="shared" si="82"/>
        <v>-63450</v>
      </c>
      <c r="I2014" s="22">
        <v>3</v>
      </c>
      <c r="K2014" t="s">
        <v>838</v>
      </c>
      <c r="M2014" s="2">
        <v>450</v>
      </c>
    </row>
    <row r="2015" spans="1:13" ht="12.75">
      <c r="A2015" s="65"/>
      <c r="B2015" s="136">
        <v>1300</v>
      </c>
      <c r="C2015" s="65" t="s">
        <v>230</v>
      </c>
      <c r="D2015" s="65" t="s">
        <v>126</v>
      </c>
      <c r="E2015" s="65" t="s">
        <v>231</v>
      </c>
      <c r="F2015" s="73" t="s">
        <v>904</v>
      </c>
      <c r="G2015" s="30" t="s">
        <v>405</v>
      </c>
      <c r="H2015" s="5">
        <f t="shared" si="82"/>
        <v>-64750</v>
      </c>
      <c r="I2015" s="273">
        <v>2.6</v>
      </c>
      <c r="J2015" s="74"/>
      <c r="K2015" s="75" t="s">
        <v>838</v>
      </c>
      <c r="L2015" s="74"/>
      <c r="M2015" s="2">
        <v>450</v>
      </c>
    </row>
    <row r="2016" spans="2:13" ht="12.75">
      <c r="B2016" s="141">
        <v>1200</v>
      </c>
      <c r="C2016" s="1" t="s">
        <v>230</v>
      </c>
      <c r="D2016" s="12" t="s">
        <v>126</v>
      </c>
      <c r="E2016" s="1" t="s">
        <v>231</v>
      </c>
      <c r="F2016" s="46" t="s">
        <v>904</v>
      </c>
      <c r="G2016" s="27" t="s">
        <v>406</v>
      </c>
      <c r="H2016" s="5">
        <f t="shared" si="82"/>
        <v>-65950</v>
      </c>
      <c r="I2016" s="22">
        <v>2.4</v>
      </c>
      <c r="K2016" t="s">
        <v>838</v>
      </c>
      <c r="M2016" s="2">
        <v>450</v>
      </c>
    </row>
    <row r="2017" spans="2:13" ht="12.75">
      <c r="B2017" s="141">
        <v>1200</v>
      </c>
      <c r="C2017" s="1" t="s">
        <v>230</v>
      </c>
      <c r="D2017" s="12" t="s">
        <v>126</v>
      </c>
      <c r="E2017" s="1" t="s">
        <v>231</v>
      </c>
      <c r="F2017" s="46" t="s">
        <v>904</v>
      </c>
      <c r="G2017" s="27" t="s">
        <v>35</v>
      </c>
      <c r="H2017" s="5">
        <f t="shared" si="82"/>
        <v>-67150</v>
      </c>
      <c r="I2017" s="22">
        <v>2.4</v>
      </c>
      <c r="K2017" t="s">
        <v>838</v>
      </c>
      <c r="M2017" s="2">
        <v>450</v>
      </c>
    </row>
    <row r="2018" spans="2:13" ht="12.75">
      <c r="B2018" s="141">
        <v>1000</v>
      </c>
      <c r="C2018" s="1" t="s">
        <v>230</v>
      </c>
      <c r="D2018" s="12" t="s">
        <v>126</v>
      </c>
      <c r="E2018" s="1" t="s">
        <v>231</v>
      </c>
      <c r="F2018" s="46" t="s">
        <v>904</v>
      </c>
      <c r="G2018" s="27" t="s">
        <v>417</v>
      </c>
      <c r="H2018" s="5">
        <f t="shared" si="82"/>
        <v>-68150</v>
      </c>
      <c r="I2018" s="22">
        <v>2</v>
      </c>
      <c r="K2018" t="s">
        <v>838</v>
      </c>
      <c r="M2018" s="2">
        <v>450</v>
      </c>
    </row>
    <row r="2019" spans="1:13" s="63" customFormat="1" ht="12.75">
      <c r="A2019" s="11"/>
      <c r="B2019" s="134">
        <f>SUM(B1977:B2018)</f>
        <v>68150</v>
      </c>
      <c r="C2019" s="11"/>
      <c r="D2019" s="11"/>
      <c r="E2019" s="11" t="s">
        <v>188</v>
      </c>
      <c r="F2019" s="117"/>
      <c r="G2019" s="18"/>
      <c r="H2019" s="66">
        <v>0</v>
      </c>
      <c r="I2019" s="62">
        <f>+B2019/M2019</f>
        <v>151.44444444444446</v>
      </c>
      <c r="M2019" s="2">
        <v>450</v>
      </c>
    </row>
    <row r="2020" spans="8:13" ht="12.75">
      <c r="H2020" s="5">
        <f t="shared" si="82"/>
        <v>0</v>
      </c>
      <c r="I2020" s="22">
        <f>+B2020/M2020</f>
        <v>0</v>
      </c>
      <c r="M2020" s="2">
        <v>450</v>
      </c>
    </row>
    <row r="2021" spans="8:13" ht="12.75">
      <c r="H2021" s="5">
        <f t="shared" si="82"/>
        <v>0</v>
      </c>
      <c r="I2021" s="22">
        <f>+B2021/M2021</f>
        <v>0</v>
      </c>
      <c r="M2021" s="2">
        <v>450</v>
      </c>
    </row>
    <row r="2022" spans="2:13" ht="12.75">
      <c r="B2022" s="143">
        <v>5000</v>
      </c>
      <c r="C2022" s="12" t="s">
        <v>907</v>
      </c>
      <c r="D2022" s="12" t="s">
        <v>190</v>
      </c>
      <c r="E2022" s="1" t="s">
        <v>190</v>
      </c>
      <c r="F2022" s="46" t="s">
        <v>908</v>
      </c>
      <c r="G2022" s="27" t="s">
        <v>20</v>
      </c>
      <c r="H2022" s="5">
        <f t="shared" si="82"/>
        <v>-5000</v>
      </c>
      <c r="I2022" s="22">
        <v>10</v>
      </c>
      <c r="K2022" t="s">
        <v>860</v>
      </c>
      <c r="M2022" s="2">
        <v>450</v>
      </c>
    </row>
    <row r="2023" spans="2:13" ht="12.75">
      <c r="B2023" s="143">
        <v>3500</v>
      </c>
      <c r="C2023" s="1" t="s">
        <v>909</v>
      </c>
      <c r="D2023" s="12" t="s">
        <v>190</v>
      </c>
      <c r="E2023" s="1" t="s">
        <v>190</v>
      </c>
      <c r="F2023" s="271" t="s">
        <v>910</v>
      </c>
      <c r="G2023" s="27" t="s">
        <v>29</v>
      </c>
      <c r="H2023" s="5">
        <f t="shared" si="82"/>
        <v>-8500</v>
      </c>
      <c r="I2023" s="22">
        <v>7</v>
      </c>
      <c r="K2023" t="s">
        <v>860</v>
      </c>
      <c r="M2023" s="2">
        <v>450</v>
      </c>
    </row>
    <row r="2024" spans="2:13" ht="12.75">
      <c r="B2024" s="143">
        <v>5000</v>
      </c>
      <c r="C2024" s="1" t="s">
        <v>907</v>
      </c>
      <c r="D2024" s="12" t="s">
        <v>190</v>
      </c>
      <c r="E2024" s="1" t="s">
        <v>190</v>
      </c>
      <c r="F2024" s="46" t="s">
        <v>911</v>
      </c>
      <c r="G2024" s="27" t="s">
        <v>329</v>
      </c>
      <c r="H2024" s="5">
        <f t="shared" si="82"/>
        <v>-13500</v>
      </c>
      <c r="I2024" s="22">
        <v>10</v>
      </c>
      <c r="K2024" t="s">
        <v>860</v>
      </c>
      <c r="M2024" s="2">
        <v>450</v>
      </c>
    </row>
    <row r="2025" spans="2:13" ht="12.75">
      <c r="B2025" s="143">
        <v>5000</v>
      </c>
      <c r="C2025" s="1" t="s">
        <v>907</v>
      </c>
      <c r="D2025" s="12" t="s">
        <v>190</v>
      </c>
      <c r="E2025" s="1" t="s">
        <v>190</v>
      </c>
      <c r="F2025" s="46" t="s">
        <v>912</v>
      </c>
      <c r="G2025" s="27" t="s">
        <v>404</v>
      </c>
      <c r="H2025" s="5">
        <f t="shared" si="82"/>
        <v>-18500</v>
      </c>
      <c r="I2025" s="22">
        <v>10</v>
      </c>
      <c r="K2025" t="s">
        <v>860</v>
      </c>
      <c r="M2025" s="2">
        <v>450</v>
      </c>
    </row>
    <row r="2026" spans="2:13" ht="12.75">
      <c r="B2026" s="143">
        <v>1000</v>
      </c>
      <c r="C2026" s="1" t="s">
        <v>647</v>
      </c>
      <c r="D2026" s="12" t="s">
        <v>190</v>
      </c>
      <c r="E2026" s="1" t="s">
        <v>190</v>
      </c>
      <c r="F2026" s="46" t="s">
        <v>900</v>
      </c>
      <c r="G2026" s="27" t="s">
        <v>432</v>
      </c>
      <c r="H2026" s="5">
        <f t="shared" si="82"/>
        <v>-19500</v>
      </c>
      <c r="I2026" s="22">
        <v>2</v>
      </c>
      <c r="K2026" t="s">
        <v>860</v>
      </c>
      <c r="M2026" s="2">
        <v>450</v>
      </c>
    </row>
    <row r="2027" spans="2:13" ht="12.75">
      <c r="B2027" s="235">
        <v>3000</v>
      </c>
      <c r="C2027" s="65" t="s">
        <v>913</v>
      </c>
      <c r="D2027" s="12" t="s">
        <v>126</v>
      </c>
      <c r="E2027" s="65" t="s">
        <v>126</v>
      </c>
      <c r="F2027" s="46" t="s">
        <v>914</v>
      </c>
      <c r="G2027" s="30" t="s">
        <v>18</v>
      </c>
      <c r="H2027" s="5">
        <f t="shared" si="82"/>
        <v>-22500</v>
      </c>
      <c r="I2027" s="22">
        <v>6</v>
      </c>
      <c r="K2027" t="s">
        <v>838</v>
      </c>
      <c r="M2027" s="2">
        <v>450</v>
      </c>
    </row>
    <row r="2028" spans="2:13" ht="12.75">
      <c r="B2028" s="143">
        <v>1000</v>
      </c>
      <c r="C2028" s="12" t="s">
        <v>915</v>
      </c>
      <c r="D2028" s="12" t="s">
        <v>126</v>
      </c>
      <c r="E2028" s="1" t="s">
        <v>126</v>
      </c>
      <c r="F2028" s="46" t="s">
        <v>916</v>
      </c>
      <c r="G2028" s="27" t="s">
        <v>19</v>
      </c>
      <c r="H2028" s="5">
        <f t="shared" si="82"/>
        <v>-23500</v>
      </c>
      <c r="I2028" s="22">
        <v>2</v>
      </c>
      <c r="K2028" t="s">
        <v>838</v>
      </c>
      <c r="M2028" s="2">
        <v>450</v>
      </c>
    </row>
    <row r="2029" spans="2:13" ht="12.75">
      <c r="B2029" s="143">
        <v>1000</v>
      </c>
      <c r="C2029" s="12" t="s">
        <v>917</v>
      </c>
      <c r="D2029" s="12" t="s">
        <v>126</v>
      </c>
      <c r="E2029" s="1" t="s">
        <v>126</v>
      </c>
      <c r="F2029" s="46" t="s">
        <v>918</v>
      </c>
      <c r="G2029" s="27" t="s">
        <v>20</v>
      </c>
      <c r="H2029" s="5">
        <f t="shared" si="82"/>
        <v>-24500</v>
      </c>
      <c r="I2029" s="22">
        <v>2</v>
      </c>
      <c r="K2029" t="s">
        <v>838</v>
      </c>
      <c r="M2029" s="2">
        <v>450</v>
      </c>
    </row>
    <row r="2030" spans="2:13" ht="12.75">
      <c r="B2030" s="143">
        <v>1400</v>
      </c>
      <c r="C2030" s="1" t="s">
        <v>919</v>
      </c>
      <c r="D2030" s="12" t="s">
        <v>126</v>
      </c>
      <c r="E2030" s="1" t="s">
        <v>126</v>
      </c>
      <c r="F2030" s="46" t="s">
        <v>920</v>
      </c>
      <c r="G2030" s="27" t="s">
        <v>20</v>
      </c>
      <c r="H2030" s="5">
        <f t="shared" si="82"/>
        <v>-25900</v>
      </c>
      <c r="I2030" s="22">
        <v>2.8</v>
      </c>
      <c r="K2030" t="s">
        <v>838</v>
      </c>
      <c r="M2030" s="2">
        <v>450</v>
      </c>
    </row>
    <row r="2031" spans="2:13" ht="12.75">
      <c r="B2031" s="143">
        <v>15000</v>
      </c>
      <c r="C2031" s="1" t="s">
        <v>921</v>
      </c>
      <c r="D2031" s="12" t="s">
        <v>126</v>
      </c>
      <c r="E2031" s="1" t="s">
        <v>126</v>
      </c>
      <c r="F2031" s="46" t="s">
        <v>922</v>
      </c>
      <c r="G2031" s="27" t="s">
        <v>29</v>
      </c>
      <c r="H2031" s="5">
        <f t="shared" si="82"/>
        <v>-40900</v>
      </c>
      <c r="I2031" s="22">
        <v>30</v>
      </c>
      <c r="K2031" t="s">
        <v>838</v>
      </c>
      <c r="M2031" s="2">
        <v>450</v>
      </c>
    </row>
    <row r="2032" spans="2:13" ht="12.75">
      <c r="B2032" s="143">
        <v>15000</v>
      </c>
      <c r="C2032" s="1" t="s">
        <v>923</v>
      </c>
      <c r="D2032" s="12" t="s">
        <v>126</v>
      </c>
      <c r="E2032" s="1" t="s">
        <v>126</v>
      </c>
      <c r="F2032" s="46" t="s">
        <v>922</v>
      </c>
      <c r="G2032" s="27" t="s">
        <v>29</v>
      </c>
      <c r="H2032" s="5">
        <f t="shared" si="82"/>
        <v>-55900</v>
      </c>
      <c r="I2032" s="22">
        <v>30</v>
      </c>
      <c r="K2032" t="s">
        <v>838</v>
      </c>
      <c r="M2032" s="2">
        <v>450</v>
      </c>
    </row>
    <row r="2033" spans="2:13" ht="12.75">
      <c r="B2033" s="143">
        <v>1750</v>
      </c>
      <c r="C2033" s="1" t="s">
        <v>924</v>
      </c>
      <c r="D2033" s="12" t="s">
        <v>126</v>
      </c>
      <c r="E2033" s="1" t="s">
        <v>126</v>
      </c>
      <c r="F2033" s="46" t="s">
        <v>925</v>
      </c>
      <c r="G2033" s="27" t="s">
        <v>404</v>
      </c>
      <c r="H2033" s="5">
        <f t="shared" si="82"/>
        <v>-57650</v>
      </c>
      <c r="I2033" s="22">
        <v>3.5</v>
      </c>
      <c r="K2033" t="s">
        <v>838</v>
      </c>
      <c r="M2033" s="2">
        <v>450</v>
      </c>
    </row>
    <row r="2034" spans="1:13" s="15" customFormat="1" ht="12.75">
      <c r="A2034" s="12"/>
      <c r="B2034" s="235">
        <v>5000</v>
      </c>
      <c r="C2034" s="12" t="s">
        <v>926</v>
      </c>
      <c r="D2034" s="12" t="s">
        <v>126</v>
      </c>
      <c r="E2034" s="12" t="s">
        <v>190</v>
      </c>
      <c r="F2034" s="71" t="s">
        <v>927</v>
      </c>
      <c r="G2034" s="29" t="s">
        <v>326</v>
      </c>
      <c r="H2034" s="28">
        <f t="shared" si="82"/>
        <v>-62650</v>
      </c>
      <c r="I2034" s="72">
        <f aca="true" t="shared" si="83" ref="I2034:I2041">+B2034/M2034</f>
        <v>11.11111111111111</v>
      </c>
      <c r="K2034" s="15" t="s">
        <v>707</v>
      </c>
      <c r="M2034" s="2">
        <v>450</v>
      </c>
    </row>
    <row r="2035" spans="1:13" s="15" customFormat="1" ht="12.75">
      <c r="A2035" s="12"/>
      <c r="B2035" s="235">
        <v>3000</v>
      </c>
      <c r="C2035" s="12" t="s">
        <v>928</v>
      </c>
      <c r="D2035" s="12" t="s">
        <v>126</v>
      </c>
      <c r="E2035" s="12" t="s">
        <v>190</v>
      </c>
      <c r="F2035" s="71" t="s">
        <v>929</v>
      </c>
      <c r="G2035" s="29" t="s">
        <v>326</v>
      </c>
      <c r="H2035" s="28">
        <f t="shared" si="82"/>
        <v>-65650</v>
      </c>
      <c r="I2035" s="72">
        <f t="shared" si="83"/>
        <v>6.666666666666667</v>
      </c>
      <c r="K2035" s="15" t="s">
        <v>707</v>
      </c>
      <c r="M2035" s="2">
        <v>450</v>
      </c>
    </row>
    <row r="2036" spans="1:13" s="15" customFormat="1" ht="12.75">
      <c r="A2036" s="12"/>
      <c r="B2036" s="235">
        <v>1500</v>
      </c>
      <c r="C2036" s="12" t="s">
        <v>930</v>
      </c>
      <c r="D2036" s="12" t="s">
        <v>126</v>
      </c>
      <c r="E2036" s="12" t="s">
        <v>190</v>
      </c>
      <c r="F2036" s="71" t="s">
        <v>931</v>
      </c>
      <c r="G2036" s="29" t="s">
        <v>329</v>
      </c>
      <c r="H2036" s="28">
        <f t="shared" si="82"/>
        <v>-67150</v>
      </c>
      <c r="I2036" s="72">
        <f t="shared" si="83"/>
        <v>3.3333333333333335</v>
      </c>
      <c r="K2036" s="15" t="s">
        <v>707</v>
      </c>
      <c r="M2036" s="2">
        <v>450</v>
      </c>
    </row>
    <row r="2037" spans="1:13" s="15" customFormat="1" ht="12.75">
      <c r="A2037" s="12"/>
      <c r="B2037" s="235">
        <v>20000</v>
      </c>
      <c r="C2037" s="12" t="s">
        <v>932</v>
      </c>
      <c r="D2037" s="12" t="s">
        <v>126</v>
      </c>
      <c r="E2037" s="12" t="s">
        <v>190</v>
      </c>
      <c r="F2037" s="71" t="s">
        <v>933</v>
      </c>
      <c r="G2037" s="29" t="s">
        <v>333</v>
      </c>
      <c r="H2037" s="28">
        <f t="shared" si="82"/>
        <v>-87150</v>
      </c>
      <c r="I2037" s="72">
        <f t="shared" si="83"/>
        <v>44.44444444444444</v>
      </c>
      <c r="K2037" s="15" t="s">
        <v>707</v>
      </c>
      <c r="M2037" s="2">
        <v>450</v>
      </c>
    </row>
    <row r="2038" spans="1:13" ht="12.75">
      <c r="A2038" s="12"/>
      <c r="B2038" s="235">
        <v>10000</v>
      </c>
      <c r="C2038" s="297" t="s">
        <v>934</v>
      </c>
      <c r="D2038" s="12" t="s">
        <v>126</v>
      </c>
      <c r="E2038" s="12" t="s">
        <v>190</v>
      </c>
      <c r="F2038" s="73" t="s">
        <v>48</v>
      </c>
      <c r="G2038" s="30" t="s">
        <v>21</v>
      </c>
      <c r="H2038" s="206">
        <f t="shared" si="82"/>
        <v>-97150</v>
      </c>
      <c r="I2038" s="22">
        <f>+B2038/M2038</f>
        <v>22.22222222222222</v>
      </c>
      <c r="M2038" s="2">
        <v>450</v>
      </c>
    </row>
    <row r="2039" spans="1:13" s="63" customFormat="1" ht="12.75">
      <c r="A2039" s="11"/>
      <c r="B2039" s="142">
        <f>SUM(B2022:B2038)</f>
        <v>97150</v>
      </c>
      <c r="C2039" s="11"/>
      <c r="D2039" s="11"/>
      <c r="E2039" s="11" t="s">
        <v>190</v>
      </c>
      <c r="F2039" s="117"/>
      <c r="G2039" s="18"/>
      <c r="H2039" s="66">
        <v>0</v>
      </c>
      <c r="I2039" s="62">
        <f t="shared" si="83"/>
        <v>215.88888888888889</v>
      </c>
      <c r="M2039" s="2">
        <v>450</v>
      </c>
    </row>
    <row r="2040" spans="8:13" ht="12.75">
      <c r="H2040" s="5">
        <f t="shared" si="82"/>
        <v>0</v>
      </c>
      <c r="I2040" s="22">
        <f t="shared" si="83"/>
        <v>0</v>
      </c>
      <c r="M2040" s="2">
        <v>450</v>
      </c>
    </row>
    <row r="2041" spans="8:13" ht="12.75">
      <c r="H2041" s="5">
        <f>H2040-B2041</f>
        <v>0</v>
      </c>
      <c r="I2041" s="22">
        <f t="shared" si="83"/>
        <v>0</v>
      </c>
      <c r="M2041" s="2">
        <v>450</v>
      </c>
    </row>
    <row r="2042" spans="2:13" ht="12.75">
      <c r="B2042" s="136">
        <v>3500</v>
      </c>
      <c r="C2042" s="12" t="s">
        <v>211</v>
      </c>
      <c r="D2042" s="12" t="s">
        <v>126</v>
      </c>
      <c r="E2042" s="31" t="s">
        <v>935</v>
      </c>
      <c r="F2042" s="46" t="s">
        <v>936</v>
      </c>
      <c r="G2042" s="30" t="s">
        <v>18</v>
      </c>
      <c r="H2042" s="5">
        <f aca="true" t="shared" si="84" ref="H2042:H2067">H2041-B2042</f>
        <v>-3500</v>
      </c>
      <c r="I2042" s="22">
        <v>7</v>
      </c>
      <c r="K2042" t="s">
        <v>838</v>
      </c>
      <c r="M2042" s="2">
        <v>450</v>
      </c>
    </row>
    <row r="2043" spans="2:13" ht="12.75">
      <c r="B2043" s="136">
        <v>800</v>
      </c>
      <c r="C2043" s="12" t="s">
        <v>211</v>
      </c>
      <c r="D2043" s="12" t="s">
        <v>126</v>
      </c>
      <c r="E2043" s="31" t="s">
        <v>935</v>
      </c>
      <c r="F2043" s="46" t="s">
        <v>937</v>
      </c>
      <c r="G2043" s="30" t="s">
        <v>18</v>
      </c>
      <c r="H2043" s="5">
        <f t="shared" si="84"/>
        <v>-4300</v>
      </c>
      <c r="I2043" s="22">
        <v>1.6</v>
      </c>
      <c r="K2043" t="s">
        <v>838</v>
      </c>
      <c r="M2043" s="2">
        <v>450</v>
      </c>
    </row>
    <row r="2044" spans="1:13" ht="12.75">
      <c r="A2044" s="12"/>
      <c r="B2044" s="136">
        <v>800</v>
      </c>
      <c r="C2044" s="12" t="s">
        <v>211</v>
      </c>
      <c r="D2044" s="12" t="s">
        <v>126</v>
      </c>
      <c r="E2044" s="31" t="s">
        <v>935</v>
      </c>
      <c r="F2044" s="46" t="s">
        <v>938</v>
      </c>
      <c r="G2044" s="30" t="s">
        <v>18</v>
      </c>
      <c r="H2044" s="5">
        <f t="shared" si="84"/>
        <v>-5100</v>
      </c>
      <c r="I2044" s="22">
        <v>1.6</v>
      </c>
      <c r="J2044" s="15"/>
      <c r="K2044" t="s">
        <v>838</v>
      </c>
      <c r="L2044" s="15"/>
      <c r="M2044" s="2">
        <v>450</v>
      </c>
    </row>
    <row r="2045" spans="2:13" ht="12.75">
      <c r="B2045" s="141">
        <v>2000</v>
      </c>
      <c r="C2045" s="12" t="s">
        <v>211</v>
      </c>
      <c r="D2045" s="12" t="s">
        <v>126</v>
      </c>
      <c r="E2045" s="31" t="s">
        <v>935</v>
      </c>
      <c r="F2045" s="46" t="s">
        <v>939</v>
      </c>
      <c r="G2045" s="30" t="s">
        <v>18</v>
      </c>
      <c r="H2045" s="5">
        <f t="shared" si="84"/>
        <v>-7100</v>
      </c>
      <c r="I2045" s="22">
        <v>4</v>
      </c>
      <c r="K2045" t="s">
        <v>838</v>
      </c>
      <c r="M2045" s="2">
        <v>450</v>
      </c>
    </row>
    <row r="2046" spans="2:13" ht="12.75">
      <c r="B2046" s="141">
        <v>1000</v>
      </c>
      <c r="C2046" s="12" t="s">
        <v>211</v>
      </c>
      <c r="D2046" s="12" t="s">
        <v>126</v>
      </c>
      <c r="E2046" s="31" t="s">
        <v>935</v>
      </c>
      <c r="F2046" s="46" t="s">
        <v>940</v>
      </c>
      <c r="G2046" s="30" t="s">
        <v>18</v>
      </c>
      <c r="H2046" s="5">
        <f t="shared" si="84"/>
        <v>-8100</v>
      </c>
      <c r="I2046" s="22">
        <v>2</v>
      </c>
      <c r="K2046" t="s">
        <v>838</v>
      </c>
      <c r="M2046" s="2">
        <v>450</v>
      </c>
    </row>
    <row r="2047" spans="2:13" ht="12.75">
      <c r="B2047" s="141">
        <v>1200</v>
      </c>
      <c r="C2047" s="12" t="s">
        <v>211</v>
      </c>
      <c r="D2047" s="12" t="s">
        <v>126</v>
      </c>
      <c r="E2047" s="31" t="s">
        <v>935</v>
      </c>
      <c r="F2047" s="46" t="s">
        <v>941</v>
      </c>
      <c r="G2047" s="30" t="s">
        <v>18</v>
      </c>
      <c r="H2047" s="5">
        <f t="shared" si="84"/>
        <v>-9300</v>
      </c>
      <c r="I2047" s="22">
        <v>2.4</v>
      </c>
      <c r="K2047" t="s">
        <v>838</v>
      </c>
      <c r="M2047" s="2">
        <v>450</v>
      </c>
    </row>
    <row r="2048" spans="2:13" ht="12.75">
      <c r="B2048" s="141">
        <v>1000</v>
      </c>
      <c r="C2048" s="1" t="s">
        <v>211</v>
      </c>
      <c r="D2048" s="12" t="s">
        <v>126</v>
      </c>
      <c r="E2048" s="1" t="s">
        <v>935</v>
      </c>
      <c r="F2048" s="46" t="s">
        <v>942</v>
      </c>
      <c r="G2048" s="27" t="s">
        <v>19</v>
      </c>
      <c r="H2048" s="5">
        <f t="shared" si="84"/>
        <v>-10300</v>
      </c>
      <c r="I2048" s="22">
        <v>2</v>
      </c>
      <c r="K2048" t="s">
        <v>838</v>
      </c>
      <c r="M2048" s="2">
        <v>450</v>
      </c>
    </row>
    <row r="2049" spans="2:13" ht="12.75">
      <c r="B2049" s="141">
        <v>1200</v>
      </c>
      <c r="C2049" s="1" t="s">
        <v>211</v>
      </c>
      <c r="D2049" s="12" t="s">
        <v>126</v>
      </c>
      <c r="E2049" s="1" t="s">
        <v>935</v>
      </c>
      <c r="F2049" s="46" t="s">
        <v>943</v>
      </c>
      <c r="G2049" s="27" t="s">
        <v>19</v>
      </c>
      <c r="H2049" s="5">
        <f t="shared" si="84"/>
        <v>-11500</v>
      </c>
      <c r="I2049" s="22">
        <v>2.4</v>
      </c>
      <c r="K2049" t="s">
        <v>838</v>
      </c>
      <c r="M2049" s="2">
        <v>450</v>
      </c>
    </row>
    <row r="2050" spans="2:13" ht="12.75">
      <c r="B2050" s="141">
        <v>800</v>
      </c>
      <c r="C2050" s="1" t="s">
        <v>211</v>
      </c>
      <c r="D2050" s="12" t="s">
        <v>126</v>
      </c>
      <c r="E2050" s="1" t="s">
        <v>935</v>
      </c>
      <c r="F2050" s="46" t="s">
        <v>944</v>
      </c>
      <c r="G2050" s="27" t="s">
        <v>19</v>
      </c>
      <c r="H2050" s="5">
        <f t="shared" si="84"/>
        <v>-12300</v>
      </c>
      <c r="I2050" s="22">
        <v>1.6</v>
      </c>
      <c r="K2050" t="s">
        <v>838</v>
      </c>
      <c r="M2050" s="2">
        <v>450</v>
      </c>
    </row>
    <row r="2051" spans="2:13" ht="12.75">
      <c r="B2051" s="141">
        <v>500</v>
      </c>
      <c r="C2051" s="1" t="s">
        <v>211</v>
      </c>
      <c r="D2051" s="12" t="s">
        <v>126</v>
      </c>
      <c r="E2051" s="1" t="s">
        <v>935</v>
      </c>
      <c r="F2051" s="46" t="s">
        <v>945</v>
      </c>
      <c r="G2051" s="27" t="s">
        <v>20</v>
      </c>
      <c r="H2051" s="5">
        <f t="shared" si="84"/>
        <v>-12800</v>
      </c>
      <c r="I2051" s="22">
        <v>1</v>
      </c>
      <c r="K2051" t="s">
        <v>838</v>
      </c>
      <c r="M2051" s="2">
        <v>450</v>
      </c>
    </row>
    <row r="2052" spans="2:13" ht="12.75">
      <c r="B2052" s="141">
        <v>1200</v>
      </c>
      <c r="C2052" s="1" t="s">
        <v>211</v>
      </c>
      <c r="D2052" s="12" t="s">
        <v>126</v>
      </c>
      <c r="E2052" s="1" t="s">
        <v>935</v>
      </c>
      <c r="F2052" s="46" t="s">
        <v>946</v>
      </c>
      <c r="G2052" s="27" t="s">
        <v>20</v>
      </c>
      <c r="H2052" s="5">
        <f t="shared" si="84"/>
        <v>-14000</v>
      </c>
      <c r="I2052" s="22">
        <v>2.4</v>
      </c>
      <c r="K2052" t="s">
        <v>838</v>
      </c>
      <c r="M2052" s="2">
        <v>450</v>
      </c>
    </row>
    <row r="2053" spans="2:13" ht="12.75">
      <c r="B2053" s="141">
        <v>1000</v>
      </c>
      <c r="C2053" s="12" t="s">
        <v>211</v>
      </c>
      <c r="D2053" s="12" t="s">
        <v>126</v>
      </c>
      <c r="E2053" s="1" t="s">
        <v>935</v>
      </c>
      <c r="F2053" s="46" t="s">
        <v>947</v>
      </c>
      <c r="G2053" s="27" t="s">
        <v>20</v>
      </c>
      <c r="H2053" s="5">
        <f t="shared" si="84"/>
        <v>-15000</v>
      </c>
      <c r="I2053" s="22">
        <v>2</v>
      </c>
      <c r="K2053" t="s">
        <v>838</v>
      </c>
      <c r="M2053" s="2">
        <v>450</v>
      </c>
    </row>
    <row r="2054" spans="2:13" ht="12.75">
      <c r="B2054" s="141">
        <v>500</v>
      </c>
      <c r="C2054" s="1" t="s">
        <v>211</v>
      </c>
      <c r="D2054" s="12" t="s">
        <v>126</v>
      </c>
      <c r="E2054" s="1" t="s">
        <v>935</v>
      </c>
      <c r="F2054" s="46" t="s">
        <v>948</v>
      </c>
      <c r="G2054" s="27" t="s">
        <v>20</v>
      </c>
      <c r="H2054" s="5">
        <f t="shared" si="84"/>
        <v>-15500</v>
      </c>
      <c r="I2054" s="22">
        <v>1</v>
      </c>
      <c r="K2054" t="s">
        <v>838</v>
      </c>
      <c r="M2054" s="2">
        <v>450</v>
      </c>
    </row>
    <row r="2055" spans="2:13" ht="12.75">
      <c r="B2055" s="141">
        <v>500</v>
      </c>
      <c r="C2055" s="1" t="s">
        <v>211</v>
      </c>
      <c r="D2055" s="12" t="s">
        <v>126</v>
      </c>
      <c r="E2055" s="1" t="s">
        <v>935</v>
      </c>
      <c r="F2055" s="46" t="s">
        <v>949</v>
      </c>
      <c r="G2055" s="27" t="s">
        <v>20</v>
      </c>
      <c r="H2055" s="5">
        <f t="shared" si="84"/>
        <v>-16000</v>
      </c>
      <c r="I2055" s="22">
        <v>1</v>
      </c>
      <c r="K2055" t="s">
        <v>838</v>
      </c>
      <c r="M2055" s="2">
        <v>450</v>
      </c>
    </row>
    <row r="2056" spans="2:13" ht="12.75">
      <c r="B2056" s="141">
        <v>500</v>
      </c>
      <c r="C2056" s="1" t="s">
        <v>211</v>
      </c>
      <c r="D2056" s="12" t="s">
        <v>126</v>
      </c>
      <c r="E2056" s="1" t="s">
        <v>935</v>
      </c>
      <c r="F2056" s="46" t="s">
        <v>950</v>
      </c>
      <c r="G2056" s="27" t="s">
        <v>20</v>
      </c>
      <c r="H2056" s="5">
        <f t="shared" si="84"/>
        <v>-16500</v>
      </c>
      <c r="I2056" s="22">
        <v>1</v>
      </c>
      <c r="K2056" t="s">
        <v>838</v>
      </c>
      <c r="M2056" s="2">
        <v>450</v>
      </c>
    </row>
    <row r="2057" spans="2:13" ht="12.75">
      <c r="B2057" s="141">
        <v>4500</v>
      </c>
      <c r="C2057" s="1" t="s">
        <v>211</v>
      </c>
      <c r="D2057" s="12" t="s">
        <v>126</v>
      </c>
      <c r="E2057" s="1" t="s">
        <v>935</v>
      </c>
      <c r="F2057" s="46" t="s">
        <v>951</v>
      </c>
      <c r="G2057" s="27" t="s">
        <v>29</v>
      </c>
      <c r="H2057" s="5">
        <f t="shared" si="84"/>
        <v>-21000</v>
      </c>
      <c r="I2057" s="22">
        <v>9</v>
      </c>
      <c r="K2057" t="s">
        <v>838</v>
      </c>
      <c r="M2057" s="2">
        <v>450</v>
      </c>
    </row>
    <row r="2058" spans="2:13" ht="12.75">
      <c r="B2058" s="141">
        <v>4000</v>
      </c>
      <c r="C2058" s="1" t="s">
        <v>211</v>
      </c>
      <c r="D2058" s="12" t="s">
        <v>126</v>
      </c>
      <c r="E2058" s="1" t="s">
        <v>935</v>
      </c>
      <c r="F2058" s="46" t="s">
        <v>952</v>
      </c>
      <c r="G2058" s="27" t="s">
        <v>29</v>
      </c>
      <c r="H2058" s="5">
        <f t="shared" si="84"/>
        <v>-25000</v>
      </c>
      <c r="I2058" s="22">
        <v>8</v>
      </c>
      <c r="K2058" t="s">
        <v>838</v>
      </c>
      <c r="M2058" s="2">
        <v>450</v>
      </c>
    </row>
    <row r="2059" spans="2:13" ht="12.75">
      <c r="B2059" s="141">
        <v>1200</v>
      </c>
      <c r="C2059" s="1" t="s">
        <v>211</v>
      </c>
      <c r="D2059" s="12" t="s">
        <v>126</v>
      </c>
      <c r="E2059" s="1" t="s">
        <v>935</v>
      </c>
      <c r="F2059" s="46" t="s">
        <v>953</v>
      </c>
      <c r="G2059" s="27" t="s">
        <v>32</v>
      </c>
      <c r="H2059" s="5">
        <f t="shared" si="84"/>
        <v>-26200</v>
      </c>
      <c r="I2059" s="22">
        <v>2.4</v>
      </c>
      <c r="K2059" t="s">
        <v>838</v>
      </c>
      <c r="M2059" s="2">
        <v>450</v>
      </c>
    </row>
    <row r="2060" spans="2:13" ht="12.75">
      <c r="B2060" s="141">
        <v>500</v>
      </c>
      <c r="C2060" s="1" t="s">
        <v>211</v>
      </c>
      <c r="D2060" s="12" t="s">
        <v>126</v>
      </c>
      <c r="E2060" s="1" t="s">
        <v>935</v>
      </c>
      <c r="F2060" s="46" t="s">
        <v>954</v>
      </c>
      <c r="G2060" s="27" t="s">
        <v>326</v>
      </c>
      <c r="H2060" s="5">
        <f t="shared" si="84"/>
        <v>-26700</v>
      </c>
      <c r="I2060" s="22">
        <v>1</v>
      </c>
      <c r="K2060" t="s">
        <v>838</v>
      </c>
      <c r="M2060" s="2">
        <v>450</v>
      </c>
    </row>
    <row r="2061" spans="2:13" ht="12.75">
      <c r="B2061" s="141">
        <v>500</v>
      </c>
      <c r="C2061" s="1" t="s">
        <v>211</v>
      </c>
      <c r="D2061" s="12" t="s">
        <v>126</v>
      </c>
      <c r="E2061" s="1" t="s">
        <v>935</v>
      </c>
      <c r="F2061" s="46" t="s">
        <v>955</v>
      </c>
      <c r="G2061" s="27" t="s">
        <v>326</v>
      </c>
      <c r="H2061" s="5">
        <f t="shared" si="84"/>
        <v>-27200</v>
      </c>
      <c r="I2061" s="22">
        <v>1</v>
      </c>
      <c r="K2061" t="s">
        <v>838</v>
      </c>
      <c r="M2061" s="2">
        <v>450</v>
      </c>
    </row>
    <row r="2062" spans="2:13" ht="12.75">
      <c r="B2062" s="141">
        <v>1200</v>
      </c>
      <c r="C2062" s="1" t="s">
        <v>211</v>
      </c>
      <c r="D2062" s="12" t="s">
        <v>126</v>
      </c>
      <c r="E2062" s="1" t="s">
        <v>935</v>
      </c>
      <c r="F2062" s="46" t="s">
        <v>956</v>
      </c>
      <c r="G2062" s="27" t="s">
        <v>33</v>
      </c>
      <c r="H2062" s="5">
        <f t="shared" si="84"/>
        <v>-28400</v>
      </c>
      <c r="I2062" s="22">
        <v>2.4</v>
      </c>
      <c r="K2062" t="s">
        <v>838</v>
      </c>
      <c r="M2062" s="2">
        <v>450</v>
      </c>
    </row>
    <row r="2063" spans="2:13" ht="12.75">
      <c r="B2063" s="141">
        <v>2000</v>
      </c>
      <c r="C2063" s="1" t="s">
        <v>211</v>
      </c>
      <c r="D2063" s="12" t="s">
        <v>126</v>
      </c>
      <c r="E2063" s="1" t="s">
        <v>935</v>
      </c>
      <c r="F2063" s="46" t="s">
        <v>957</v>
      </c>
      <c r="G2063" s="27" t="s">
        <v>33</v>
      </c>
      <c r="H2063" s="5">
        <f t="shared" si="84"/>
        <v>-30400</v>
      </c>
      <c r="I2063" s="22">
        <v>4</v>
      </c>
      <c r="K2063" t="s">
        <v>838</v>
      </c>
      <c r="M2063" s="2">
        <v>450</v>
      </c>
    </row>
    <row r="2064" spans="2:13" ht="12.75">
      <c r="B2064" s="141">
        <v>1200</v>
      </c>
      <c r="C2064" s="1" t="s">
        <v>211</v>
      </c>
      <c r="D2064" s="12" t="s">
        <v>126</v>
      </c>
      <c r="E2064" s="1" t="s">
        <v>935</v>
      </c>
      <c r="F2064" s="46" t="s">
        <v>958</v>
      </c>
      <c r="G2064" s="27" t="s">
        <v>34</v>
      </c>
      <c r="H2064" s="5">
        <f t="shared" si="84"/>
        <v>-31600</v>
      </c>
      <c r="I2064" s="22">
        <v>2.4</v>
      </c>
      <c r="K2064" t="s">
        <v>838</v>
      </c>
      <c r="M2064" s="2">
        <v>450</v>
      </c>
    </row>
    <row r="2065" spans="2:13" ht="12.75">
      <c r="B2065" s="141">
        <v>5000</v>
      </c>
      <c r="C2065" s="1" t="s">
        <v>211</v>
      </c>
      <c r="D2065" s="12" t="s">
        <v>126</v>
      </c>
      <c r="E2065" s="1" t="s">
        <v>935</v>
      </c>
      <c r="F2065" s="46" t="s">
        <v>959</v>
      </c>
      <c r="G2065" s="27" t="s">
        <v>34</v>
      </c>
      <c r="H2065" s="5">
        <f t="shared" si="84"/>
        <v>-36600</v>
      </c>
      <c r="I2065" s="22">
        <v>10</v>
      </c>
      <c r="K2065" t="s">
        <v>838</v>
      </c>
      <c r="M2065" s="2">
        <v>450</v>
      </c>
    </row>
    <row r="2066" spans="2:13" ht="12.75">
      <c r="B2066" s="141">
        <v>1200</v>
      </c>
      <c r="C2066" s="1" t="s">
        <v>211</v>
      </c>
      <c r="D2066" s="12" t="s">
        <v>126</v>
      </c>
      <c r="E2066" s="1" t="s">
        <v>935</v>
      </c>
      <c r="F2066" s="46" t="s">
        <v>960</v>
      </c>
      <c r="G2066" s="27" t="s">
        <v>404</v>
      </c>
      <c r="H2066" s="5">
        <f t="shared" si="84"/>
        <v>-37800</v>
      </c>
      <c r="I2066" s="22">
        <v>2.4</v>
      </c>
      <c r="K2066" t="s">
        <v>838</v>
      </c>
      <c r="M2066" s="2">
        <v>450</v>
      </c>
    </row>
    <row r="2067" spans="1:13" ht="12.75">
      <c r="A2067" s="12"/>
      <c r="B2067" s="136">
        <v>2000</v>
      </c>
      <c r="C2067" s="12" t="s">
        <v>211</v>
      </c>
      <c r="D2067" s="12" t="s">
        <v>126</v>
      </c>
      <c r="E2067" s="12" t="s">
        <v>935</v>
      </c>
      <c r="F2067" s="137" t="s">
        <v>961</v>
      </c>
      <c r="G2067" s="29" t="s">
        <v>35</v>
      </c>
      <c r="H2067" s="5">
        <f t="shared" si="84"/>
        <v>-39800</v>
      </c>
      <c r="I2067" s="72">
        <v>4</v>
      </c>
      <c r="J2067" s="15"/>
      <c r="K2067" s="15" t="s">
        <v>838</v>
      </c>
      <c r="L2067" s="15"/>
      <c r="M2067" s="2">
        <v>450</v>
      </c>
    </row>
    <row r="2068" spans="1:13" s="63" customFormat="1" ht="12.75">
      <c r="A2068" s="11"/>
      <c r="B2068" s="134">
        <f>SUM(B2042:B2067)</f>
        <v>39800</v>
      </c>
      <c r="C2068" s="11" t="s">
        <v>211</v>
      </c>
      <c r="D2068" s="11"/>
      <c r="E2068" s="11"/>
      <c r="F2068" s="117"/>
      <c r="G2068" s="18"/>
      <c r="H2068" s="66">
        <v>0</v>
      </c>
      <c r="I2068" s="62">
        <f aca="true" t="shared" si="85" ref="I2068:I2103">+B2068/M2068</f>
        <v>88.44444444444444</v>
      </c>
      <c r="M2068" s="2">
        <v>450</v>
      </c>
    </row>
    <row r="2069" spans="2:13" ht="12.75">
      <c r="B2069" s="28"/>
      <c r="D2069" s="12"/>
      <c r="H2069" s="5">
        <v>0</v>
      </c>
      <c r="I2069" s="22">
        <f>+B2069/M2069</f>
        <v>0</v>
      </c>
      <c r="K2069" s="15"/>
      <c r="M2069" s="2">
        <v>450</v>
      </c>
    </row>
    <row r="2070" spans="2:13" ht="12.75">
      <c r="B2070" s="28"/>
      <c r="D2070" s="12"/>
      <c r="H2070" s="5">
        <f>H2069-B2070</f>
        <v>0</v>
      </c>
      <c r="I2070" s="22">
        <f>+B2070/M2070</f>
        <v>0</v>
      </c>
      <c r="K2070" s="15"/>
      <c r="M2070" s="2">
        <v>450</v>
      </c>
    </row>
    <row r="2071" spans="2:13" ht="12.75">
      <c r="B2071" s="28"/>
      <c r="D2071" s="12"/>
      <c r="H2071" s="5">
        <f>H2070-B2071</f>
        <v>0</v>
      </c>
      <c r="I2071" s="22">
        <f>+B2071/M2071</f>
        <v>0</v>
      </c>
      <c r="K2071" s="15"/>
      <c r="M2071" s="2">
        <v>450</v>
      </c>
    </row>
    <row r="2072" spans="1:13" ht="12.75">
      <c r="A2072" s="12"/>
      <c r="B2072" s="263">
        <v>0</v>
      </c>
      <c r="C2072" s="12" t="s">
        <v>212</v>
      </c>
      <c r="D2072" s="12" t="s">
        <v>190</v>
      </c>
      <c r="E2072" s="12" t="s">
        <v>962</v>
      </c>
      <c r="F2072" s="123" t="s">
        <v>38</v>
      </c>
      <c r="G2072" s="30" t="s">
        <v>37</v>
      </c>
      <c r="H2072" s="5">
        <f>H2071-B2072</f>
        <v>0</v>
      </c>
      <c r="I2072" s="22">
        <f>+B2072/M2072</f>
        <v>0</v>
      </c>
      <c r="J2072" s="15"/>
      <c r="K2072" s="15"/>
      <c r="L2072" s="15"/>
      <c r="M2072" s="2">
        <v>450</v>
      </c>
    </row>
    <row r="2073" spans="1:13" ht="12.75">
      <c r="A2073" s="12"/>
      <c r="B2073" s="263">
        <v>5963</v>
      </c>
      <c r="C2073" s="12" t="s">
        <v>212</v>
      </c>
      <c r="D2073" s="12" t="s">
        <v>190</v>
      </c>
      <c r="E2073" s="12" t="s">
        <v>963</v>
      </c>
      <c r="F2073" s="123" t="s">
        <v>38</v>
      </c>
      <c r="G2073" s="30" t="s">
        <v>37</v>
      </c>
      <c r="H2073" s="5">
        <f>H2072-B2073</f>
        <v>-5963</v>
      </c>
      <c r="I2073" s="22">
        <f>+B2073/M2073</f>
        <v>13.251111111111111</v>
      </c>
      <c r="J2073" s="15"/>
      <c r="K2073" s="15"/>
      <c r="L2073" s="15"/>
      <c r="M2073" s="2">
        <v>450</v>
      </c>
    </row>
    <row r="2074" spans="1:14" ht="12.75">
      <c r="A2074" s="11"/>
      <c r="B2074" s="129">
        <f>SUM(B2072:B2073)</f>
        <v>5963</v>
      </c>
      <c r="C2074" s="11" t="s">
        <v>212</v>
      </c>
      <c r="D2074" s="11"/>
      <c r="E2074" s="11"/>
      <c r="F2074" s="135"/>
      <c r="G2074" s="18"/>
      <c r="H2074" s="66">
        <v>0</v>
      </c>
      <c r="I2074" s="62">
        <f t="shared" si="85"/>
        <v>13.251111111111111</v>
      </c>
      <c r="J2074" s="63"/>
      <c r="K2074" s="63"/>
      <c r="L2074" s="63"/>
      <c r="M2074" s="2">
        <v>450</v>
      </c>
      <c r="N2074" s="163"/>
    </row>
    <row r="2075" spans="2:14" ht="12.75">
      <c r="B2075" s="130"/>
      <c r="H2075" s="5">
        <f>H2074-B2075</f>
        <v>0</v>
      </c>
      <c r="I2075" s="72">
        <f t="shared" si="85"/>
        <v>0</v>
      </c>
      <c r="M2075" s="2">
        <v>450</v>
      </c>
      <c r="N2075" s="163"/>
    </row>
    <row r="2076" spans="1:13" s="63" customFormat="1" ht="12.75">
      <c r="A2076" s="1"/>
      <c r="B2076" s="130"/>
      <c r="C2076" s="1"/>
      <c r="D2076" s="1"/>
      <c r="E2076" s="1"/>
      <c r="F2076" s="46"/>
      <c r="G2076" s="27"/>
      <c r="H2076" s="5">
        <f>H2075-B2076</f>
        <v>0</v>
      </c>
      <c r="I2076" s="22">
        <f t="shared" si="85"/>
        <v>0</v>
      </c>
      <c r="J2076"/>
      <c r="K2076"/>
      <c r="L2076"/>
      <c r="M2076" s="2">
        <v>450</v>
      </c>
    </row>
    <row r="2077" spans="2:13" ht="12.75">
      <c r="B2077" s="130">
        <v>200000</v>
      </c>
      <c r="C2077" s="1" t="s">
        <v>964</v>
      </c>
      <c r="D2077" s="12" t="s">
        <v>190</v>
      </c>
      <c r="E2077" s="1" t="s">
        <v>965</v>
      </c>
      <c r="F2077" s="46" t="s">
        <v>966</v>
      </c>
      <c r="G2077" s="29" t="s">
        <v>404</v>
      </c>
      <c r="H2077" s="5">
        <f>H2076-B2077</f>
        <v>-200000</v>
      </c>
      <c r="I2077" s="22">
        <f t="shared" si="85"/>
        <v>444.44444444444446</v>
      </c>
      <c r="K2077" t="s">
        <v>860</v>
      </c>
      <c r="M2077" s="2">
        <v>450</v>
      </c>
    </row>
    <row r="2078" spans="2:13" ht="12.75">
      <c r="B2078" s="130">
        <v>6306</v>
      </c>
      <c r="C2078" s="1" t="s">
        <v>967</v>
      </c>
      <c r="D2078" s="12" t="s">
        <v>190</v>
      </c>
      <c r="E2078" s="1" t="s">
        <v>965</v>
      </c>
      <c r="F2078" s="46" t="s">
        <v>968</v>
      </c>
      <c r="G2078" s="27" t="s">
        <v>30</v>
      </c>
      <c r="H2078" s="5">
        <f>H2077-B2078</f>
        <v>-206306</v>
      </c>
      <c r="I2078" s="22">
        <f t="shared" si="85"/>
        <v>14.013333333333334</v>
      </c>
      <c r="K2078" t="s">
        <v>860</v>
      </c>
      <c r="M2078" s="2">
        <v>450</v>
      </c>
    </row>
    <row r="2079" spans="2:13" ht="12.75">
      <c r="B2079" s="130">
        <v>31402</v>
      </c>
      <c r="C2079" s="1" t="s">
        <v>969</v>
      </c>
      <c r="D2079" s="12" t="s">
        <v>190</v>
      </c>
      <c r="E2079" s="1" t="s">
        <v>965</v>
      </c>
      <c r="F2079" s="46" t="s">
        <v>970</v>
      </c>
      <c r="G2079" s="27" t="s">
        <v>30</v>
      </c>
      <c r="H2079" s="5">
        <f>H2078-B2079</f>
        <v>-237708</v>
      </c>
      <c r="I2079" s="22">
        <f t="shared" si="85"/>
        <v>69.78222222222222</v>
      </c>
      <c r="K2079" t="s">
        <v>860</v>
      </c>
      <c r="M2079" s="2">
        <v>450</v>
      </c>
    </row>
    <row r="2080" spans="1:13" ht="12.75">
      <c r="A2080" s="11"/>
      <c r="B2080" s="129">
        <f>SUM(B2077:B2079)</f>
        <v>237708</v>
      </c>
      <c r="C2080" s="11"/>
      <c r="D2080" s="11"/>
      <c r="E2080" s="11" t="s">
        <v>213</v>
      </c>
      <c r="F2080" s="117"/>
      <c r="G2080" s="18"/>
      <c r="H2080" s="66">
        <v>0</v>
      </c>
      <c r="I2080" s="62">
        <f t="shared" si="85"/>
        <v>528.24</v>
      </c>
      <c r="J2080" s="63"/>
      <c r="K2080" s="63"/>
      <c r="L2080" s="63"/>
      <c r="M2080" s="2">
        <v>450</v>
      </c>
    </row>
    <row r="2081" spans="2:13" ht="12.75">
      <c r="B2081" s="130"/>
      <c r="H2081" s="5">
        <f aca="true" t="shared" si="86" ref="H2081:H2099">H2080-B2081</f>
        <v>0</v>
      </c>
      <c r="I2081" s="22">
        <f t="shared" si="85"/>
        <v>0</v>
      </c>
      <c r="M2081" s="2">
        <v>450</v>
      </c>
    </row>
    <row r="2082" spans="2:13" ht="12.75">
      <c r="B2082" s="130"/>
      <c r="H2082" s="5">
        <f t="shared" si="86"/>
        <v>0</v>
      </c>
      <c r="I2082" s="22">
        <f t="shared" si="85"/>
        <v>0</v>
      </c>
      <c r="M2082" s="2">
        <v>450</v>
      </c>
    </row>
    <row r="2083" spans="2:13" ht="12.75">
      <c r="B2083" s="130">
        <v>35500</v>
      </c>
      <c r="C2083" s="12" t="s">
        <v>971</v>
      </c>
      <c r="D2083" s="12" t="s">
        <v>190</v>
      </c>
      <c r="E2083" s="1" t="s">
        <v>972</v>
      </c>
      <c r="F2083" s="46" t="s">
        <v>973</v>
      </c>
      <c r="G2083" s="27" t="s">
        <v>404</v>
      </c>
      <c r="H2083" s="5">
        <f t="shared" si="86"/>
        <v>-35500</v>
      </c>
      <c r="I2083" s="22">
        <f t="shared" si="85"/>
        <v>78.88888888888889</v>
      </c>
      <c r="K2083" t="s">
        <v>860</v>
      </c>
      <c r="M2083" s="2">
        <v>450</v>
      </c>
    </row>
    <row r="2084" spans="2:13" ht="12.75">
      <c r="B2084" s="130">
        <v>18300</v>
      </c>
      <c r="C2084" s="12" t="s">
        <v>974</v>
      </c>
      <c r="D2084" s="12" t="s">
        <v>190</v>
      </c>
      <c r="E2084" s="1" t="s">
        <v>972</v>
      </c>
      <c r="F2084" s="46" t="s">
        <v>973</v>
      </c>
      <c r="G2084" s="27" t="s">
        <v>404</v>
      </c>
      <c r="H2084" s="5">
        <f t="shared" si="86"/>
        <v>-53800</v>
      </c>
      <c r="I2084" s="22">
        <f t="shared" si="85"/>
        <v>40.666666666666664</v>
      </c>
      <c r="K2084" t="s">
        <v>860</v>
      </c>
      <c r="M2084" s="2">
        <v>450</v>
      </c>
    </row>
    <row r="2085" spans="1:13" s="63" customFormat="1" ht="12.75">
      <c r="A2085" s="11"/>
      <c r="B2085" s="129">
        <f>SUM(B2083:B2084)</f>
        <v>53800</v>
      </c>
      <c r="C2085" s="11"/>
      <c r="D2085" s="11"/>
      <c r="E2085" s="11" t="s">
        <v>214</v>
      </c>
      <c r="F2085" s="117"/>
      <c r="G2085" s="18"/>
      <c r="H2085" s="66"/>
      <c r="I2085" s="62">
        <f t="shared" si="85"/>
        <v>119.55555555555556</v>
      </c>
      <c r="M2085" s="2">
        <v>450</v>
      </c>
    </row>
    <row r="2086" spans="8:13" ht="12.75">
      <c r="H2086" s="5">
        <f t="shared" si="86"/>
        <v>0</v>
      </c>
      <c r="I2086" s="22">
        <f t="shared" si="85"/>
        <v>0</v>
      </c>
      <c r="M2086" s="2">
        <v>450</v>
      </c>
    </row>
    <row r="2087" spans="8:13" ht="12.75">
      <c r="H2087" s="5">
        <f t="shared" si="86"/>
        <v>0</v>
      </c>
      <c r="I2087" s="22">
        <f t="shared" si="85"/>
        <v>0</v>
      </c>
      <c r="M2087" s="2">
        <v>450</v>
      </c>
    </row>
    <row r="2088" spans="1:13" ht="12.75">
      <c r="A2088" s="12"/>
      <c r="B2088" s="217">
        <v>200000</v>
      </c>
      <c r="C2088" s="1" t="s">
        <v>860</v>
      </c>
      <c r="D2088" s="1" t="s">
        <v>126</v>
      </c>
      <c r="F2088" s="73" t="s">
        <v>38</v>
      </c>
      <c r="G2088" s="30" t="s">
        <v>21</v>
      </c>
      <c r="H2088" s="206">
        <f>H2087-B2088</f>
        <v>-200000</v>
      </c>
      <c r="I2088" s="22">
        <f t="shared" si="85"/>
        <v>444.44444444444446</v>
      </c>
      <c r="M2088" s="2">
        <v>450</v>
      </c>
    </row>
    <row r="2089" spans="1:13" ht="12.75">
      <c r="A2089" s="12"/>
      <c r="B2089" s="217">
        <v>25900</v>
      </c>
      <c r="C2089" s="1" t="s">
        <v>860</v>
      </c>
      <c r="D2089" s="1" t="s">
        <v>126</v>
      </c>
      <c r="E2089" s="1" t="s">
        <v>40</v>
      </c>
      <c r="F2089" s="73"/>
      <c r="G2089" s="30" t="s">
        <v>21</v>
      </c>
      <c r="H2089" s="206">
        <f>H2088-B2089</f>
        <v>-225900</v>
      </c>
      <c r="I2089" s="22">
        <f t="shared" si="85"/>
        <v>57.55555555555556</v>
      </c>
      <c r="M2089" s="2">
        <v>450</v>
      </c>
    </row>
    <row r="2090" spans="1:13" ht="12.75">
      <c r="A2090" s="12"/>
      <c r="B2090" s="217">
        <v>30000</v>
      </c>
      <c r="C2090" s="1" t="s">
        <v>860</v>
      </c>
      <c r="D2090" s="1" t="s">
        <v>126</v>
      </c>
      <c r="F2090" s="73" t="s">
        <v>48</v>
      </c>
      <c r="G2090" s="30" t="s">
        <v>21</v>
      </c>
      <c r="H2090" s="206">
        <f>H2089-B2090</f>
        <v>-255900</v>
      </c>
      <c r="I2090" s="22">
        <f>+B2090/M2090</f>
        <v>66.66666666666667</v>
      </c>
      <c r="M2090" s="2">
        <v>450</v>
      </c>
    </row>
    <row r="2091" spans="1:13" ht="12.75">
      <c r="A2091" s="12"/>
      <c r="B2091" s="217">
        <v>140000</v>
      </c>
      <c r="C2091" s="1" t="s">
        <v>880</v>
      </c>
      <c r="D2091" s="1" t="s">
        <v>126</v>
      </c>
      <c r="F2091" s="73" t="s">
        <v>38</v>
      </c>
      <c r="G2091" s="30" t="s">
        <v>21</v>
      </c>
      <c r="H2091" s="206">
        <f>H2090-B2091</f>
        <v>-395900</v>
      </c>
      <c r="I2091" s="22">
        <f t="shared" si="85"/>
        <v>311.1111111111111</v>
      </c>
      <c r="M2091" s="2">
        <v>450</v>
      </c>
    </row>
    <row r="2092" spans="1:13" ht="12.75">
      <c r="A2092" s="12"/>
      <c r="B2092" s="217">
        <v>30000</v>
      </c>
      <c r="C2092" s="1" t="s">
        <v>880</v>
      </c>
      <c r="D2092" s="1" t="s">
        <v>126</v>
      </c>
      <c r="F2092" s="73" t="s">
        <v>48</v>
      </c>
      <c r="G2092" s="30" t="s">
        <v>21</v>
      </c>
      <c r="H2092" s="206">
        <f>H2091-B2092</f>
        <v>-425900</v>
      </c>
      <c r="I2092" s="22">
        <f t="shared" si="85"/>
        <v>66.66666666666667</v>
      </c>
      <c r="M2092" s="2">
        <v>450</v>
      </c>
    </row>
    <row r="2093" spans="1:13" ht="12.75">
      <c r="A2093" s="11"/>
      <c r="B2093" s="148">
        <f>SUM(B2088:B2092)</f>
        <v>425900</v>
      </c>
      <c r="C2093" s="11" t="s">
        <v>205</v>
      </c>
      <c r="D2093" s="11"/>
      <c r="E2093" s="11"/>
      <c r="F2093" s="135"/>
      <c r="G2093" s="18"/>
      <c r="H2093" s="156">
        <v>0</v>
      </c>
      <c r="I2093" s="62">
        <f t="shared" si="85"/>
        <v>946.4444444444445</v>
      </c>
      <c r="J2093" s="63"/>
      <c r="K2093" s="63"/>
      <c r="L2093" s="63"/>
      <c r="M2093" s="2">
        <v>450</v>
      </c>
    </row>
    <row r="2094" spans="8:13" ht="12.75">
      <c r="H2094" s="5">
        <f t="shared" si="86"/>
        <v>0</v>
      </c>
      <c r="I2094" s="22">
        <f t="shared" si="85"/>
        <v>0</v>
      </c>
      <c r="M2094" s="2">
        <v>450</v>
      </c>
    </row>
    <row r="2095" spans="8:13" ht="12.75">
      <c r="H2095" s="5">
        <f t="shared" si="86"/>
        <v>0</v>
      </c>
      <c r="I2095" s="22">
        <f t="shared" si="85"/>
        <v>0</v>
      </c>
      <c r="M2095" s="2">
        <v>450</v>
      </c>
    </row>
    <row r="2096" spans="8:13" ht="12.75">
      <c r="H2096" s="5">
        <f t="shared" si="86"/>
        <v>0</v>
      </c>
      <c r="I2096" s="22">
        <f t="shared" si="85"/>
        <v>0</v>
      </c>
      <c r="M2096" s="2">
        <v>450</v>
      </c>
    </row>
    <row r="2097" spans="2:13" ht="12.75">
      <c r="B2097" s="235">
        <v>5000</v>
      </c>
      <c r="C2097" s="1" t="s">
        <v>975</v>
      </c>
      <c r="D2097" s="12" t="s">
        <v>976</v>
      </c>
      <c r="E2097" s="1" t="s">
        <v>977</v>
      </c>
      <c r="F2097" s="46" t="s">
        <v>978</v>
      </c>
      <c r="G2097" s="27" t="s">
        <v>405</v>
      </c>
      <c r="H2097" s="28">
        <f t="shared" si="86"/>
        <v>-5000</v>
      </c>
      <c r="I2097" s="22">
        <f t="shared" si="85"/>
        <v>11.11111111111111</v>
      </c>
      <c r="K2097" s="15" t="s">
        <v>270</v>
      </c>
      <c r="L2097">
        <v>18</v>
      </c>
      <c r="M2097" s="2">
        <v>450</v>
      </c>
    </row>
    <row r="2098" spans="1:13" s="15" customFormat="1" ht="12.75">
      <c r="A2098" s="1"/>
      <c r="B2098" s="235">
        <v>50000</v>
      </c>
      <c r="C2098" s="1" t="s">
        <v>975</v>
      </c>
      <c r="D2098" s="12" t="s">
        <v>976</v>
      </c>
      <c r="E2098" s="1" t="s">
        <v>977</v>
      </c>
      <c r="F2098" s="46" t="s">
        <v>979</v>
      </c>
      <c r="G2098" s="27" t="s">
        <v>405</v>
      </c>
      <c r="H2098" s="28">
        <f t="shared" si="86"/>
        <v>-55000</v>
      </c>
      <c r="I2098" s="22">
        <f t="shared" si="85"/>
        <v>111.11111111111111</v>
      </c>
      <c r="J2098"/>
      <c r="K2098" s="15" t="s">
        <v>270</v>
      </c>
      <c r="L2098">
        <v>18</v>
      </c>
      <c r="M2098" s="2">
        <v>450</v>
      </c>
    </row>
    <row r="2099" spans="2:13" ht="12.75">
      <c r="B2099" s="235">
        <v>110000</v>
      </c>
      <c r="C2099" s="1" t="s">
        <v>975</v>
      </c>
      <c r="D2099" s="12" t="s">
        <v>976</v>
      </c>
      <c r="E2099" s="1" t="s">
        <v>977</v>
      </c>
      <c r="F2099" s="46" t="s">
        <v>980</v>
      </c>
      <c r="G2099" s="27" t="s">
        <v>434</v>
      </c>
      <c r="H2099" s="28">
        <f t="shared" si="86"/>
        <v>-165000</v>
      </c>
      <c r="I2099" s="22">
        <f t="shared" si="85"/>
        <v>244.44444444444446</v>
      </c>
      <c r="K2099" s="15" t="s">
        <v>270</v>
      </c>
      <c r="L2099">
        <v>15</v>
      </c>
      <c r="M2099" s="2">
        <v>450</v>
      </c>
    </row>
    <row r="2100" spans="1:13" s="63" customFormat="1" ht="12.75">
      <c r="A2100" s="11"/>
      <c r="B2100" s="142">
        <f>SUM(B2097:B2099)</f>
        <v>165000</v>
      </c>
      <c r="C2100" s="11"/>
      <c r="D2100" s="11"/>
      <c r="E2100" s="11" t="s">
        <v>215</v>
      </c>
      <c r="F2100" s="117"/>
      <c r="G2100" s="18"/>
      <c r="H2100" s="66"/>
      <c r="I2100" s="62"/>
      <c r="M2100" s="2">
        <v>450</v>
      </c>
    </row>
    <row r="2101" spans="1:13" s="15" customFormat="1" ht="12.75">
      <c r="A2101" s="12"/>
      <c r="B2101" s="28"/>
      <c r="C2101" s="12"/>
      <c r="D2101" s="12"/>
      <c r="E2101" s="12"/>
      <c r="F2101" s="71"/>
      <c r="G2101" s="29"/>
      <c r="H2101" s="5">
        <f>H2100-B2101</f>
        <v>0</v>
      </c>
      <c r="I2101" s="22">
        <f>+B2101/M2101</f>
        <v>0</v>
      </c>
      <c r="M2101" s="2">
        <v>450</v>
      </c>
    </row>
    <row r="2102" spans="1:13" s="15" customFormat="1" ht="12.75">
      <c r="A2102" s="12"/>
      <c r="B2102" s="28"/>
      <c r="C2102" s="12"/>
      <c r="D2102" s="12"/>
      <c r="E2102" s="12"/>
      <c r="F2102" s="71"/>
      <c r="G2102" s="29"/>
      <c r="H2102" s="5">
        <f>H2101-B2102</f>
        <v>0</v>
      </c>
      <c r="I2102" s="22">
        <f>+B2102/M2102</f>
        <v>0</v>
      </c>
      <c r="M2102" s="2">
        <v>450</v>
      </c>
    </row>
    <row r="2103" spans="8:13" ht="12.75">
      <c r="H2103" s="5">
        <f>H2096-B2103</f>
        <v>0</v>
      </c>
      <c r="I2103" s="22">
        <f t="shared" si="85"/>
        <v>0</v>
      </c>
      <c r="M2103" s="2">
        <v>450</v>
      </c>
    </row>
    <row r="2104" spans="1:13" s="91" customFormat="1" ht="13.5" thickBot="1">
      <c r="A2104" s="50"/>
      <c r="B2104" s="48">
        <f>+B17</f>
        <v>8508867</v>
      </c>
      <c r="C2104" s="56" t="s">
        <v>102</v>
      </c>
      <c r="D2104" s="50"/>
      <c r="E2104" s="47"/>
      <c r="F2104" s="124"/>
      <c r="G2104" s="81"/>
      <c r="H2104" s="87"/>
      <c r="I2104" s="88"/>
      <c r="J2104" s="89"/>
      <c r="K2104" s="90">
        <v>450</v>
      </c>
      <c r="L2104" s="54"/>
      <c r="M2104" s="2">
        <v>450</v>
      </c>
    </row>
    <row r="2105" spans="1:13" s="91" customFormat="1" ht="12.75">
      <c r="A2105" s="1"/>
      <c r="B2105" s="64"/>
      <c r="C2105" s="12"/>
      <c r="D2105" s="12"/>
      <c r="E2105" s="31"/>
      <c r="F2105" s="73"/>
      <c r="G2105" s="32"/>
      <c r="H2105" s="5"/>
      <c r="I2105" s="22"/>
      <c r="J2105" s="22"/>
      <c r="K2105" s="33">
        <v>450</v>
      </c>
      <c r="L2105"/>
      <c r="M2105" s="2">
        <v>450</v>
      </c>
    </row>
    <row r="2106" spans="1:13" s="91" customFormat="1" ht="12.75">
      <c r="A2106" s="12"/>
      <c r="B2106" s="164" t="s">
        <v>216</v>
      </c>
      <c r="C2106" s="165" t="s">
        <v>217</v>
      </c>
      <c r="D2106" s="165"/>
      <c r="E2106" s="165"/>
      <c r="F2106" s="166"/>
      <c r="G2106" s="167"/>
      <c r="H2106" s="168"/>
      <c r="I2106" s="169" t="s">
        <v>14</v>
      </c>
      <c r="J2106" s="170"/>
      <c r="K2106" s="33">
        <v>450</v>
      </c>
      <c r="L2106"/>
      <c r="M2106" s="2">
        <v>450</v>
      </c>
    </row>
    <row r="2107" spans="1:13" s="63" customFormat="1" ht="12.75">
      <c r="A2107" s="171"/>
      <c r="B2107" s="172">
        <f>+B2093+B2068+B2019+B1974+B1908+B1411+B1354+B1269+B1263+B774+B789+B795+B1891+B1154+B1142+B1085+B1059+B962+B920+B908</f>
        <v>2927650</v>
      </c>
      <c r="C2107" s="173" t="s">
        <v>218</v>
      </c>
      <c r="D2107" s="173" t="s">
        <v>219</v>
      </c>
      <c r="E2107" s="173" t="s">
        <v>220</v>
      </c>
      <c r="F2107" s="166"/>
      <c r="G2107" s="174"/>
      <c r="H2107" s="168">
        <f>H2106-B2107</f>
        <v>-2927650</v>
      </c>
      <c r="I2107" s="169">
        <f>+B2107/M2107</f>
        <v>6505.888888888889</v>
      </c>
      <c r="J2107" s="170"/>
      <c r="K2107" s="33">
        <v>450</v>
      </c>
      <c r="L2107" s="175"/>
      <c r="M2107" s="2">
        <v>450</v>
      </c>
    </row>
    <row r="2108" spans="1:13" s="184" customFormat="1" ht="12.75">
      <c r="A2108" s="176"/>
      <c r="B2108" s="177">
        <f>+B2100+B2085+B2080+B2074+B2039+B1904+B1887+B1881+B1849+B1436+B1358+B1292+B1284+B1279+B1872+B25+B42+B216+B252+B270+B473+B553+B672+B701+B728+B744</f>
        <v>2139162</v>
      </c>
      <c r="C2108" s="178" t="s">
        <v>221</v>
      </c>
      <c r="D2108" s="178" t="s">
        <v>219</v>
      </c>
      <c r="E2108" s="178" t="s">
        <v>220</v>
      </c>
      <c r="F2108" s="179"/>
      <c r="G2108" s="180"/>
      <c r="H2108" s="168">
        <f>H2107-B2108</f>
        <v>-5066812</v>
      </c>
      <c r="I2108" s="181">
        <f>+B2108/M2108</f>
        <v>4753.693333333334</v>
      </c>
      <c r="J2108" s="182"/>
      <c r="K2108" s="33">
        <v>450</v>
      </c>
      <c r="L2108" s="183"/>
      <c r="M2108" s="2">
        <v>450</v>
      </c>
    </row>
    <row r="2109" spans="1:13" s="193" customFormat="1" ht="12.75">
      <c r="A2109" s="185"/>
      <c r="B2109" s="186">
        <f>+B1198+B1182+B1176+B1170+B1158+B829+B821+B816+B809+B802</f>
        <v>2566520</v>
      </c>
      <c r="C2109" s="187" t="s">
        <v>103</v>
      </c>
      <c r="D2109" s="187" t="s">
        <v>219</v>
      </c>
      <c r="E2109" s="187" t="s">
        <v>220</v>
      </c>
      <c r="F2109" s="188"/>
      <c r="G2109" s="189"/>
      <c r="H2109" s="190">
        <f>H2107-B2109</f>
        <v>-5494170</v>
      </c>
      <c r="I2109" s="181">
        <f>+B2109/M2109</f>
        <v>5703.377777777778</v>
      </c>
      <c r="J2109" s="191"/>
      <c r="K2109" s="33">
        <v>450</v>
      </c>
      <c r="L2109" s="192"/>
      <c r="M2109" s="2">
        <v>450</v>
      </c>
    </row>
    <row r="2110" spans="1:13" s="201" customFormat="1" ht="12.75">
      <c r="A2110" s="194"/>
      <c r="B2110" s="195">
        <f>+B77+B113+B153+B337+B376+B423+B505+B591+B645+B756</f>
        <v>875535</v>
      </c>
      <c r="C2110" s="196" t="s">
        <v>222</v>
      </c>
      <c r="D2110" s="196" t="s">
        <v>219</v>
      </c>
      <c r="E2110" s="196" t="s">
        <v>220</v>
      </c>
      <c r="F2110" s="197"/>
      <c r="G2110" s="198"/>
      <c r="H2110" s="190">
        <f>H2108-B2110</f>
        <v>-5942347</v>
      </c>
      <c r="I2110" s="181">
        <f>+B2110/M2110</f>
        <v>1945.6333333333334</v>
      </c>
      <c r="J2110" s="199"/>
      <c r="K2110" s="33">
        <v>450</v>
      </c>
      <c r="L2110" s="200"/>
      <c r="M2110" s="2">
        <v>450</v>
      </c>
    </row>
    <row r="2111" spans="1:13" ht="12.75">
      <c r="A2111" s="12"/>
      <c r="B2111" s="43">
        <f>SUM(B2107:B2110)</f>
        <v>8508867</v>
      </c>
      <c r="C2111" s="202" t="s">
        <v>223</v>
      </c>
      <c r="D2111" s="203"/>
      <c r="E2111" s="203"/>
      <c r="F2111" s="166"/>
      <c r="G2111" s="204"/>
      <c r="H2111" s="190">
        <f>H2108-B2111</f>
        <v>-13575679</v>
      </c>
      <c r="I2111" s="169">
        <f>+B2111/M2111</f>
        <v>18908.593333333334</v>
      </c>
      <c r="J2111" s="205"/>
      <c r="K2111" s="33">
        <v>450</v>
      </c>
      <c r="M2111" s="2">
        <v>450</v>
      </c>
    </row>
    <row r="2112" spans="1:13" ht="12.75">
      <c r="A2112" s="12"/>
      <c r="B2112" s="206"/>
      <c r="C2112" s="207"/>
      <c r="D2112" s="208"/>
      <c r="E2112" s="208"/>
      <c r="F2112" s="209"/>
      <c r="G2112" s="210"/>
      <c r="H2112" s="211"/>
      <c r="I2112" s="170"/>
      <c r="J2112" s="205"/>
      <c r="K2112" s="33">
        <v>450</v>
      </c>
      <c r="M2112" s="2">
        <v>450</v>
      </c>
    </row>
    <row r="2113" spans="1:13" ht="12.75">
      <c r="A2113" s="12"/>
      <c r="B2113" s="206"/>
      <c r="C2113" s="207"/>
      <c r="D2113" s="208"/>
      <c r="E2113" s="208"/>
      <c r="F2113" s="209"/>
      <c r="G2113" s="210"/>
      <c r="H2113" s="211"/>
      <c r="I2113" s="170"/>
      <c r="J2113" s="205"/>
      <c r="K2113" s="2"/>
      <c r="M2113" s="2"/>
    </row>
    <row r="2114" spans="2:13" ht="12.75">
      <c r="B2114" s="34"/>
      <c r="I2114" s="22"/>
      <c r="K2114" s="2"/>
      <c r="M2114" s="2"/>
    </row>
    <row r="2115" spans="1:13" s="15" customFormat="1" ht="12.75">
      <c r="A2115" s="176"/>
      <c r="B2115" s="34"/>
      <c r="C2115" s="212"/>
      <c r="D2115" s="212"/>
      <c r="E2115" s="176"/>
      <c r="F2115" s="123"/>
      <c r="G2115" s="213"/>
      <c r="H2115" s="130"/>
      <c r="I2115" s="214"/>
      <c r="J2115" s="215"/>
      <c r="K2115" s="216"/>
      <c r="L2115" s="183"/>
      <c r="M2115" s="216"/>
    </row>
    <row r="2116" spans="1:13" s="15" customFormat="1" ht="12.75">
      <c r="A2116" s="12"/>
      <c r="B2116" s="217">
        <v>2920625</v>
      </c>
      <c r="C2116" s="218" t="s">
        <v>224</v>
      </c>
      <c r="D2116" s="218" t="s">
        <v>107</v>
      </c>
      <c r="E2116" s="219"/>
      <c r="F2116" s="123"/>
      <c r="G2116" s="220"/>
      <c r="H2116" s="221">
        <f>H2115-B2116</f>
        <v>-2920625</v>
      </c>
      <c r="I2116" s="222">
        <f aca="true" t="shared" si="87" ref="I2116:I2124">+B2116/M2116</f>
        <v>6214.095744680851</v>
      </c>
      <c r="J2116" s="72"/>
      <c r="K2116" s="33">
        <v>470</v>
      </c>
      <c r="M2116" s="33">
        <v>470</v>
      </c>
    </row>
    <row r="2117" spans="1:13" s="15" customFormat="1" ht="12.75">
      <c r="A2117" s="12"/>
      <c r="B2117" s="217">
        <v>2975960</v>
      </c>
      <c r="C2117" s="218" t="s">
        <v>224</v>
      </c>
      <c r="D2117" s="218" t="s">
        <v>108</v>
      </c>
      <c r="E2117" s="219"/>
      <c r="F2117" s="123"/>
      <c r="G2117" s="220"/>
      <c r="H2117" s="221">
        <f>H2116-B2117</f>
        <v>-5896585</v>
      </c>
      <c r="I2117" s="222">
        <f t="shared" si="87"/>
        <v>6399.913978494624</v>
      </c>
      <c r="J2117" s="72"/>
      <c r="K2117" s="2">
        <v>465</v>
      </c>
      <c r="L2117"/>
      <c r="M2117" s="2">
        <v>465</v>
      </c>
    </row>
    <row r="2118" spans="1:13" s="15" customFormat="1" ht="12.75">
      <c r="A2118" s="12"/>
      <c r="B2118" s="217">
        <v>2225825</v>
      </c>
      <c r="C2118" s="218" t="s">
        <v>224</v>
      </c>
      <c r="D2118" s="218" t="s">
        <v>109</v>
      </c>
      <c r="E2118" s="219"/>
      <c r="F2118" s="123"/>
      <c r="G2118" s="220"/>
      <c r="H2118" s="221">
        <f>H2117-B2118</f>
        <v>-8122410</v>
      </c>
      <c r="I2118" s="222">
        <f t="shared" si="87"/>
        <v>4838.75</v>
      </c>
      <c r="J2118" s="72"/>
      <c r="K2118" s="2">
        <v>460</v>
      </c>
      <c r="L2118"/>
      <c r="M2118" s="2">
        <v>460</v>
      </c>
    </row>
    <row r="2119" spans="1:13" s="15" customFormat="1" ht="12.75">
      <c r="A2119" s="12"/>
      <c r="B2119" s="217">
        <v>-27914332</v>
      </c>
      <c r="C2119" s="218" t="s">
        <v>224</v>
      </c>
      <c r="D2119" s="218" t="s">
        <v>110</v>
      </c>
      <c r="E2119" s="219"/>
      <c r="F2119" s="123"/>
      <c r="G2119" s="220"/>
      <c r="H2119" s="221">
        <f>H2118-B2119</f>
        <v>19791922</v>
      </c>
      <c r="I2119" s="222">
        <f t="shared" si="87"/>
        <v>-62031.84888888889</v>
      </c>
      <c r="J2119" s="72"/>
      <c r="K2119" s="33">
        <v>450</v>
      </c>
      <c r="L2119"/>
      <c r="M2119" s="33">
        <v>450</v>
      </c>
    </row>
    <row r="2120" spans="1:13" s="15" customFormat="1" ht="12.75">
      <c r="A2120" s="12"/>
      <c r="B2120" s="217">
        <v>3385645</v>
      </c>
      <c r="C2120" s="218" t="s">
        <v>224</v>
      </c>
      <c r="D2120" s="218" t="s">
        <v>111</v>
      </c>
      <c r="E2120" s="219"/>
      <c r="F2120" s="123"/>
      <c r="G2120" s="220"/>
      <c r="H2120" s="221">
        <f>H2119-B2120</f>
        <v>16406277</v>
      </c>
      <c r="I2120" s="222">
        <f t="shared" si="87"/>
        <v>7523.655555555555</v>
      </c>
      <c r="J2120" s="72"/>
      <c r="K2120" s="33">
        <v>450</v>
      </c>
      <c r="L2120"/>
      <c r="M2120" s="33">
        <v>450</v>
      </c>
    </row>
    <row r="2121" spans="1:13" s="15" customFormat="1" ht="12.75">
      <c r="A2121" s="12"/>
      <c r="B2121" s="217">
        <v>2296200</v>
      </c>
      <c r="C2121" s="218" t="s">
        <v>224</v>
      </c>
      <c r="D2121" s="218" t="s">
        <v>104</v>
      </c>
      <c r="E2121" s="219"/>
      <c r="F2121" s="123"/>
      <c r="G2121" s="220"/>
      <c r="H2121" s="221">
        <f>H2119-B2121</f>
        <v>17495722</v>
      </c>
      <c r="I2121" s="222">
        <f t="shared" si="87"/>
        <v>5160</v>
      </c>
      <c r="J2121" s="72"/>
      <c r="K2121" s="33">
        <v>445</v>
      </c>
      <c r="L2121"/>
      <c r="M2121" s="33">
        <v>445</v>
      </c>
    </row>
    <row r="2122" spans="1:13" s="15" customFormat="1" ht="12.75">
      <c r="A2122" s="12"/>
      <c r="B2122" s="217">
        <v>2679368</v>
      </c>
      <c r="C2122" s="218" t="s">
        <v>224</v>
      </c>
      <c r="D2122" s="218" t="s">
        <v>105</v>
      </c>
      <c r="E2122" s="219"/>
      <c r="F2122" s="123"/>
      <c r="G2122" s="220"/>
      <c r="H2122" s="221">
        <f>H2120-B2122</f>
        <v>13726909</v>
      </c>
      <c r="I2122" s="222">
        <f t="shared" si="87"/>
        <v>6089.472727272727</v>
      </c>
      <c r="J2122" s="72"/>
      <c r="K2122" s="33">
        <v>440</v>
      </c>
      <c r="L2122"/>
      <c r="M2122" s="33">
        <v>440</v>
      </c>
    </row>
    <row r="2123" spans="1:13" s="15" customFormat="1" ht="12.75">
      <c r="A2123" s="12"/>
      <c r="B2123" s="217">
        <f>+B2107</f>
        <v>2927650</v>
      </c>
      <c r="C2123" s="218" t="s">
        <v>224</v>
      </c>
      <c r="D2123" s="218" t="s">
        <v>106</v>
      </c>
      <c r="E2123" s="219"/>
      <c r="F2123" s="123"/>
      <c r="G2123" s="220"/>
      <c r="H2123" s="221">
        <f>H2121-B2123</f>
        <v>14568072</v>
      </c>
      <c r="I2123" s="222">
        <f>+B2123/M2123</f>
        <v>6505.888888888889</v>
      </c>
      <c r="J2123" s="72"/>
      <c r="K2123" s="33">
        <v>450</v>
      </c>
      <c r="M2123" s="33">
        <v>450</v>
      </c>
    </row>
    <row r="2124" spans="1:13" s="15" customFormat="1" ht="12.75">
      <c r="A2124" s="11"/>
      <c r="B2124" s="223">
        <f>SUM(B2116:B2123)</f>
        <v>-8503059</v>
      </c>
      <c r="C2124" s="224" t="s">
        <v>224</v>
      </c>
      <c r="D2124" s="224" t="s">
        <v>225</v>
      </c>
      <c r="E2124" s="225"/>
      <c r="F2124" s="135"/>
      <c r="G2124" s="226"/>
      <c r="H2124" s="227">
        <f>H2116-B2124</f>
        <v>5582434</v>
      </c>
      <c r="I2124" s="62">
        <f t="shared" si="87"/>
        <v>-18895.68666666667</v>
      </c>
      <c r="J2124" s="228"/>
      <c r="K2124" s="67">
        <v>450</v>
      </c>
      <c r="L2124" s="63"/>
      <c r="M2124" s="67">
        <v>450</v>
      </c>
    </row>
    <row r="2125" spans="1:13" s="15" customFormat="1" ht="12.75">
      <c r="A2125" s="12"/>
      <c r="B2125" s="64"/>
      <c r="C2125" s="229"/>
      <c r="D2125" s="229"/>
      <c r="E2125" s="229"/>
      <c r="F2125" s="123"/>
      <c r="G2125" s="230"/>
      <c r="H2125" s="28"/>
      <c r="I2125" s="72"/>
      <c r="J2125" s="72"/>
      <c r="K2125" s="33"/>
      <c r="M2125" s="33"/>
    </row>
    <row r="2126" spans="2:6" ht="12.75">
      <c r="B2126" s="34"/>
      <c r="F2126" s="73"/>
    </row>
    <row r="2127" spans="1:13" s="15" customFormat="1" ht="12.75">
      <c r="A2127" s="92"/>
      <c r="B2127" s="93"/>
      <c r="C2127" s="92"/>
      <c r="D2127" s="92"/>
      <c r="E2127" s="92"/>
      <c r="F2127" s="84"/>
      <c r="G2127" s="94"/>
      <c r="H2127" s="95"/>
      <c r="I2127" s="96"/>
      <c r="J2127" s="97"/>
      <c r="K2127" s="33"/>
      <c r="M2127" s="33"/>
    </row>
    <row r="2128" spans="1:13" s="99" customFormat="1" ht="12.75">
      <c r="A2128" s="231"/>
      <c r="B2128" s="143">
        <v>-24325231</v>
      </c>
      <c r="C2128" s="232" t="s">
        <v>221</v>
      </c>
      <c r="D2128" s="231" t="s">
        <v>226</v>
      </c>
      <c r="E2128" s="231"/>
      <c r="F2128" s="233"/>
      <c r="G2128" s="234"/>
      <c r="H2128" s="235">
        <f aca="true" t="shared" si="88" ref="H2128:H2133">H2127-B2128</f>
        <v>24325231</v>
      </c>
      <c r="I2128" s="236">
        <f aca="true" t="shared" si="89" ref="I2128:I2138">+B2128/M2128</f>
        <v>-48168.77425742574</v>
      </c>
      <c r="J2128" s="98"/>
      <c r="K2128" s="98">
        <v>505</v>
      </c>
      <c r="L2128" s="98"/>
      <c r="M2128" s="237">
        <v>505</v>
      </c>
    </row>
    <row r="2129" spans="1:13" s="99" customFormat="1" ht="12.75">
      <c r="A2129" s="231"/>
      <c r="B2129" s="143">
        <v>2162305</v>
      </c>
      <c r="C2129" s="232" t="s">
        <v>221</v>
      </c>
      <c r="D2129" s="231" t="s">
        <v>227</v>
      </c>
      <c r="E2129" s="231"/>
      <c r="F2129" s="233"/>
      <c r="G2129" s="234"/>
      <c r="H2129" s="235">
        <f t="shared" si="88"/>
        <v>22162926</v>
      </c>
      <c r="I2129" s="236">
        <f t="shared" si="89"/>
        <v>4412.867346938776</v>
      </c>
      <c r="J2129" s="98"/>
      <c r="K2129" s="98">
        <v>490</v>
      </c>
      <c r="L2129" s="98"/>
      <c r="M2129" s="237">
        <v>490</v>
      </c>
    </row>
    <row r="2130" spans="1:13" s="99" customFormat="1" ht="12.75">
      <c r="A2130" s="231"/>
      <c r="B2130" s="143">
        <v>1077240</v>
      </c>
      <c r="C2130" s="232" t="s">
        <v>221</v>
      </c>
      <c r="D2130" s="231" t="s">
        <v>228</v>
      </c>
      <c r="E2130" s="231"/>
      <c r="F2130" s="233"/>
      <c r="G2130" s="234"/>
      <c r="H2130" s="235">
        <f t="shared" si="88"/>
        <v>21085686</v>
      </c>
      <c r="I2130" s="236">
        <f t="shared" si="89"/>
        <v>2267.8736842105263</v>
      </c>
      <c r="J2130" s="98"/>
      <c r="K2130" s="98">
        <v>475</v>
      </c>
      <c r="L2130" s="98"/>
      <c r="M2130" s="237">
        <v>475</v>
      </c>
    </row>
    <row r="2131" spans="1:13" s="99" customFormat="1" ht="12.75">
      <c r="A2131" s="231"/>
      <c r="B2131" s="143">
        <v>2382135</v>
      </c>
      <c r="C2131" s="232" t="s">
        <v>221</v>
      </c>
      <c r="D2131" s="231" t="s">
        <v>107</v>
      </c>
      <c r="E2131" s="231"/>
      <c r="F2131" s="233"/>
      <c r="G2131" s="234"/>
      <c r="H2131" s="235">
        <f t="shared" si="88"/>
        <v>18703551</v>
      </c>
      <c r="I2131" s="236">
        <f t="shared" si="89"/>
        <v>5068.372340425532</v>
      </c>
      <c r="J2131" s="98"/>
      <c r="K2131" s="98">
        <v>470</v>
      </c>
      <c r="L2131" s="98"/>
      <c r="M2131" s="237">
        <v>470</v>
      </c>
    </row>
    <row r="2132" spans="1:13" s="99" customFormat="1" ht="12.75">
      <c r="A2132" s="231"/>
      <c r="B2132" s="235">
        <v>2634195</v>
      </c>
      <c r="C2132" s="232" t="s">
        <v>221</v>
      </c>
      <c r="D2132" s="231" t="s">
        <v>108</v>
      </c>
      <c r="E2132" s="231"/>
      <c r="F2132" s="233"/>
      <c r="G2132" s="234"/>
      <c r="H2132" s="235">
        <f t="shared" si="88"/>
        <v>16069356</v>
      </c>
      <c r="I2132" s="236">
        <f t="shared" si="89"/>
        <v>5664.935483870968</v>
      </c>
      <c r="J2132" s="98"/>
      <c r="K2132" s="2">
        <v>465</v>
      </c>
      <c r="L2132"/>
      <c r="M2132" s="2">
        <v>465</v>
      </c>
    </row>
    <row r="2133" spans="1:13" s="99" customFormat="1" ht="12.75">
      <c r="A2133" s="231"/>
      <c r="B2133" s="143">
        <v>818015</v>
      </c>
      <c r="C2133" s="232" t="s">
        <v>221</v>
      </c>
      <c r="D2133" s="231" t="s">
        <v>109</v>
      </c>
      <c r="E2133" s="231"/>
      <c r="F2133" s="233"/>
      <c r="G2133" s="234"/>
      <c r="H2133" s="235">
        <f t="shared" si="88"/>
        <v>15251341</v>
      </c>
      <c r="I2133" s="236">
        <f t="shared" si="89"/>
        <v>1778.2934782608695</v>
      </c>
      <c r="J2133" s="98"/>
      <c r="K2133" s="2">
        <v>460</v>
      </c>
      <c r="L2133"/>
      <c r="M2133" s="2">
        <v>460</v>
      </c>
    </row>
    <row r="2134" spans="1:13" s="99" customFormat="1" ht="12.75">
      <c r="A2134" s="231"/>
      <c r="B2134" s="143">
        <v>3440953</v>
      </c>
      <c r="C2134" s="232" t="s">
        <v>221</v>
      </c>
      <c r="D2134" s="231" t="s">
        <v>111</v>
      </c>
      <c r="E2134" s="231"/>
      <c r="F2134" s="233"/>
      <c r="G2134" s="234"/>
      <c r="H2134" s="235">
        <f>H2133-B2134</f>
        <v>11810388</v>
      </c>
      <c r="I2134" s="236">
        <f>+B2134/M2134</f>
        <v>7646.562222222222</v>
      </c>
      <c r="J2134" s="98"/>
      <c r="K2134" s="238">
        <v>450</v>
      </c>
      <c r="L2134"/>
      <c r="M2134" s="237">
        <v>450</v>
      </c>
    </row>
    <row r="2135" spans="1:13" s="99" customFormat="1" ht="12.75">
      <c r="A2135" s="231"/>
      <c r="B2135" s="143">
        <v>3264381</v>
      </c>
      <c r="C2135" s="232" t="s">
        <v>221</v>
      </c>
      <c r="D2135" s="231" t="s">
        <v>104</v>
      </c>
      <c r="E2135" s="231"/>
      <c r="F2135" s="233"/>
      <c r="G2135" s="234"/>
      <c r="H2135" s="235">
        <f>H2134-B2135</f>
        <v>8546007</v>
      </c>
      <c r="I2135" s="236">
        <f>+B2135/M2135</f>
        <v>7335.687640449438</v>
      </c>
      <c r="J2135" s="98"/>
      <c r="K2135" s="33">
        <v>445</v>
      </c>
      <c r="L2135"/>
      <c r="M2135" s="33">
        <v>445</v>
      </c>
    </row>
    <row r="2136" spans="1:13" s="99" customFormat="1" ht="12.75">
      <c r="A2136" s="231"/>
      <c r="B2136" s="143">
        <v>2323754</v>
      </c>
      <c r="C2136" s="232" t="s">
        <v>221</v>
      </c>
      <c r="D2136" s="231" t="s">
        <v>105</v>
      </c>
      <c r="E2136" s="231"/>
      <c r="F2136" s="233"/>
      <c r="G2136" s="234"/>
      <c r="H2136" s="235">
        <f>H2135-B2136</f>
        <v>6222253</v>
      </c>
      <c r="I2136" s="236">
        <f>+B2136/M2136</f>
        <v>5281.259090909091</v>
      </c>
      <c r="J2136" s="98"/>
      <c r="K2136" s="33">
        <v>440</v>
      </c>
      <c r="L2136"/>
      <c r="M2136" s="33">
        <v>440</v>
      </c>
    </row>
    <row r="2137" spans="1:13" s="99" customFormat="1" ht="12.75">
      <c r="A2137" s="231"/>
      <c r="B2137" s="143">
        <f>+B2108</f>
        <v>2139162</v>
      </c>
      <c r="C2137" s="232" t="s">
        <v>221</v>
      </c>
      <c r="D2137" s="231" t="s">
        <v>106</v>
      </c>
      <c r="E2137" s="231"/>
      <c r="F2137" s="233"/>
      <c r="G2137" s="234"/>
      <c r="H2137" s="235">
        <f>H2136-B2137</f>
        <v>4083091</v>
      </c>
      <c r="I2137" s="236">
        <f>+B2137/M2137</f>
        <v>4753.693333333334</v>
      </c>
      <c r="J2137" s="98"/>
      <c r="K2137" s="33">
        <v>450</v>
      </c>
      <c r="L2137" s="15"/>
      <c r="M2137" s="33">
        <v>450</v>
      </c>
    </row>
    <row r="2138" spans="1:13" s="98" customFormat="1" ht="12.75">
      <c r="A2138" s="239"/>
      <c r="B2138" s="142">
        <f>SUM(B2128:B2137)</f>
        <v>-4083091</v>
      </c>
      <c r="C2138" s="239" t="s">
        <v>221</v>
      </c>
      <c r="D2138" s="239" t="s">
        <v>225</v>
      </c>
      <c r="E2138" s="239"/>
      <c r="F2138" s="240"/>
      <c r="G2138" s="241"/>
      <c r="H2138" s="142">
        <f>H2130-B2138</f>
        <v>25168777</v>
      </c>
      <c r="I2138" s="242">
        <f t="shared" si="89"/>
        <v>-9073.535555555556</v>
      </c>
      <c r="J2138" s="99"/>
      <c r="K2138" s="67">
        <v>450</v>
      </c>
      <c r="L2138" s="63"/>
      <c r="M2138" s="67">
        <v>450</v>
      </c>
    </row>
    <row r="2139" spans="1:13" s="15" customFormat="1" ht="12.75">
      <c r="A2139" s="92"/>
      <c r="B2139" s="93"/>
      <c r="C2139" s="92"/>
      <c r="D2139" s="92"/>
      <c r="E2139" s="92"/>
      <c r="F2139" s="84"/>
      <c r="G2139" s="94"/>
      <c r="H2139" s="95"/>
      <c r="I2139" s="96"/>
      <c r="J2139" s="97"/>
      <c r="K2139" s="33"/>
      <c r="M2139" s="33"/>
    </row>
    <row r="2140" spans="1:13" s="15" customFormat="1" ht="12.75">
      <c r="A2140" s="92"/>
      <c r="B2140" s="93"/>
      <c r="C2140" s="92"/>
      <c r="D2140" s="92"/>
      <c r="E2140" s="92"/>
      <c r="F2140" s="84"/>
      <c r="G2140" s="94"/>
      <c r="H2140" s="95"/>
      <c r="I2140" s="96"/>
      <c r="J2140" s="97"/>
      <c r="K2140" s="33"/>
      <c r="M2140" s="33"/>
    </row>
    <row r="2141" spans="1:13" s="106" customFormat="1" ht="12.75">
      <c r="A2141" s="100"/>
      <c r="B2141" s="101">
        <v>1035755</v>
      </c>
      <c r="C2141" s="102" t="s">
        <v>103</v>
      </c>
      <c r="D2141" s="100" t="s">
        <v>107</v>
      </c>
      <c r="E2141" s="100"/>
      <c r="F2141" s="70"/>
      <c r="G2141" s="79"/>
      <c r="H2141" s="101">
        <f>H2138-B2141</f>
        <v>24133022</v>
      </c>
      <c r="I2141" s="103">
        <f aca="true" t="shared" si="90" ref="I2141:I2149">+B2141/M2141</f>
        <v>2203.7340425531916</v>
      </c>
      <c r="J2141" s="104"/>
      <c r="K2141" s="104">
        <v>470</v>
      </c>
      <c r="L2141" s="104"/>
      <c r="M2141" s="105">
        <v>470</v>
      </c>
    </row>
    <row r="2142" spans="1:13" s="106" customFormat="1" ht="12.75">
      <c r="A2142" s="100"/>
      <c r="B2142" s="107">
        <v>1812055</v>
      </c>
      <c r="C2142" s="102" t="s">
        <v>103</v>
      </c>
      <c r="D2142" s="100" t="s">
        <v>108</v>
      </c>
      <c r="E2142" s="100"/>
      <c r="F2142" s="70"/>
      <c r="G2142" s="79"/>
      <c r="H2142" s="101">
        <f aca="true" t="shared" si="91" ref="H2142:H2147">H2141-B2142</f>
        <v>22320967</v>
      </c>
      <c r="I2142" s="103">
        <f t="shared" si="90"/>
        <v>3896.8924731182797</v>
      </c>
      <c r="J2142" s="104"/>
      <c r="K2142" s="2">
        <v>465</v>
      </c>
      <c r="L2142"/>
      <c r="M2142" s="2">
        <v>465</v>
      </c>
    </row>
    <row r="2143" spans="1:13" s="106" customFormat="1" ht="12.75">
      <c r="A2143" s="100"/>
      <c r="B2143" s="107">
        <v>2353251</v>
      </c>
      <c r="C2143" s="102" t="s">
        <v>103</v>
      </c>
      <c r="D2143" s="100" t="s">
        <v>109</v>
      </c>
      <c r="E2143" s="100"/>
      <c r="F2143" s="70"/>
      <c r="G2143" s="79"/>
      <c r="H2143" s="101">
        <f t="shared" si="91"/>
        <v>19967716</v>
      </c>
      <c r="I2143" s="103">
        <f t="shared" si="90"/>
        <v>5115.76304347826</v>
      </c>
      <c r="J2143" s="104"/>
      <c r="K2143" s="2">
        <v>460</v>
      </c>
      <c r="L2143"/>
      <c r="M2143" s="2">
        <v>460</v>
      </c>
    </row>
    <row r="2144" spans="1:13" s="106" customFormat="1" ht="12.75">
      <c r="A2144" s="100"/>
      <c r="B2144" s="107">
        <v>-22609454</v>
      </c>
      <c r="C2144" s="102" t="s">
        <v>103</v>
      </c>
      <c r="D2144" s="100" t="s">
        <v>110</v>
      </c>
      <c r="E2144" s="100"/>
      <c r="F2144" s="70"/>
      <c r="G2144" s="79"/>
      <c r="H2144" s="101">
        <f t="shared" si="91"/>
        <v>42577170</v>
      </c>
      <c r="I2144" s="103">
        <f t="shared" si="90"/>
        <v>-50243.23111111111</v>
      </c>
      <c r="J2144" s="104"/>
      <c r="K2144" s="33">
        <v>450</v>
      </c>
      <c r="L2144"/>
      <c r="M2144" s="33">
        <v>450</v>
      </c>
    </row>
    <row r="2145" spans="1:13" s="106" customFormat="1" ht="12.75">
      <c r="A2145" s="100"/>
      <c r="B2145" s="107">
        <v>3252395</v>
      </c>
      <c r="C2145" s="102" t="s">
        <v>103</v>
      </c>
      <c r="D2145" s="100" t="s">
        <v>111</v>
      </c>
      <c r="E2145" s="100"/>
      <c r="F2145" s="70"/>
      <c r="G2145" s="79"/>
      <c r="H2145" s="101">
        <f t="shared" si="91"/>
        <v>39324775</v>
      </c>
      <c r="I2145" s="103">
        <f t="shared" si="90"/>
        <v>7227.544444444445</v>
      </c>
      <c r="J2145" s="104"/>
      <c r="K2145" s="33">
        <v>450</v>
      </c>
      <c r="L2145"/>
      <c r="M2145" s="33">
        <v>450</v>
      </c>
    </row>
    <row r="2146" spans="1:256" s="106" customFormat="1" ht="12.75">
      <c r="A2146" s="100"/>
      <c r="B2146" s="107">
        <v>3007365</v>
      </c>
      <c r="C2146" s="102" t="s">
        <v>103</v>
      </c>
      <c r="D2146" s="100" t="s">
        <v>104</v>
      </c>
      <c r="E2146" s="100"/>
      <c r="F2146" s="70"/>
      <c r="G2146" s="79"/>
      <c r="H2146" s="101">
        <f t="shared" si="91"/>
        <v>36317410</v>
      </c>
      <c r="I2146" s="103">
        <f t="shared" si="90"/>
        <v>6758.123595505618</v>
      </c>
      <c r="J2146" s="104"/>
      <c r="K2146" s="33">
        <v>445</v>
      </c>
      <c r="L2146"/>
      <c r="M2146" s="33">
        <v>445</v>
      </c>
      <c r="N2146" s="99"/>
      <c r="O2146" s="99"/>
      <c r="P2146" s="99"/>
      <c r="Q2146" s="99"/>
      <c r="R2146" s="99"/>
      <c r="S2146" s="99"/>
      <c r="T2146" s="99"/>
      <c r="U2146" s="99"/>
      <c r="V2146" s="99"/>
      <c r="W2146" s="99"/>
      <c r="X2146" s="99"/>
      <c r="Y2146" s="99"/>
      <c r="Z2146" s="99"/>
      <c r="AA2146" s="99"/>
      <c r="AB2146" s="99"/>
      <c r="AC2146" s="99"/>
      <c r="AD2146" s="99"/>
      <c r="AE2146" s="99"/>
      <c r="AF2146" s="99"/>
      <c r="AG2146" s="99"/>
      <c r="AH2146" s="99"/>
      <c r="AI2146" s="99"/>
      <c r="AJ2146" s="99"/>
      <c r="AK2146" s="99"/>
      <c r="AL2146" s="99"/>
      <c r="AM2146" s="99"/>
      <c r="AN2146" s="99"/>
      <c r="AO2146" s="99"/>
      <c r="AP2146" s="99"/>
      <c r="AQ2146" s="99"/>
      <c r="AR2146" s="99"/>
      <c r="AS2146" s="99"/>
      <c r="AT2146" s="99"/>
      <c r="AU2146" s="99"/>
      <c r="AV2146" s="99"/>
      <c r="AW2146" s="99"/>
      <c r="AX2146" s="99"/>
      <c r="AY2146" s="99"/>
      <c r="AZ2146" s="99"/>
      <c r="BA2146" s="99"/>
      <c r="BB2146" s="99"/>
      <c r="BC2146" s="99"/>
      <c r="BD2146" s="99"/>
      <c r="BE2146" s="99"/>
      <c r="BF2146" s="99"/>
      <c r="BG2146" s="99"/>
      <c r="BH2146" s="99"/>
      <c r="BI2146" s="99"/>
      <c r="BJ2146" s="99"/>
      <c r="BK2146" s="99"/>
      <c r="BL2146" s="99"/>
      <c r="BM2146" s="99"/>
      <c r="BN2146" s="99"/>
      <c r="BO2146" s="99"/>
      <c r="BP2146" s="99"/>
      <c r="BQ2146" s="99"/>
      <c r="BR2146" s="99"/>
      <c r="BS2146" s="99"/>
      <c r="BT2146" s="99"/>
      <c r="BU2146" s="99"/>
      <c r="BV2146" s="99"/>
      <c r="BW2146" s="99"/>
      <c r="BX2146" s="99"/>
      <c r="BY2146" s="99"/>
      <c r="BZ2146" s="99"/>
      <c r="CA2146" s="99"/>
      <c r="CB2146" s="99"/>
      <c r="CC2146" s="99"/>
      <c r="CD2146" s="99"/>
      <c r="CE2146" s="99"/>
      <c r="CF2146" s="99"/>
      <c r="CG2146" s="99"/>
      <c r="CH2146" s="99"/>
      <c r="CI2146" s="99"/>
      <c r="CJ2146" s="99"/>
      <c r="CK2146" s="99"/>
      <c r="CL2146" s="99"/>
      <c r="CM2146" s="99"/>
      <c r="CN2146" s="99"/>
      <c r="CO2146" s="99"/>
      <c r="CP2146" s="99"/>
      <c r="CQ2146" s="99"/>
      <c r="CR2146" s="99"/>
      <c r="CS2146" s="99"/>
      <c r="CT2146" s="99"/>
      <c r="CU2146" s="99"/>
      <c r="CV2146" s="99"/>
      <c r="CW2146" s="99"/>
      <c r="CX2146" s="99"/>
      <c r="CY2146" s="99"/>
      <c r="CZ2146" s="99"/>
      <c r="DA2146" s="99"/>
      <c r="DB2146" s="99"/>
      <c r="DC2146" s="99"/>
      <c r="DD2146" s="99"/>
      <c r="DE2146" s="99"/>
      <c r="DF2146" s="99"/>
      <c r="DG2146" s="99"/>
      <c r="DH2146" s="99"/>
      <c r="DI2146" s="99"/>
      <c r="DJ2146" s="99"/>
      <c r="DK2146" s="99"/>
      <c r="DL2146" s="99"/>
      <c r="DM2146" s="99"/>
      <c r="DN2146" s="99"/>
      <c r="DO2146" s="99"/>
      <c r="DP2146" s="99"/>
      <c r="DQ2146" s="99"/>
      <c r="DR2146" s="99"/>
      <c r="DS2146" s="99"/>
      <c r="DT2146" s="99"/>
      <c r="DU2146" s="99"/>
      <c r="DV2146" s="99"/>
      <c r="DW2146" s="99"/>
      <c r="DX2146" s="99"/>
      <c r="DY2146" s="99"/>
      <c r="DZ2146" s="99"/>
      <c r="EA2146" s="99"/>
      <c r="EB2146" s="99"/>
      <c r="EC2146" s="99"/>
      <c r="ED2146" s="99"/>
      <c r="EE2146" s="99"/>
      <c r="EF2146" s="99"/>
      <c r="EG2146" s="99"/>
      <c r="EH2146" s="99"/>
      <c r="EI2146" s="99"/>
      <c r="EJ2146" s="99"/>
      <c r="EK2146" s="99"/>
      <c r="EL2146" s="99"/>
      <c r="EM2146" s="99"/>
      <c r="EN2146" s="99"/>
      <c r="EO2146" s="99"/>
      <c r="EP2146" s="99"/>
      <c r="EQ2146" s="99"/>
      <c r="ER2146" s="99"/>
      <c r="ES2146" s="99"/>
      <c r="ET2146" s="99"/>
      <c r="EU2146" s="99"/>
      <c r="EV2146" s="99"/>
      <c r="EW2146" s="99"/>
      <c r="EX2146" s="99"/>
      <c r="EY2146" s="99"/>
      <c r="EZ2146" s="99"/>
      <c r="FA2146" s="99"/>
      <c r="FB2146" s="99"/>
      <c r="FC2146" s="99"/>
      <c r="FD2146" s="99"/>
      <c r="FE2146" s="99"/>
      <c r="FF2146" s="99"/>
      <c r="FG2146" s="99"/>
      <c r="FH2146" s="99"/>
      <c r="FI2146" s="99"/>
      <c r="FJ2146" s="99"/>
      <c r="FK2146" s="99"/>
      <c r="FL2146" s="99"/>
      <c r="FM2146" s="99"/>
      <c r="FN2146" s="99"/>
      <c r="FO2146" s="99"/>
      <c r="FP2146" s="99"/>
      <c r="FQ2146" s="99"/>
      <c r="FR2146" s="99"/>
      <c r="FS2146" s="99"/>
      <c r="FT2146" s="99"/>
      <c r="FU2146" s="99"/>
      <c r="FV2146" s="99"/>
      <c r="FW2146" s="99"/>
      <c r="FX2146" s="99"/>
      <c r="FY2146" s="99"/>
      <c r="FZ2146" s="99"/>
      <c r="GA2146" s="99"/>
      <c r="GB2146" s="99"/>
      <c r="GC2146" s="99"/>
      <c r="GD2146" s="99"/>
      <c r="GE2146" s="99"/>
      <c r="GF2146" s="99"/>
      <c r="GG2146" s="99"/>
      <c r="GH2146" s="99"/>
      <c r="GI2146" s="99"/>
      <c r="GJ2146" s="99"/>
      <c r="GK2146" s="99"/>
      <c r="GL2146" s="99"/>
      <c r="GM2146" s="99"/>
      <c r="GN2146" s="99"/>
      <c r="GO2146" s="99"/>
      <c r="GP2146" s="99"/>
      <c r="GQ2146" s="99"/>
      <c r="GR2146" s="99"/>
      <c r="GS2146" s="99"/>
      <c r="GT2146" s="99"/>
      <c r="GU2146" s="99"/>
      <c r="GV2146" s="99"/>
      <c r="GW2146" s="99"/>
      <c r="GX2146" s="99"/>
      <c r="GY2146" s="99"/>
      <c r="GZ2146" s="99"/>
      <c r="HA2146" s="99"/>
      <c r="HB2146" s="99"/>
      <c r="HC2146" s="99"/>
      <c r="HD2146" s="99"/>
      <c r="HE2146" s="99"/>
      <c r="HF2146" s="99"/>
      <c r="HG2146" s="99"/>
      <c r="HH2146" s="99"/>
      <c r="HI2146" s="99"/>
      <c r="HJ2146" s="99"/>
      <c r="HK2146" s="99"/>
      <c r="HL2146" s="99"/>
      <c r="HM2146" s="99"/>
      <c r="HN2146" s="99"/>
      <c r="HO2146" s="99"/>
      <c r="HP2146" s="99"/>
      <c r="HQ2146" s="99"/>
      <c r="HR2146" s="99"/>
      <c r="HS2146" s="99"/>
      <c r="HT2146" s="99"/>
      <c r="HU2146" s="99"/>
      <c r="HV2146" s="99"/>
      <c r="HW2146" s="99"/>
      <c r="HX2146" s="99"/>
      <c r="HY2146" s="99"/>
      <c r="HZ2146" s="99"/>
      <c r="IA2146" s="99"/>
      <c r="IB2146" s="99"/>
      <c r="IC2146" s="99"/>
      <c r="ID2146" s="99"/>
      <c r="IE2146" s="99"/>
      <c r="IF2146" s="99"/>
      <c r="IG2146" s="99"/>
      <c r="IH2146" s="99"/>
      <c r="II2146" s="99"/>
      <c r="IJ2146" s="99"/>
      <c r="IK2146" s="99"/>
      <c r="IL2146" s="99"/>
      <c r="IM2146" s="99"/>
      <c r="IN2146" s="99"/>
      <c r="IO2146" s="99"/>
      <c r="IP2146" s="99"/>
      <c r="IQ2146" s="99"/>
      <c r="IR2146" s="99"/>
      <c r="IS2146" s="99"/>
      <c r="IT2146" s="99"/>
      <c r="IU2146" s="99"/>
      <c r="IV2146" s="99"/>
    </row>
    <row r="2147" spans="1:256" s="106" customFormat="1" ht="12.75">
      <c r="A2147" s="100"/>
      <c r="B2147" s="107">
        <v>2874395</v>
      </c>
      <c r="C2147" s="102" t="s">
        <v>103</v>
      </c>
      <c r="D2147" s="100" t="s">
        <v>105</v>
      </c>
      <c r="E2147" s="100"/>
      <c r="F2147" s="70"/>
      <c r="G2147" s="79"/>
      <c r="H2147" s="101">
        <f t="shared" si="91"/>
        <v>33443015</v>
      </c>
      <c r="I2147" s="103">
        <f>+B2147/M2147</f>
        <v>6532.715909090909</v>
      </c>
      <c r="J2147" s="104"/>
      <c r="K2147" s="33">
        <v>440</v>
      </c>
      <c r="L2147"/>
      <c r="M2147" s="33">
        <v>440</v>
      </c>
      <c r="N2147" s="99"/>
      <c r="O2147" s="99"/>
      <c r="P2147" s="99"/>
      <c r="Q2147" s="99"/>
      <c r="R2147" s="99"/>
      <c r="S2147" s="99"/>
      <c r="T2147" s="99"/>
      <c r="U2147" s="99"/>
      <c r="V2147" s="99"/>
      <c r="W2147" s="99"/>
      <c r="X2147" s="99"/>
      <c r="Y2147" s="99"/>
      <c r="Z2147" s="99"/>
      <c r="AA2147" s="99"/>
      <c r="AB2147" s="99"/>
      <c r="AC2147" s="99"/>
      <c r="AD2147" s="99"/>
      <c r="AE2147" s="99"/>
      <c r="AF2147" s="99"/>
      <c r="AG2147" s="99"/>
      <c r="AH2147" s="99"/>
      <c r="AI2147" s="99"/>
      <c r="AJ2147" s="99"/>
      <c r="AK2147" s="99"/>
      <c r="AL2147" s="99"/>
      <c r="AM2147" s="99"/>
      <c r="AN2147" s="99"/>
      <c r="AO2147" s="99"/>
      <c r="AP2147" s="99"/>
      <c r="AQ2147" s="99"/>
      <c r="AR2147" s="99"/>
      <c r="AS2147" s="99"/>
      <c r="AT2147" s="99"/>
      <c r="AU2147" s="99"/>
      <c r="AV2147" s="99"/>
      <c r="AW2147" s="99"/>
      <c r="AX2147" s="99"/>
      <c r="AY2147" s="99"/>
      <c r="AZ2147" s="99"/>
      <c r="BA2147" s="99"/>
      <c r="BB2147" s="99"/>
      <c r="BC2147" s="99"/>
      <c r="BD2147" s="99"/>
      <c r="BE2147" s="99"/>
      <c r="BF2147" s="99"/>
      <c r="BG2147" s="99"/>
      <c r="BH2147" s="99"/>
      <c r="BI2147" s="99"/>
      <c r="BJ2147" s="99"/>
      <c r="BK2147" s="99"/>
      <c r="BL2147" s="99"/>
      <c r="BM2147" s="99"/>
      <c r="BN2147" s="99"/>
      <c r="BO2147" s="99"/>
      <c r="BP2147" s="99"/>
      <c r="BQ2147" s="99"/>
      <c r="BR2147" s="99"/>
      <c r="BS2147" s="99"/>
      <c r="BT2147" s="99"/>
      <c r="BU2147" s="99"/>
      <c r="BV2147" s="99"/>
      <c r="BW2147" s="99"/>
      <c r="BX2147" s="99"/>
      <c r="BY2147" s="99"/>
      <c r="BZ2147" s="99"/>
      <c r="CA2147" s="99"/>
      <c r="CB2147" s="99"/>
      <c r="CC2147" s="99"/>
      <c r="CD2147" s="99"/>
      <c r="CE2147" s="99"/>
      <c r="CF2147" s="99"/>
      <c r="CG2147" s="99"/>
      <c r="CH2147" s="99"/>
      <c r="CI2147" s="99"/>
      <c r="CJ2147" s="99"/>
      <c r="CK2147" s="99"/>
      <c r="CL2147" s="99"/>
      <c r="CM2147" s="99"/>
      <c r="CN2147" s="99"/>
      <c r="CO2147" s="99"/>
      <c r="CP2147" s="99"/>
      <c r="CQ2147" s="99"/>
      <c r="CR2147" s="99"/>
      <c r="CS2147" s="99"/>
      <c r="CT2147" s="99"/>
      <c r="CU2147" s="99"/>
      <c r="CV2147" s="99"/>
      <c r="CW2147" s="99"/>
      <c r="CX2147" s="99"/>
      <c r="CY2147" s="99"/>
      <c r="CZ2147" s="99"/>
      <c r="DA2147" s="99"/>
      <c r="DB2147" s="99"/>
      <c r="DC2147" s="99"/>
      <c r="DD2147" s="99"/>
      <c r="DE2147" s="99"/>
      <c r="DF2147" s="99"/>
      <c r="DG2147" s="99"/>
      <c r="DH2147" s="99"/>
      <c r="DI2147" s="99"/>
      <c r="DJ2147" s="99"/>
      <c r="DK2147" s="99"/>
      <c r="DL2147" s="99"/>
      <c r="DM2147" s="99"/>
      <c r="DN2147" s="99"/>
      <c r="DO2147" s="99"/>
      <c r="DP2147" s="99"/>
      <c r="DQ2147" s="99"/>
      <c r="DR2147" s="99"/>
      <c r="DS2147" s="99"/>
      <c r="DT2147" s="99"/>
      <c r="DU2147" s="99"/>
      <c r="DV2147" s="99"/>
      <c r="DW2147" s="99"/>
      <c r="DX2147" s="99"/>
      <c r="DY2147" s="99"/>
      <c r="DZ2147" s="99"/>
      <c r="EA2147" s="99"/>
      <c r="EB2147" s="99"/>
      <c r="EC2147" s="99"/>
      <c r="ED2147" s="99"/>
      <c r="EE2147" s="99"/>
      <c r="EF2147" s="99"/>
      <c r="EG2147" s="99"/>
      <c r="EH2147" s="99"/>
      <c r="EI2147" s="99"/>
      <c r="EJ2147" s="99"/>
      <c r="EK2147" s="99"/>
      <c r="EL2147" s="99"/>
      <c r="EM2147" s="99"/>
      <c r="EN2147" s="99"/>
      <c r="EO2147" s="99"/>
      <c r="EP2147" s="99"/>
      <c r="EQ2147" s="99"/>
      <c r="ER2147" s="99"/>
      <c r="ES2147" s="99"/>
      <c r="ET2147" s="99"/>
      <c r="EU2147" s="99"/>
      <c r="EV2147" s="99"/>
      <c r="EW2147" s="99"/>
      <c r="EX2147" s="99"/>
      <c r="EY2147" s="99"/>
      <c r="EZ2147" s="99"/>
      <c r="FA2147" s="99"/>
      <c r="FB2147" s="99"/>
      <c r="FC2147" s="99"/>
      <c r="FD2147" s="99"/>
      <c r="FE2147" s="99"/>
      <c r="FF2147" s="99"/>
      <c r="FG2147" s="99"/>
      <c r="FH2147" s="99"/>
      <c r="FI2147" s="99"/>
      <c r="FJ2147" s="99"/>
      <c r="FK2147" s="99"/>
      <c r="FL2147" s="99"/>
      <c r="FM2147" s="99"/>
      <c r="FN2147" s="99"/>
      <c r="FO2147" s="99"/>
      <c r="FP2147" s="99"/>
      <c r="FQ2147" s="99"/>
      <c r="FR2147" s="99"/>
      <c r="FS2147" s="99"/>
      <c r="FT2147" s="99"/>
      <c r="FU2147" s="99"/>
      <c r="FV2147" s="99"/>
      <c r="FW2147" s="99"/>
      <c r="FX2147" s="99"/>
      <c r="FY2147" s="99"/>
      <c r="FZ2147" s="99"/>
      <c r="GA2147" s="99"/>
      <c r="GB2147" s="99"/>
      <c r="GC2147" s="99"/>
      <c r="GD2147" s="99"/>
      <c r="GE2147" s="99"/>
      <c r="GF2147" s="99"/>
      <c r="GG2147" s="99"/>
      <c r="GH2147" s="99"/>
      <c r="GI2147" s="99"/>
      <c r="GJ2147" s="99"/>
      <c r="GK2147" s="99"/>
      <c r="GL2147" s="99"/>
      <c r="GM2147" s="99"/>
      <c r="GN2147" s="99"/>
      <c r="GO2147" s="99"/>
      <c r="GP2147" s="99"/>
      <c r="GQ2147" s="99"/>
      <c r="GR2147" s="99"/>
      <c r="GS2147" s="99"/>
      <c r="GT2147" s="99"/>
      <c r="GU2147" s="99"/>
      <c r="GV2147" s="99"/>
      <c r="GW2147" s="99"/>
      <c r="GX2147" s="99"/>
      <c r="GY2147" s="99"/>
      <c r="GZ2147" s="99"/>
      <c r="HA2147" s="99"/>
      <c r="HB2147" s="99"/>
      <c r="HC2147" s="99"/>
      <c r="HD2147" s="99"/>
      <c r="HE2147" s="99"/>
      <c r="HF2147" s="99"/>
      <c r="HG2147" s="99"/>
      <c r="HH2147" s="99"/>
      <c r="HI2147" s="99"/>
      <c r="HJ2147" s="99"/>
      <c r="HK2147" s="99"/>
      <c r="HL2147" s="99"/>
      <c r="HM2147" s="99"/>
      <c r="HN2147" s="99"/>
      <c r="HO2147" s="99"/>
      <c r="HP2147" s="99"/>
      <c r="HQ2147" s="99"/>
      <c r="HR2147" s="99"/>
      <c r="HS2147" s="99"/>
      <c r="HT2147" s="99"/>
      <c r="HU2147" s="99"/>
      <c r="HV2147" s="99"/>
      <c r="HW2147" s="99"/>
      <c r="HX2147" s="99"/>
      <c r="HY2147" s="99"/>
      <c r="HZ2147" s="99"/>
      <c r="IA2147" s="99"/>
      <c r="IB2147" s="99"/>
      <c r="IC2147" s="99"/>
      <c r="ID2147" s="99"/>
      <c r="IE2147" s="99"/>
      <c r="IF2147" s="99"/>
      <c r="IG2147" s="99"/>
      <c r="IH2147" s="99"/>
      <c r="II2147" s="99"/>
      <c r="IJ2147" s="99"/>
      <c r="IK2147" s="99"/>
      <c r="IL2147" s="99"/>
      <c r="IM2147" s="99"/>
      <c r="IN2147" s="99"/>
      <c r="IO2147" s="99"/>
      <c r="IP2147" s="99"/>
      <c r="IQ2147" s="99"/>
      <c r="IR2147" s="99"/>
      <c r="IS2147" s="99"/>
      <c r="IT2147" s="99"/>
      <c r="IU2147" s="99"/>
      <c r="IV2147" s="99"/>
    </row>
    <row r="2148" spans="1:256" s="106" customFormat="1" ht="12.75">
      <c r="A2148" s="100"/>
      <c r="B2148" s="107">
        <f>+B2109</f>
        <v>2566520</v>
      </c>
      <c r="C2148" s="102" t="s">
        <v>103</v>
      </c>
      <c r="D2148" s="100" t="s">
        <v>106</v>
      </c>
      <c r="E2148" s="100"/>
      <c r="F2148" s="70"/>
      <c r="G2148" s="79"/>
      <c r="H2148" s="101">
        <f>H2147-B2148</f>
        <v>30876495</v>
      </c>
      <c r="I2148" s="103">
        <f>+B2148/M2148</f>
        <v>5703.377777777778</v>
      </c>
      <c r="J2148" s="104"/>
      <c r="K2148" s="33">
        <v>450</v>
      </c>
      <c r="L2148" s="15"/>
      <c r="M2148" s="33">
        <v>450</v>
      </c>
      <c r="N2148" s="99"/>
      <c r="O2148" s="99"/>
      <c r="P2148" s="99"/>
      <c r="Q2148" s="99"/>
      <c r="R2148" s="99"/>
      <c r="S2148" s="99"/>
      <c r="T2148" s="99"/>
      <c r="U2148" s="99"/>
      <c r="V2148" s="99"/>
      <c r="W2148" s="99"/>
      <c r="X2148" s="99"/>
      <c r="Y2148" s="99"/>
      <c r="Z2148" s="99"/>
      <c r="AA2148" s="99"/>
      <c r="AB2148" s="99"/>
      <c r="AC2148" s="99"/>
      <c r="AD2148" s="99"/>
      <c r="AE2148" s="99"/>
      <c r="AF2148" s="99"/>
      <c r="AG2148" s="99"/>
      <c r="AH2148" s="99"/>
      <c r="AI2148" s="99"/>
      <c r="AJ2148" s="99"/>
      <c r="AK2148" s="99"/>
      <c r="AL2148" s="99"/>
      <c r="AM2148" s="99"/>
      <c r="AN2148" s="99"/>
      <c r="AO2148" s="99"/>
      <c r="AP2148" s="99"/>
      <c r="AQ2148" s="99"/>
      <c r="AR2148" s="99"/>
      <c r="AS2148" s="99"/>
      <c r="AT2148" s="99"/>
      <c r="AU2148" s="99"/>
      <c r="AV2148" s="99"/>
      <c r="AW2148" s="99"/>
      <c r="AX2148" s="99"/>
      <c r="AY2148" s="99"/>
      <c r="AZ2148" s="99"/>
      <c r="BA2148" s="99"/>
      <c r="BB2148" s="99"/>
      <c r="BC2148" s="99"/>
      <c r="BD2148" s="99"/>
      <c r="BE2148" s="99"/>
      <c r="BF2148" s="99"/>
      <c r="BG2148" s="99"/>
      <c r="BH2148" s="99"/>
      <c r="BI2148" s="99"/>
      <c r="BJ2148" s="99"/>
      <c r="BK2148" s="99"/>
      <c r="BL2148" s="99"/>
      <c r="BM2148" s="99"/>
      <c r="BN2148" s="99"/>
      <c r="BO2148" s="99"/>
      <c r="BP2148" s="99"/>
      <c r="BQ2148" s="99"/>
      <c r="BR2148" s="99"/>
      <c r="BS2148" s="99"/>
      <c r="BT2148" s="99"/>
      <c r="BU2148" s="99"/>
      <c r="BV2148" s="99"/>
      <c r="BW2148" s="99"/>
      <c r="BX2148" s="99"/>
      <c r="BY2148" s="99"/>
      <c r="BZ2148" s="99"/>
      <c r="CA2148" s="99"/>
      <c r="CB2148" s="99"/>
      <c r="CC2148" s="99"/>
      <c r="CD2148" s="99"/>
      <c r="CE2148" s="99"/>
      <c r="CF2148" s="99"/>
      <c r="CG2148" s="99"/>
      <c r="CH2148" s="99"/>
      <c r="CI2148" s="99"/>
      <c r="CJ2148" s="99"/>
      <c r="CK2148" s="99"/>
      <c r="CL2148" s="99"/>
      <c r="CM2148" s="99"/>
      <c r="CN2148" s="99"/>
      <c r="CO2148" s="99"/>
      <c r="CP2148" s="99"/>
      <c r="CQ2148" s="99"/>
      <c r="CR2148" s="99"/>
      <c r="CS2148" s="99"/>
      <c r="CT2148" s="99"/>
      <c r="CU2148" s="99"/>
      <c r="CV2148" s="99"/>
      <c r="CW2148" s="99"/>
      <c r="CX2148" s="99"/>
      <c r="CY2148" s="99"/>
      <c r="CZ2148" s="99"/>
      <c r="DA2148" s="99"/>
      <c r="DB2148" s="99"/>
      <c r="DC2148" s="99"/>
      <c r="DD2148" s="99"/>
      <c r="DE2148" s="99"/>
      <c r="DF2148" s="99"/>
      <c r="DG2148" s="99"/>
      <c r="DH2148" s="99"/>
      <c r="DI2148" s="99"/>
      <c r="DJ2148" s="99"/>
      <c r="DK2148" s="99"/>
      <c r="DL2148" s="99"/>
      <c r="DM2148" s="99"/>
      <c r="DN2148" s="99"/>
      <c r="DO2148" s="99"/>
      <c r="DP2148" s="99"/>
      <c r="DQ2148" s="99"/>
      <c r="DR2148" s="99"/>
      <c r="DS2148" s="99"/>
      <c r="DT2148" s="99"/>
      <c r="DU2148" s="99"/>
      <c r="DV2148" s="99"/>
      <c r="DW2148" s="99"/>
      <c r="DX2148" s="99"/>
      <c r="DY2148" s="99"/>
      <c r="DZ2148" s="99"/>
      <c r="EA2148" s="99"/>
      <c r="EB2148" s="99"/>
      <c r="EC2148" s="99"/>
      <c r="ED2148" s="99"/>
      <c r="EE2148" s="99"/>
      <c r="EF2148" s="99"/>
      <c r="EG2148" s="99"/>
      <c r="EH2148" s="99"/>
      <c r="EI2148" s="99"/>
      <c r="EJ2148" s="99"/>
      <c r="EK2148" s="99"/>
      <c r="EL2148" s="99"/>
      <c r="EM2148" s="99"/>
      <c r="EN2148" s="99"/>
      <c r="EO2148" s="99"/>
      <c r="EP2148" s="99"/>
      <c r="EQ2148" s="99"/>
      <c r="ER2148" s="99"/>
      <c r="ES2148" s="99"/>
      <c r="ET2148" s="99"/>
      <c r="EU2148" s="99"/>
      <c r="EV2148" s="99"/>
      <c r="EW2148" s="99"/>
      <c r="EX2148" s="99"/>
      <c r="EY2148" s="99"/>
      <c r="EZ2148" s="99"/>
      <c r="FA2148" s="99"/>
      <c r="FB2148" s="99"/>
      <c r="FC2148" s="99"/>
      <c r="FD2148" s="99"/>
      <c r="FE2148" s="99"/>
      <c r="FF2148" s="99"/>
      <c r="FG2148" s="99"/>
      <c r="FH2148" s="99"/>
      <c r="FI2148" s="99"/>
      <c r="FJ2148" s="99"/>
      <c r="FK2148" s="99"/>
      <c r="FL2148" s="99"/>
      <c r="FM2148" s="99"/>
      <c r="FN2148" s="99"/>
      <c r="FO2148" s="99"/>
      <c r="FP2148" s="99"/>
      <c r="FQ2148" s="99"/>
      <c r="FR2148" s="99"/>
      <c r="FS2148" s="99"/>
      <c r="FT2148" s="99"/>
      <c r="FU2148" s="99"/>
      <c r="FV2148" s="99"/>
      <c r="FW2148" s="99"/>
      <c r="FX2148" s="99"/>
      <c r="FY2148" s="99"/>
      <c r="FZ2148" s="99"/>
      <c r="GA2148" s="99"/>
      <c r="GB2148" s="99"/>
      <c r="GC2148" s="99"/>
      <c r="GD2148" s="99"/>
      <c r="GE2148" s="99"/>
      <c r="GF2148" s="99"/>
      <c r="GG2148" s="99"/>
      <c r="GH2148" s="99"/>
      <c r="GI2148" s="99"/>
      <c r="GJ2148" s="99"/>
      <c r="GK2148" s="99"/>
      <c r="GL2148" s="99"/>
      <c r="GM2148" s="99"/>
      <c r="GN2148" s="99"/>
      <c r="GO2148" s="99"/>
      <c r="GP2148" s="99"/>
      <c r="GQ2148" s="99"/>
      <c r="GR2148" s="99"/>
      <c r="GS2148" s="99"/>
      <c r="GT2148" s="99"/>
      <c r="GU2148" s="99"/>
      <c r="GV2148" s="99"/>
      <c r="GW2148" s="99"/>
      <c r="GX2148" s="99"/>
      <c r="GY2148" s="99"/>
      <c r="GZ2148" s="99"/>
      <c r="HA2148" s="99"/>
      <c r="HB2148" s="99"/>
      <c r="HC2148" s="99"/>
      <c r="HD2148" s="99"/>
      <c r="HE2148" s="99"/>
      <c r="HF2148" s="99"/>
      <c r="HG2148" s="99"/>
      <c r="HH2148" s="99"/>
      <c r="HI2148" s="99"/>
      <c r="HJ2148" s="99"/>
      <c r="HK2148" s="99"/>
      <c r="HL2148" s="99"/>
      <c r="HM2148" s="99"/>
      <c r="HN2148" s="99"/>
      <c r="HO2148" s="99"/>
      <c r="HP2148" s="99"/>
      <c r="HQ2148" s="99"/>
      <c r="HR2148" s="99"/>
      <c r="HS2148" s="99"/>
      <c r="HT2148" s="99"/>
      <c r="HU2148" s="99"/>
      <c r="HV2148" s="99"/>
      <c r="HW2148" s="99"/>
      <c r="HX2148" s="99"/>
      <c r="HY2148" s="99"/>
      <c r="HZ2148" s="99"/>
      <c r="IA2148" s="99"/>
      <c r="IB2148" s="99"/>
      <c r="IC2148" s="99"/>
      <c r="ID2148" s="99"/>
      <c r="IE2148" s="99"/>
      <c r="IF2148" s="99"/>
      <c r="IG2148" s="99"/>
      <c r="IH2148" s="99"/>
      <c r="II2148" s="99"/>
      <c r="IJ2148" s="99"/>
      <c r="IK2148" s="99"/>
      <c r="IL2148" s="99"/>
      <c r="IM2148" s="99"/>
      <c r="IN2148" s="99"/>
      <c r="IO2148" s="99"/>
      <c r="IP2148" s="99"/>
      <c r="IQ2148" s="99"/>
      <c r="IR2148" s="99"/>
      <c r="IS2148" s="99"/>
      <c r="IT2148" s="99"/>
      <c r="IU2148" s="99"/>
      <c r="IV2148" s="99"/>
    </row>
    <row r="2149" spans="1:256" s="104" customFormat="1" ht="12.75">
      <c r="A2149" s="108"/>
      <c r="B2149" s="109">
        <f>SUM(B2141:B2148)</f>
        <v>-5707718</v>
      </c>
      <c r="C2149" s="108" t="s">
        <v>103</v>
      </c>
      <c r="D2149" s="108" t="s">
        <v>113</v>
      </c>
      <c r="E2149" s="108"/>
      <c r="F2149" s="85"/>
      <c r="G2149" s="110"/>
      <c r="H2149" s="109">
        <f>H2138-B2149</f>
        <v>30876495</v>
      </c>
      <c r="I2149" s="111">
        <f t="shared" si="90"/>
        <v>-12683.817777777778</v>
      </c>
      <c r="J2149" s="106"/>
      <c r="K2149" s="67">
        <v>450</v>
      </c>
      <c r="L2149" s="63"/>
      <c r="M2149" s="67">
        <v>450</v>
      </c>
      <c r="N2149" s="98"/>
      <c r="O2149" s="98"/>
      <c r="P2149" s="98"/>
      <c r="Q2149" s="98"/>
      <c r="R2149" s="98"/>
      <c r="S2149" s="98"/>
      <c r="T2149" s="98"/>
      <c r="U2149" s="98"/>
      <c r="V2149" s="98"/>
      <c r="W2149" s="98"/>
      <c r="X2149" s="98"/>
      <c r="Y2149" s="98"/>
      <c r="Z2149" s="98"/>
      <c r="AA2149" s="98"/>
      <c r="AB2149" s="98"/>
      <c r="AC2149" s="98"/>
      <c r="AD2149" s="98"/>
      <c r="AE2149" s="98"/>
      <c r="AF2149" s="98"/>
      <c r="AG2149" s="98"/>
      <c r="AH2149" s="98"/>
      <c r="AI2149" s="98"/>
      <c r="AJ2149" s="98"/>
      <c r="AK2149" s="98"/>
      <c r="AL2149" s="98"/>
      <c r="AM2149" s="98"/>
      <c r="AN2149" s="98"/>
      <c r="AO2149" s="98"/>
      <c r="AP2149" s="98"/>
      <c r="AQ2149" s="98"/>
      <c r="AR2149" s="98"/>
      <c r="AS2149" s="98"/>
      <c r="AT2149" s="98"/>
      <c r="AU2149" s="98"/>
      <c r="AV2149" s="98"/>
      <c r="AW2149" s="98"/>
      <c r="AX2149" s="98"/>
      <c r="AY2149" s="98"/>
      <c r="AZ2149" s="98"/>
      <c r="BA2149" s="98"/>
      <c r="BB2149" s="98"/>
      <c r="BC2149" s="98"/>
      <c r="BD2149" s="98"/>
      <c r="BE2149" s="98"/>
      <c r="BF2149" s="98"/>
      <c r="BG2149" s="98"/>
      <c r="BH2149" s="98"/>
      <c r="BI2149" s="98"/>
      <c r="BJ2149" s="98"/>
      <c r="BK2149" s="98"/>
      <c r="BL2149" s="98"/>
      <c r="BM2149" s="98"/>
      <c r="BN2149" s="98"/>
      <c r="BO2149" s="98"/>
      <c r="BP2149" s="98"/>
      <c r="BQ2149" s="98"/>
      <c r="BR2149" s="98"/>
      <c r="BS2149" s="98"/>
      <c r="BT2149" s="98"/>
      <c r="BU2149" s="98"/>
      <c r="BV2149" s="98"/>
      <c r="BW2149" s="98"/>
      <c r="BX2149" s="98"/>
      <c r="BY2149" s="98"/>
      <c r="BZ2149" s="98"/>
      <c r="CA2149" s="98"/>
      <c r="CB2149" s="98"/>
      <c r="CC2149" s="98"/>
      <c r="CD2149" s="98"/>
      <c r="CE2149" s="98"/>
      <c r="CF2149" s="98"/>
      <c r="CG2149" s="98"/>
      <c r="CH2149" s="98"/>
      <c r="CI2149" s="98"/>
      <c r="CJ2149" s="98"/>
      <c r="CK2149" s="98"/>
      <c r="CL2149" s="98"/>
      <c r="CM2149" s="98"/>
      <c r="CN2149" s="98"/>
      <c r="CO2149" s="98"/>
      <c r="CP2149" s="98"/>
      <c r="CQ2149" s="98"/>
      <c r="CR2149" s="98"/>
      <c r="CS2149" s="98"/>
      <c r="CT2149" s="98"/>
      <c r="CU2149" s="98"/>
      <c r="CV2149" s="98"/>
      <c r="CW2149" s="98"/>
      <c r="CX2149" s="98"/>
      <c r="CY2149" s="98"/>
      <c r="CZ2149" s="98"/>
      <c r="DA2149" s="98"/>
      <c r="DB2149" s="98"/>
      <c r="DC2149" s="98"/>
      <c r="DD2149" s="98"/>
      <c r="DE2149" s="98"/>
      <c r="DF2149" s="98"/>
      <c r="DG2149" s="98"/>
      <c r="DH2149" s="98"/>
      <c r="DI2149" s="98"/>
      <c r="DJ2149" s="98"/>
      <c r="DK2149" s="98"/>
      <c r="DL2149" s="98"/>
      <c r="DM2149" s="98"/>
      <c r="DN2149" s="98"/>
      <c r="DO2149" s="98"/>
      <c r="DP2149" s="98"/>
      <c r="DQ2149" s="98"/>
      <c r="DR2149" s="98"/>
      <c r="DS2149" s="98"/>
      <c r="DT2149" s="98"/>
      <c r="DU2149" s="98"/>
      <c r="DV2149" s="98"/>
      <c r="DW2149" s="98"/>
      <c r="DX2149" s="98"/>
      <c r="DY2149" s="98"/>
      <c r="DZ2149" s="98"/>
      <c r="EA2149" s="98"/>
      <c r="EB2149" s="98"/>
      <c r="EC2149" s="98"/>
      <c r="ED2149" s="98"/>
      <c r="EE2149" s="98"/>
      <c r="EF2149" s="98"/>
      <c r="EG2149" s="98"/>
      <c r="EH2149" s="98"/>
      <c r="EI2149" s="98"/>
      <c r="EJ2149" s="98"/>
      <c r="EK2149" s="98"/>
      <c r="EL2149" s="98"/>
      <c r="EM2149" s="98"/>
      <c r="EN2149" s="98"/>
      <c r="EO2149" s="98"/>
      <c r="EP2149" s="98"/>
      <c r="EQ2149" s="98"/>
      <c r="ER2149" s="98"/>
      <c r="ES2149" s="98"/>
      <c r="ET2149" s="98"/>
      <c r="EU2149" s="98"/>
      <c r="EV2149" s="98"/>
      <c r="EW2149" s="98"/>
      <c r="EX2149" s="98"/>
      <c r="EY2149" s="98"/>
      <c r="EZ2149" s="98"/>
      <c r="FA2149" s="98"/>
      <c r="FB2149" s="98"/>
      <c r="FC2149" s="98"/>
      <c r="FD2149" s="98"/>
      <c r="FE2149" s="98"/>
      <c r="FF2149" s="98"/>
      <c r="FG2149" s="98"/>
      <c r="FH2149" s="98"/>
      <c r="FI2149" s="98"/>
      <c r="FJ2149" s="98"/>
      <c r="FK2149" s="98"/>
      <c r="FL2149" s="98"/>
      <c r="FM2149" s="98"/>
      <c r="FN2149" s="98"/>
      <c r="FO2149" s="98"/>
      <c r="FP2149" s="98"/>
      <c r="FQ2149" s="98"/>
      <c r="FR2149" s="98"/>
      <c r="FS2149" s="98"/>
      <c r="FT2149" s="98"/>
      <c r="FU2149" s="98"/>
      <c r="FV2149" s="98"/>
      <c r="FW2149" s="98"/>
      <c r="FX2149" s="98"/>
      <c r="FY2149" s="98"/>
      <c r="FZ2149" s="98"/>
      <c r="GA2149" s="98"/>
      <c r="GB2149" s="98"/>
      <c r="GC2149" s="98"/>
      <c r="GD2149" s="98"/>
      <c r="GE2149" s="98"/>
      <c r="GF2149" s="98"/>
      <c r="GG2149" s="98"/>
      <c r="GH2149" s="98"/>
      <c r="GI2149" s="98"/>
      <c r="GJ2149" s="98"/>
      <c r="GK2149" s="98"/>
      <c r="GL2149" s="98"/>
      <c r="GM2149" s="98"/>
      <c r="GN2149" s="98"/>
      <c r="GO2149" s="98"/>
      <c r="GP2149" s="98"/>
      <c r="GQ2149" s="98"/>
      <c r="GR2149" s="98"/>
      <c r="GS2149" s="98"/>
      <c r="GT2149" s="98"/>
      <c r="GU2149" s="98"/>
      <c r="GV2149" s="98"/>
      <c r="GW2149" s="98"/>
      <c r="GX2149" s="98"/>
      <c r="GY2149" s="98"/>
      <c r="GZ2149" s="98"/>
      <c r="HA2149" s="98"/>
      <c r="HB2149" s="98"/>
      <c r="HC2149" s="98"/>
      <c r="HD2149" s="98"/>
      <c r="HE2149" s="98"/>
      <c r="HF2149" s="98"/>
      <c r="HG2149" s="98"/>
      <c r="HH2149" s="98"/>
      <c r="HI2149" s="98"/>
      <c r="HJ2149" s="98"/>
      <c r="HK2149" s="98"/>
      <c r="HL2149" s="98"/>
      <c r="HM2149" s="98"/>
      <c r="HN2149" s="98"/>
      <c r="HO2149" s="98"/>
      <c r="HP2149" s="98"/>
      <c r="HQ2149" s="98"/>
      <c r="HR2149" s="98"/>
      <c r="HS2149" s="98"/>
      <c r="HT2149" s="98"/>
      <c r="HU2149" s="98"/>
      <c r="HV2149" s="98"/>
      <c r="HW2149" s="98"/>
      <c r="HX2149" s="98"/>
      <c r="HY2149" s="98"/>
      <c r="HZ2149" s="98"/>
      <c r="IA2149" s="98"/>
      <c r="IB2149" s="98"/>
      <c r="IC2149" s="98"/>
      <c r="ID2149" s="98"/>
      <c r="IE2149" s="98"/>
      <c r="IF2149" s="98"/>
      <c r="IG2149" s="98"/>
      <c r="IH2149" s="98"/>
      <c r="II2149" s="98"/>
      <c r="IJ2149" s="98"/>
      <c r="IK2149" s="98"/>
      <c r="IL2149" s="98"/>
      <c r="IM2149" s="98"/>
      <c r="IN2149" s="98"/>
      <c r="IO2149" s="98"/>
      <c r="IP2149" s="98"/>
      <c r="IQ2149" s="98"/>
      <c r="IR2149" s="98"/>
      <c r="IS2149" s="98"/>
      <c r="IT2149" s="98"/>
      <c r="IU2149" s="98"/>
      <c r="IV2149" s="98"/>
    </row>
    <row r="2150" spans="8:13" ht="12.75">
      <c r="H2150" s="95"/>
      <c r="I2150" s="22"/>
      <c r="M2150" s="2"/>
    </row>
    <row r="2151" spans="8:13" ht="12.75">
      <c r="H2151" s="95"/>
      <c r="I2151" s="22"/>
      <c r="M2151" s="2"/>
    </row>
    <row r="2152" spans="1:13" s="245" customFormat="1" ht="12.75">
      <c r="A2152" s="102"/>
      <c r="B2152" s="101"/>
      <c r="C2152" s="102"/>
      <c r="D2152" s="102"/>
      <c r="E2152" s="102"/>
      <c r="F2152" s="243"/>
      <c r="G2152" s="244"/>
      <c r="H2152" s="101"/>
      <c r="I2152" s="103"/>
      <c r="K2152" s="105"/>
      <c r="M2152" s="105"/>
    </row>
    <row r="2153" spans="1:13" s="245" customFormat="1" ht="12.75">
      <c r="A2153" s="102"/>
      <c r="B2153" s="101"/>
      <c r="C2153" s="102"/>
      <c r="D2153" s="102"/>
      <c r="E2153" s="102"/>
      <c r="F2153" s="243"/>
      <c r="G2153" s="244"/>
      <c r="H2153" s="101"/>
      <c r="I2153" s="103"/>
      <c r="K2153" s="105"/>
      <c r="M2153" s="105"/>
    </row>
    <row r="2154" spans="1:13" s="256" customFormat="1" ht="12.75">
      <c r="A2154" s="246"/>
      <c r="B2154" s="247">
        <v>-2133388</v>
      </c>
      <c r="C2154" s="248" t="s">
        <v>222</v>
      </c>
      <c r="D2154" s="246" t="s">
        <v>229</v>
      </c>
      <c r="E2154" s="246"/>
      <c r="F2154" s="249"/>
      <c r="G2154" s="250"/>
      <c r="H2154" s="251">
        <f>H2152-B2154</f>
        <v>2133388</v>
      </c>
      <c r="I2154" s="252">
        <f>+B2154/M2154</f>
        <v>-4848.609090909091</v>
      </c>
      <c r="J2154" s="253"/>
      <c r="K2154" s="254">
        <v>440</v>
      </c>
      <c r="L2154" s="255"/>
      <c r="M2154" s="254">
        <v>440</v>
      </c>
    </row>
    <row r="2155" spans="1:13" s="256" customFormat="1" ht="12.75">
      <c r="A2155" s="246"/>
      <c r="B2155" s="247">
        <v>704515</v>
      </c>
      <c r="C2155" s="248" t="s">
        <v>222</v>
      </c>
      <c r="D2155" s="246" t="s">
        <v>105</v>
      </c>
      <c r="E2155" s="246"/>
      <c r="F2155" s="249"/>
      <c r="G2155" s="250"/>
      <c r="H2155" s="251">
        <f>H2154-B2155</f>
        <v>1428873</v>
      </c>
      <c r="I2155" s="252">
        <f>+B2155/M2155</f>
        <v>1601.1704545454545</v>
      </c>
      <c r="J2155" s="253"/>
      <c r="K2155" s="254">
        <v>440</v>
      </c>
      <c r="L2155" s="255"/>
      <c r="M2155" s="254">
        <v>440</v>
      </c>
    </row>
    <row r="2156" spans="1:13" s="256" customFormat="1" ht="12.75">
      <c r="A2156" s="246"/>
      <c r="B2156" s="247">
        <f>+B2110</f>
        <v>875535</v>
      </c>
      <c r="C2156" s="248" t="s">
        <v>222</v>
      </c>
      <c r="D2156" s="246" t="s">
        <v>106</v>
      </c>
      <c r="E2156" s="246"/>
      <c r="F2156" s="249"/>
      <c r="G2156" s="250"/>
      <c r="H2156" s="251">
        <f>H2155-B2156</f>
        <v>553338</v>
      </c>
      <c r="I2156" s="252">
        <f>+B2156/M2156</f>
        <v>1945.6333333333334</v>
      </c>
      <c r="J2156" s="253"/>
      <c r="K2156" s="254">
        <v>450</v>
      </c>
      <c r="L2156" s="255"/>
      <c r="M2156" s="254">
        <v>450</v>
      </c>
    </row>
    <row r="2157" spans="1:13" s="253" customFormat="1" ht="12.75">
      <c r="A2157" s="257"/>
      <c r="B2157" s="258">
        <f>SUM(B2154:B2156)</f>
        <v>-553338</v>
      </c>
      <c r="C2157" s="257" t="s">
        <v>222</v>
      </c>
      <c r="D2157" s="257" t="s">
        <v>113</v>
      </c>
      <c r="E2157" s="257"/>
      <c r="F2157" s="259"/>
      <c r="G2157" s="260"/>
      <c r="H2157" s="258">
        <f>H2155-B2157</f>
        <v>1982211</v>
      </c>
      <c r="I2157" s="261">
        <f>+B2157/M2157</f>
        <v>-1229.64</v>
      </c>
      <c r="J2157" s="256"/>
      <c r="K2157" s="262">
        <v>450</v>
      </c>
      <c r="L2157" s="256"/>
      <c r="M2157" s="262">
        <v>450</v>
      </c>
    </row>
    <row r="2158" spans="1:13" s="116" customFormat="1" ht="12.75">
      <c r="A2158" s="112"/>
      <c r="B2158" s="113"/>
      <c r="C2158" s="112"/>
      <c r="D2158" s="112"/>
      <c r="E2158" s="112"/>
      <c r="F2158" s="86"/>
      <c r="G2158" s="115"/>
      <c r="H2158" s="113"/>
      <c r="I2158" s="114"/>
      <c r="K2158" s="33"/>
      <c r="L2158" s="15"/>
      <c r="M2158" s="33"/>
    </row>
    <row r="2159" spans="1:13" s="116" customFormat="1" ht="12.75" hidden="1">
      <c r="A2159" s="112"/>
      <c r="B2159" s="113"/>
      <c r="C2159" s="112"/>
      <c r="D2159" s="112"/>
      <c r="E2159" s="112"/>
      <c r="F2159" s="86"/>
      <c r="G2159" s="115"/>
      <c r="H2159" s="113"/>
      <c r="I2159" s="114"/>
      <c r="K2159" s="33"/>
      <c r="L2159" s="15"/>
      <c r="M2159" s="33"/>
    </row>
    <row r="2160" spans="1:13" s="116" customFormat="1" ht="12.75" hidden="1">
      <c r="A2160" s="112"/>
      <c r="B2160" s="113"/>
      <c r="C2160" s="112"/>
      <c r="D2160" s="112"/>
      <c r="E2160" s="112"/>
      <c r="F2160" s="86"/>
      <c r="G2160" s="115"/>
      <c r="H2160" s="113"/>
      <c r="I2160" s="114"/>
      <c r="K2160" s="33"/>
      <c r="L2160" s="15"/>
      <c r="M2160" s="33"/>
    </row>
    <row r="2161" spans="2:13" ht="12.75" hidden="1">
      <c r="B2161" s="7"/>
      <c r="H2161" s="113"/>
      <c r="I2161" s="22">
        <f aca="true" t="shared" si="92" ref="I2161:I2224">+B2161/M2161</f>
        <v>0</v>
      </c>
      <c r="M2161" s="2">
        <v>500</v>
      </c>
    </row>
    <row r="2162" spans="2:13" ht="12.75" hidden="1">
      <c r="B2162" s="7"/>
      <c r="H2162" s="113"/>
      <c r="I2162" s="22">
        <f t="shared" si="92"/>
        <v>0</v>
      </c>
      <c r="M2162" s="2">
        <v>500</v>
      </c>
    </row>
    <row r="2163" spans="2:13" ht="12.75" hidden="1">
      <c r="B2163" s="7"/>
      <c r="H2163" s="5">
        <f aca="true" t="shared" si="93" ref="H2163:H2226">H2162-B2163</f>
        <v>0</v>
      </c>
      <c r="I2163" s="22">
        <f t="shared" si="92"/>
        <v>0</v>
      </c>
      <c r="M2163" s="2">
        <v>500</v>
      </c>
    </row>
    <row r="2164" spans="2:13" ht="12.75" hidden="1">
      <c r="B2164" s="7"/>
      <c r="H2164" s="5">
        <f t="shared" si="93"/>
        <v>0</v>
      </c>
      <c r="I2164" s="22">
        <f t="shared" si="92"/>
        <v>0</v>
      </c>
      <c r="M2164" s="2">
        <v>500</v>
      </c>
    </row>
    <row r="2165" spans="2:13" ht="12.75" hidden="1">
      <c r="B2165" s="7"/>
      <c r="H2165" s="5">
        <f t="shared" si="93"/>
        <v>0</v>
      </c>
      <c r="I2165" s="22">
        <f t="shared" si="92"/>
        <v>0</v>
      </c>
      <c r="M2165" s="2">
        <v>500</v>
      </c>
    </row>
    <row r="2166" spans="2:13" ht="12.75" hidden="1">
      <c r="B2166" s="7"/>
      <c r="H2166" s="5">
        <f t="shared" si="93"/>
        <v>0</v>
      </c>
      <c r="I2166" s="22">
        <f t="shared" si="92"/>
        <v>0</v>
      </c>
      <c r="M2166" s="2">
        <v>500</v>
      </c>
    </row>
    <row r="2167" spans="2:13" ht="12.75" hidden="1">
      <c r="B2167" s="7"/>
      <c r="H2167" s="5">
        <f t="shared" si="93"/>
        <v>0</v>
      </c>
      <c r="I2167" s="22">
        <f t="shared" si="92"/>
        <v>0</v>
      </c>
      <c r="M2167" s="2">
        <v>500</v>
      </c>
    </row>
    <row r="2168" spans="2:13" ht="12.75" hidden="1">
      <c r="B2168" s="7"/>
      <c r="H2168" s="5">
        <f t="shared" si="93"/>
        <v>0</v>
      </c>
      <c r="I2168" s="22">
        <f t="shared" si="92"/>
        <v>0</v>
      </c>
      <c r="M2168" s="2">
        <v>500</v>
      </c>
    </row>
    <row r="2169" spans="2:13" ht="12.75" hidden="1">
      <c r="B2169" s="7"/>
      <c r="H2169" s="5">
        <f t="shared" si="93"/>
        <v>0</v>
      </c>
      <c r="I2169" s="22">
        <f t="shared" si="92"/>
        <v>0</v>
      </c>
      <c r="M2169" s="2">
        <v>500</v>
      </c>
    </row>
    <row r="2170" spans="2:13" ht="12.75" hidden="1">
      <c r="B2170" s="7"/>
      <c r="H2170" s="5">
        <f t="shared" si="93"/>
        <v>0</v>
      </c>
      <c r="I2170" s="22">
        <f t="shared" si="92"/>
        <v>0</v>
      </c>
      <c r="M2170" s="2">
        <v>500</v>
      </c>
    </row>
    <row r="2171" spans="2:13" ht="12.75" hidden="1">
      <c r="B2171" s="7"/>
      <c r="H2171" s="5">
        <f t="shared" si="93"/>
        <v>0</v>
      </c>
      <c r="I2171" s="22">
        <f t="shared" si="92"/>
        <v>0</v>
      </c>
      <c r="M2171" s="2">
        <v>500</v>
      </c>
    </row>
    <row r="2172" spans="2:13" ht="12.75" hidden="1">
      <c r="B2172" s="7"/>
      <c r="H2172" s="5">
        <f t="shared" si="93"/>
        <v>0</v>
      </c>
      <c r="I2172" s="22">
        <f t="shared" si="92"/>
        <v>0</v>
      </c>
      <c r="M2172" s="2">
        <v>500</v>
      </c>
    </row>
    <row r="2173" spans="2:13" ht="12.75" hidden="1">
      <c r="B2173" s="7"/>
      <c r="H2173" s="5">
        <f t="shared" si="93"/>
        <v>0</v>
      </c>
      <c r="I2173" s="22">
        <f t="shared" si="92"/>
        <v>0</v>
      </c>
      <c r="M2173" s="2">
        <v>500</v>
      </c>
    </row>
    <row r="2174" spans="2:13" ht="12.75" hidden="1">
      <c r="B2174" s="7"/>
      <c r="H2174" s="5">
        <f t="shared" si="93"/>
        <v>0</v>
      </c>
      <c r="I2174" s="22">
        <f t="shared" si="92"/>
        <v>0</v>
      </c>
      <c r="M2174" s="2">
        <v>500</v>
      </c>
    </row>
    <row r="2175" spans="8:13" ht="12.75" hidden="1">
      <c r="H2175" s="5">
        <f t="shared" si="93"/>
        <v>0</v>
      </c>
      <c r="I2175" s="22">
        <f t="shared" si="92"/>
        <v>0</v>
      </c>
      <c r="M2175" s="2">
        <v>500</v>
      </c>
    </row>
    <row r="2176" spans="2:13" ht="12.75" hidden="1">
      <c r="B2176" s="6"/>
      <c r="H2176" s="5">
        <f t="shared" si="93"/>
        <v>0</v>
      </c>
      <c r="I2176" s="22">
        <f t="shared" si="92"/>
        <v>0</v>
      </c>
      <c r="M2176" s="2">
        <v>500</v>
      </c>
    </row>
    <row r="2177" spans="8:13" ht="12.75" hidden="1">
      <c r="H2177" s="5">
        <f t="shared" si="93"/>
        <v>0</v>
      </c>
      <c r="I2177" s="22">
        <f t="shared" si="92"/>
        <v>0</v>
      </c>
      <c r="M2177" s="2">
        <v>500</v>
      </c>
    </row>
    <row r="2178" spans="8:13" ht="12.75" hidden="1">
      <c r="H2178" s="5">
        <f t="shared" si="93"/>
        <v>0</v>
      </c>
      <c r="I2178" s="22">
        <f t="shared" si="92"/>
        <v>0</v>
      </c>
      <c r="M2178" s="2">
        <v>500</v>
      </c>
    </row>
    <row r="2179" spans="8:13" ht="12.75" hidden="1">
      <c r="H2179" s="5">
        <f t="shared" si="93"/>
        <v>0</v>
      </c>
      <c r="I2179" s="22">
        <f t="shared" si="92"/>
        <v>0</v>
      </c>
      <c r="M2179" s="2">
        <v>500</v>
      </c>
    </row>
    <row r="2180" spans="8:13" ht="12.75" hidden="1">
      <c r="H2180" s="5">
        <f t="shared" si="93"/>
        <v>0</v>
      </c>
      <c r="I2180" s="22">
        <f t="shared" si="92"/>
        <v>0</v>
      </c>
      <c r="M2180" s="2">
        <v>500</v>
      </c>
    </row>
    <row r="2181" spans="8:13" ht="12.75" hidden="1">
      <c r="H2181" s="5">
        <f t="shared" si="93"/>
        <v>0</v>
      </c>
      <c r="I2181" s="22">
        <f t="shared" si="92"/>
        <v>0</v>
      </c>
      <c r="M2181" s="2">
        <v>500</v>
      </c>
    </row>
    <row r="2182" spans="8:13" ht="12.75" hidden="1">
      <c r="H2182" s="5">
        <f t="shared" si="93"/>
        <v>0</v>
      </c>
      <c r="I2182" s="22">
        <f t="shared" si="92"/>
        <v>0</v>
      </c>
      <c r="M2182" s="2">
        <v>500</v>
      </c>
    </row>
    <row r="2183" spans="8:13" ht="12.75" hidden="1">
      <c r="H2183" s="5">
        <f t="shared" si="93"/>
        <v>0</v>
      </c>
      <c r="I2183" s="22">
        <f t="shared" si="92"/>
        <v>0</v>
      </c>
      <c r="M2183" s="2">
        <v>500</v>
      </c>
    </row>
    <row r="2184" spans="8:13" ht="12.75" hidden="1">
      <c r="H2184" s="5">
        <f t="shared" si="93"/>
        <v>0</v>
      </c>
      <c r="I2184" s="22">
        <f t="shared" si="92"/>
        <v>0</v>
      </c>
      <c r="M2184" s="2">
        <v>500</v>
      </c>
    </row>
    <row r="2185" spans="8:13" ht="12.75" hidden="1">
      <c r="H2185" s="5">
        <f t="shared" si="93"/>
        <v>0</v>
      </c>
      <c r="I2185" s="22">
        <f t="shared" si="92"/>
        <v>0</v>
      </c>
      <c r="M2185" s="2">
        <v>500</v>
      </c>
    </row>
    <row r="2186" spans="8:13" ht="12.75" hidden="1">
      <c r="H2186" s="5">
        <f t="shared" si="93"/>
        <v>0</v>
      </c>
      <c r="I2186" s="22">
        <f t="shared" si="92"/>
        <v>0</v>
      </c>
      <c r="M2186" s="2">
        <v>500</v>
      </c>
    </row>
    <row r="2187" spans="8:13" ht="12.75" hidden="1">
      <c r="H2187" s="5">
        <f t="shared" si="93"/>
        <v>0</v>
      </c>
      <c r="I2187" s="22">
        <f t="shared" si="92"/>
        <v>0</v>
      </c>
      <c r="M2187" s="2">
        <v>500</v>
      </c>
    </row>
    <row r="2188" spans="8:13" ht="12.75" hidden="1">
      <c r="H2188" s="5">
        <f t="shared" si="93"/>
        <v>0</v>
      </c>
      <c r="I2188" s="22">
        <f t="shared" si="92"/>
        <v>0</v>
      </c>
      <c r="M2188" s="2">
        <v>500</v>
      </c>
    </row>
    <row r="2189" spans="8:13" ht="12.75" hidden="1">
      <c r="H2189" s="5">
        <f t="shared" si="93"/>
        <v>0</v>
      </c>
      <c r="I2189" s="22">
        <f t="shared" si="92"/>
        <v>0</v>
      </c>
      <c r="M2189" s="2">
        <v>500</v>
      </c>
    </row>
    <row r="2190" spans="8:13" ht="12.75" hidden="1">
      <c r="H2190" s="5">
        <f t="shared" si="93"/>
        <v>0</v>
      </c>
      <c r="I2190" s="22">
        <f t="shared" si="92"/>
        <v>0</v>
      </c>
      <c r="M2190" s="2">
        <v>500</v>
      </c>
    </row>
    <row r="2191" spans="8:13" ht="12.75" hidden="1">
      <c r="H2191" s="5">
        <f t="shared" si="93"/>
        <v>0</v>
      </c>
      <c r="I2191" s="22">
        <f t="shared" si="92"/>
        <v>0</v>
      </c>
      <c r="M2191" s="2">
        <v>500</v>
      </c>
    </row>
    <row r="2192" spans="8:13" ht="12.75" hidden="1">
      <c r="H2192" s="5">
        <f t="shared" si="93"/>
        <v>0</v>
      </c>
      <c r="I2192" s="22">
        <f t="shared" si="92"/>
        <v>0</v>
      </c>
      <c r="M2192" s="2">
        <v>500</v>
      </c>
    </row>
    <row r="2193" spans="8:13" ht="12.75" hidden="1">
      <c r="H2193" s="5">
        <f t="shared" si="93"/>
        <v>0</v>
      </c>
      <c r="I2193" s="22">
        <f t="shared" si="92"/>
        <v>0</v>
      </c>
      <c r="M2193" s="2">
        <v>500</v>
      </c>
    </row>
    <row r="2194" spans="8:13" ht="12.75" hidden="1">
      <c r="H2194" s="5">
        <f t="shared" si="93"/>
        <v>0</v>
      </c>
      <c r="I2194" s="22">
        <f t="shared" si="92"/>
        <v>0</v>
      </c>
      <c r="M2194" s="2">
        <v>500</v>
      </c>
    </row>
    <row r="2195" spans="8:13" ht="12.75" hidden="1">
      <c r="H2195" s="5">
        <f t="shared" si="93"/>
        <v>0</v>
      </c>
      <c r="I2195" s="22">
        <f t="shared" si="92"/>
        <v>0</v>
      </c>
      <c r="M2195" s="2">
        <v>500</v>
      </c>
    </row>
    <row r="2196" spans="8:13" ht="12.75" hidden="1">
      <c r="H2196" s="5">
        <f t="shared" si="93"/>
        <v>0</v>
      </c>
      <c r="I2196" s="22">
        <f t="shared" si="92"/>
        <v>0</v>
      </c>
      <c r="M2196" s="2">
        <v>500</v>
      </c>
    </row>
    <row r="2197" spans="8:13" ht="12.75" hidden="1">
      <c r="H2197" s="5">
        <f t="shared" si="93"/>
        <v>0</v>
      </c>
      <c r="I2197" s="22">
        <f t="shared" si="92"/>
        <v>0</v>
      </c>
      <c r="M2197" s="2">
        <v>500</v>
      </c>
    </row>
    <row r="2198" spans="8:13" ht="12.75" hidden="1">
      <c r="H2198" s="5">
        <f t="shared" si="93"/>
        <v>0</v>
      </c>
      <c r="I2198" s="22">
        <f t="shared" si="92"/>
        <v>0</v>
      </c>
      <c r="M2198" s="2">
        <v>500</v>
      </c>
    </row>
    <row r="2199" spans="8:13" ht="12.75" hidden="1">
      <c r="H2199" s="5">
        <f t="shared" si="93"/>
        <v>0</v>
      </c>
      <c r="I2199" s="22">
        <f t="shared" si="92"/>
        <v>0</v>
      </c>
      <c r="M2199" s="2">
        <v>500</v>
      </c>
    </row>
    <row r="2200" spans="8:13" ht="12.75" hidden="1">
      <c r="H2200" s="5">
        <f t="shared" si="93"/>
        <v>0</v>
      </c>
      <c r="I2200" s="22">
        <f t="shared" si="92"/>
        <v>0</v>
      </c>
      <c r="M2200" s="2">
        <v>500</v>
      </c>
    </row>
    <row r="2201" spans="8:13" ht="12.75" hidden="1">
      <c r="H2201" s="5">
        <f t="shared" si="93"/>
        <v>0</v>
      </c>
      <c r="I2201" s="22">
        <f t="shared" si="92"/>
        <v>0</v>
      </c>
      <c r="M2201" s="2">
        <v>500</v>
      </c>
    </row>
    <row r="2202" spans="8:13" ht="12.75" hidden="1">
      <c r="H2202" s="5">
        <f t="shared" si="93"/>
        <v>0</v>
      </c>
      <c r="I2202" s="22">
        <f t="shared" si="92"/>
        <v>0</v>
      </c>
      <c r="M2202" s="2">
        <v>500</v>
      </c>
    </row>
    <row r="2203" spans="8:13" ht="12.75" hidden="1">
      <c r="H2203" s="5">
        <f t="shared" si="93"/>
        <v>0</v>
      </c>
      <c r="I2203" s="22">
        <f t="shared" si="92"/>
        <v>0</v>
      </c>
      <c r="M2203" s="2">
        <v>500</v>
      </c>
    </row>
    <row r="2204" spans="8:13" ht="12.75" hidden="1">
      <c r="H2204" s="5">
        <f t="shared" si="93"/>
        <v>0</v>
      </c>
      <c r="I2204" s="22">
        <f t="shared" si="92"/>
        <v>0</v>
      </c>
      <c r="M2204" s="2">
        <v>500</v>
      </c>
    </row>
    <row r="2205" spans="8:13" ht="12.75" hidden="1">
      <c r="H2205" s="5">
        <f t="shared" si="93"/>
        <v>0</v>
      </c>
      <c r="I2205" s="22">
        <f t="shared" si="92"/>
        <v>0</v>
      </c>
      <c r="M2205" s="2">
        <v>500</v>
      </c>
    </row>
    <row r="2206" spans="8:13" ht="12.75" hidden="1">
      <c r="H2206" s="5">
        <f t="shared" si="93"/>
        <v>0</v>
      </c>
      <c r="I2206" s="22">
        <f t="shared" si="92"/>
        <v>0</v>
      </c>
      <c r="M2206" s="2">
        <v>500</v>
      </c>
    </row>
    <row r="2207" spans="8:13" ht="12.75" hidden="1">
      <c r="H2207" s="5">
        <f t="shared" si="93"/>
        <v>0</v>
      </c>
      <c r="I2207" s="22">
        <f t="shared" si="92"/>
        <v>0</v>
      </c>
      <c r="M2207" s="2">
        <v>500</v>
      </c>
    </row>
    <row r="2208" spans="8:13" ht="12.75" hidden="1">
      <c r="H2208" s="5">
        <f t="shared" si="93"/>
        <v>0</v>
      </c>
      <c r="I2208" s="22">
        <f t="shared" si="92"/>
        <v>0</v>
      </c>
      <c r="M2208" s="2">
        <v>500</v>
      </c>
    </row>
    <row r="2209" spans="8:13" ht="12.75" hidden="1">
      <c r="H2209" s="5">
        <f t="shared" si="93"/>
        <v>0</v>
      </c>
      <c r="I2209" s="22">
        <f t="shared" si="92"/>
        <v>0</v>
      </c>
      <c r="M2209" s="2">
        <v>500</v>
      </c>
    </row>
    <row r="2210" spans="8:13" ht="12.75" hidden="1">
      <c r="H2210" s="5">
        <f t="shared" si="93"/>
        <v>0</v>
      </c>
      <c r="I2210" s="22">
        <f t="shared" si="92"/>
        <v>0</v>
      </c>
      <c r="M2210" s="2">
        <v>500</v>
      </c>
    </row>
    <row r="2211" spans="8:13" ht="12.75" hidden="1">
      <c r="H2211" s="5">
        <f t="shared" si="93"/>
        <v>0</v>
      </c>
      <c r="I2211" s="22">
        <f t="shared" si="92"/>
        <v>0</v>
      </c>
      <c r="M2211" s="2">
        <v>500</v>
      </c>
    </row>
    <row r="2212" spans="8:13" ht="12.75" hidden="1">
      <c r="H2212" s="5">
        <f t="shared" si="93"/>
        <v>0</v>
      </c>
      <c r="I2212" s="22">
        <f t="shared" si="92"/>
        <v>0</v>
      </c>
      <c r="M2212" s="2">
        <v>500</v>
      </c>
    </row>
    <row r="2213" spans="8:13" ht="12.75" hidden="1">
      <c r="H2213" s="5">
        <f t="shared" si="93"/>
        <v>0</v>
      </c>
      <c r="I2213" s="22">
        <f t="shared" si="92"/>
        <v>0</v>
      </c>
      <c r="M2213" s="2">
        <v>500</v>
      </c>
    </row>
    <row r="2214" spans="8:13" ht="12.75" hidden="1">
      <c r="H2214" s="5">
        <f t="shared" si="93"/>
        <v>0</v>
      </c>
      <c r="I2214" s="22">
        <f t="shared" si="92"/>
        <v>0</v>
      </c>
      <c r="M2214" s="2">
        <v>500</v>
      </c>
    </row>
    <row r="2215" spans="8:13" ht="12.75" hidden="1">
      <c r="H2215" s="5">
        <f t="shared" si="93"/>
        <v>0</v>
      </c>
      <c r="I2215" s="22">
        <f t="shared" si="92"/>
        <v>0</v>
      </c>
      <c r="M2215" s="2">
        <v>500</v>
      </c>
    </row>
    <row r="2216" spans="8:13" ht="12.75" hidden="1">
      <c r="H2216" s="5">
        <f t="shared" si="93"/>
        <v>0</v>
      </c>
      <c r="I2216" s="22">
        <f t="shared" si="92"/>
        <v>0</v>
      </c>
      <c r="M2216" s="2">
        <v>500</v>
      </c>
    </row>
    <row r="2217" spans="8:13" ht="12.75" hidden="1">
      <c r="H2217" s="5">
        <f t="shared" si="93"/>
        <v>0</v>
      </c>
      <c r="I2217" s="22">
        <f t="shared" si="92"/>
        <v>0</v>
      </c>
      <c r="M2217" s="2">
        <v>500</v>
      </c>
    </row>
    <row r="2218" spans="8:13" ht="12.75" hidden="1">
      <c r="H2218" s="5">
        <f t="shared" si="93"/>
        <v>0</v>
      </c>
      <c r="I2218" s="22">
        <f t="shared" si="92"/>
        <v>0</v>
      </c>
      <c r="M2218" s="2">
        <v>500</v>
      </c>
    </row>
    <row r="2219" spans="8:13" ht="12.75" hidden="1">
      <c r="H2219" s="5">
        <f t="shared" si="93"/>
        <v>0</v>
      </c>
      <c r="I2219" s="22">
        <f t="shared" si="92"/>
        <v>0</v>
      </c>
      <c r="M2219" s="2">
        <v>500</v>
      </c>
    </row>
    <row r="2220" spans="8:13" ht="12.75" hidden="1">
      <c r="H2220" s="5">
        <f t="shared" si="93"/>
        <v>0</v>
      </c>
      <c r="I2220" s="22">
        <f t="shared" si="92"/>
        <v>0</v>
      </c>
      <c r="M2220" s="2">
        <v>500</v>
      </c>
    </row>
    <row r="2221" spans="8:13" ht="12.75" hidden="1">
      <c r="H2221" s="5">
        <f t="shared" si="93"/>
        <v>0</v>
      </c>
      <c r="I2221" s="22">
        <f t="shared" si="92"/>
        <v>0</v>
      </c>
      <c r="M2221" s="2">
        <v>500</v>
      </c>
    </row>
    <row r="2222" spans="8:13" ht="12.75" hidden="1">
      <c r="H2222" s="5">
        <f t="shared" si="93"/>
        <v>0</v>
      </c>
      <c r="I2222" s="22">
        <f t="shared" si="92"/>
        <v>0</v>
      </c>
      <c r="M2222" s="2">
        <v>500</v>
      </c>
    </row>
    <row r="2223" spans="8:13" ht="12.75" hidden="1">
      <c r="H2223" s="5">
        <f t="shared" si="93"/>
        <v>0</v>
      </c>
      <c r="I2223" s="22">
        <f t="shared" si="92"/>
        <v>0</v>
      </c>
      <c r="M2223" s="2">
        <v>500</v>
      </c>
    </row>
    <row r="2224" spans="8:13" ht="12.75" hidden="1">
      <c r="H2224" s="5">
        <f t="shared" si="93"/>
        <v>0</v>
      </c>
      <c r="I2224" s="22">
        <f t="shared" si="92"/>
        <v>0</v>
      </c>
      <c r="M2224" s="2">
        <v>500</v>
      </c>
    </row>
    <row r="2225" spans="8:13" ht="12.75" hidden="1">
      <c r="H2225" s="5">
        <f t="shared" si="93"/>
        <v>0</v>
      </c>
      <c r="I2225" s="22">
        <f aca="true" t="shared" si="94" ref="I2225:I2288">+B2225/M2225</f>
        <v>0</v>
      </c>
      <c r="M2225" s="2">
        <v>500</v>
      </c>
    </row>
    <row r="2226" spans="8:13" ht="12.75" hidden="1">
      <c r="H2226" s="5">
        <f t="shared" si="93"/>
        <v>0</v>
      </c>
      <c r="I2226" s="22">
        <f t="shared" si="94"/>
        <v>0</v>
      </c>
      <c r="M2226" s="2">
        <v>500</v>
      </c>
    </row>
    <row r="2227" spans="8:13" ht="12.75" hidden="1">
      <c r="H2227" s="5">
        <f aca="true" t="shared" si="95" ref="H2227:H2302">H2226-B2227</f>
        <v>0</v>
      </c>
      <c r="I2227" s="22">
        <f t="shared" si="94"/>
        <v>0</v>
      </c>
      <c r="M2227" s="2">
        <v>500</v>
      </c>
    </row>
    <row r="2228" spans="8:13" ht="12.75" hidden="1">
      <c r="H2228" s="5">
        <f t="shared" si="95"/>
        <v>0</v>
      </c>
      <c r="I2228" s="22">
        <f t="shared" si="94"/>
        <v>0</v>
      </c>
      <c r="M2228" s="2">
        <v>500</v>
      </c>
    </row>
    <row r="2229" spans="8:13" ht="12.75" hidden="1">
      <c r="H2229" s="5">
        <f t="shared" si="95"/>
        <v>0</v>
      </c>
      <c r="I2229" s="22">
        <f t="shared" si="94"/>
        <v>0</v>
      </c>
      <c r="M2229" s="2">
        <v>500</v>
      </c>
    </row>
    <row r="2230" spans="8:13" ht="12.75" hidden="1">
      <c r="H2230" s="5">
        <f t="shared" si="95"/>
        <v>0</v>
      </c>
      <c r="I2230" s="22">
        <f t="shared" si="94"/>
        <v>0</v>
      </c>
      <c r="M2230" s="2">
        <v>500</v>
      </c>
    </row>
    <row r="2231" spans="8:13" ht="12.75" hidden="1">
      <c r="H2231" s="5">
        <f t="shared" si="95"/>
        <v>0</v>
      </c>
      <c r="I2231" s="22">
        <f t="shared" si="94"/>
        <v>0</v>
      </c>
      <c r="M2231" s="2">
        <v>500</v>
      </c>
    </row>
    <row r="2232" spans="8:13" ht="12.75" hidden="1">
      <c r="H2232" s="5">
        <f t="shared" si="95"/>
        <v>0</v>
      </c>
      <c r="I2232" s="22">
        <f t="shared" si="94"/>
        <v>0</v>
      </c>
      <c r="M2232" s="2">
        <v>500</v>
      </c>
    </row>
    <row r="2233" spans="8:13" ht="12.75" hidden="1">
      <c r="H2233" s="5">
        <f t="shared" si="95"/>
        <v>0</v>
      </c>
      <c r="I2233" s="22">
        <f t="shared" si="94"/>
        <v>0</v>
      </c>
      <c r="M2233" s="2">
        <v>500</v>
      </c>
    </row>
    <row r="2234" spans="8:13" ht="12.75" hidden="1">
      <c r="H2234" s="5">
        <f t="shared" si="95"/>
        <v>0</v>
      </c>
      <c r="I2234" s="22">
        <f t="shared" si="94"/>
        <v>0</v>
      </c>
      <c r="M2234" s="2">
        <v>500</v>
      </c>
    </row>
    <row r="2235" spans="8:13" ht="12.75" hidden="1">
      <c r="H2235" s="5">
        <f t="shared" si="95"/>
        <v>0</v>
      </c>
      <c r="I2235" s="22">
        <f t="shared" si="94"/>
        <v>0</v>
      </c>
      <c r="M2235" s="2">
        <v>500</v>
      </c>
    </row>
    <row r="2236" spans="8:13" ht="12.75" hidden="1">
      <c r="H2236" s="5">
        <f t="shared" si="95"/>
        <v>0</v>
      </c>
      <c r="I2236" s="22">
        <f t="shared" si="94"/>
        <v>0</v>
      </c>
      <c r="M2236" s="2">
        <v>500</v>
      </c>
    </row>
    <row r="2237" spans="8:13" ht="12.75" hidden="1">
      <c r="H2237" s="5">
        <f t="shared" si="95"/>
        <v>0</v>
      </c>
      <c r="I2237" s="22">
        <f t="shared" si="94"/>
        <v>0</v>
      </c>
      <c r="M2237" s="2">
        <v>500</v>
      </c>
    </row>
    <row r="2238" spans="8:13" ht="12.75" hidden="1">
      <c r="H2238" s="5">
        <f t="shared" si="95"/>
        <v>0</v>
      </c>
      <c r="I2238" s="22">
        <f t="shared" si="94"/>
        <v>0</v>
      </c>
      <c r="M2238" s="2">
        <v>500</v>
      </c>
    </row>
    <row r="2239" spans="8:13" ht="12.75" hidden="1">
      <c r="H2239" s="5">
        <f t="shared" si="95"/>
        <v>0</v>
      </c>
      <c r="I2239" s="22">
        <f t="shared" si="94"/>
        <v>0</v>
      </c>
      <c r="M2239" s="2">
        <v>500</v>
      </c>
    </row>
    <row r="2240" spans="8:13" ht="12.75" hidden="1">
      <c r="H2240" s="5">
        <f t="shared" si="95"/>
        <v>0</v>
      </c>
      <c r="I2240" s="22">
        <f t="shared" si="94"/>
        <v>0</v>
      </c>
      <c r="M2240" s="2">
        <v>500</v>
      </c>
    </row>
    <row r="2241" spans="8:13" ht="12.75" hidden="1">
      <c r="H2241" s="5">
        <f t="shared" si="95"/>
        <v>0</v>
      </c>
      <c r="I2241" s="22">
        <f t="shared" si="94"/>
        <v>0</v>
      </c>
      <c r="M2241" s="2">
        <v>500</v>
      </c>
    </row>
    <row r="2242" spans="8:13" ht="12.75" hidden="1">
      <c r="H2242" s="5">
        <f t="shared" si="95"/>
        <v>0</v>
      </c>
      <c r="I2242" s="22">
        <f t="shared" si="94"/>
        <v>0</v>
      </c>
      <c r="M2242" s="2">
        <v>500</v>
      </c>
    </row>
    <row r="2243" spans="8:13" ht="12.75" hidden="1">
      <c r="H2243" s="5">
        <f t="shared" si="95"/>
        <v>0</v>
      </c>
      <c r="I2243" s="22">
        <f t="shared" si="94"/>
        <v>0</v>
      </c>
      <c r="M2243" s="2">
        <v>500</v>
      </c>
    </row>
    <row r="2244" spans="8:13" ht="12.75" hidden="1">
      <c r="H2244" s="5">
        <f t="shared" si="95"/>
        <v>0</v>
      </c>
      <c r="I2244" s="22">
        <f t="shared" si="94"/>
        <v>0</v>
      </c>
      <c r="M2244" s="2">
        <v>500</v>
      </c>
    </row>
    <row r="2245" spans="8:13" ht="12.75" hidden="1">
      <c r="H2245" s="5">
        <f t="shared" si="95"/>
        <v>0</v>
      </c>
      <c r="I2245" s="22">
        <f t="shared" si="94"/>
        <v>0</v>
      </c>
      <c r="M2245" s="2">
        <v>500</v>
      </c>
    </row>
    <row r="2246" spans="8:13" ht="12.75" hidden="1">
      <c r="H2246" s="5">
        <f t="shared" si="95"/>
        <v>0</v>
      </c>
      <c r="I2246" s="22">
        <f t="shared" si="94"/>
        <v>0</v>
      </c>
      <c r="M2246" s="2">
        <v>500</v>
      </c>
    </row>
    <row r="2247" spans="8:13" ht="12.75" hidden="1">
      <c r="H2247" s="5">
        <f t="shared" si="95"/>
        <v>0</v>
      </c>
      <c r="I2247" s="22">
        <f t="shared" si="94"/>
        <v>0</v>
      </c>
      <c r="M2247" s="2">
        <v>500</v>
      </c>
    </row>
    <row r="2248" spans="8:13" ht="12.75" hidden="1">
      <c r="H2248" s="5">
        <f t="shared" si="95"/>
        <v>0</v>
      </c>
      <c r="I2248" s="22">
        <f t="shared" si="94"/>
        <v>0</v>
      </c>
      <c r="M2248" s="2">
        <v>500</v>
      </c>
    </row>
    <row r="2249" spans="8:13" ht="12.75" hidden="1">
      <c r="H2249" s="5">
        <f t="shared" si="95"/>
        <v>0</v>
      </c>
      <c r="I2249" s="22">
        <f t="shared" si="94"/>
        <v>0</v>
      </c>
      <c r="M2249" s="2">
        <v>500</v>
      </c>
    </row>
    <row r="2250" spans="8:13" ht="12.75" hidden="1">
      <c r="H2250" s="5">
        <f t="shared" si="95"/>
        <v>0</v>
      </c>
      <c r="I2250" s="22">
        <f t="shared" si="94"/>
        <v>0</v>
      </c>
      <c r="M2250" s="2">
        <v>500</v>
      </c>
    </row>
    <row r="2251" spans="8:13" ht="12.75" hidden="1">
      <c r="H2251" s="5">
        <f t="shared" si="95"/>
        <v>0</v>
      </c>
      <c r="I2251" s="22">
        <f t="shared" si="94"/>
        <v>0</v>
      </c>
      <c r="M2251" s="2">
        <v>500</v>
      </c>
    </row>
    <row r="2252" spans="8:13" ht="12.75" hidden="1">
      <c r="H2252" s="5">
        <f t="shared" si="95"/>
        <v>0</v>
      </c>
      <c r="I2252" s="22">
        <f t="shared" si="94"/>
        <v>0</v>
      </c>
      <c r="M2252" s="2">
        <v>500</v>
      </c>
    </row>
    <row r="2253" spans="8:13" ht="12.75" hidden="1">
      <c r="H2253" s="5">
        <f t="shared" si="95"/>
        <v>0</v>
      </c>
      <c r="I2253" s="22">
        <f t="shared" si="94"/>
        <v>0</v>
      </c>
      <c r="M2253" s="2">
        <v>500</v>
      </c>
    </row>
    <row r="2254" spans="8:13" ht="12.75" hidden="1">
      <c r="H2254" s="5">
        <f t="shared" si="95"/>
        <v>0</v>
      </c>
      <c r="I2254" s="22">
        <f t="shared" si="94"/>
        <v>0</v>
      </c>
      <c r="M2254" s="2">
        <v>500</v>
      </c>
    </row>
    <row r="2255" spans="8:13" ht="12.75" hidden="1">
      <c r="H2255" s="5">
        <f t="shared" si="95"/>
        <v>0</v>
      </c>
      <c r="I2255" s="22">
        <f t="shared" si="94"/>
        <v>0</v>
      </c>
      <c r="M2255" s="2">
        <v>500</v>
      </c>
    </row>
    <row r="2256" spans="8:13" ht="12.75" hidden="1">
      <c r="H2256" s="5">
        <f t="shared" si="95"/>
        <v>0</v>
      </c>
      <c r="I2256" s="22">
        <f t="shared" si="94"/>
        <v>0</v>
      </c>
      <c r="M2256" s="2">
        <v>500</v>
      </c>
    </row>
    <row r="2257" spans="8:13" ht="12.75" hidden="1">
      <c r="H2257" s="5">
        <f t="shared" si="95"/>
        <v>0</v>
      </c>
      <c r="I2257" s="22">
        <f t="shared" si="94"/>
        <v>0</v>
      </c>
      <c r="M2257" s="2">
        <v>500</v>
      </c>
    </row>
    <row r="2258" spans="8:13" ht="12.75" hidden="1">
      <c r="H2258" s="5">
        <f t="shared" si="95"/>
        <v>0</v>
      </c>
      <c r="I2258" s="22">
        <f t="shared" si="94"/>
        <v>0</v>
      </c>
      <c r="M2258" s="2">
        <v>500</v>
      </c>
    </row>
    <row r="2259" spans="8:13" ht="12.75" hidden="1">
      <c r="H2259" s="5">
        <f t="shared" si="95"/>
        <v>0</v>
      </c>
      <c r="I2259" s="22">
        <f t="shared" si="94"/>
        <v>0</v>
      </c>
      <c r="M2259" s="2">
        <v>500</v>
      </c>
    </row>
    <row r="2260" spans="8:13" ht="12.75" hidden="1">
      <c r="H2260" s="5">
        <f t="shared" si="95"/>
        <v>0</v>
      </c>
      <c r="I2260" s="22">
        <f t="shared" si="94"/>
        <v>0</v>
      </c>
      <c r="M2260" s="2">
        <v>500</v>
      </c>
    </row>
    <row r="2261" spans="8:13" ht="12.75" hidden="1">
      <c r="H2261" s="5">
        <f t="shared" si="95"/>
        <v>0</v>
      </c>
      <c r="I2261" s="22">
        <f t="shared" si="94"/>
        <v>0</v>
      </c>
      <c r="M2261" s="2">
        <v>500</v>
      </c>
    </row>
    <row r="2262" spans="8:13" ht="12.75" hidden="1">
      <c r="H2262" s="5">
        <f t="shared" si="95"/>
        <v>0</v>
      </c>
      <c r="I2262" s="22">
        <f t="shared" si="94"/>
        <v>0</v>
      </c>
      <c r="M2262" s="2">
        <v>500</v>
      </c>
    </row>
    <row r="2263" spans="8:13" ht="12.75" hidden="1">
      <c r="H2263" s="5">
        <f t="shared" si="95"/>
        <v>0</v>
      </c>
      <c r="I2263" s="22">
        <f t="shared" si="94"/>
        <v>0</v>
      </c>
      <c r="M2263" s="2">
        <v>500</v>
      </c>
    </row>
    <row r="2264" spans="8:13" ht="12.75" hidden="1">
      <c r="H2264" s="5">
        <f t="shared" si="95"/>
        <v>0</v>
      </c>
      <c r="I2264" s="22">
        <f t="shared" si="94"/>
        <v>0</v>
      </c>
      <c r="M2264" s="2">
        <v>500</v>
      </c>
    </row>
    <row r="2265" spans="8:13" ht="12.75" hidden="1">
      <c r="H2265" s="5">
        <f t="shared" si="95"/>
        <v>0</v>
      </c>
      <c r="I2265" s="22">
        <f t="shared" si="94"/>
        <v>0</v>
      </c>
      <c r="M2265" s="2">
        <v>500</v>
      </c>
    </row>
    <row r="2266" spans="8:13" ht="12.75" hidden="1">
      <c r="H2266" s="5">
        <f t="shared" si="95"/>
        <v>0</v>
      </c>
      <c r="I2266" s="22">
        <f t="shared" si="94"/>
        <v>0</v>
      </c>
      <c r="M2266" s="2">
        <v>500</v>
      </c>
    </row>
    <row r="2267" spans="8:13" ht="12.75" hidden="1">
      <c r="H2267" s="5">
        <f t="shared" si="95"/>
        <v>0</v>
      </c>
      <c r="I2267" s="22">
        <f t="shared" si="94"/>
        <v>0</v>
      </c>
      <c r="M2267" s="2">
        <v>500</v>
      </c>
    </row>
    <row r="2268" spans="8:13" ht="12.75" hidden="1">
      <c r="H2268" s="5">
        <f t="shared" si="95"/>
        <v>0</v>
      </c>
      <c r="I2268" s="22">
        <f t="shared" si="94"/>
        <v>0</v>
      </c>
      <c r="M2268" s="2">
        <v>500</v>
      </c>
    </row>
    <row r="2269" spans="8:13" ht="12.75" hidden="1">
      <c r="H2269" s="5">
        <f t="shared" si="95"/>
        <v>0</v>
      </c>
      <c r="I2269" s="22">
        <f t="shared" si="94"/>
        <v>0</v>
      </c>
      <c r="M2269" s="2">
        <v>500</v>
      </c>
    </row>
    <row r="2270" spans="8:13" ht="12.75" hidden="1">
      <c r="H2270" s="5">
        <f t="shared" si="95"/>
        <v>0</v>
      </c>
      <c r="I2270" s="22">
        <f t="shared" si="94"/>
        <v>0</v>
      </c>
      <c r="M2270" s="2">
        <v>500</v>
      </c>
    </row>
    <row r="2271" spans="8:13" ht="12.75" hidden="1">
      <c r="H2271" s="5">
        <f t="shared" si="95"/>
        <v>0</v>
      </c>
      <c r="I2271" s="22">
        <f t="shared" si="94"/>
        <v>0</v>
      </c>
      <c r="M2271" s="2">
        <v>500</v>
      </c>
    </row>
    <row r="2272" spans="8:13" ht="12.75" hidden="1">
      <c r="H2272" s="5">
        <f t="shared" si="95"/>
        <v>0</v>
      </c>
      <c r="I2272" s="22">
        <f t="shared" si="94"/>
        <v>0</v>
      </c>
      <c r="M2272" s="2">
        <v>500</v>
      </c>
    </row>
    <row r="2273" spans="8:13" ht="12.75" hidden="1">
      <c r="H2273" s="5">
        <f t="shared" si="95"/>
        <v>0</v>
      </c>
      <c r="I2273" s="22">
        <f t="shared" si="94"/>
        <v>0</v>
      </c>
      <c r="M2273" s="2">
        <v>500</v>
      </c>
    </row>
    <row r="2274" spans="8:13" ht="12.75" hidden="1">
      <c r="H2274" s="5">
        <f t="shared" si="95"/>
        <v>0</v>
      </c>
      <c r="I2274" s="22">
        <f t="shared" si="94"/>
        <v>0</v>
      </c>
      <c r="M2274" s="2">
        <v>500</v>
      </c>
    </row>
    <row r="2275" spans="8:13" ht="12.75" hidden="1">
      <c r="H2275" s="5">
        <f t="shared" si="95"/>
        <v>0</v>
      </c>
      <c r="I2275" s="22">
        <f t="shared" si="94"/>
        <v>0</v>
      </c>
      <c r="M2275" s="2">
        <v>500</v>
      </c>
    </row>
    <row r="2276" spans="8:13" ht="12.75" hidden="1">
      <c r="H2276" s="5">
        <f t="shared" si="95"/>
        <v>0</v>
      </c>
      <c r="I2276" s="22">
        <f t="shared" si="94"/>
        <v>0</v>
      </c>
      <c r="M2276" s="2">
        <v>500</v>
      </c>
    </row>
    <row r="2277" spans="8:13" ht="12.75" hidden="1">
      <c r="H2277" s="5">
        <f t="shared" si="95"/>
        <v>0</v>
      </c>
      <c r="I2277" s="22">
        <f t="shared" si="94"/>
        <v>0</v>
      </c>
      <c r="M2277" s="2">
        <v>500</v>
      </c>
    </row>
    <row r="2278" spans="8:13" ht="12.75" hidden="1">
      <c r="H2278" s="5">
        <f t="shared" si="95"/>
        <v>0</v>
      </c>
      <c r="I2278" s="22">
        <f t="shared" si="94"/>
        <v>0</v>
      </c>
      <c r="M2278" s="2">
        <v>500</v>
      </c>
    </row>
    <row r="2279" spans="8:13" ht="12.75" hidden="1">
      <c r="H2279" s="5">
        <f t="shared" si="95"/>
        <v>0</v>
      </c>
      <c r="I2279" s="22">
        <f t="shared" si="94"/>
        <v>0</v>
      </c>
      <c r="M2279" s="2">
        <v>500</v>
      </c>
    </row>
    <row r="2280" spans="8:13" ht="12.75" hidden="1">
      <c r="H2280" s="5">
        <f t="shared" si="95"/>
        <v>0</v>
      </c>
      <c r="I2280" s="22">
        <f t="shared" si="94"/>
        <v>0</v>
      </c>
      <c r="M2280" s="2">
        <v>500</v>
      </c>
    </row>
    <row r="2281" spans="8:13" ht="12.75" hidden="1">
      <c r="H2281" s="5">
        <f t="shared" si="95"/>
        <v>0</v>
      </c>
      <c r="I2281" s="22">
        <f t="shared" si="94"/>
        <v>0</v>
      </c>
      <c r="M2281" s="2">
        <v>500</v>
      </c>
    </row>
    <row r="2282" spans="8:13" ht="12.75" hidden="1">
      <c r="H2282" s="5">
        <f t="shared" si="95"/>
        <v>0</v>
      </c>
      <c r="I2282" s="22">
        <f t="shared" si="94"/>
        <v>0</v>
      </c>
      <c r="M2282" s="2">
        <v>500</v>
      </c>
    </row>
    <row r="2283" spans="8:13" ht="12.75" hidden="1">
      <c r="H2283" s="5">
        <f t="shared" si="95"/>
        <v>0</v>
      </c>
      <c r="I2283" s="22">
        <f t="shared" si="94"/>
        <v>0</v>
      </c>
      <c r="M2283" s="2">
        <v>500</v>
      </c>
    </row>
    <row r="2284" spans="8:13" ht="12.75" hidden="1">
      <c r="H2284" s="5">
        <f t="shared" si="95"/>
        <v>0</v>
      </c>
      <c r="I2284" s="22">
        <f t="shared" si="94"/>
        <v>0</v>
      </c>
      <c r="M2284" s="2">
        <v>500</v>
      </c>
    </row>
    <row r="2285" spans="8:13" ht="12.75" hidden="1">
      <c r="H2285" s="5">
        <f t="shared" si="95"/>
        <v>0</v>
      </c>
      <c r="I2285" s="22">
        <f t="shared" si="94"/>
        <v>0</v>
      </c>
      <c r="M2285" s="2">
        <v>500</v>
      </c>
    </row>
    <row r="2286" spans="8:13" ht="12.75" hidden="1">
      <c r="H2286" s="5">
        <f t="shared" si="95"/>
        <v>0</v>
      </c>
      <c r="I2286" s="22">
        <f t="shared" si="94"/>
        <v>0</v>
      </c>
      <c r="M2286" s="2">
        <v>500</v>
      </c>
    </row>
    <row r="2287" spans="8:13" ht="12.75" hidden="1">
      <c r="H2287" s="5">
        <f t="shared" si="95"/>
        <v>0</v>
      </c>
      <c r="I2287" s="22">
        <f t="shared" si="94"/>
        <v>0</v>
      </c>
      <c r="M2287" s="2">
        <v>500</v>
      </c>
    </row>
    <row r="2288" spans="8:13" ht="12.75" hidden="1">
      <c r="H2288" s="5">
        <f t="shared" si="95"/>
        <v>0</v>
      </c>
      <c r="I2288" s="22">
        <f t="shared" si="94"/>
        <v>0</v>
      </c>
      <c r="M2288" s="2">
        <v>500</v>
      </c>
    </row>
    <row r="2289" spans="8:13" ht="12.75" hidden="1">
      <c r="H2289" s="5">
        <f t="shared" si="95"/>
        <v>0</v>
      </c>
      <c r="I2289" s="22">
        <f aca="true" t="shared" si="96" ref="I2289:I2343">+B2289/M2289</f>
        <v>0</v>
      </c>
      <c r="M2289" s="2">
        <v>500</v>
      </c>
    </row>
    <row r="2290" spans="8:13" ht="12.75" hidden="1">
      <c r="H2290" s="5">
        <f t="shared" si="95"/>
        <v>0</v>
      </c>
      <c r="I2290" s="22">
        <f t="shared" si="96"/>
        <v>0</v>
      </c>
      <c r="M2290" s="2">
        <v>500</v>
      </c>
    </row>
    <row r="2291" spans="8:13" ht="12.75" hidden="1">
      <c r="H2291" s="5">
        <f t="shared" si="95"/>
        <v>0</v>
      </c>
      <c r="I2291" s="22">
        <f t="shared" si="96"/>
        <v>0</v>
      </c>
      <c r="M2291" s="2">
        <v>500</v>
      </c>
    </row>
    <row r="2292" spans="8:13" ht="12.75" hidden="1">
      <c r="H2292" s="5">
        <f t="shared" si="95"/>
        <v>0</v>
      </c>
      <c r="I2292" s="22">
        <f t="shared" si="96"/>
        <v>0</v>
      </c>
      <c r="M2292" s="2">
        <v>500</v>
      </c>
    </row>
    <row r="2293" spans="8:13" ht="12.75" hidden="1">
      <c r="H2293" s="5">
        <f t="shared" si="95"/>
        <v>0</v>
      </c>
      <c r="I2293" s="22">
        <f t="shared" si="96"/>
        <v>0</v>
      </c>
      <c r="M2293" s="2">
        <v>500</v>
      </c>
    </row>
    <row r="2294" spans="8:13" ht="12.75" hidden="1">
      <c r="H2294" s="5">
        <f t="shared" si="95"/>
        <v>0</v>
      </c>
      <c r="I2294" s="22">
        <f t="shared" si="96"/>
        <v>0</v>
      </c>
      <c r="M2294" s="2">
        <v>500</v>
      </c>
    </row>
    <row r="2295" spans="8:13" ht="12.75" hidden="1">
      <c r="H2295" s="5">
        <f t="shared" si="95"/>
        <v>0</v>
      </c>
      <c r="I2295" s="22">
        <f t="shared" si="96"/>
        <v>0</v>
      </c>
      <c r="M2295" s="2">
        <v>500</v>
      </c>
    </row>
    <row r="2296" spans="8:13" ht="12.75" hidden="1">
      <c r="H2296" s="5">
        <f t="shared" si="95"/>
        <v>0</v>
      </c>
      <c r="I2296" s="22">
        <f t="shared" si="96"/>
        <v>0</v>
      </c>
      <c r="M2296" s="2">
        <v>500</v>
      </c>
    </row>
    <row r="2297" spans="8:13" ht="12.75" hidden="1">
      <c r="H2297" s="5">
        <f t="shared" si="95"/>
        <v>0</v>
      </c>
      <c r="I2297" s="22">
        <f t="shared" si="96"/>
        <v>0</v>
      </c>
      <c r="M2297" s="2">
        <v>500</v>
      </c>
    </row>
    <row r="2298" spans="8:13" ht="12.75" hidden="1">
      <c r="H2298" s="5">
        <f t="shared" si="95"/>
        <v>0</v>
      </c>
      <c r="I2298" s="22">
        <f t="shared" si="96"/>
        <v>0</v>
      </c>
      <c r="M2298" s="2">
        <v>500</v>
      </c>
    </row>
    <row r="2299" spans="8:13" ht="12.75" hidden="1">
      <c r="H2299" s="5">
        <f t="shared" si="95"/>
        <v>0</v>
      </c>
      <c r="I2299" s="22">
        <f t="shared" si="96"/>
        <v>0</v>
      </c>
      <c r="M2299" s="2">
        <v>500</v>
      </c>
    </row>
    <row r="2300" spans="8:13" ht="12.75" hidden="1">
      <c r="H2300" s="5">
        <f t="shared" si="95"/>
        <v>0</v>
      </c>
      <c r="I2300" s="22">
        <f t="shared" si="96"/>
        <v>0</v>
      </c>
      <c r="M2300" s="2">
        <v>500</v>
      </c>
    </row>
    <row r="2301" spans="8:13" ht="12.75" hidden="1">
      <c r="H2301" s="5">
        <f t="shared" si="95"/>
        <v>0</v>
      </c>
      <c r="I2301" s="22">
        <f t="shared" si="96"/>
        <v>0</v>
      </c>
      <c r="M2301" s="2">
        <v>500</v>
      </c>
    </row>
    <row r="2302" spans="8:13" ht="12.75" hidden="1">
      <c r="H2302" s="5">
        <f t="shared" si="95"/>
        <v>0</v>
      </c>
      <c r="I2302" s="22">
        <f t="shared" si="96"/>
        <v>0</v>
      </c>
      <c r="M2302" s="2">
        <v>500</v>
      </c>
    </row>
    <row r="2303" spans="8:13" ht="12.75" hidden="1">
      <c r="H2303" s="5">
        <f aca="true" t="shared" si="97" ref="H2303:H2343">H2302-B2303</f>
        <v>0</v>
      </c>
      <c r="I2303" s="22">
        <f t="shared" si="96"/>
        <v>0</v>
      </c>
      <c r="M2303" s="2">
        <v>500</v>
      </c>
    </row>
    <row r="2304" spans="8:13" ht="12.75" hidden="1">
      <c r="H2304" s="5">
        <f t="shared" si="97"/>
        <v>0</v>
      </c>
      <c r="I2304" s="22">
        <f t="shared" si="96"/>
        <v>0</v>
      </c>
      <c r="M2304" s="2">
        <v>500</v>
      </c>
    </row>
    <row r="2305" spans="8:13" ht="12.75" hidden="1">
      <c r="H2305" s="5">
        <f t="shared" si="97"/>
        <v>0</v>
      </c>
      <c r="I2305" s="22">
        <f t="shared" si="96"/>
        <v>0</v>
      </c>
      <c r="M2305" s="2">
        <v>500</v>
      </c>
    </row>
    <row r="2306" spans="8:13" ht="12.75" hidden="1">
      <c r="H2306" s="5">
        <f t="shared" si="97"/>
        <v>0</v>
      </c>
      <c r="I2306" s="22">
        <f t="shared" si="96"/>
        <v>0</v>
      </c>
      <c r="M2306" s="2">
        <v>500</v>
      </c>
    </row>
    <row r="2307" spans="8:13" ht="12.75" hidden="1">
      <c r="H2307" s="5">
        <f t="shared" si="97"/>
        <v>0</v>
      </c>
      <c r="I2307" s="22">
        <f t="shared" si="96"/>
        <v>0</v>
      </c>
      <c r="M2307" s="2">
        <v>500</v>
      </c>
    </row>
    <row r="2308" spans="8:13" ht="12.75" hidden="1">
      <c r="H2308" s="5">
        <f t="shared" si="97"/>
        <v>0</v>
      </c>
      <c r="I2308" s="22">
        <f t="shared" si="96"/>
        <v>0</v>
      </c>
      <c r="M2308" s="2">
        <v>500</v>
      </c>
    </row>
    <row r="2309" spans="8:13" ht="12.75" hidden="1">
      <c r="H2309" s="5">
        <f t="shared" si="97"/>
        <v>0</v>
      </c>
      <c r="I2309" s="22">
        <f t="shared" si="96"/>
        <v>0</v>
      </c>
      <c r="M2309" s="2">
        <v>500</v>
      </c>
    </row>
    <row r="2310" spans="8:13" ht="12.75" hidden="1">
      <c r="H2310" s="5">
        <f t="shared" si="97"/>
        <v>0</v>
      </c>
      <c r="I2310" s="22">
        <f t="shared" si="96"/>
        <v>0</v>
      </c>
      <c r="M2310" s="2">
        <v>500</v>
      </c>
    </row>
    <row r="2311" spans="8:13" ht="12.75" hidden="1">
      <c r="H2311" s="5">
        <f t="shared" si="97"/>
        <v>0</v>
      </c>
      <c r="I2311" s="22">
        <f t="shared" si="96"/>
        <v>0</v>
      </c>
      <c r="M2311" s="2">
        <v>500</v>
      </c>
    </row>
    <row r="2312" spans="8:13" ht="12.75" hidden="1">
      <c r="H2312" s="5">
        <f t="shared" si="97"/>
        <v>0</v>
      </c>
      <c r="I2312" s="22">
        <f t="shared" si="96"/>
        <v>0</v>
      </c>
      <c r="M2312" s="2">
        <v>500</v>
      </c>
    </row>
    <row r="2313" spans="8:13" ht="12.75" hidden="1">
      <c r="H2313" s="5">
        <f t="shared" si="97"/>
        <v>0</v>
      </c>
      <c r="I2313" s="22">
        <f t="shared" si="96"/>
        <v>0</v>
      </c>
      <c r="M2313" s="2">
        <v>500</v>
      </c>
    </row>
    <row r="2314" spans="8:13" ht="12.75" hidden="1">
      <c r="H2314" s="5">
        <f t="shared" si="97"/>
        <v>0</v>
      </c>
      <c r="I2314" s="22">
        <f t="shared" si="96"/>
        <v>0</v>
      </c>
      <c r="M2314" s="2">
        <v>500</v>
      </c>
    </row>
    <row r="2315" spans="8:13" ht="12.75" hidden="1">
      <c r="H2315" s="5">
        <f t="shared" si="97"/>
        <v>0</v>
      </c>
      <c r="I2315" s="22">
        <f t="shared" si="96"/>
        <v>0</v>
      </c>
      <c r="M2315" s="2">
        <v>500</v>
      </c>
    </row>
    <row r="2316" spans="8:13" ht="12.75" hidden="1">
      <c r="H2316" s="5">
        <f t="shared" si="97"/>
        <v>0</v>
      </c>
      <c r="I2316" s="22">
        <f t="shared" si="96"/>
        <v>0</v>
      </c>
      <c r="M2316" s="2">
        <v>500</v>
      </c>
    </row>
    <row r="2317" spans="8:13" ht="12.75" hidden="1">
      <c r="H2317" s="5">
        <f t="shared" si="97"/>
        <v>0</v>
      </c>
      <c r="I2317" s="22">
        <f t="shared" si="96"/>
        <v>0</v>
      </c>
      <c r="M2317" s="2">
        <v>500</v>
      </c>
    </row>
    <row r="2318" spans="8:13" ht="12.75" hidden="1">
      <c r="H2318" s="5">
        <f t="shared" si="97"/>
        <v>0</v>
      </c>
      <c r="I2318" s="22">
        <f t="shared" si="96"/>
        <v>0</v>
      </c>
      <c r="M2318" s="2">
        <v>500</v>
      </c>
    </row>
    <row r="2319" spans="8:13" ht="12.75" hidden="1">
      <c r="H2319" s="5">
        <f t="shared" si="97"/>
        <v>0</v>
      </c>
      <c r="I2319" s="22">
        <f t="shared" si="96"/>
        <v>0</v>
      </c>
      <c r="M2319" s="2">
        <v>500</v>
      </c>
    </row>
    <row r="2320" spans="8:13" ht="12.75" hidden="1">
      <c r="H2320" s="5">
        <f t="shared" si="97"/>
        <v>0</v>
      </c>
      <c r="I2320" s="22">
        <f t="shared" si="96"/>
        <v>0</v>
      </c>
      <c r="M2320" s="2">
        <v>500</v>
      </c>
    </row>
    <row r="2321" spans="8:13" ht="12.75" hidden="1">
      <c r="H2321" s="5">
        <f t="shared" si="97"/>
        <v>0</v>
      </c>
      <c r="I2321" s="22">
        <f t="shared" si="96"/>
        <v>0</v>
      </c>
      <c r="M2321" s="2">
        <v>500</v>
      </c>
    </row>
    <row r="2322" spans="8:13" ht="12.75" hidden="1">
      <c r="H2322" s="5">
        <f t="shared" si="97"/>
        <v>0</v>
      </c>
      <c r="I2322" s="22">
        <f t="shared" si="96"/>
        <v>0</v>
      </c>
      <c r="M2322" s="2">
        <v>500</v>
      </c>
    </row>
    <row r="2323" spans="8:13" ht="12.75" hidden="1">
      <c r="H2323" s="5">
        <f t="shared" si="97"/>
        <v>0</v>
      </c>
      <c r="I2323" s="22">
        <f t="shared" si="96"/>
        <v>0</v>
      </c>
      <c r="M2323" s="2">
        <v>500</v>
      </c>
    </row>
    <row r="2324" spans="8:13" ht="12.75" hidden="1">
      <c r="H2324" s="5">
        <f t="shared" si="97"/>
        <v>0</v>
      </c>
      <c r="I2324" s="22">
        <f t="shared" si="96"/>
        <v>0</v>
      </c>
      <c r="M2324" s="2">
        <v>500</v>
      </c>
    </row>
    <row r="2325" spans="8:13" ht="12.75" hidden="1">
      <c r="H2325" s="5">
        <f t="shared" si="97"/>
        <v>0</v>
      </c>
      <c r="I2325" s="22">
        <f t="shared" si="96"/>
        <v>0</v>
      </c>
      <c r="M2325" s="2">
        <v>500</v>
      </c>
    </row>
    <row r="2326" spans="8:13" ht="12.75" hidden="1">
      <c r="H2326" s="5">
        <f t="shared" si="97"/>
        <v>0</v>
      </c>
      <c r="I2326" s="22">
        <f t="shared" si="96"/>
        <v>0</v>
      </c>
      <c r="M2326" s="2">
        <v>500</v>
      </c>
    </row>
    <row r="2327" spans="8:13" ht="12.75" hidden="1">
      <c r="H2327" s="5">
        <f t="shared" si="97"/>
        <v>0</v>
      </c>
      <c r="I2327" s="22">
        <f t="shared" si="96"/>
        <v>0</v>
      </c>
      <c r="M2327" s="2">
        <v>500</v>
      </c>
    </row>
    <row r="2328" spans="8:13" ht="12.75" hidden="1">
      <c r="H2328" s="5">
        <f t="shared" si="97"/>
        <v>0</v>
      </c>
      <c r="I2328" s="22">
        <f t="shared" si="96"/>
        <v>0</v>
      </c>
      <c r="M2328" s="2">
        <v>500</v>
      </c>
    </row>
    <row r="2329" spans="8:13" ht="12.75" hidden="1">
      <c r="H2329" s="5">
        <f t="shared" si="97"/>
        <v>0</v>
      </c>
      <c r="I2329" s="22">
        <f t="shared" si="96"/>
        <v>0</v>
      </c>
      <c r="M2329" s="2">
        <v>500</v>
      </c>
    </row>
    <row r="2330" spans="8:13" ht="12.75" hidden="1">
      <c r="H2330" s="5">
        <f t="shared" si="97"/>
        <v>0</v>
      </c>
      <c r="I2330" s="22">
        <f t="shared" si="96"/>
        <v>0</v>
      </c>
      <c r="M2330" s="2">
        <v>500</v>
      </c>
    </row>
    <row r="2331" spans="8:13" ht="12.75" hidden="1">
      <c r="H2331" s="5">
        <f t="shared" si="97"/>
        <v>0</v>
      </c>
      <c r="I2331" s="22">
        <f t="shared" si="96"/>
        <v>0</v>
      </c>
      <c r="M2331" s="2">
        <v>500</v>
      </c>
    </row>
    <row r="2332" spans="8:13" ht="12.75" hidden="1">
      <c r="H2332" s="5">
        <f t="shared" si="97"/>
        <v>0</v>
      </c>
      <c r="I2332" s="22">
        <f t="shared" si="96"/>
        <v>0</v>
      </c>
      <c r="M2332" s="2">
        <v>500</v>
      </c>
    </row>
    <row r="2333" spans="8:13" ht="12.75" hidden="1">
      <c r="H2333" s="5">
        <f t="shared" si="97"/>
        <v>0</v>
      </c>
      <c r="I2333" s="22">
        <f t="shared" si="96"/>
        <v>0</v>
      </c>
      <c r="M2333" s="2">
        <v>500</v>
      </c>
    </row>
    <row r="2334" spans="8:13" ht="12.75" hidden="1">
      <c r="H2334" s="5">
        <f t="shared" si="97"/>
        <v>0</v>
      </c>
      <c r="I2334" s="22">
        <f t="shared" si="96"/>
        <v>0</v>
      </c>
      <c r="M2334" s="2">
        <v>500</v>
      </c>
    </row>
    <row r="2335" spans="8:13" ht="12.75" hidden="1">
      <c r="H2335" s="5">
        <f t="shared" si="97"/>
        <v>0</v>
      </c>
      <c r="I2335" s="22">
        <f t="shared" si="96"/>
        <v>0</v>
      </c>
      <c r="M2335" s="2">
        <v>500</v>
      </c>
    </row>
    <row r="2336" spans="8:13" ht="12.75" hidden="1">
      <c r="H2336" s="5">
        <f t="shared" si="97"/>
        <v>0</v>
      </c>
      <c r="I2336" s="22">
        <f t="shared" si="96"/>
        <v>0</v>
      </c>
      <c r="M2336" s="2">
        <v>500</v>
      </c>
    </row>
    <row r="2337" spans="8:13" ht="12.75" hidden="1">
      <c r="H2337" s="5">
        <f t="shared" si="97"/>
        <v>0</v>
      </c>
      <c r="I2337" s="22">
        <f t="shared" si="96"/>
        <v>0</v>
      </c>
      <c r="M2337" s="2">
        <v>500</v>
      </c>
    </row>
    <row r="2338" spans="8:13" ht="12.75" hidden="1">
      <c r="H2338" s="5">
        <f t="shared" si="97"/>
        <v>0</v>
      </c>
      <c r="I2338" s="22">
        <f t="shared" si="96"/>
        <v>0</v>
      </c>
      <c r="M2338" s="2">
        <v>500</v>
      </c>
    </row>
    <row r="2339" spans="8:13" ht="12.75" hidden="1">
      <c r="H2339" s="5">
        <f t="shared" si="97"/>
        <v>0</v>
      </c>
      <c r="I2339" s="22">
        <f t="shared" si="96"/>
        <v>0</v>
      </c>
      <c r="M2339" s="2">
        <v>500</v>
      </c>
    </row>
    <row r="2340" spans="8:13" ht="12.75" hidden="1">
      <c r="H2340" s="5">
        <f t="shared" si="97"/>
        <v>0</v>
      </c>
      <c r="I2340" s="22">
        <f t="shared" si="96"/>
        <v>0</v>
      </c>
      <c r="M2340" s="2">
        <v>500</v>
      </c>
    </row>
    <row r="2341" spans="8:13" ht="12.75" hidden="1">
      <c r="H2341" s="5">
        <f t="shared" si="97"/>
        <v>0</v>
      </c>
      <c r="I2341" s="22">
        <f t="shared" si="96"/>
        <v>0</v>
      </c>
      <c r="M2341" s="2">
        <v>500</v>
      </c>
    </row>
    <row r="2342" spans="8:13" ht="12.75" hidden="1">
      <c r="H2342" s="5">
        <f t="shared" si="97"/>
        <v>0</v>
      </c>
      <c r="I2342" s="22">
        <f t="shared" si="96"/>
        <v>0</v>
      </c>
      <c r="M2342" s="2">
        <v>500</v>
      </c>
    </row>
    <row r="2343" spans="8:13" ht="12.75" hidden="1">
      <c r="H2343" s="5">
        <f t="shared" si="97"/>
        <v>0</v>
      </c>
      <c r="I2343" s="22">
        <f t="shared" si="96"/>
        <v>0</v>
      </c>
      <c r="M2343" s="2">
        <v>500</v>
      </c>
    </row>
    <row r="2344" ht="12.75" hidden="1"/>
    <row r="2345" ht="12.75" hidden="1"/>
    <row r="2346" ht="12.75" hidden="1"/>
    <row r="2347" ht="12.75" hidden="1"/>
    <row r="2348" ht="12.75" hidden="1"/>
    <row r="2349" ht="12.75" hidden="1"/>
    <row r="2350" ht="12.75" hidden="1"/>
    <row r="2351" ht="12.75" hidden="1"/>
    <row r="2352" ht="12.75" hidden="1"/>
    <row r="2353" ht="12.75" hidden="1"/>
    <row r="2354" ht="12.75" hidden="1"/>
    <row r="2355" ht="12.75" hidden="1"/>
    <row r="2356" ht="12.75" hidden="1"/>
    <row r="2357" ht="12.75" hidden="1"/>
    <row r="2358" ht="12.75" hidden="1"/>
    <row r="2359" ht="12.75" hidden="1"/>
    <row r="2360" ht="12.75" hidden="1"/>
    <row r="2361" ht="12.75" hidden="1"/>
    <row r="2362" ht="12.75" hidden="1"/>
    <row r="2363" ht="12.75" hidden="1"/>
    <row r="2364" ht="12.75" hidden="1"/>
    <row r="2365" ht="12.75" hidden="1"/>
    <row r="2366" ht="12.75" hidden="1"/>
    <row r="2367" ht="12.75" hidden="1"/>
    <row r="2368" ht="12.75" hidden="1"/>
    <row r="2369" ht="12.75" hidden="1"/>
    <row r="2370" ht="12.75" hidden="1"/>
    <row r="2371" ht="12.75" hidden="1"/>
    <row r="2372" ht="12.75" hidden="1"/>
    <row r="2373" ht="12.75" hidden="1"/>
    <row r="2374" ht="12.75" hidden="1"/>
    <row r="2375" ht="12.75" hidden="1"/>
    <row r="2376" ht="12.75" hidden="1"/>
    <row r="2377" ht="12.75" hidden="1"/>
    <row r="2378" ht="12.75" hidden="1"/>
    <row r="2379" ht="12.75" hidden="1"/>
    <row r="2380" ht="12.75" hidden="1"/>
    <row r="2381" ht="12.75" hidden="1"/>
    <row r="2382" ht="12.75" hidden="1"/>
    <row r="2383" ht="12.75" hidden="1"/>
    <row r="2384" ht="12.75" hidden="1"/>
    <row r="2385" ht="12.75" hidden="1"/>
    <row r="2386" ht="12.75" hidden="1"/>
    <row r="2387" ht="12.75" hidden="1"/>
    <row r="2388" ht="12.75" hidden="1"/>
    <row r="2389" ht="12.75" hidden="1"/>
    <row r="2390" ht="12.75" hidden="1"/>
    <row r="2391" ht="12.75" hidden="1"/>
    <row r="2392" ht="12.75" hidden="1"/>
    <row r="2393" ht="12.75" hidden="1"/>
    <row r="2394" ht="12.75" hidden="1"/>
    <row r="2395" ht="12.75" hidden="1"/>
    <row r="2396" ht="12.75" hidden="1"/>
    <row r="2397" ht="12.75" hidden="1"/>
    <row r="2398" ht="12.75" hidden="1"/>
    <row r="2399" ht="12.75" hidden="1"/>
    <row r="2400" ht="12.75" hidden="1"/>
    <row r="2401" ht="12.75" hidden="1"/>
    <row r="2402" ht="12.75" hidden="1"/>
    <row r="2403" ht="12.75" hidden="1"/>
    <row r="2404" ht="12.75" hidden="1"/>
    <row r="2405" ht="12.75" hidden="1"/>
    <row r="2406" ht="12.75" hidden="1"/>
    <row r="2407" ht="12.75" hidden="1"/>
    <row r="2408" ht="12.75" hidden="1"/>
    <row r="2409" ht="12.75" hidden="1"/>
    <row r="2410" ht="12.75" hidden="1"/>
    <row r="2411" ht="12.75" hidden="1"/>
    <row r="2412" ht="12.75" hidden="1"/>
    <row r="2413" ht="12.75"/>
    <row r="2414" ht="12.75" hidden="1"/>
    <row r="2415" ht="12.75" hidden="1"/>
    <row r="2416" ht="12.75" hidden="1"/>
    <row r="2417" ht="12.75" hidden="1"/>
    <row r="2418" ht="12.75" hidden="1"/>
    <row r="2419" ht="12.75" hidden="1"/>
    <row r="2420" ht="12.75" hidden="1"/>
    <row r="2421" ht="12.75" hidden="1"/>
    <row r="2422" ht="12.75" hidden="1"/>
    <row r="2423" ht="12.75" hidden="1"/>
    <row r="2424" ht="12.75" hidden="1"/>
    <row r="2425" ht="12.75" hidden="1"/>
    <row r="2426" ht="12.75" hidden="1"/>
    <row r="2427" ht="12.75" hidden="1"/>
    <row r="2428" ht="12.75"/>
    <row r="2429" ht="12.75"/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LAGA</cp:lastModifiedBy>
  <cp:lastPrinted>2004-04-21T05:05:51Z</cp:lastPrinted>
  <dcterms:created xsi:type="dcterms:W3CDTF">2002-09-25T18:25:46Z</dcterms:created>
  <dcterms:modified xsi:type="dcterms:W3CDTF">2011-02-28T12:22:27Z</dcterms:modified>
  <cp:category/>
  <cp:version/>
  <cp:contentType/>
  <cp:contentStatus/>
</cp:coreProperties>
</file>