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February 09-Summary" sheetId="1" r:id="rId1"/>
    <sheet name="February 09-Detailed" sheetId="2" r:id="rId2"/>
  </sheets>
  <definedNames>
    <definedName name="_xlnm.Print_Titles" localSheetId="1">'February 09-Detailed'!$1:$4</definedName>
    <definedName name="_xlnm.Print_Titles" localSheetId="0">'February 09-Summary'!$1:$4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Sone</author>
    <author>user</author>
    <author>LAGA</author>
    <author>laga</author>
    <author>media</author>
    <author>MANAGEMENT</author>
  </authors>
  <commentList>
    <comment ref="C46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>i33: No lodging receipt in Tinto. A remote area and there was only one Hotel in Tinto.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i33: No lodging receipt in Tinto. A remote area and there was only one Hotel un Tinto.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i26: Buea investigations.</t>
        </r>
        <r>
          <rPr>
            <sz val="8"/>
            <rFont val="Tahoma"/>
            <family val="0"/>
          </rPr>
          <t xml:space="preserve">
</t>
        </r>
      </text>
    </comment>
    <comment ref="C211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Receipt Booklet used in issuing receipts</t>
        </r>
      </text>
    </comment>
    <comment ref="C212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E-mails and CITES Permit in compiling case files</t>
        </r>
      </text>
    </comment>
    <comment ref="C213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warrants of arrest</t>
        </r>
      </text>
    </comment>
    <comment ref="C225" authorId="0">
      <text>
        <r>
          <rPr>
            <b/>
            <sz val="8"/>
            <rFont val="Tahoma"/>
            <family val="0"/>
          </rPr>
          <t>i55: Bought orange sim card in Djoum because of the absence of MTN net work.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1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2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3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4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5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37" authorId="0">
      <text>
        <r>
          <rPr>
            <b/>
            <sz val="8"/>
            <rFont val="Tahoma"/>
            <family val="0"/>
          </rPr>
          <t>i55: by Clando.</t>
        </r>
        <r>
          <rPr>
            <sz val="8"/>
            <rFont val="Tahoma"/>
            <family val="0"/>
          </rPr>
          <t xml:space="preserve">
</t>
        </r>
      </text>
    </comment>
    <comment ref="C29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299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303" authorId="0">
      <text>
        <r>
          <rPr>
            <b/>
            <sz val="8"/>
            <rFont val="Tahoma"/>
            <family val="0"/>
          </rPr>
          <t>i39: transport to collect money for mission.</t>
        </r>
        <r>
          <rPr>
            <sz val="8"/>
            <rFont val="Tahoma"/>
            <family val="0"/>
          </rPr>
          <t xml:space="preserve">
</t>
        </r>
      </text>
    </comment>
    <comment ref="C327" authorId="0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328" authorId="0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341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357" authorId="0">
      <text>
        <r>
          <rPr>
            <b/>
            <sz val="8"/>
            <rFont val="Tahoma"/>
            <family val="0"/>
          </rPr>
          <t>i30: Posting of financial report through esiko mail Nancy from Bafoussam to Yaounde.</t>
        </r>
        <r>
          <rPr>
            <sz val="8"/>
            <rFont val="Tahoma"/>
            <family val="0"/>
          </rPr>
          <t xml:space="preserve">
</t>
        </r>
      </text>
    </comment>
    <comment ref="C358" authorId="0">
      <text>
        <r>
          <rPr>
            <b/>
            <sz val="8"/>
            <rFont val="Tahoma"/>
            <family val="0"/>
          </rPr>
          <t>i30: Bought envelope to send financial report.</t>
        </r>
        <r>
          <rPr>
            <sz val="8"/>
            <rFont val="Tahoma"/>
            <family val="0"/>
          </rPr>
          <t xml:space="preserve">
</t>
        </r>
      </text>
    </comment>
    <comment ref="C359" authorId="0">
      <text>
        <r>
          <rPr>
            <b/>
            <sz val="8"/>
            <rFont val="Tahoma"/>
            <family val="0"/>
          </rPr>
          <t>i30: Posting of financial report through esiko mail Nancy from Bafoussam to Yaounde.</t>
        </r>
        <r>
          <rPr>
            <sz val="8"/>
            <rFont val="Tahoma"/>
            <family val="0"/>
          </rPr>
          <t xml:space="preserve">
</t>
        </r>
      </text>
    </comment>
    <comment ref="C455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56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57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5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59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0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1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462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466" authorId="0">
      <text>
        <r>
          <rPr>
            <b/>
            <sz val="8"/>
            <rFont val="Tahoma"/>
            <family val="0"/>
          </rPr>
          <t>i39: transport to collect money for mission.</t>
        </r>
        <r>
          <rPr>
            <sz val="8"/>
            <rFont val="Tahoma"/>
            <family val="0"/>
          </rPr>
          <t xml:space="preserve">
</t>
        </r>
      </text>
    </comment>
    <comment ref="C50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0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0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0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0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1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4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45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48" authorId="2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49" authorId="2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8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2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2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37" authorId="0">
      <text>
        <r>
          <rPr>
            <b/>
            <sz val="8"/>
            <rFont val="Tahoma"/>
            <family val="0"/>
          </rPr>
          <t>i30: Bought bag to put products.</t>
        </r>
        <r>
          <rPr>
            <sz val="8"/>
            <rFont val="Tahoma"/>
            <family val="0"/>
          </rPr>
          <t xml:space="preserve">
</t>
        </r>
      </text>
    </comment>
    <comment ref="C653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54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55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56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89" authorId="0">
      <text>
        <r>
          <rPr>
            <b/>
            <sz val="8"/>
            <rFont val="Tahoma"/>
            <family val="0"/>
          </rPr>
          <t>i26: Buea investigations.</t>
        </r>
        <r>
          <rPr>
            <sz val="8"/>
            <rFont val="Tahoma"/>
            <family val="0"/>
          </rPr>
          <t xml:space="preserve">
</t>
        </r>
      </text>
    </comment>
    <comment ref="C771" authorId="0">
      <text>
        <r>
          <rPr>
            <b/>
            <sz val="8"/>
            <rFont val="Tahoma"/>
            <family val="0"/>
          </rPr>
          <t>i30: Op Founbot.</t>
        </r>
        <r>
          <rPr>
            <sz val="8"/>
            <rFont val="Tahoma"/>
            <family val="0"/>
          </rPr>
          <t xml:space="preserve">
</t>
        </r>
      </text>
    </comment>
    <comment ref="C772" authorId="0">
      <text>
        <r>
          <rPr>
            <b/>
            <sz val="8"/>
            <rFont val="Tahoma"/>
            <family val="0"/>
          </rPr>
          <t>i30: Ngamber Tikar.</t>
        </r>
        <r>
          <rPr>
            <sz val="8"/>
            <rFont val="Tahoma"/>
            <family val="0"/>
          </rPr>
          <t xml:space="preserve">
</t>
        </r>
      </text>
    </comment>
    <comment ref="C78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8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8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8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8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8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11" authorId="0">
      <text>
        <r>
          <rPr>
            <b/>
            <sz val="8"/>
            <rFont val="Tahoma"/>
            <family val="0"/>
          </rPr>
          <t>i30: Posting of financial report from esiko Bafoussam to Yaounde.</t>
        </r>
        <r>
          <rPr>
            <sz val="8"/>
            <rFont val="Tahoma"/>
            <family val="0"/>
          </rPr>
          <t xml:space="preserve">
</t>
        </r>
      </text>
    </comment>
    <comment ref="C812" authorId="0">
      <text>
        <r>
          <rPr>
            <b/>
            <sz val="8"/>
            <rFont val="Tahoma"/>
            <family val="0"/>
          </rPr>
          <t>i30: Bought envelope to send financial report.</t>
        </r>
        <r>
          <rPr>
            <sz val="8"/>
            <rFont val="Tahoma"/>
            <family val="0"/>
          </rPr>
          <t xml:space="preserve">
</t>
        </r>
      </text>
    </comment>
    <comment ref="C813" authorId="0">
      <text>
        <r>
          <rPr>
            <b/>
            <sz val="8"/>
            <rFont val="Tahoma"/>
            <family val="0"/>
          </rPr>
          <t>i30: 25x20=500 
Field and activity reports.</t>
        </r>
        <r>
          <rPr>
            <sz val="8"/>
            <rFont val="Tahoma"/>
            <family val="0"/>
          </rPr>
          <t xml:space="preserve">
</t>
        </r>
      </text>
    </comment>
    <comment ref="C817" authorId="0">
      <text>
        <r>
          <rPr>
            <b/>
            <sz val="8"/>
            <rFont val="Tahoma"/>
            <family val="0"/>
          </rPr>
          <t>i30: Bought bag to put products.</t>
        </r>
        <r>
          <rPr>
            <sz val="8"/>
            <rFont val="Tahoma"/>
            <family val="0"/>
          </rPr>
          <t xml:space="preserve">
</t>
        </r>
      </text>
    </comment>
    <comment ref="C833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834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835" authorId="0">
      <text>
        <r>
          <rPr>
            <b/>
            <sz val="8"/>
            <rFont val="Tahoma"/>
            <family val="0"/>
          </rPr>
          <t>i39: By bike.</t>
        </r>
        <r>
          <rPr>
            <sz val="8"/>
            <rFont val="Tahoma"/>
            <family val="0"/>
          </rPr>
          <t xml:space="preserve">
</t>
        </r>
      </text>
    </comment>
    <comment ref="C836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37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3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39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881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882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916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944" authorId="0">
      <text>
        <r>
          <rPr>
            <b/>
            <sz val="8"/>
            <rFont val="Tahoma"/>
            <family val="0"/>
          </rPr>
          <t>i26: OP investigations.</t>
        </r>
        <r>
          <rPr>
            <sz val="8"/>
            <rFont val="Tahoma"/>
            <family val="0"/>
          </rPr>
          <t xml:space="preserve">
</t>
        </r>
      </text>
    </comment>
    <comment ref="C947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948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950" authorId="0">
      <text>
        <r>
          <rPr>
            <b/>
            <sz val="8"/>
            <rFont val="Tahoma"/>
            <family val="0"/>
          </rPr>
          <t>i26: belebo investigations.</t>
        </r>
        <r>
          <rPr>
            <sz val="8"/>
            <rFont val="Tahoma"/>
            <family val="0"/>
          </rPr>
          <t xml:space="preserve">
</t>
        </r>
      </text>
    </comment>
    <comment ref="C953" authorId="0">
      <text>
        <r>
          <rPr>
            <b/>
            <sz val="8"/>
            <rFont val="Tahoma"/>
            <family val="0"/>
          </rPr>
          <t>Eric: Yaounde investigations.</t>
        </r>
        <r>
          <rPr>
            <sz val="8"/>
            <rFont val="Tahoma"/>
            <family val="0"/>
          </rPr>
          <t xml:space="preserve">
</t>
        </r>
      </text>
    </comment>
    <comment ref="C997" authorId="0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C998" authorId="0">
      <text>
        <r>
          <rPr>
            <b/>
            <sz val="8"/>
            <rFont val="Tahoma"/>
            <family val="0"/>
          </rPr>
          <t>i26: Buea operations.</t>
        </r>
        <r>
          <rPr>
            <sz val="8"/>
            <rFont val="Tahoma"/>
            <family val="0"/>
          </rPr>
          <t xml:space="preserve">
</t>
        </r>
      </text>
    </comment>
    <comment ref="C999" authorId="0">
      <text>
        <r>
          <rPr>
            <b/>
            <sz val="8"/>
            <rFont val="Tahoma"/>
            <family val="0"/>
          </rPr>
          <t>i26: Buea operations.</t>
        </r>
        <r>
          <rPr>
            <sz val="8"/>
            <rFont val="Tahoma"/>
            <family val="0"/>
          </rPr>
          <t xml:space="preserve">
</t>
        </r>
      </text>
    </comment>
    <comment ref="C1003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Used during operation and after operation - from 9.00 am to 1.30 pm</t>
        </r>
      </text>
    </comment>
    <comment ref="C1019" authorId="0">
      <text>
        <r>
          <rPr>
            <b/>
            <sz val="8"/>
            <rFont val="Tahoma"/>
            <family val="0"/>
          </rPr>
          <t>Julius: OP Bafoussam.</t>
        </r>
        <r>
          <rPr>
            <sz val="8"/>
            <rFont val="Tahoma"/>
            <family val="0"/>
          </rPr>
          <t xml:space="preserve">
</t>
        </r>
      </text>
    </comment>
    <comment ref="C1020" authorId="0">
      <text>
        <r>
          <rPr>
            <b/>
            <sz val="8"/>
            <rFont val="Tahoma"/>
            <family val="0"/>
          </rPr>
          <t>Julius: Bafoussam operations.</t>
        </r>
        <r>
          <rPr>
            <sz val="8"/>
            <rFont val="Tahoma"/>
            <family val="0"/>
          </rPr>
          <t xml:space="preserve">
</t>
        </r>
      </text>
    </comment>
    <comment ref="C1026" authorId="0">
      <text>
        <r>
          <rPr>
            <b/>
            <sz val="8"/>
            <rFont val="Tahoma"/>
            <family val="0"/>
          </rPr>
          <t>Julius: Hired bike for undercover.</t>
        </r>
        <r>
          <rPr>
            <sz val="8"/>
            <rFont val="Tahoma"/>
            <family val="0"/>
          </rPr>
          <t xml:space="preserve">
</t>
        </r>
      </text>
    </comment>
    <comment ref="C1041" authorId="0">
      <text>
        <r>
          <rPr>
            <b/>
            <sz val="8"/>
            <rFont val="Tahoma"/>
            <family val="0"/>
          </rPr>
          <t>Julius: Foumbot Operations.</t>
        </r>
        <r>
          <rPr>
            <sz val="8"/>
            <rFont val="Tahoma"/>
            <family val="0"/>
          </rPr>
          <t xml:space="preserve">
</t>
        </r>
      </text>
    </comment>
    <comment ref="C1045" authorId="0">
      <text>
        <r>
          <rPr>
            <b/>
            <sz val="8"/>
            <rFont val="Tahoma"/>
            <family val="0"/>
          </rPr>
          <t>jul: Hired car for operations from Bafoussam to Foumbot and Back.</t>
        </r>
        <r>
          <rPr>
            <sz val="8"/>
            <rFont val="Tahoma"/>
            <family val="0"/>
          </rPr>
          <t xml:space="preserve">
</t>
        </r>
      </text>
    </comment>
    <comment ref="C1050" authorId="0">
      <text>
        <r>
          <rPr>
            <b/>
            <sz val="8"/>
            <rFont val="Tahoma"/>
            <family val="0"/>
          </rPr>
          <t>Julius: Hired bike for undercover.</t>
        </r>
        <r>
          <rPr>
            <sz val="8"/>
            <rFont val="Tahoma"/>
            <family val="0"/>
          </rPr>
          <t xml:space="preserve">
</t>
        </r>
      </text>
    </comment>
    <comment ref="C1086" authorId="0">
      <text>
        <r>
          <rPr>
            <b/>
            <sz val="8"/>
            <rFont val="Tahoma"/>
            <family val="0"/>
          </rPr>
          <t>alain: Buea internet investigations.</t>
        </r>
        <r>
          <rPr>
            <sz val="8"/>
            <rFont val="Tahoma"/>
            <family val="0"/>
          </rPr>
          <t xml:space="preserve">
</t>
        </r>
      </text>
    </comment>
    <comment ref="C1091" authorId="0">
      <text>
        <r>
          <rPr>
            <b/>
            <sz val="8"/>
            <rFont val="Tahoma"/>
            <family val="0"/>
          </rPr>
          <t>alain: arranging yaounde operations.</t>
        </r>
        <r>
          <rPr>
            <sz val="8"/>
            <rFont val="Tahoma"/>
            <family val="0"/>
          </rPr>
          <t xml:space="preserve">
</t>
        </r>
      </text>
    </comment>
    <comment ref="C1092" authorId="0">
      <text>
        <r>
          <rPr>
            <b/>
            <sz val="8"/>
            <rFont val="Tahoma"/>
            <family val="0"/>
          </rPr>
          <t>alain: Arranging Yaounde operations.</t>
        </r>
      </text>
    </comment>
    <comment ref="C1094" authorId="0">
      <text>
        <r>
          <rPr>
            <b/>
            <sz val="8"/>
            <rFont val="Tahoma"/>
            <family val="0"/>
          </rPr>
          <t>alain: Buea operations.</t>
        </r>
        <r>
          <rPr>
            <sz val="8"/>
            <rFont val="Tahoma"/>
            <family val="0"/>
          </rPr>
          <t xml:space="preserve">
</t>
        </r>
      </text>
    </comment>
    <comment ref="C1095" authorId="0">
      <text>
        <r>
          <rPr>
            <b/>
            <sz val="8"/>
            <rFont val="Tahoma"/>
            <family val="0"/>
          </rPr>
          <t>alain: Buea case.</t>
        </r>
        <r>
          <rPr>
            <sz val="8"/>
            <rFont val="Tahoma"/>
            <family val="0"/>
          </rPr>
          <t xml:space="preserve">
</t>
        </r>
      </text>
    </comment>
    <comment ref="C1096" authorId="0">
      <text>
        <r>
          <rPr>
            <b/>
            <sz val="8"/>
            <rFont val="Tahoma"/>
            <family val="0"/>
          </rPr>
          <t>alain: coordinating legal activities in the absence of horline.</t>
        </r>
        <r>
          <rPr>
            <sz val="8"/>
            <rFont val="Tahoma"/>
            <family val="0"/>
          </rPr>
          <t xml:space="preserve">
</t>
        </r>
      </text>
    </comment>
    <comment ref="C1098" authorId="0">
      <text>
        <r>
          <rPr>
            <b/>
            <sz val="8"/>
            <rFont val="Tahoma"/>
            <family val="0"/>
          </rPr>
          <t>alain: Ntui hearing.</t>
        </r>
        <r>
          <rPr>
            <sz val="8"/>
            <rFont val="Tahoma"/>
            <family val="0"/>
          </rPr>
          <t xml:space="preserve">
</t>
        </r>
      </text>
    </comment>
    <comment ref="C1099" authorId="0">
      <text>
        <r>
          <rPr>
            <b/>
            <sz val="8"/>
            <rFont val="Tahoma"/>
            <family val="0"/>
          </rPr>
          <t>alain: bafoussam.</t>
        </r>
        <r>
          <rPr>
            <sz val="8"/>
            <rFont val="Tahoma"/>
            <family val="0"/>
          </rPr>
          <t xml:space="preserve">
</t>
        </r>
      </text>
    </comment>
    <comment ref="C1103" authorId="0">
      <text>
        <r>
          <rPr>
            <b/>
            <sz val="8"/>
            <rFont val="Tahoma"/>
            <family val="0"/>
          </rPr>
          <t>alain: Buea internet investigations</t>
        </r>
        <r>
          <rPr>
            <sz val="8"/>
            <rFont val="Tahoma"/>
            <family val="0"/>
          </rPr>
          <t xml:space="preserve">
</t>
        </r>
      </text>
    </comment>
    <comment ref="C1105" authorId="0">
      <text>
        <r>
          <rPr>
            <b/>
            <sz val="8"/>
            <rFont val="Tahoma"/>
            <family val="0"/>
          </rPr>
          <t>alain: Buea internet investigations.</t>
        </r>
      </text>
    </comment>
    <comment ref="C1148" authorId="0">
      <text>
        <r>
          <rPr>
            <b/>
            <sz val="8"/>
            <rFont val="Tahoma"/>
            <family val="0"/>
          </rPr>
          <t>Felix: yaounde attemted Operations.</t>
        </r>
        <r>
          <rPr>
            <sz val="8"/>
            <rFont val="Tahoma"/>
            <family val="0"/>
          </rPr>
          <t xml:space="preserve">
</t>
        </r>
      </text>
    </comment>
    <comment ref="C1150" authorId="0">
      <text>
        <r>
          <rPr>
            <b/>
            <sz val="8"/>
            <rFont val="Tahoma"/>
            <family val="0"/>
          </rPr>
          <t>Felix: Ntui case.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Felix: yaounde attempted  Operations.</t>
        </r>
        <r>
          <rPr>
            <sz val="8"/>
            <rFont val="Tahoma"/>
            <family val="0"/>
          </rPr>
          <t xml:space="preserve">
</t>
        </r>
      </text>
    </comment>
    <comment ref="C1164" authorId="3">
      <text>
        <r>
          <rPr>
            <b/>
            <sz val="8"/>
            <rFont val="Tahoma"/>
            <family val="0"/>
          </rPr>
          <t>Aimé: 1 hour to send the form of complaint report to Alain in Buea</t>
        </r>
        <r>
          <rPr>
            <sz val="8"/>
            <rFont val="Tahoma"/>
            <family val="0"/>
          </rPr>
          <t xml:space="preserve">
</t>
        </r>
      </text>
    </comment>
    <comment ref="C1200" authorId="3">
      <text>
        <r>
          <rPr>
            <b/>
            <sz val="8"/>
            <rFont val="Tahoma"/>
            <family val="0"/>
          </rPr>
          <t>Aimé: special taxi early in the morning from home to Garantie Express</t>
        </r>
        <r>
          <rPr>
            <sz val="8"/>
            <rFont val="Tahoma"/>
            <family val="0"/>
          </rPr>
          <t xml:space="preserve">
</t>
        </r>
      </text>
    </comment>
    <comment ref="C1201" authorId="3">
      <text>
        <r>
          <rPr>
            <b/>
            <sz val="8"/>
            <rFont val="Tahoma"/>
            <family val="0"/>
          </rPr>
          <t>local transport in Douala and Yaounde:</t>
        </r>
        <r>
          <rPr>
            <sz val="8"/>
            <rFont val="Tahoma"/>
            <family val="0"/>
          </rPr>
          <t xml:space="preserve">
</t>
        </r>
      </text>
    </comment>
    <comment ref="C1218" authorId="3">
      <text>
        <r>
          <rPr>
            <b/>
            <sz val="8"/>
            <rFont val="Tahoma"/>
            <family val="0"/>
          </rPr>
          <t>Aimé: Special taxi arrive in Yaounde after 2 o'clock in the night</t>
        </r>
        <r>
          <rPr>
            <sz val="8"/>
            <rFont val="Tahoma"/>
            <family val="0"/>
          </rPr>
          <t xml:space="preserve">
</t>
        </r>
      </text>
    </comment>
    <comment ref="C1222" authorId="3">
      <text>
        <r>
          <rPr>
            <b/>
            <sz val="8"/>
            <rFont val="Tahoma"/>
            <family val="0"/>
          </rPr>
          <t>Aimé: the day of preparation of Meumi's operation</t>
        </r>
        <r>
          <rPr>
            <sz val="8"/>
            <rFont val="Tahoma"/>
            <family val="0"/>
          </rPr>
          <t xml:space="preserve">
</t>
        </r>
      </text>
    </comment>
    <comment ref="C1230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taxi, arrived at 0.30</t>
        </r>
      </text>
    </comment>
    <comment ref="C1235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day of operation</t>
        </r>
      </text>
    </comment>
    <comment ref="C1239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Yde, arrived at 0.20am</t>
        </r>
      </text>
    </comment>
    <comment ref="C1347" authorId="3">
      <text>
        <r>
          <rPr>
            <b/>
            <sz val="8"/>
            <rFont val="Tahoma"/>
            <family val="0"/>
          </rPr>
          <t>Felix: mineral water in ntui</t>
        </r>
        <r>
          <rPr>
            <sz val="8"/>
            <rFont val="Tahoma"/>
            <family val="0"/>
          </rPr>
          <t xml:space="preserve">
</t>
        </r>
      </text>
    </comment>
    <comment ref="C1351" authorId="3">
      <text>
        <r>
          <rPr>
            <b/>
            <sz val="8"/>
            <rFont val="Tahoma"/>
            <family val="0"/>
          </rPr>
          <t>Aimé: CITES permit</t>
        </r>
        <r>
          <rPr>
            <sz val="8"/>
            <rFont val="Tahoma"/>
            <family val="0"/>
          </rPr>
          <t xml:space="preserve">
</t>
        </r>
      </text>
    </comment>
    <comment ref="C1353" authorId="3">
      <text>
        <r>
          <rPr>
            <b/>
            <sz val="8"/>
            <rFont val="Tahoma"/>
            <family val="0"/>
          </rPr>
          <t>Aimé: Legal kit and hearing feedback form</t>
        </r>
        <r>
          <rPr>
            <sz val="8"/>
            <rFont val="Tahoma"/>
            <family val="0"/>
          </rPr>
          <t xml:space="preserve">
</t>
        </r>
      </text>
    </comment>
    <comment ref="C1354" authorId="3">
      <text>
        <r>
          <rPr>
            <b/>
            <sz val="8"/>
            <rFont val="Tahoma"/>
            <family val="0"/>
          </rPr>
          <t>Aimé: The file of Simo Victor</t>
        </r>
        <r>
          <rPr>
            <sz val="8"/>
            <rFont val="Tahoma"/>
            <family val="0"/>
          </rPr>
          <t xml:space="preserve">
</t>
        </r>
      </text>
    </comment>
    <comment ref="C1355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to print pv form</t>
        </r>
      </text>
    </comment>
    <comment ref="C1356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to photocopy scammer's case file</t>
        </r>
      </text>
    </comment>
    <comment ref="C1357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limbe, printing of emails in black and white to give to new lawyer</t>
        </r>
      </text>
    </comment>
    <comment ref="C1358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printing of fake CITES permit in colour to give to new lawyer</t>
        </r>
      </text>
    </comment>
    <comment ref="C1359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 Buea, photocopy of case file to give to new lawyer</t>
        </r>
      </text>
    </comment>
    <comment ref="C1360" authorId="3">
      <text>
        <r>
          <rPr>
            <b/>
            <sz val="8"/>
            <rFont val="Tahoma"/>
            <family val="0"/>
          </rPr>
          <t>Felix: finance law of 1996</t>
        </r>
        <r>
          <rPr>
            <sz val="8"/>
            <rFont val="Tahoma"/>
            <family val="0"/>
          </rPr>
          <t xml:space="preserve">
</t>
        </r>
      </text>
    </comment>
    <comment ref="C1361" authorId="3">
      <text>
        <r>
          <rPr>
            <b/>
            <sz val="8"/>
            <rFont val="Tahoma"/>
            <family val="0"/>
          </rPr>
          <t>Felix: Document on the corruption in the NGO</t>
        </r>
        <r>
          <rPr>
            <sz val="8"/>
            <rFont val="Tahoma"/>
            <family val="0"/>
          </rPr>
          <t xml:space="preserve">
</t>
        </r>
      </text>
    </comment>
    <comment ref="C1362" authorId="3">
      <text>
        <r>
          <rPr>
            <b/>
            <sz val="8"/>
            <rFont val="Tahoma"/>
            <family val="0"/>
          </rPr>
          <t>Felix: financial form</t>
        </r>
        <r>
          <rPr>
            <sz val="8"/>
            <rFont val="Tahoma"/>
            <family val="0"/>
          </rPr>
          <t xml:space="preserve">
</t>
        </r>
      </text>
    </comment>
    <comment ref="C1368" authorId="3">
      <text>
        <r>
          <rPr>
            <b/>
            <sz val="8"/>
            <rFont val="Tahoma"/>
            <family val="0"/>
          </rPr>
          <t xml:space="preserve">Aimé: transport and logistics from Bamenda to Limbe  for the case of Sullivan </t>
        </r>
        <r>
          <rPr>
            <sz val="8"/>
            <rFont val="Tahoma"/>
            <family val="0"/>
          </rPr>
          <t xml:space="preserve">
</t>
        </r>
      </text>
    </comment>
    <comment ref="C1369" authorId="3">
      <text>
        <r>
          <rPr>
            <b/>
            <sz val="8"/>
            <rFont val="Tahoma"/>
            <family val="0"/>
          </rPr>
          <t>Aimé: Transport and logistics from Kumba to Mamfe for the case of Eyong Mbi &amp; Agbor</t>
        </r>
        <r>
          <rPr>
            <sz val="8"/>
            <rFont val="Tahoma"/>
            <family val="0"/>
          </rPr>
          <t xml:space="preserve">
</t>
        </r>
      </text>
    </comment>
    <comment ref="C1370" authorId="3">
      <text>
        <r>
          <rPr>
            <b/>
            <sz val="8"/>
            <rFont val="Tahoma"/>
            <family val="0"/>
          </rPr>
          <t>Aimé:Transport and logistics from Yaounde to Ntui for the case of Deugoue and others</t>
        </r>
        <r>
          <rPr>
            <sz val="8"/>
            <rFont val="Tahoma"/>
            <family val="0"/>
          </rPr>
          <t xml:space="preserve">
</t>
        </r>
      </text>
    </comment>
    <comment ref="C1374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limbe fees, paid in court for the visit of limbe wildlife center by court of first instance</t>
        </r>
      </text>
    </comment>
    <comment ref="C1378" authorId="3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sending the financial law of 1996 to Me Tambe in Mamfe</t>
        </r>
      </text>
    </comment>
    <comment ref="C1363" authorId="2">
      <text>
        <r>
          <rPr>
            <b/>
            <sz val="8"/>
            <rFont val="Tahoma"/>
            <family val="0"/>
          </rPr>
          <t>Horline: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1490" authorId="2">
      <text>
        <r>
          <rPr>
            <b/>
            <sz val="8"/>
            <rFont val="Tahoma"/>
            <family val="0"/>
          </rPr>
          <t xml:space="preserve">Eric: 1 hour hire taxi  and 1 depot to mvolye to transport printed wildlife justice 4 editions 1000 copies </t>
        </r>
        <r>
          <rPr>
            <sz val="8"/>
            <rFont val="Tahoma"/>
            <family val="0"/>
          </rPr>
          <t xml:space="preserve">
</t>
        </r>
      </text>
    </comment>
    <comment ref="C1503" authorId="2">
      <text>
        <r>
          <rPr>
            <b/>
            <sz val="8"/>
            <rFont val="Tahoma"/>
            <family val="0"/>
          </rPr>
          <t>Eric: Printing of 1st Edition of Wildlife Justice Journal</t>
        </r>
        <r>
          <rPr>
            <sz val="8"/>
            <rFont val="Tahoma"/>
            <family val="0"/>
          </rPr>
          <t xml:space="preserve">
</t>
        </r>
      </text>
    </comment>
    <comment ref="C1608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10" authorId="5">
      <text>
        <r>
          <rPr>
            <b/>
            <sz val="8"/>
            <rFont val="Tahoma"/>
            <family val="0"/>
          </rPr>
          <t>Anna: photocopy of letters from ofir's email box - letters from lynn, stephanie and sandra prowildlife.</t>
        </r>
        <r>
          <rPr>
            <sz val="8"/>
            <rFont val="Tahoma"/>
            <family val="0"/>
          </rPr>
          <t xml:space="preserve">
</t>
        </r>
      </text>
    </comment>
    <comment ref="C1611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13" authorId="5">
      <text>
        <r>
          <rPr>
            <b/>
            <sz val="8"/>
            <rFont val="Tahoma"/>
            <family val="0"/>
          </rPr>
          <t>anna: photocopy of MoA letter and newspapers for filing.</t>
        </r>
        <r>
          <rPr>
            <sz val="8"/>
            <rFont val="Tahoma"/>
            <family val="0"/>
          </rPr>
          <t xml:space="preserve">
</t>
        </r>
      </text>
    </comment>
    <comment ref="C1614" authorId="5">
      <text>
        <r>
          <rPr>
            <b/>
            <sz val="8"/>
            <rFont val="Tahoma"/>
            <family val="0"/>
          </rPr>
          <t>anna: posting of MoA letter to Sandra Ather in Limbe.</t>
        </r>
        <r>
          <rPr>
            <sz val="8"/>
            <rFont val="Tahoma"/>
            <family val="0"/>
          </rPr>
          <t xml:space="preserve">
</t>
        </r>
      </text>
    </comment>
    <comment ref="C1615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16" authorId="5">
      <text>
        <r>
          <rPr>
            <b/>
            <sz val="8"/>
            <rFont val="Tahoma"/>
            <family val="0"/>
          </rPr>
          <t xml:space="preserve">anna: photocopy of letters and press releases for filing. </t>
        </r>
        <r>
          <rPr>
            <sz val="8"/>
            <rFont val="Tahoma"/>
            <family val="0"/>
          </rPr>
          <t xml:space="preserve">
</t>
        </r>
      </text>
    </comment>
    <comment ref="C1619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20" authorId="2">
      <text>
        <r>
          <rPr>
            <b/>
            <sz val="8"/>
            <rFont val="Tahoma"/>
            <family val="0"/>
          </rPr>
          <t>Eric: Mini DV cassette for recording</t>
        </r>
        <r>
          <rPr>
            <sz val="8"/>
            <rFont val="Tahoma"/>
            <family val="0"/>
          </rPr>
          <t xml:space="preserve">
</t>
        </r>
      </text>
    </comment>
    <comment ref="C1623" authorId="2">
      <text>
        <r>
          <rPr>
            <b/>
            <sz val="8"/>
            <rFont val="Tahoma"/>
            <family val="0"/>
          </rPr>
          <t>Eric: MoU and information kits for Presidency and Director of National Security</t>
        </r>
        <r>
          <rPr>
            <sz val="8"/>
            <rFont val="Tahoma"/>
            <family val="0"/>
          </rPr>
          <t xml:space="preserve">
</t>
        </r>
      </text>
    </comment>
    <comment ref="C1624" authorId="2">
      <text>
        <r>
          <rPr>
            <b/>
            <sz val="8"/>
            <rFont val="Tahoma"/>
            <family val="0"/>
          </rPr>
          <t>Eric: Photocopy of 6 sets of information kits</t>
        </r>
        <r>
          <rPr>
            <sz val="8"/>
            <rFont val="Tahoma"/>
            <family val="0"/>
          </rPr>
          <t xml:space="preserve">
</t>
        </r>
      </text>
    </comment>
    <comment ref="C1625" authorId="2">
      <text>
        <r>
          <rPr>
            <b/>
            <sz val="8"/>
            <rFont val="Tahoma"/>
            <family val="0"/>
          </rPr>
          <t xml:space="preserve">Eric: Connection cable for voice recorder </t>
        </r>
        <r>
          <rPr>
            <sz val="8"/>
            <rFont val="Tahoma"/>
            <family val="0"/>
          </rPr>
          <t xml:space="preserve">
</t>
        </r>
      </text>
    </comment>
    <comment ref="C1626" authorId="2">
      <text>
        <r>
          <rPr>
            <b/>
            <sz val="8"/>
            <rFont val="Tahoma"/>
            <family val="0"/>
          </rPr>
          <t>Eric: TV bar advert on recruitment of volunteer</t>
        </r>
        <r>
          <rPr>
            <sz val="8"/>
            <rFont val="Tahoma"/>
            <family val="0"/>
          </rPr>
          <t xml:space="preserve">
</t>
        </r>
      </text>
    </comment>
    <comment ref="C1627" authorId="5">
      <text>
        <r>
          <rPr>
            <b/>
            <sz val="8"/>
            <rFont val="Tahoma"/>
            <family val="0"/>
          </rPr>
          <t>Vincent: photocopy of press releases on internet scammer arrest in Buea and information kits.</t>
        </r>
        <r>
          <rPr>
            <sz val="8"/>
            <rFont val="Tahoma"/>
            <family val="0"/>
          </rPr>
          <t xml:space="preserve">
</t>
        </r>
      </text>
    </comment>
    <comment ref="C1628" authorId="5">
      <text>
        <r>
          <rPr>
            <b/>
            <sz val="8"/>
            <rFont val="Tahoma"/>
            <family val="0"/>
          </rPr>
          <t>vincent: photocopy of press release on leopard skin dealer arrest in Bafoussam and additional kits.</t>
        </r>
        <r>
          <rPr>
            <sz val="8"/>
            <rFont val="Tahoma"/>
            <family val="0"/>
          </rPr>
          <t xml:space="preserve">
</t>
        </r>
      </text>
    </comment>
    <comment ref="C1634" authorId="2">
      <text>
        <r>
          <rPr>
            <b/>
            <sz val="8"/>
            <rFont val="Tahoma"/>
            <family val="0"/>
          </rPr>
          <t>Eric: Printing of 4th Edition of Wildlife Justice.
450 per copy x 250=112500</t>
        </r>
        <r>
          <rPr>
            <sz val="8"/>
            <rFont val="Tahoma"/>
            <family val="0"/>
          </rPr>
          <t xml:space="preserve">
</t>
        </r>
      </text>
    </comment>
    <comment ref="C1367" authorId="4">
      <text>
        <r>
          <rPr>
            <b/>
            <sz val="8"/>
            <rFont val="Tahoma"/>
            <family val="0"/>
          </rPr>
          <t>Alan: Professional fees for the case of Awnganyi Philip in Buea</t>
        </r>
        <r>
          <rPr>
            <sz val="8"/>
            <rFont val="Tahoma"/>
            <family val="0"/>
          </rPr>
          <t xml:space="preserve">
</t>
        </r>
      </text>
    </comment>
    <comment ref="C1639" authorId="2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652" authorId="0">
      <text>
        <r>
          <rPr>
            <b/>
            <sz val="8"/>
            <rFont val="Tahoma"/>
            <family val="0"/>
          </rPr>
          <t>Ofir: Ofir called bornfree UK.</t>
        </r>
        <r>
          <rPr>
            <sz val="8"/>
            <rFont val="Tahoma"/>
            <family val="0"/>
          </rPr>
          <t xml:space="preserve">
</t>
        </r>
      </text>
    </comment>
    <comment ref="C1653" authorId="0">
      <text>
        <r>
          <rPr>
            <b/>
            <sz val="8"/>
            <rFont val="Tahoma"/>
            <family val="0"/>
          </rPr>
          <t>i26: Called UK.</t>
        </r>
        <r>
          <rPr>
            <sz val="8"/>
            <rFont val="Tahoma"/>
            <family val="0"/>
          </rPr>
          <t xml:space="preserve">
</t>
        </r>
      </text>
    </comment>
    <comment ref="C1654" authorId="0">
      <text>
        <r>
          <rPr>
            <b/>
            <sz val="8"/>
            <rFont val="Tahoma"/>
            <family val="0"/>
          </rPr>
          <t>i26: called US.</t>
        </r>
        <r>
          <rPr>
            <sz val="8"/>
            <rFont val="Tahoma"/>
            <family val="0"/>
          </rPr>
          <t xml:space="preserve">
</t>
        </r>
      </text>
    </comment>
    <comment ref="C1655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656" authorId="0">
      <text>
        <r>
          <rPr>
            <b/>
            <sz val="8"/>
            <rFont val="Tahoma"/>
            <family val="0"/>
          </rPr>
          <t>Ofir: called uk.</t>
        </r>
        <r>
          <rPr>
            <sz val="8"/>
            <rFont val="Tahoma"/>
            <family val="0"/>
          </rPr>
          <t xml:space="preserve">
</t>
        </r>
      </text>
    </comment>
    <comment ref="C1657" authorId="0">
      <text>
        <r>
          <rPr>
            <b/>
            <sz val="8"/>
            <rFont val="Tahoma"/>
            <family val="0"/>
          </rPr>
          <t>i26: Called USA</t>
        </r>
        <r>
          <rPr>
            <sz val="8"/>
            <rFont val="Tahoma"/>
            <family val="0"/>
          </rPr>
          <t xml:space="preserve">
</t>
        </r>
      </text>
    </comment>
    <comment ref="C1658" authorId="0">
      <text>
        <r>
          <rPr>
            <b/>
            <sz val="8"/>
            <rFont val="Tahoma"/>
            <family val="0"/>
          </rPr>
          <t>i26: called USA.</t>
        </r>
        <r>
          <rPr>
            <sz val="8"/>
            <rFont val="Tahoma"/>
            <family val="0"/>
          </rPr>
          <t xml:space="preserve">
</t>
        </r>
      </text>
    </comment>
    <comment ref="C1659" authorId="0">
      <text>
        <r>
          <rPr>
            <b/>
            <sz val="8"/>
            <rFont val="Tahoma"/>
            <family val="0"/>
          </rPr>
          <t>Ofir:  called congo.</t>
        </r>
        <r>
          <rPr>
            <sz val="8"/>
            <rFont val="Tahoma"/>
            <family val="0"/>
          </rPr>
          <t xml:space="preserve">
</t>
        </r>
      </text>
    </comment>
    <comment ref="C1660" authorId="0">
      <text>
        <r>
          <rPr>
            <b/>
            <sz val="8"/>
            <rFont val="Tahoma"/>
            <family val="0"/>
          </rPr>
          <t>Ofir: called USA.</t>
        </r>
        <r>
          <rPr>
            <sz val="8"/>
            <rFont val="Tahoma"/>
            <family val="0"/>
          </rPr>
          <t xml:space="preserve">
</t>
        </r>
      </text>
    </comment>
    <comment ref="C1661" authorId="0">
      <text>
        <r>
          <rPr>
            <b/>
            <sz val="8"/>
            <rFont val="Tahoma"/>
            <family val="0"/>
          </rPr>
          <t>Ofir: Called Ireland.</t>
        </r>
        <r>
          <rPr>
            <sz val="8"/>
            <rFont val="Tahoma"/>
            <family val="0"/>
          </rPr>
          <t xml:space="preserve">
</t>
        </r>
      </text>
    </comment>
    <comment ref="C1662" authorId="0">
      <text>
        <r>
          <rPr>
            <b/>
            <sz val="8"/>
            <rFont val="Tahoma"/>
            <family val="0"/>
          </rPr>
          <t>Ofir: Called USA.</t>
        </r>
        <r>
          <rPr>
            <sz val="8"/>
            <rFont val="Tahoma"/>
            <family val="0"/>
          </rPr>
          <t xml:space="preserve">
</t>
        </r>
      </text>
    </comment>
    <comment ref="C1663" authorId="0">
      <text>
        <r>
          <rPr>
            <b/>
            <sz val="8"/>
            <rFont val="Tahoma"/>
            <family val="0"/>
          </rPr>
          <t>Ofir: called USA.</t>
        </r>
        <r>
          <rPr>
            <sz val="8"/>
            <rFont val="Tahoma"/>
            <family val="0"/>
          </rPr>
          <t xml:space="preserve">
</t>
        </r>
      </text>
    </comment>
    <comment ref="C1664" authorId="0">
      <text>
        <r>
          <rPr>
            <b/>
            <sz val="8"/>
            <rFont val="Tahoma"/>
            <family val="0"/>
          </rPr>
          <t>Ofir: called Ireland.</t>
        </r>
        <r>
          <rPr>
            <sz val="8"/>
            <rFont val="Tahoma"/>
            <family val="0"/>
          </rPr>
          <t xml:space="preserve">
</t>
        </r>
      </text>
    </comment>
    <comment ref="C1665" authorId="0">
      <text>
        <r>
          <rPr>
            <b/>
            <sz val="8"/>
            <rFont val="Tahoma"/>
            <family val="0"/>
          </rPr>
          <t>Ofir: Called USA.</t>
        </r>
        <r>
          <rPr>
            <sz val="8"/>
            <rFont val="Tahoma"/>
            <family val="0"/>
          </rPr>
          <t xml:space="preserve">
</t>
        </r>
      </text>
    </comment>
    <comment ref="C1666" authorId="0">
      <text>
        <r>
          <rPr>
            <b/>
            <sz val="8"/>
            <rFont val="Tahoma"/>
            <family val="0"/>
          </rPr>
          <t>anna: called cynthia in UK.</t>
        </r>
        <r>
          <rPr>
            <sz val="8"/>
            <rFont val="Tahoma"/>
            <family val="0"/>
          </rPr>
          <t xml:space="preserve">
</t>
        </r>
      </text>
    </comment>
    <comment ref="C1667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668" authorId="0">
      <text>
        <r>
          <rPr>
            <b/>
            <sz val="8"/>
            <rFont val="Tahoma"/>
            <family val="0"/>
          </rPr>
          <t>Arrey: Called josias in Congo.</t>
        </r>
        <r>
          <rPr>
            <sz val="8"/>
            <rFont val="Tahoma"/>
            <family val="0"/>
          </rPr>
          <t xml:space="preserve">
</t>
        </r>
      </text>
    </comment>
    <comment ref="C1669" authorId="0">
      <text>
        <r>
          <rPr>
            <b/>
            <sz val="8"/>
            <rFont val="Tahoma"/>
            <family val="0"/>
          </rPr>
          <t>anna: called Synthia in UK.</t>
        </r>
        <r>
          <rPr>
            <sz val="8"/>
            <rFont val="Tahoma"/>
            <family val="0"/>
          </rPr>
          <t xml:space="preserve">
</t>
        </r>
      </text>
    </comment>
    <comment ref="C1717" authorId="0">
      <text>
        <r>
          <rPr>
            <b/>
            <sz val="8"/>
            <rFont val="Tahoma"/>
            <family val="0"/>
          </rPr>
          <t>Ofir: Foumbot Operations.</t>
        </r>
        <r>
          <rPr>
            <sz val="8"/>
            <rFont val="Tahoma"/>
            <family val="0"/>
          </rPr>
          <t xml:space="preserve">
</t>
        </r>
      </text>
    </comment>
    <comment ref="C1718" authorId="0">
      <text>
        <r>
          <rPr>
            <b/>
            <sz val="8"/>
            <rFont val="Tahoma"/>
            <family val="0"/>
          </rPr>
          <t>Ofir: Yaounde Operations.</t>
        </r>
        <r>
          <rPr>
            <sz val="8"/>
            <rFont val="Tahoma"/>
            <family val="0"/>
          </rPr>
          <t xml:space="preserve">
</t>
        </r>
      </text>
    </comment>
    <comment ref="C1720" authorId="0">
      <text>
        <r>
          <rPr>
            <b/>
            <sz val="8"/>
            <rFont val="Tahoma"/>
            <family val="0"/>
          </rPr>
          <t>Ofir: yaounde operations.</t>
        </r>
        <r>
          <rPr>
            <sz val="8"/>
            <rFont val="Tahoma"/>
            <family val="0"/>
          </rPr>
          <t xml:space="preserve">
</t>
        </r>
      </text>
    </comment>
    <comment ref="C1786" authorId="0">
      <text>
        <r>
          <rPr>
            <b/>
            <sz val="8"/>
            <rFont val="Tahoma"/>
            <family val="0"/>
          </rPr>
          <t>Arrey: made Emeline calls in her absence.</t>
        </r>
        <r>
          <rPr>
            <sz val="8"/>
            <rFont val="Tahoma"/>
            <family val="0"/>
          </rPr>
          <t xml:space="preserve">
</t>
        </r>
      </text>
    </comment>
    <comment ref="C1797" authorId="0">
      <text>
        <r>
          <rPr>
            <b/>
            <sz val="8"/>
            <rFont val="Tahoma"/>
            <family val="0"/>
          </rPr>
          <t>Arrey: coordinating financial report. Making calls for clearifications from investigators.</t>
        </r>
        <r>
          <rPr>
            <sz val="8"/>
            <rFont val="Tahoma"/>
            <family val="0"/>
          </rPr>
          <t xml:space="preserve">
</t>
        </r>
      </text>
    </comment>
    <comment ref="C1809" authorId="6">
      <text>
        <r>
          <rPr>
            <b/>
            <sz val="8"/>
            <rFont val="Tahoma"/>
            <family val="0"/>
          </rPr>
          <t>Emeline: office-unics-office</t>
        </r>
      </text>
    </comment>
    <comment ref="C1820" authorId="6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1823" authorId="6">
      <text>
        <r>
          <rPr>
            <b/>
            <sz val="8"/>
            <rFont val="Tahoma"/>
            <family val="0"/>
          </rPr>
          <t>Emeline: to take LAGA members to greet Stephanie's baby</t>
        </r>
      </text>
    </comment>
    <comment ref="C1824" authorId="6">
      <text>
        <r>
          <rPr>
            <b/>
            <sz val="8"/>
            <rFont val="Tahoma"/>
            <family val="0"/>
          </rPr>
          <t>Emeline: unics-office-unics</t>
        </r>
      </text>
    </comment>
    <comment ref="C1825" authorId="2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836" authorId="0">
      <text>
        <r>
          <rPr>
            <b/>
            <sz val="8"/>
            <rFont val="Tahoma"/>
            <family val="0"/>
          </rPr>
          <t>Arrey: depot with elvice to his house to collect the legal computer he repaired.</t>
        </r>
        <r>
          <rPr>
            <sz val="8"/>
            <rFont val="Tahoma"/>
            <family val="0"/>
          </rPr>
          <t xml:space="preserve">
</t>
        </r>
      </text>
    </comment>
    <comment ref="C1866" authorId="2">
      <text>
        <r>
          <rPr>
            <b/>
            <sz val="8"/>
            <rFont val="Tahoma"/>
            <family val="0"/>
          </rPr>
          <t>Emeline: hardware swapping</t>
        </r>
        <r>
          <rPr>
            <sz val="8"/>
            <rFont val="Tahoma"/>
            <family val="0"/>
          </rPr>
          <t xml:space="preserve">
</t>
        </r>
      </text>
    </comment>
    <comment ref="C1867" authorId="0">
      <text>
        <r>
          <rPr>
            <b/>
            <sz val="8"/>
            <rFont val="Tahoma"/>
            <family val="0"/>
          </rPr>
          <t>Arrey: 250x4=1000</t>
        </r>
        <r>
          <rPr>
            <sz val="8"/>
            <rFont val="Tahoma"/>
            <family val="0"/>
          </rPr>
          <t xml:space="preserve">
</t>
        </r>
      </text>
    </comment>
    <comment ref="C1870" authorId="0">
      <text>
        <r>
          <rPr>
            <b/>
            <sz val="8"/>
            <rFont val="Tahoma"/>
            <family val="0"/>
          </rPr>
          <t>Arrey: 25x50=1250
financial report</t>
        </r>
        <r>
          <rPr>
            <sz val="8"/>
            <rFont val="Tahoma"/>
            <family val="0"/>
          </rPr>
          <t xml:space="preserve">
</t>
        </r>
      </text>
    </comment>
    <comment ref="C1871" authorId="0">
      <text>
        <r>
          <rPr>
            <b/>
            <sz val="8"/>
            <rFont val="Tahoma"/>
            <family val="0"/>
          </rPr>
          <t>Arrey: 25x50=1250
field report</t>
        </r>
        <r>
          <rPr>
            <sz val="8"/>
            <rFont val="Tahoma"/>
            <family val="0"/>
          </rPr>
          <t xml:space="preserve">
</t>
        </r>
      </text>
    </comment>
    <comment ref="C1874" authorId="0">
      <text>
        <r>
          <rPr>
            <b/>
            <sz val="8"/>
            <rFont val="Tahoma"/>
            <family val="0"/>
          </rPr>
          <t>Arrey: 75x12=900</t>
        </r>
        <r>
          <rPr>
            <sz val="8"/>
            <rFont val="Tahoma"/>
            <family val="0"/>
          </rPr>
          <t xml:space="preserve">
</t>
        </r>
      </text>
    </comment>
    <comment ref="C1875" authorId="0">
      <text>
        <r>
          <rPr>
            <b/>
            <sz val="8"/>
            <rFont val="Tahoma"/>
            <family val="0"/>
          </rPr>
          <t>Arrey: 30x50=1500</t>
        </r>
        <r>
          <rPr>
            <sz val="8"/>
            <rFont val="Tahoma"/>
            <family val="0"/>
          </rPr>
          <t xml:space="preserve">
</t>
        </r>
      </text>
    </comment>
    <comment ref="C1877" authorId="0">
      <text>
        <r>
          <rPr>
            <b/>
            <sz val="8"/>
            <rFont val="Tahoma"/>
            <family val="0"/>
          </rPr>
          <t>arrey:10x100=1000</t>
        </r>
        <r>
          <rPr>
            <sz val="8"/>
            <rFont val="Tahoma"/>
            <family val="0"/>
          </rPr>
          <t xml:space="preserve">
</t>
        </r>
      </text>
    </comment>
    <comment ref="C1880" authorId="0">
      <text>
        <r>
          <rPr>
            <b/>
            <sz val="8"/>
            <rFont val="Tahoma"/>
            <family val="0"/>
          </rPr>
          <t>Arrey: 250x4=1000</t>
        </r>
        <r>
          <rPr>
            <sz val="8"/>
            <rFont val="Tahoma"/>
            <family val="0"/>
          </rPr>
          <t xml:space="preserve">
</t>
        </r>
      </text>
    </comment>
    <comment ref="C1886" authorId="0">
      <text>
        <r>
          <rPr>
            <b/>
            <sz val="8"/>
            <rFont val="Tahoma"/>
            <family val="0"/>
          </rPr>
          <t>Arrey: 1800x2=3600</t>
        </r>
        <r>
          <rPr>
            <sz val="8"/>
            <rFont val="Tahoma"/>
            <family val="0"/>
          </rPr>
          <t xml:space="preserve">
</t>
        </r>
      </text>
    </comment>
    <comment ref="C1887" authorId="0">
      <text>
        <r>
          <rPr>
            <b/>
            <sz val="8"/>
            <rFont val="Tahoma"/>
            <family val="0"/>
          </rPr>
          <t>Arrey: 30x50=1500</t>
        </r>
        <r>
          <rPr>
            <sz val="8"/>
            <rFont val="Tahoma"/>
            <family val="0"/>
          </rPr>
          <t xml:space="preserve">
</t>
        </r>
      </text>
    </comment>
    <comment ref="C1888" authorId="0">
      <text>
        <r>
          <rPr>
            <b/>
            <sz val="8"/>
            <rFont val="Tahoma"/>
            <family val="0"/>
          </rPr>
          <t>Arrey: 1000x8=8000</t>
        </r>
        <r>
          <rPr>
            <sz val="8"/>
            <rFont val="Tahoma"/>
            <family val="0"/>
          </rPr>
          <t xml:space="preserve">
</t>
        </r>
      </text>
    </comment>
    <comment ref="C1889" authorId="0">
      <text>
        <r>
          <rPr>
            <b/>
            <sz val="8"/>
            <rFont val="Tahoma"/>
            <family val="0"/>
          </rPr>
          <t>Arrey: 25x50=1250
financial report</t>
        </r>
        <r>
          <rPr>
            <sz val="8"/>
            <rFont val="Tahoma"/>
            <family val="0"/>
          </rPr>
          <t xml:space="preserve">
</t>
        </r>
      </text>
    </comment>
    <comment ref="C1890" authorId="0">
      <text>
        <r>
          <rPr>
            <b/>
            <sz val="8"/>
            <rFont val="Tahoma"/>
            <family val="0"/>
          </rPr>
          <t>Arrey: 25x50=1250
field report</t>
        </r>
        <r>
          <rPr>
            <sz val="8"/>
            <rFont val="Tahoma"/>
            <family val="0"/>
          </rPr>
          <t xml:space="preserve">
</t>
        </r>
      </text>
    </comment>
    <comment ref="C1894" authorId="0">
      <text>
        <r>
          <rPr>
            <b/>
            <sz val="8"/>
            <rFont val="Tahoma"/>
            <family val="0"/>
          </rPr>
          <t>Arrey: 250x4=1000</t>
        </r>
        <r>
          <rPr>
            <sz val="8"/>
            <rFont val="Tahoma"/>
            <family val="0"/>
          </rPr>
          <t xml:space="preserve">
</t>
        </r>
      </text>
    </comment>
    <comment ref="C1895" authorId="0">
      <text>
        <r>
          <rPr>
            <b/>
            <sz val="8"/>
            <rFont val="Tahoma"/>
            <family val="0"/>
          </rPr>
          <t>Arrey: for the printing of complementary cards.</t>
        </r>
        <r>
          <rPr>
            <sz val="8"/>
            <rFont val="Tahoma"/>
            <family val="0"/>
          </rPr>
          <t xml:space="preserve">
</t>
        </r>
      </text>
    </comment>
    <comment ref="C1899" authorId="0">
      <text>
        <r>
          <rPr>
            <b/>
            <sz val="8"/>
            <rFont val="Tahoma"/>
            <family val="0"/>
          </rPr>
          <t>Arrey: 25x50=1000
financial report</t>
        </r>
        <r>
          <rPr>
            <sz val="8"/>
            <rFont val="Tahoma"/>
            <family val="0"/>
          </rPr>
          <t xml:space="preserve">
</t>
        </r>
      </text>
    </comment>
    <comment ref="C1902" authorId="0">
      <text>
        <r>
          <rPr>
            <b/>
            <sz val="8"/>
            <rFont val="Tahoma"/>
            <family val="0"/>
          </rPr>
          <t>Arrey: 5x25=125
phone listing.</t>
        </r>
        <r>
          <rPr>
            <sz val="8"/>
            <rFont val="Tahoma"/>
            <family val="0"/>
          </rPr>
          <t xml:space="preserve">
</t>
        </r>
      </text>
    </comment>
    <comment ref="C1681" authorId="0">
      <text>
        <r>
          <rPr>
            <b/>
            <sz val="8"/>
            <rFont val="Tahoma"/>
            <family val="0"/>
          </rPr>
          <t>Arrey: certified invitation letter for Jean paul.</t>
        </r>
        <r>
          <rPr>
            <sz val="8"/>
            <rFont val="Tahoma"/>
            <family val="0"/>
          </rPr>
          <t xml:space="preserve">
</t>
        </r>
      </text>
    </comment>
    <comment ref="C1682" authorId="0">
      <text>
        <r>
          <rPr>
            <b/>
            <sz val="8"/>
            <rFont val="Tahoma"/>
            <family val="0"/>
          </rPr>
          <t>Arrey: certified invitation letter for Brucket Loic.</t>
        </r>
        <r>
          <rPr>
            <sz val="8"/>
            <rFont val="Tahoma"/>
            <family val="0"/>
          </rPr>
          <t xml:space="preserve">
</t>
        </r>
      </text>
    </comment>
    <comment ref="C1906" authorId="0">
      <text>
        <r>
          <rPr>
            <b/>
            <sz val="8"/>
            <rFont val="Tahoma"/>
            <family val="0"/>
          </rPr>
          <t>Arrey: Transferred 8,500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1907" authorId="0">
      <text>
        <r>
          <rPr>
            <b/>
            <sz val="8"/>
            <rFont val="Tahoma"/>
            <family val="0"/>
          </rPr>
          <t>Arrey: transferred 30,000 fcfa to i33 in Kumba.</t>
        </r>
        <r>
          <rPr>
            <sz val="8"/>
            <rFont val="Tahoma"/>
            <family val="0"/>
          </rPr>
          <t xml:space="preserve">
</t>
        </r>
      </text>
    </comment>
    <comment ref="C1908" authorId="0">
      <text>
        <r>
          <rPr>
            <b/>
            <sz val="8"/>
            <rFont val="Tahoma"/>
            <family val="0"/>
          </rPr>
          <t>Arrey: transferred 50,000fcfa to i26 in Buea.</t>
        </r>
        <r>
          <rPr>
            <sz val="8"/>
            <rFont val="Tahoma"/>
            <family val="0"/>
          </rPr>
          <t xml:space="preserve">
</t>
        </r>
      </text>
    </comment>
    <comment ref="C1909" authorId="0">
      <text>
        <r>
          <rPr>
            <b/>
            <sz val="8"/>
            <rFont val="Tahoma"/>
            <family val="0"/>
          </rPr>
          <t>Arrey: transferred 18,000 fcfa to i55 in Djoum.</t>
        </r>
        <r>
          <rPr>
            <sz val="8"/>
            <rFont val="Tahoma"/>
            <family val="0"/>
          </rPr>
          <t xml:space="preserve">
</t>
        </r>
      </text>
    </comment>
    <comment ref="C1910" authorId="0">
      <text>
        <r>
          <rPr>
            <b/>
            <sz val="8"/>
            <rFont val="Tahoma"/>
            <family val="0"/>
          </rPr>
          <t>Arrey: transferred 25,500 to Felix in Buea.</t>
        </r>
        <r>
          <rPr>
            <sz val="8"/>
            <rFont val="Tahoma"/>
            <family val="0"/>
          </rPr>
          <t xml:space="preserve">
</t>
        </r>
      </text>
    </comment>
    <comment ref="C1911" authorId="0">
      <text>
        <r>
          <rPr>
            <b/>
            <sz val="8"/>
            <rFont val="Tahoma"/>
            <family val="0"/>
          </rPr>
          <t>Arrey: transferred 25,000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12" authorId="0">
      <text>
        <r>
          <rPr>
            <b/>
            <sz val="8"/>
            <rFont val="Tahoma"/>
            <family val="0"/>
          </rPr>
          <t>Arrey: transferred 35,000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13" authorId="0">
      <text>
        <r>
          <rPr>
            <b/>
            <sz val="8"/>
            <rFont val="Tahoma"/>
            <family val="0"/>
          </rPr>
          <t>Arrey: transferred 600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914" authorId="0">
      <text>
        <r>
          <rPr>
            <b/>
            <sz val="8"/>
            <rFont val="Tahoma"/>
            <family val="0"/>
          </rPr>
          <t>Arrey: transferred 33,100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915" authorId="0">
      <text>
        <r>
          <rPr>
            <b/>
            <sz val="8"/>
            <rFont val="Tahoma"/>
            <family val="0"/>
          </rPr>
          <t>Arrey: transferred 17,000 fcfa to Felix in Buea.</t>
        </r>
        <r>
          <rPr>
            <sz val="8"/>
            <rFont val="Tahoma"/>
            <family val="0"/>
          </rPr>
          <t xml:space="preserve">
</t>
        </r>
      </text>
    </comment>
    <comment ref="C1916" authorId="0">
      <text>
        <r>
          <rPr>
            <b/>
            <sz val="8"/>
            <rFont val="Tahoma"/>
            <family val="0"/>
          </rPr>
          <t>Arrey: transferred 25,000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917" authorId="0">
      <text>
        <r>
          <rPr>
            <b/>
            <sz val="8"/>
            <rFont val="Tahoma"/>
            <family val="0"/>
          </rPr>
          <t>Arrey: transferred 5,000 fcfa to i30 in Foumban.</t>
        </r>
        <r>
          <rPr>
            <sz val="8"/>
            <rFont val="Tahoma"/>
            <family val="0"/>
          </rPr>
          <t xml:space="preserve">
</t>
        </r>
      </text>
    </comment>
    <comment ref="C1918" authorId="0">
      <text>
        <r>
          <rPr>
            <b/>
            <sz val="8"/>
            <rFont val="Tahoma"/>
            <family val="0"/>
          </rPr>
          <t>Arrey: transferred 18,400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919" authorId="0">
      <text>
        <r>
          <rPr>
            <b/>
            <sz val="8"/>
            <rFont val="Tahoma"/>
            <family val="0"/>
          </rPr>
          <t>Arrey: transferred 28,000 fcfa to i39 in belabo.</t>
        </r>
        <r>
          <rPr>
            <sz val="8"/>
            <rFont val="Tahoma"/>
            <family val="0"/>
          </rPr>
          <t xml:space="preserve">
</t>
        </r>
      </text>
    </comment>
    <comment ref="C1920" authorId="0">
      <text>
        <r>
          <rPr>
            <b/>
            <sz val="8"/>
            <rFont val="Tahoma"/>
            <family val="0"/>
          </rPr>
          <t>Arrey: transferred 65,000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21" authorId="0">
      <text>
        <r>
          <rPr>
            <b/>
            <sz val="8"/>
            <rFont val="Tahoma"/>
            <family val="0"/>
          </rPr>
          <t>Arrey: transferred 18,400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922" authorId="0">
      <text>
        <r>
          <rPr>
            <b/>
            <sz val="8"/>
            <rFont val="Tahoma"/>
            <family val="0"/>
          </rPr>
          <t>Arrey: transferred 20,000 fcfa to Alain in Buea.</t>
        </r>
        <r>
          <rPr>
            <sz val="8"/>
            <rFont val="Tahoma"/>
            <family val="0"/>
          </rPr>
          <t xml:space="preserve">
</t>
        </r>
      </text>
    </comment>
    <comment ref="C1923" authorId="0">
      <text>
        <r>
          <rPr>
            <b/>
            <sz val="8"/>
            <rFont val="Tahoma"/>
            <family val="0"/>
          </rPr>
          <t>Arrey: transferred 18,000 fcfa to i39 in Belabo.</t>
        </r>
        <r>
          <rPr>
            <sz val="8"/>
            <rFont val="Tahoma"/>
            <family val="0"/>
          </rPr>
          <t xml:space="preserve">
</t>
        </r>
      </text>
    </comment>
    <comment ref="C1924" authorId="0">
      <text>
        <r>
          <rPr>
            <b/>
            <sz val="8"/>
            <rFont val="Tahoma"/>
            <family val="0"/>
          </rPr>
          <t>Arrey: transferred 50,000 fcfa to Maitre Chi in Tiko.</t>
        </r>
        <r>
          <rPr>
            <sz val="8"/>
            <rFont val="Tahoma"/>
            <family val="0"/>
          </rPr>
          <t xml:space="preserve">
</t>
        </r>
      </text>
    </comment>
    <comment ref="C1925" authorId="0">
      <text>
        <r>
          <rPr>
            <b/>
            <sz val="8"/>
            <rFont val="Tahoma"/>
            <family val="0"/>
          </rPr>
          <t>Arrey: transferred  50,000 fcfa to maitre tambe kenneth in mamfe.</t>
        </r>
        <r>
          <rPr>
            <sz val="8"/>
            <rFont val="Tahoma"/>
            <family val="0"/>
          </rPr>
          <t xml:space="preserve">
</t>
        </r>
      </text>
    </comment>
    <comment ref="C1926" authorId="0">
      <text>
        <r>
          <rPr>
            <b/>
            <sz val="8"/>
            <rFont val="Tahoma"/>
            <family val="0"/>
          </rPr>
          <t>Arrey: transferred 20,000 fcfa to OP metuge in Buea</t>
        </r>
        <r>
          <rPr>
            <sz val="8"/>
            <rFont val="Tahoma"/>
            <family val="0"/>
          </rPr>
          <t xml:space="preserve">
</t>
        </r>
      </text>
    </comment>
    <comment ref="C1927" authorId="0">
      <text>
        <r>
          <rPr>
            <b/>
            <sz val="8"/>
            <rFont val="Tahoma"/>
            <family val="0"/>
          </rPr>
          <t>Arrey: transferred 6,000 fcfa to i39 in belabo</t>
        </r>
        <r>
          <rPr>
            <sz val="8"/>
            <rFont val="Tahoma"/>
            <family val="0"/>
          </rPr>
          <t xml:space="preserve">
</t>
        </r>
      </text>
    </comment>
    <comment ref="C1928" authorId="0">
      <text>
        <r>
          <rPr>
            <b/>
            <sz val="8"/>
            <rFont val="Tahoma"/>
            <family val="0"/>
          </rPr>
          <t>Arrey: transferred 12,000 frcfa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29" authorId="0">
      <text>
        <r>
          <rPr>
            <b/>
            <sz val="8"/>
            <rFont val="Tahoma"/>
            <family val="0"/>
          </rPr>
          <t>Arrey: transferred 25,000 fcfa to i35 in belabo.</t>
        </r>
        <r>
          <rPr>
            <sz val="8"/>
            <rFont val="Tahoma"/>
            <family val="0"/>
          </rPr>
          <t xml:space="preserve">
</t>
        </r>
      </text>
    </comment>
    <comment ref="C1930" authorId="0">
      <text>
        <r>
          <rPr>
            <b/>
            <sz val="8"/>
            <rFont val="Tahoma"/>
            <family val="0"/>
          </rPr>
          <t>Arrey: transferred 45,400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931" authorId="0">
      <text>
        <r>
          <rPr>
            <b/>
            <sz val="8"/>
            <rFont val="Tahoma"/>
            <family val="0"/>
          </rPr>
          <t>Arrey: transferred 106,000 fcfa to i39 in Bafoussam</t>
        </r>
        <r>
          <rPr>
            <sz val="8"/>
            <rFont val="Tahoma"/>
            <family val="0"/>
          </rPr>
          <t xml:space="preserve">
</t>
        </r>
      </text>
    </comment>
    <comment ref="C1932" authorId="0">
      <text>
        <r>
          <rPr>
            <b/>
            <sz val="8"/>
            <rFont val="Tahoma"/>
            <family val="0"/>
          </rPr>
          <t>Arrey: transferred 40.000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33" authorId="0">
      <text>
        <r>
          <rPr>
            <b/>
            <sz val="8"/>
            <rFont val="Tahoma"/>
            <family val="0"/>
          </rPr>
          <t>Arrey: transferred 28,800 fcfa to i30 in Baham.</t>
        </r>
        <r>
          <rPr>
            <sz val="8"/>
            <rFont val="Tahoma"/>
            <family val="0"/>
          </rPr>
          <t xml:space="preserve">
</t>
        </r>
      </text>
    </comment>
    <comment ref="C1934" authorId="0">
      <text>
        <r>
          <rPr>
            <b/>
            <sz val="8"/>
            <rFont val="Tahoma"/>
            <family val="0"/>
          </rPr>
          <t>Arrey: transferred 15,000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35" authorId="0">
      <text>
        <r>
          <rPr>
            <b/>
            <sz val="8"/>
            <rFont val="Tahoma"/>
            <family val="0"/>
          </rPr>
          <t>Arrey: transferred 40,000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936" authorId="0">
      <text>
        <r>
          <rPr>
            <b/>
            <sz val="8"/>
            <rFont val="Tahoma"/>
            <family val="0"/>
          </rPr>
          <t>Arrey: transferred 16.500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937" authorId="0">
      <text>
        <r>
          <rPr>
            <b/>
            <sz val="8"/>
            <rFont val="Tahoma"/>
            <family val="0"/>
          </rPr>
          <t>Arrey: transferred 51,500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38" authorId="0">
      <text>
        <r>
          <rPr>
            <b/>
            <sz val="8"/>
            <rFont val="Tahoma"/>
            <family val="0"/>
          </rPr>
          <t>Arrey: transferred 8,500 fcfa to alain in Buea.</t>
        </r>
        <r>
          <rPr>
            <sz val="8"/>
            <rFont val="Tahoma"/>
            <family val="0"/>
          </rPr>
          <t xml:space="preserve">
</t>
        </r>
      </text>
    </comment>
    <comment ref="C1939" authorId="0">
      <text>
        <r>
          <rPr>
            <b/>
            <sz val="8"/>
            <rFont val="Tahoma"/>
            <family val="0"/>
          </rPr>
          <t>Arrey: transferred 20,000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40" authorId="0">
      <text>
        <r>
          <rPr>
            <b/>
            <sz val="8"/>
            <rFont val="Tahoma"/>
            <family val="0"/>
          </rPr>
          <t>Arrey: transferred 125,000 fcfa to maitre tanyi Mbianyo in Buea.</t>
        </r>
        <r>
          <rPr>
            <sz val="8"/>
            <rFont val="Tahoma"/>
            <family val="0"/>
          </rPr>
          <t xml:space="preserve">
</t>
        </r>
      </text>
    </comment>
    <comment ref="C1941" authorId="0">
      <text>
        <r>
          <rPr>
            <b/>
            <sz val="8"/>
            <rFont val="Tahoma"/>
            <family val="0"/>
          </rPr>
          <t>Arrey: transferred 25,000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42" authorId="0">
      <text>
        <r>
          <rPr>
            <b/>
            <sz val="8"/>
            <rFont val="Tahoma"/>
            <family val="0"/>
          </rPr>
          <t>Arrey: transferred 11,500 fcfa to alain in Buea.</t>
        </r>
        <r>
          <rPr>
            <sz val="8"/>
            <rFont val="Tahoma"/>
            <family val="0"/>
          </rPr>
          <t xml:space="preserve">
</t>
        </r>
      </text>
    </comment>
    <comment ref="C1943" authorId="0">
      <text>
        <r>
          <rPr>
            <b/>
            <sz val="8"/>
            <rFont val="Tahoma"/>
            <family val="0"/>
          </rPr>
          <t>Arrey: transferred 72,000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44" authorId="2">
      <text>
        <r>
          <rPr>
            <b/>
            <sz val="8"/>
            <rFont val="Tahoma"/>
            <family val="0"/>
          </rPr>
          <t>Emeline: sent 8.500frs to kamga in foumbot</t>
        </r>
      </text>
    </comment>
    <comment ref="C1948" authorId="2">
      <text>
        <r>
          <rPr>
            <b/>
            <sz val="8"/>
            <rFont val="Tahoma"/>
            <family val="0"/>
          </rPr>
          <t>Emeline: women's day gowns for cynthia and Eunice</t>
        </r>
        <r>
          <rPr>
            <sz val="8"/>
            <rFont val="Tahoma"/>
            <family val="0"/>
          </rPr>
          <t xml:space="preserve">
</t>
        </r>
      </text>
    </comment>
    <comment ref="E981" authorId="2">
      <text>
        <r>
          <rPr>
            <b/>
            <sz val="8"/>
            <rFont val="Tahoma"/>
            <family val="0"/>
          </rPr>
          <t>I26: Buea operation  bonus</t>
        </r>
        <r>
          <rPr>
            <sz val="8"/>
            <rFont val="Tahoma"/>
            <family val="0"/>
          </rPr>
          <t xml:space="preserve">
</t>
        </r>
      </text>
    </comment>
    <comment ref="C1891" authorId="2">
      <text>
        <r>
          <rPr>
            <b/>
            <sz val="8"/>
            <rFont val="Tahoma"/>
            <family val="0"/>
          </rPr>
          <t>Eric: 4 electricity bulbs for replacements</t>
        </r>
        <r>
          <rPr>
            <sz val="8"/>
            <rFont val="Tahoma"/>
            <family val="0"/>
          </rPr>
          <t xml:space="preserve">
</t>
        </r>
      </text>
    </comment>
    <comment ref="E1966" authorId="2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 bonus of extra work done in the period when Director was out of the country</t>
        </r>
      </text>
    </comment>
    <comment ref="C1387" authorId="2">
      <text>
        <r>
          <rPr>
            <b/>
            <sz val="8"/>
            <rFont val="Tahoma"/>
            <family val="0"/>
          </rPr>
          <t>user: bonus for the work she did in January and February</t>
        </r>
        <r>
          <rPr>
            <sz val="8"/>
            <rFont val="Tahoma"/>
            <family val="0"/>
          </rPr>
          <t xml:space="preserve">
</t>
        </r>
      </text>
    </comment>
    <comment ref="C1696" authorId="2">
      <text>
        <r>
          <rPr>
            <sz val="8"/>
            <rFont val="Tahoma"/>
            <family val="0"/>
          </rPr>
          <t xml:space="preserve">Ofir:Douala hearing
</t>
        </r>
      </text>
    </comment>
    <comment ref="C1713" authorId="2">
      <text>
        <r>
          <rPr>
            <b/>
            <sz val="8"/>
            <rFont val="Tahoma"/>
            <family val="0"/>
          </rPr>
          <t>Ofir: Bafoussam operation follow up</t>
        </r>
        <r>
          <rPr>
            <sz val="8"/>
            <rFont val="Tahoma"/>
            <family val="0"/>
          </rPr>
          <t xml:space="preserve">
</t>
        </r>
      </text>
    </comment>
    <comment ref="C1093" authorId="2">
      <text>
        <r>
          <rPr>
            <b/>
            <sz val="8"/>
            <rFont val="Tahoma"/>
            <family val="0"/>
          </rPr>
          <t>Alain: Buea internet operation</t>
        </r>
        <r>
          <rPr>
            <sz val="8"/>
            <rFont val="Tahoma"/>
            <family val="0"/>
          </rPr>
          <t xml:space="preserve">
</t>
        </r>
      </text>
    </comment>
    <comment ref="C760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Sending Fee to Yaounde through Musango Traveling Agency in Buea</t>
        </r>
      </text>
    </comment>
    <comment ref="C1783" authorId="0">
      <text>
        <r>
          <rPr>
            <b/>
            <sz val="8"/>
            <rFont val="Tahoma"/>
            <family val="0"/>
          </rPr>
          <t>Arrey: made Emeline calls in her absence.</t>
        </r>
        <r>
          <rPr>
            <sz val="8"/>
            <rFont val="Tahoma"/>
            <family val="0"/>
          </rPr>
          <t xml:space="preserve">
</t>
        </r>
      </text>
    </comment>
    <comment ref="C1949" authorId="2">
      <text>
        <r>
          <rPr>
            <b/>
            <sz val="8"/>
            <rFont val="Tahoma"/>
            <family val="0"/>
          </rPr>
          <t>Emeline: x12 plates 6.000.
x10 drinks 4000frs</t>
        </r>
        <r>
          <rPr>
            <sz val="8"/>
            <rFont val="Tahoma"/>
            <family val="0"/>
          </rPr>
          <t xml:space="preserve">
</t>
        </r>
      </text>
    </comment>
    <comment ref="C1632" authorId="2">
      <text>
        <r>
          <rPr>
            <b/>
            <sz val="8"/>
            <rFont val="Tahoma"/>
            <family val="0"/>
          </rPr>
          <t>Eric: Printing of 2nd Edition of Wildlife Justice.
450 per copy x 250=112500</t>
        </r>
        <r>
          <rPr>
            <sz val="8"/>
            <rFont val="Tahoma"/>
            <family val="0"/>
          </rPr>
          <t xml:space="preserve">
</t>
        </r>
      </text>
    </comment>
    <comment ref="C1633" authorId="2">
      <text>
        <r>
          <rPr>
            <b/>
            <sz val="8"/>
            <rFont val="Tahoma"/>
            <family val="0"/>
          </rPr>
          <t>Eric: Printing of 3rd Edition of Wildlife Justice.
450 per copy x 250=112500</t>
        </r>
        <r>
          <rPr>
            <sz val="8"/>
            <rFont val="Tahoma"/>
            <family val="0"/>
          </rPr>
          <t xml:space="preserve">
</t>
        </r>
      </text>
    </comment>
    <comment ref="C712" authorId="0">
      <text>
        <r>
          <rPr>
            <b/>
            <sz val="8"/>
            <rFont val="Tahoma"/>
            <family val="0"/>
          </rPr>
          <t>Arrey: by clando.</t>
        </r>
        <r>
          <rPr>
            <sz val="8"/>
            <rFont val="Tahoma"/>
            <family val="0"/>
          </rPr>
          <t xml:space="preserve">
</t>
        </r>
      </text>
    </comment>
    <comment ref="C710" authorId="2">
      <text>
        <r>
          <rPr>
            <b/>
            <sz val="8"/>
            <rFont val="Tahoma"/>
            <family val="0"/>
          </rPr>
          <t>arrey: a trip meeting OP metuge for phone listing.</t>
        </r>
        <r>
          <rPr>
            <sz val="8"/>
            <rFont val="Tahoma"/>
            <family val="0"/>
          </rPr>
          <t xml:space="preserve">
</t>
        </r>
      </text>
    </comment>
    <comment ref="C713" authorId="2">
      <text>
        <r>
          <rPr>
            <b/>
            <sz val="8"/>
            <rFont val="Tahoma"/>
            <family val="0"/>
          </rPr>
          <t>arrey: a trip meeting OP metuge for phone listing.</t>
        </r>
        <r>
          <rPr>
            <sz val="8"/>
            <rFont val="Tahoma"/>
            <family val="0"/>
          </rPr>
          <t xml:space="preserve">
</t>
        </r>
      </text>
    </comment>
    <comment ref="C711" authorId="2">
      <text>
        <r>
          <rPr>
            <b/>
            <sz val="8"/>
            <rFont val="Tahoma"/>
            <family val="0"/>
          </rPr>
          <t>arrey: a trip meeting OP metuge for phone listing.</t>
        </r>
        <r>
          <rPr>
            <sz val="8"/>
            <rFont val="Tahoma"/>
            <family val="0"/>
          </rPr>
          <t xml:space="preserve">
</t>
        </r>
      </text>
    </comment>
    <comment ref="C973" authorId="2">
      <text>
        <r>
          <rPr>
            <b/>
            <sz val="8"/>
            <rFont val="Tahoma"/>
            <family val="0"/>
          </rPr>
          <t>Emeline: MTN internet device which provides wireless internet to the investigations unit where there no internet</t>
        </r>
        <r>
          <rPr>
            <sz val="8"/>
            <rFont val="Tahoma"/>
            <family val="0"/>
          </rPr>
          <t xml:space="preserve">
</t>
        </r>
      </text>
    </comment>
    <comment ref="C1959" authorId="2">
      <text>
        <r>
          <rPr>
            <b/>
            <sz val="8"/>
            <rFont val="Tahoma"/>
            <family val="0"/>
          </rPr>
          <t>Emeline: rents for the 24th January to the 24th February 2009 paid on the 28th of January 2009</t>
        </r>
        <r>
          <rPr>
            <sz val="8"/>
            <rFont val="Tahoma"/>
            <family val="0"/>
          </rPr>
          <t xml:space="preserve">
</t>
        </r>
      </text>
    </comment>
    <comment ref="C1876" authorId="2">
      <text>
        <r>
          <rPr>
            <b/>
            <sz val="8"/>
            <rFont val="Tahoma"/>
            <family val="0"/>
          </rPr>
          <t>Arrey: printing of annual reports</t>
        </r>
        <r>
          <rPr>
            <sz val="8"/>
            <rFont val="Tahoma"/>
            <family val="0"/>
          </rPr>
          <t xml:space="preserve">
</t>
        </r>
      </text>
    </comment>
    <comment ref="C1861" authorId="2">
      <text>
        <r>
          <rPr>
            <b/>
            <sz val="8"/>
            <rFont val="Tahoma"/>
            <family val="0"/>
          </rPr>
          <t>Emeline: formating and installation of win. Xps2, office 2003 and synmantec antivirus on 2 computer</t>
        </r>
        <r>
          <rPr>
            <sz val="8"/>
            <rFont val="Tahoma"/>
            <family val="0"/>
          </rPr>
          <t xml:space="preserve">
</t>
        </r>
      </text>
    </comment>
    <comment ref="C1862" authorId="2">
      <text>
        <r>
          <rPr>
            <b/>
            <sz val="8"/>
            <rFont val="Tahoma"/>
            <family val="0"/>
          </rPr>
          <t>Emeline: cloning of computer</t>
        </r>
        <r>
          <rPr>
            <sz val="8"/>
            <rFont val="Tahoma"/>
            <family val="0"/>
          </rPr>
          <t xml:space="preserve">
</t>
        </r>
      </text>
    </comment>
    <comment ref="C1864" authorId="2">
      <text>
        <r>
          <rPr>
            <b/>
            <sz val="8"/>
            <rFont val="Tahoma"/>
            <family val="0"/>
          </rPr>
          <t>Emeline: backing up of computer</t>
        </r>
        <r>
          <rPr>
            <sz val="8"/>
            <rFont val="Tahoma"/>
            <family val="0"/>
          </rPr>
          <t xml:space="preserve">
</t>
        </r>
      </text>
    </comment>
    <comment ref="C1818" authorId="6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1677" authorId="2">
      <text>
        <r>
          <rPr>
            <b/>
            <sz val="8"/>
            <rFont val="Tahoma"/>
            <family val="0"/>
          </rPr>
          <t xml:space="preserve">Eric: Express postage to Ugandan Minister of CD on media pieces for Gorilla year </t>
        </r>
        <r>
          <rPr>
            <sz val="8"/>
            <rFont val="Tahoma"/>
            <family val="0"/>
          </rPr>
          <t xml:space="preserve">
</t>
        </r>
      </text>
    </comment>
    <comment ref="C1881" authorId="5">
      <text>
        <r>
          <rPr>
            <b/>
            <sz val="8"/>
            <rFont val="Tahoma"/>
            <family val="0"/>
          </rPr>
          <t>anna: photocopy and binding of books -africa works, bottom billion and economics gangsters.</t>
        </r>
        <r>
          <rPr>
            <sz val="8"/>
            <rFont val="Tahoma"/>
            <family val="0"/>
          </rPr>
          <t xml:space="preserve">
</t>
        </r>
      </text>
    </comment>
    <comment ref="C1879" authorId="2">
      <text>
        <r>
          <rPr>
            <b/>
            <sz val="8"/>
            <rFont val="Tahoma"/>
            <family val="0"/>
          </rPr>
          <t>Eric: Projector for educational activity in office</t>
        </r>
        <r>
          <rPr>
            <sz val="8"/>
            <rFont val="Tahoma"/>
            <family val="0"/>
          </rPr>
          <t xml:space="preserve">
</t>
        </r>
      </text>
    </comment>
    <comment ref="C1896" authorId="2">
      <text>
        <r>
          <rPr>
            <b/>
            <sz val="8"/>
            <rFont val="Tahoma"/>
            <family val="0"/>
          </rPr>
          <t>Eric: Projector for educational activity in office</t>
        </r>
        <r>
          <rPr>
            <sz val="8"/>
            <rFont val="Tahoma"/>
            <family val="0"/>
          </rPr>
          <t xml:space="preserve">
</t>
        </r>
      </text>
    </comment>
    <comment ref="C1901" authorId="2">
      <text>
        <r>
          <rPr>
            <b/>
            <sz val="8"/>
            <rFont val="Tahoma"/>
            <family val="0"/>
          </rPr>
          <t>Eric: Projector for educational activity in office</t>
        </r>
        <r>
          <rPr>
            <sz val="8"/>
            <rFont val="Tahoma"/>
            <family val="0"/>
          </rPr>
          <t xml:space="preserve">
</t>
        </r>
      </text>
    </comment>
    <comment ref="C1683" authorId="0">
      <text>
        <r>
          <rPr>
            <b/>
            <sz val="8"/>
            <rFont val="Tahoma"/>
            <family val="0"/>
          </rPr>
          <t>Arrey: fax invitation letter to jean Claude Arrey: Invitation letter to Hagit.</t>
        </r>
      </text>
    </comment>
    <comment ref="C1684" authorId="0">
      <text>
        <r>
          <rPr>
            <b/>
            <sz val="8"/>
            <rFont val="Tahoma"/>
            <family val="0"/>
          </rPr>
          <t>Arrey: fax invitation letter to jean Claude in France.</t>
        </r>
        <r>
          <rPr>
            <sz val="8"/>
            <rFont val="Tahoma"/>
            <family val="0"/>
          </rPr>
          <t xml:space="preserve">
</t>
        </r>
      </text>
    </comment>
    <comment ref="C1950" authorId="0">
      <text>
        <r>
          <rPr>
            <b/>
            <sz val="8"/>
            <rFont val="Tahoma"/>
            <family val="0"/>
          </rPr>
          <t>Arrey: posting of women day loin to cynthia and Eunice.</t>
        </r>
        <r>
          <rPr>
            <sz val="8"/>
            <rFont val="Tahoma"/>
            <family val="0"/>
          </rPr>
          <t xml:space="preserve">
</t>
        </r>
      </text>
    </comment>
    <comment ref="C690" authorId="0">
      <text>
        <r>
          <rPr>
            <b/>
            <sz val="8"/>
            <rFont val="Tahoma"/>
            <family val="0"/>
          </rPr>
          <t>i26: Buea investigations.</t>
        </r>
        <r>
          <rPr>
            <sz val="8"/>
            <rFont val="Tahoma"/>
            <family val="0"/>
          </rPr>
          <t xml:space="preserve">
</t>
        </r>
      </text>
    </comment>
    <comment ref="C692" authorId="0">
      <text>
        <r>
          <rPr>
            <b/>
            <sz val="8"/>
            <rFont val="Tahoma"/>
            <family val="0"/>
          </rPr>
          <t>i26: Buea investigations.</t>
        </r>
        <r>
          <rPr>
            <sz val="8"/>
            <rFont val="Tahoma"/>
            <family val="0"/>
          </rPr>
          <t xml:space="preserve">
</t>
        </r>
      </text>
    </comment>
    <comment ref="C964" authorId="3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2 and a half hour hiring of taxi for attempted operation in y'de</t>
        </r>
      </text>
    </comment>
    <comment ref="C969" authorId="3">
      <text>
        <r>
          <rPr>
            <b/>
            <sz val="8"/>
            <rFont val="Tahoma"/>
            <family val="0"/>
          </rPr>
          <t>Felix: juice for 6 persons while waiting for the arrival of dealer</t>
        </r>
        <r>
          <rPr>
            <sz val="8"/>
            <rFont val="Tahoma"/>
            <family val="0"/>
          </rPr>
          <t xml:space="preserve">
</t>
        </r>
      </text>
    </comment>
    <comment ref="C1863" authorId="2">
      <text>
        <r>
          <rPr>
            <b/>
            <sz val="8"/>
            <rFont val="Tahoma"/>
            <family val="0"/>
          </rPr>
          <t>Emeline: cloning of computer</t>
        </r>
        <r>
          <rPr>
            <sz val="8"/>
            <rFont val="Tahoma"/>
            <family val="0"/>
          </rPr>
          <t xml:space="preserve">
</t>
        </r>
      </text>
    </comment>
    <comment ref="C1865" authorId="5">
      <text>
        <r>
          <rPr>
            <b/>
            <sz val="8"/>
            <rFont val="Tahoma"/>
            <family val="0"/>
          </rPr>
          <t>anna: photocopy and binding of books -africa works, bottom billion and economics gangsters.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<sst xmlns="http://schemas.openxmlformats.org/spreadsheetml/2006/main" count="8258" uniqueCount="1144">
  <si>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</si>
  <si>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</si>
  <si>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</si>
  <si>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</si>
  <si>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</si>
  <si>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</si>
  <si>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</si>
  <si>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</si>
  <si>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</si>
  <si>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</si>
  <si>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</si>
  <si>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</si>
  <si>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</si>
  <si>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</si>
  <si>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</si>
  <si>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</si>
  <si>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</si>
  <si>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 xml:space="preserve">22 inv, 6 provinces </t>
  </si>
  <si>
    <t>Operations</t>
  </si>
  <si>
    <t>legal</t>
  </si>
  <si>
    <t>Media</t>
  </si>
  <si>
    <t>Policy &amp; External Relations</t>
  </si>
  <si>
    <t>Congo Replication</t>
  </si>
  <si>
    <t>Management</t>
  </si>
  <si>
    <t>Coordination</t>
  </si>
  <si>
    <t>Office</t>
  </si>
  <si>
    <t>total exp</t>
  </si>
  <si>
    <t>investigations</t>
  </si>
  <si>
    <t>Mission 1</t>
  </si>
  <si>
    <t>Center</t>
  </si>
  <si>
    <t>Yaounde</t>
  </si>
  <si>
    <t>Mandrill</t>
  </si>
  <si>
    <t>Phone</t>
  </si>
  <si>
    <t>i33</t>
  </si>
  <si>
    <t>2/2</t>
  </si>
  <si>
    <t>Transport</t>
  </si>
  <si>
    <t>Local Transport</t>
  </si>
  <si>
    <t>1-i33-r</t>
  </si>
  <si>
    <t>2/3</t>
  </si>
  <si>
    <t>Mission 2</t>
  </si>
  <si>
    <t>South West</t>
  </si>
  <si>
    <t>Tinto</t>
  </si>
  <si>
    <t>Ivory</t>
  </si>
  <si>
    <t>4/2</t>
  </si>
  <si>
    <t>5/2</t>
  </si>
  <si>
    <t>Yaounde-Kumba</t>
  </si>
  <si>
    <t>Traveling Expenses</t>
  </si>
  <si>
    <t>2-i33-6</t>
  </si>
  <si>
    <t>3/2</t>
  </si>
  <si>
    <t>Kumba-Tinto</t>
  </si>
  <si>
    <t>2-i33-r</t>
  </si>
  <si>
    <t>Tinto-Difang 1</t>
  </si>
  <si>
    <t>Difang 1-Tinto</t>
  </si>
  <si>
    <t>Tinto-Difang 2</t>
  </si>
  <si>
    <t>6/2</t>
  </si>
  <si>
    <t>Difang 2 -Tinto</t>
  </si>
  <si>
    <t>Tinto-Kumba</t>
  </si>
  <si>
    <t>Kumba-Douala</t>
  </si>
  <si>
    <t>2-i33-8</t>
  </si>
  <si>
    <t>Douala-Yaound</t>
  </si>
  <si>
    <t>2-i33-7</t>
  </si>
  <si>
    <t>6/3</t>
  </si>
  <si>
    <t>Lodging</t>
  </si>
  <si>
    <t>2-i33-9</t>
  </si>
  <si>
    <t xml:space="preserve"> </t>
  </si>
  <si>
    <t xml:space="preserve">  </t>
  </si>
  <si>
    <t>Feeding</t>
  </si>
  <si>
    <t>Drinks with informer</t>
  </si>
  <si>
    <t>Trust Building</t>
  </si>
  <si>
    <t>Mission 3</t>
  </si>
  <si>
    <t>2-6/2/2009</t>
  </si>
  <si>
    <t>Bafia</t>
  </si>
  <si>
    <t>Apes</t>
  </si>
  <si>
    <t>i30</t>
  </si>
  <si>
    <t>Batie-bafoussam</t>
  </si>
  <si>
    <t>3-i30-r</t>
  </si>
  <si>
    <t>Bafoussam-Yaounde</t>
  </si>
  <si>
    <t>Yaounde-bafia</t>
  </si>
  <si>
    <t>3-i30-1</t>
  </si>
  <si>
    <t>Bafia-Kilikotto</t>
  </si>
  <si>
    <t>4/3</t>
  </si>
  <si>
    <t>Kilikotto-Bafia</t>
  </si>
  <si>
    <t>Bafia-Balamba</t>
  </si>
  <si>
    <t>Bafia-Bafoussam</t>
  </si>
  <si>
    <t>3-i30-15</t>
  </si>
  <si>
    <t>Bafoussam-Batie</t>
  </si>
  <si>
    <t>Local transport</t>
  </si>
  <si>
    <t>3-i30-2</t>
  </si>
  <si>
    <t>Mission 4</t>
  </si>
  <si>
    <t>4-10/2/2009</t>
  </si>
  <si>
    <t>Buea</t>
  </si>
  <si>
    <t>Internet Fraud</t>
  </si>
  <si>
    <t>i26</t>
  </si>
  <si>
    <t>7/2</t>
  </si>
  <si>
    <t>8/2</t>
  </si>
  <si>
    <t>9/2</t>
  </si>
  <si>
    <t>10/2</t>
  </si>
  <si>
    <t>x3 Hrs Internet</t>
  </si>
  <si>
    <t xml:space="preserve"> Investigations</t>
  </si>
  <si>
    <t>Communication</t>
  </si>
  <si>
    <t>4-i26-r</t>
  </si>
  <si>
    <t>x8 Hrs Internet</t>
  </si>
  <si>
    <t>4-i26-04</t>
  </si>
  <si>
    <t>x5 Hrs Internet</t>
  </si>
  <si>
    <t>x6 Hrs Internet</t>
  </si>
  <si>
    <t>x4 Hrs Internet</t>
  </si>
  <si>
    <t>Yaounde-Mutengene</t>
  </si>
  <si>
    <t>4-i26-01</t>
  </si>
  <si>
    <t>Mutengene-Yaounde</t>
  </si>
  <si>
    <t>4-i26-13</t>
  </si>
  <si>
    <t>10/02</t>
  </si>
  <si>
    <t>4-i26-03</t>
  </si>
  <si>
    <t>4-i26-05</t>
  </si>
  <si>
    <t>4-i26-06</t>
  </si>
  <si>
    <t>4-i26-02</t>
  </si>
  <si>
    <t>Drink with Informer</t>
  </si>
  <si>
    <t>x1 Undercover</t>
  </si>
  <si>
    <t>External Assistance</t>
  </si>
  <si>
    <t>4-i26-07</t>
  </si>
  <si>
    <t>4-i26-08</t>
  </si>
  <si>
    <t>4-i26-09</t>
  </si>
  <si>
    <t>4-i26-10</t>
  </si>
  <si>
    <t>4-i26-11</t>
  </si>
  <si>
    <t>4-i26-12</t>
  </si>
  <si>
    <t>4-i26-14</t>
  </si>
  <si>
    <t>Booklet</t>
  </si>
  <si>
    <t>Printing</t>
  </si>
  <si>
    <t>Mission 5</t>
  </si>
  <si>
    <t>5-8/2/2009</t>
  </si>
  <si>
    <t xml:space="preserve">South </t>
  </si>
  <si>
    <t>Djoum</t>
  </si>
  <si>
    <t>i55</t>
  </si>
  <si>
    <t>Sim Card</t>
  </si>
  <si>
    <t>5-i55-r</t>
  </si>
  <si>
    <t>Yaounde-Sangmalima</t>
  </si>
  <si>
    <t>Sangmalima-Djoum</t>
  </si>
  <si>
    <t>5-i55-1</t>
  </si>
  <si>
    <t>Djoum-Mveng</t>
  </si>
  <si>
    <t>Mveng-Djoum</t>
  </si>
  <si>
    <t>Djoum-Essam</t>
  </si>
  <si>
    <t>Essam-Djoum</t>
  </si>
  <si>
    <t>Djoum-Atip</t>
  </si>
  <si>
    <t>Atip-Enengue</t>
  </si>
  <si>
    <t>Endengue-Djoum</t>
  </si>
  <si>
    <t>Djoum-sangmalema</t>
  </si>
  <si>
    <t>5-i55-3</t>
  </si>
  <si>
    <t>Sangmalima-Yaounde</t>
  </si>
  <si>
    <t>5-i55-2</t>
  </si>
  <si>
    <t>5-i55-4</t>
  </si>
  <si>
    <t>Drinks with informant</t>
  </si>
  <si>
    <t>Trust building</t>
  </si>
  <si>
    <t>Mission 6</t>
  </si>
  <si>
    <t>West</t>
  </si>
  <si>
    <t>Dschang</t>
  </si>
  <si>
    <t>Protected Species</t>
  </si>
  <si>
    <t>Batie-Bafoussam</t>
  </si>
  <si>
    <t>6-i30-r</t>
  </si>
  <si>
    <t>Bafoussam-Dschang</t>
  </si>
  <si>
    <t>Dschang-Bafoussam</t>
  </si>
  <si>
    <t>Mission 7</t>
  </si>
  <si>
    <t>Tonga</t>
  </si>
  <si>
    <t>Leopard Skins</t>
  </si>
  <si>
    <t>i39</t>
  </si>
  <si>
    <t>Bafoussam-Tonga</t>
  </si>
  <si>
    <t>Traveling expense</t>
  </si>
  <si>
    <t>7-i39-r</t>
  </si>
  <si>
    <t>Tonga-Bafoussam</t>
  </si>
  <si>
    <t>Mission 8</t>
  </si>
  <si>
    <t>10-13/2/2009</t>
  </si>
  <si>
    <t>Ngambe</t>
  </si>
  <si>
    <t>11/2</t>
  </si>
  <si>
    <t>Julius</t>
  </si>
  <si>
    <t>12/2</t>
  </si>
  <si>
    <t>Bafoussam-malantuen</t>
  </si>
  <si>
    <t>8-i30-6</t>
  </si>
  <si>
    <t>malantuen-Mbam river</t>
  </si>
  <si>
    <t>8-i30-r</t>
  </si>
  <si>
    <t>Mbam river-Ngambe</t>
  </si>
  <si>
    <t>Ngambe-malantuen</t>
  </si>
  <si>
    <t>Foumban-Bafoussam</t>
  </si>
  <si>
    <t>8-i30-8</t>
  </si>
  <si>
    <t>Postage</t>
  </si>
  <si>
    <t>8-i30-10</t>
  </si>
  <si>
    <t>x1 envelope</t>
  </si>
  <si>
    <t>8-i30-3</t>
  </si>
  <si>
    <t>13/2</t>
  </si>
  <si>
    <t>Mission 9</t>
  </si>
  <si>
    <t>10-19/2/2009</t>
  </si>
  <si>
    <t>16/2</t>
  </si>
  <si>
    <t>19/2</t>
  </si>
  <si>
    <t>9-i33-r</t>
  </si>
  <si>
    <t>18/2</t>
  </si>
  <si>
    <t>Mission 10</t>
  </si>
  <si>
    <t>14/2</t>
  </si>
  <si>
    <t>10-i26-r</t>
  </si>
  <si>
    <t>13/02</t>
  </si>
  <si>
    <t>10-i26-18</t>
  </si>
  <si>
    <t>14/02</t>
  </si>
  <si>
    <t>15/02</t>
  </si>
  <si>
    <t>Internet</t>
  </si>
  <si>
    <t>10-i26-15</t>
  </si>
  <si>
    <t>Buea-Yaounde</t>
  </si>
  <si>
    <t>10-i26-24</t>
  </si>
  <si>
    <t>16/02</t>
  </si>
  <si>
    <t>10-i26-17</t>
  </si>
  <si>
    <t>10-i26-16</t>
  </si>
  <si>
    <t>10-i26-25</t>
  </si>
  <si>
    <t>Mission 11</t>
  </si>
  <si>
    <t>East</t>
  </si>
  <si>
    <t>Belabo</t>
  </si>
  <si>
    <t>15/2</t>
  </si>
  <si>
    <t>17/2</t>
  </si>
  <si>
    <t>11-i39-1</t>
  </si>
  <si>
    <t>Belabo-Meyene</t>
  </si>
  <si>
    <t>11-i39-r</t>
  </si>
  <si>
    <t>Meyene-Belabo</t>
  </si>
  <si>
    <t>Belabo-Abiang</t>
  </si>
  <si>
    <t>Abiang-Belabo</t>
  </si>
  <si>
    <t>Belabo-Binzi</t>
  </si>
  <si>
    <t>Binzi-Belabo</t>
  </si>
  <si>
    <t>Belabo-Ngombe</t>
  </si>
  <si>
    <t>Ngombe-Belabo</t>
  </si>
  <si>
    <t>11-i39-2</t>
  </si>
  <si>
    <t>Mission 12</t>
  </si>
  <si>
    <t>13-14/2/2009</t>
  </si>
  <si>
    <t>12-i30-r</t>
  </si>
  <si>
    <t>Baleveng-Dschang</t>
  </si>
  <si>
    <t xml:space="preserve">     </t>
  </si>
  <si>
    <t xml:space="preserve">i30  </t>
  </si>
  <si>
    <t>12-i30-4</t>
  </si>
  <si>
    <t>Mission 13</t>
  </si>
  <si>
    <t>19-21/2/2009</t>
  </si>
  <si>
    <t>i35</t>
  </si>
  <si>
    <t>20/2</t>
  </si>
  <si>
    <t>21/2</t>
  </si>
  <si>
    <t>Yaounde-Bertoua</t>
  </si>
  <si>
    <t>Traveling expenses</t>
  </si>
  <si>
    <t>13-i35-1</t>
  </si>
  <si>
    <t>Bertoua-Belabo</t>
  </si>
  <si>
    <t>13-i35-2</t>
  </si>
  <si>
    <t>Belabo-mbinang</t>
  </si>
  <si>
    <t>13-i35-r</t>
  </si>
  <si>
    <t>Mbinang-Belabo</t>
  </si>
  <si>
    <t>Belabo-Abian I</t>
  </si>
  <si>
    <t>Abian I - Belabo</t>
  </si>
  <si>
    <t>Belabo-ngombe II</t>
  </si>
  <si>
    <t>Ngombe II-Belabo</t>
  </si>
  <si>
    <t>Belabo-Bertoua</t>
  </si>
  <si>
    <t>13-i35-4</t>
  </si>
  <si>
    <t>Bertoua-Yaounde</t>
  </si>
  <si>
    <t>13-i35-5</t>
  </si>
  <si>
    <t>local Transport</t>
  </si>
  <si>
    <t>Mission 14</t>
  </si>
  <si>
    <t>16-18/2/2009</t>
  </si>
  <si>
    <t>14-i30-r</t>
  </si>
  <si>
    <t>Dschang-Baleveng</t>
  </si>
  <si>
    <t>14-i30-5</t>
  </si>
  <si>
    <t>Mission 15</t>
  </si>
  <si>
    <t>Bafoussam</t>
  </si>
  <si>
    <t>20/0</t>
  </si>
  <si>
    <t>15-i30-r</t>
  </si>
  <si>
    <t>Bag</t>
  </si>
  <si>
    <t>Others</t>
  </si>
  <si>
    <t>Mission 16</t>
  </si>
  <si>
    <t>20-23/2/2009</t>
  </si>
  <si>
    <t>Akonolinga</t>
  </si>
  <si>
    <t>22/2</t>
  </si>
  <si>
    <t>23/2</t>
  </si>
  <si>
    <t>Yaounde-Akonolinga</t>
  </si>
  <si>
    <t>16-i33-10</t>
  </si>
  <si>
    <t>Akonolinga-Menang</t>
  </si>
  <si>
    <t>16-i33-r</t>
  </si>
  <si>
    <t>Menang-Akonolinga</t>
  </si>
  <si>
    <t>Akonolinga-manousse</t>
  </si>
  <si>
    <t>Manousse-Akonolinga</t>
  </si>
  <si>
    <t>Akonolinga-Yaounde</t>
  </si>
  <si>
    <t>16-i33-2</t>
  </si>
  <si>
    <t>22/1</t>
  </si>
  <si>
    <t>16-i33-1</t>
  </si>
  <si>
    <t>Mission 17</t>
  </si>
  <si>
    <t>22/25</t>
  </si>
  <si>
    <t>OP Metuge</t>
  </si>
  <si>
    <t>24/2</t>
  </si>
  <si>
    <t>25/2</t>
  </si>
  <si>
    <t>26/2</t>
  </si>
  <si>
    <t>27/2</t>
  </si>
  <si>
    <t>x2 Internet</t>
  </si>
  <si>
    <t>17-i26-r</t>
  </si>
  <si>
    <t>23/02</t>
  </si>
  <si>
    <t>17-i26-28</t>
  </si>
  <si>
    <t>24/02</t>
  </si>
  <si>
    <t>25/02</t>
  </si>
  <si>
    <t>17-i26-30</t>
  </si>
  <si>
    <t>17-i26-31</t>
  </si>
  <si>
    <t>26/02</t>
  </si>
  <si>
    <t>17-i26-26</t>
  </si>
  <si>
    <t>17-i26-37</t>
  </si>
  <si>
    <t>27/02</t>
  </si>
  <si>
    <t>17-i26-29</t>
  </si>
  <si>
    <t>Special Taxi</t>
  </si>
  <si>
    <t>17-i26-27</t>
  </si>
  <si>
    <t>17-i26-32</t>
  </si>
  <si>
    <t>17-i26-33</t>
  </si>
  <si>
    <t>17-i26-34</t>
  </si>
  <si>
    <t>17-i26-35</t>
  </si>
  <si>
    <t>17-i26-36</t>
  </si>
  <si>
    <t>Mission 18</t>
  </si>
  <si>
    <t>21-28/2/2009</t>
  </si>
  <si>
    <t>Foumbot</t>
  </si>
  <si>
    <t>Skins</t>
  </si>
  <si>
    <t>28/2</t>
  </si>
  <si>
    <t>18-i30-12</t>
  </si>
  <si>
    <t>Bafoussam-Foumbot</t>
  </si>
  <si>
    <t>18-i30-13</t>
  </si>
  <si>
    <t>Foumbot-Bigon</t>
  </si>
  <si>
    <t>18-i30-r</t>
  </si>
  <si>
    <t>Bigoen-Foumbot</t>
  </si>
  <si>
    <t>Foumbot-mangoum</t>
  </si>
  <si>
    <t>mangoum-Foumbot</t>
  </si>
  <si>
    <t>Foumbot-Bafoussam</t>
  </si>
  <si>
    <t>18-i30-14</t>
  </si>
  <si>
    <t>18-i30-11</t>
  </si>
  <si>
    <t>x20 Photocopies</t>
  </si>
  <si>
    <t>Mission 19</t>
  </si>
  <si>
    <t>24-27/2/2009</t>
  </si>
  <si>
    <t>Kouop/Foumban</t>
  </si>
  <si>
    <t>Hippo</t>
  </si>
  <si>
    <t>19-i39-r</t>
  </si>
  <si>
    <t>Foumbot-Kouop</t>
  </si>
  <si>
    <t>Kouop-Foumbot</t>
  </si>
  <si>
    <t>19-i39-3</t>
  </si>
  <si>
    <t>Mission 20</t>
  </si>
  <si>
    <t>26-27/2/2009</t>
  </si>
  <si>
    <t>Mbandjock</t>
  </si>
  <si>
    <t>Yaounde-Mbandjock</t>
  </si>
  <si>
    <t>20-i33-4</t>
  </si>
  <si>
    <t>Mbandjock-Njore</t>
  </si>
  <si>
    <t>20-i33-r</t>
  </si>
  <si>
    <t>Mbandjock-Yaounde</t>
  </si>
  <si>
    <t>20-i33-5</t>
  </si>
  <si>
    <t>20-i33-3</t>
  </si>
  <si>
    <t>Mission 21</t>
  </si>
  <si>
    <t>26-28/2/2009</t>
  </si>
  <si>
    <t>Littoral</t>
  </si>
  <si>
    <t>Edea</t>
  </si>
  <si>
    <t>Yaounde-Edea</t>
  </si>
  <si>
    <t>21-i35-6</t>
  </si>
  <si>
    <t>Edea-Yaounde</t>
  </si>
  <si>
    <t>21-i35-r</t>
  </si>
  <si>
    <t>21-i35-7</t>
  </si>
  <si>
    <t>Mission 22</t>
  </si>
  <si>
    <t>1-28/2/2009</t>
  </si>
  <si>
    <t>1/2</t>
  </si>
  <si>
    <t>Eric</t>
  </si>
  <si>
    <t>22-i26-r</t>
  </si>
  <si>
    <t>17/02</t>
  </si>
  <si>
    <t>18/02</t>
  </si>
  <si>
    <t>20/02</t>
  </si>
  <si>
    <t>21/02</t>
  </si>
  <si>
    <t>operations</t>
  </si>
  <si>
    <t>x1 Police</t>
  </si>
  <si>
    <t>Bonus</t>
  </si>
  <si>
    <t>10-i26-19</t>
  </si>
  <si>
    <t>10-i26-20</t>
  </si>
  <si>
    <t>10-i26-21</t>
  </si>
  <si>
    <t>10-i26-22</t>
  </si>
  <si>
    <t>10-i26-23</t>
  </si>
  <si>
    <t>20-21/2/2009</t>
  </si>
  <si>
    <t>15-jul-1</t>
  </si>
  <si>
    <t>15-jul-r</t>
  </si>
  <si>
    <t>x3 Police</t>
  </si>
  <si>
    <t>15-jul-2-4</t>
  </si>
  <si>
    <t>15-jul-5</t>
  </si>
  <si>
    <t>x1 MINFOF</t>
  </si>
  <si>
    <t>15-jul-6</t>
  </si>
  <si>
    <t>21-23/2/2009</t>
  </si>
  <si>
    <t>18-jul-7</t>
  </si>
  <si>
    <t>18-jul-r</t>
  </si>
  <si>
    <t>18-jul-8-10</t>
  </si>
  <si>
    <t>18-jul-11</t>
  </si>
  <si>
    <t>x1MINFOF</t>
  </si>
  <si>
    <t>18-jul-12</t>
  </si>
  <si>
    <t>Legal</t>
  </si>
  <si>
    <t>Horline</t>
  </si>
  <si>
    <t>alain</t>
  </si>
  <si>
    <t>Aime</t>
  </si>
  <si>
    <t>Felix</t>
  </si>
  <si>
    <t>Stephanie</t>
  </si>
  <si>
    <t>communication</t>
  </si>
  <si>
    <t>aim-r</t>
  </si>
  <si>
    <t>aimé</t>
  </si>
  <si>
    <t>Yde-Douala</t>
  </si>
  <si>
    <t>aim-1</t>
  </si>
  <si>
    <t>Douala-Yde</t>
  </si>
  <si>
    <t>aim-2</t>
  </si>
  <si>
    <t>Yde-Bfsam</t>
  </si>
  <si>
    <t>aim-9</t>
  </si>
  <si>
    <t>Bfsam-Yde</t>
  </si>
  <si>
    <t>aim-11</t>
  </si>
  <si>
    <t>Yde-Dla</t>
  </si>
  <si>
    <t>al-1</t>
  </si>
  <si>
    <t>Dla-Limbe</t>
  </si>
  <si>
    <t>al-r</t>
  </si>
  <si>
    <t>Limbe-Dla</t>
  </si>
  <si>
    <t>Dla-Yde</t>
  </si>
  <si>
    <t>al-4</t>
  </si>
  <si>
    <t>al-5</t>
  </si>
  <si>
    <t>Dla-Buea</t>
  </si>
  <si>
    <t>Buea-Dla</t>
  </si>
  <si>
    <t>al-7</t>
  </si>
  <si>
    <t>al-8</t>
  </si>
  <si>
    <t>al-15</t>
  </si>
  <si>
    <t>al-16</t>
  </si>
  <si>
    <t>Limbe-Buea</t>
  </si>
  <si>
    <t>al-22</t>
  </si>
  <si>
    <t>Yde- Buea</t>
  </si>
  <si>
    <t>fel-3</t>
  </si>
  <si>
    <t>Buea- Yde</t>
  </si>
  <si>
    <t>fel-5</t>
  </si>
  <si>
    <t>Yde- Dla</t>
  </si>
  <si>
    <t>fel-6</t>
  </si>
  <si>
    <t>Dla- Yde</t>
  </si>
  <si>
    <t>fel-7</t>
  </si>
  <si>
    <t>Yde- Ntui</t>
  </si>
  <si>
    <t>fel-8</t>
  </si>
  <si>
    <t>Ntui- Yde</t>
  </si>
  <si>
    <t>fel-9</t>
  </si>
  <si>
    <t>transport</t>
  </si>
  <si>
    <t>local transport</t>
  </si>
  <si>
    <t>operation</t>
  </si>
  <si>
    <t>hor-r</t>
  </si>
  <si>
    <t>horline</t>
  </si>
  <si>
    <t>steph-r</t>
  </si>
  <si>
    <t>stéphanie</t>
  </si>
  <si>
    <t>lodging</t>
  </si>
  <si>
    <t>aim-10</t>
  </si>
  <si>
    <t>al-2</t>
  </si>
  <si>
    <t>al-3</t>
  </si>
  <si>
    <t>al-6</t>
  </si>
  <si>
    <t>al-9</t>
  </si>
  <si>
    <t>al-12</t>
  </si>
  <si>
    <t>al-17</t>
  </si>
  <si>
    <t>al-18</t>
  </si>
  <si>
    <t>fel-4</t>
  </si>
  <si>
    <t>feeding</t>
  </si>
  <si>
    <t>trust building</t>
  </si>
  <si>
    <t>x 39 photocopies</t>
  </si>
  <si>
    <t>office</t>
  </si>
  <si>
    <t>aim-3</t>
  </si>
  <si>
    <t>aim-4</t>
  </si>
  <si>
    <t>x 400 photocopies</t>
  </si>
  <si>
    <t>aim-8</t>
  </si>
  <si>
    <t>x 15 photocopies</t>
  </si>
  <si>
    <t>x 7 printing</t>
  </si>
  <si>
    <t>al-10</t>
  </si>
  <si>
    <t>x192 photocopies</t>
  </si>
  <si>
    <t>al-11</t>
  </si>
  <si>
    <t>x 6 printing</t>
  </si>
  <si>
    <t>al-20</t>
  </si>
  <si>
    <t>x 1 printing</t>
  </si>
  <si>
    <t>x9 photocopies</t>
  </si>
  <si>
    <t xml:space="preserve">x 59 photocopies </t>
  </si>
  <si>
    <t>fel-1</t>
  </si>
  <si>
    <t>fel-2a</t>
  </si>
  <si>
    <t xml:space="preserve">x 20 photocopy </t>
  </si>
  <si>
    <t>fel-10</t>
  </si>
  <si>
    <t>photocopies</t>
  </si>
  <si>
    <t>hor-1</t>
  </si>
  <si>
    <t>Me Tanyi Mbianyor</t>
  </si>
  <si>
    <t>al-21</t>
  </si>
  <si>
    <t>lawyer fees</t>
  </si>
  <si>
    <t>Me Che Venlentine</t>
  </si>
  <si>
    <t>aim-5</t>
  </si>
  <si>
    <t>Me Tambe</t>
  </si>
  <si>
    <t>aim-6</t>
  </si>
  <si>
    <t>Me Emgueu</t>
  </si>
  <si>
    <t>aim-7</t>
  </si>
  <si>
    <t>court fees</t>
  </si>
  <si>
    <t>for the visit of limbe wildlife center by court of first instance</t>
  </si>
  <si>
    <t>al-19</t>
  </si>
  <si>
    <t>postage</t>
  </si>
  <si>
    <t>financial law of 1996</t>
  </si>
  <si>
    <t>fel-2</t>
  </si>
  <si>
    <t>x 1police</t>
  </si>
  <si>
    <t>bonus</t>
  </si>
  <si>
    <t>Nya Aime</t>
  </si>
  <si>
    <t>bank file</t>
  </si>
  <si>
    <t>CNPS</t>
  </si>
  <si>
    <t>personel</t>
  </si>
  <si>
    <t>Vincent</t>
  </si>
  <si>
    <t>Anna</t>
  </si>
  <si>
    <t>media</t>
  </si>
  <si>
    <t>ann-r</t>
  </si>
  <si>
    <t>eri-r</t>
  </si>
  <si>
    <t>2/02</t>
  </si>
  <si>
    <t xml:space="preserve">hired taxi </t>
  </si>
  <si>
    <t>3/02</t>
  </si>
  <si>
    <t>4/02</t>
  </si>
  <si>
    <t>5/02</t>
  </si>
  <si>
    <t>6/02</t>
  </si>
  <si>
    <t>7/02</t>
  </si>
  <si>
    <t xml:space="preserve"> 9/02</t>
  </si>
  <si>
    <t>19/02</t>
  </si>
  <si>
    <t>28/02</t>
  </si>
  <si>
    <t>vin-r</t>
  </si>
  <si>
    <t>Bonuses scaled to results</t>
  </si>
  <si>
    <t>radio talk show E</t>
  </si>
  <si>
    <t xml:space="preserve">Bertoua Gorilla Arrest-retired militaryofficer  </t>
  </si>
  <si>
    <t>radio news flash F</t>
  </si>
  <si>
    <t>Buea internet wildlife dealer in primates skulls</t>
  </si>
  <si>
    <t>radio news flash E</t>
  </si>
  <si>
    <t>The Quail newspaper E</t>
  </si>
  <si>
    <t>Le Liberal newspaper F</t>
  </si>
  <si>
    <t>The Herald newspaper E</t>
  </si>
  <si>
    <t>Court sentence ape dealer in Bertoua</t>
  </si>
  <si>
    <t>Cameroon Tribune newspaper E</t>
  </si>
  <si>
    <t>bertoua court sentence ape dealer</t>
  </si>
  <si>
    <t>court sentence on British national</t>
  </si>
  <si>
    <t>leopard skin arrest Bafoussam</t>
  </si>
  <si>
    <t xml:space="preserve">Nanaga Eboko arrest of logging managaer </t>
  </si>
  <si>
    <t>Editing cost</t>
  </si>
  <si>
    <t>February recordings</t>
  </si>
  <si>
    <t>recordings of radio news flashes, features and talk shows</t>
  </si>
  <si>
    <t>vin-3</t>
  </si>
  <si>
    <t>x19 news papers</t>
  </si>
  <si>
    <t>ann-1</t>
  </si>
  <si>
    <t>ann-2</t>
  </si>
  <si>
    <t xml:space="preserve">x6 binding </t>
  </si>
  <si>
    <t>x56 photocopy</t>
  </si>
  <si>
    <t>ann-2a</t>
  </si>
  <si>
    <t>x15 newspapers</t>
  </si>
  <si>
    <t>ann-3</t>
  </si>
  <si>
    <t>x2 cd</t>
  </si>
  <si>
    <t>ann-3a</t>
  </si>
  <si>
    <t>x48 photocopy</t>
  </si>
  <si>
    <t>ann-4</t>
  </si>
  <si>
    <t>ann-5</t>
  </si>
  <si>
    <t>ann-6</t>
  </si>
  <si>
    <t>x7 photocopy</t>
  </si>
  <si>
    <t>ann-7</t>
  </si>
  <si>
    <t>x10 DVD</t>
  </si>
  <si>
    <t>ann-8</t>
  </si>
  <si>
    <t>x10 CD</t>
  </si>
  <si>
    <t>ann-9</t>
  </si>
  <si>
    <t>projector</t>
  </si>
  <si>
    <t>eri-2</t>
  </si>
  <si>
    <t>eri-3</t>
  </si>
  <si>
    <t xml:space="preserve">office 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</si>
  <si>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</si>
  <si>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</si>
  <si>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</si>
  <si>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</si>
  <si>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</si>
  <si>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</si>
  <si>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</si>
  <si>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</si>
  <si>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eri-12</t>
  </si>
  <si>
    <t>x86 photocopy</t>
  </si>
  <si>
    <t>vin-1</t>
  </si>
  <si>
    <t>x120 photocopy</t>
  </si>
  <si>
    <t>vin-2</t>
  </si>
  <si>
    <t>Wildlife Justice</t>
  </si>
  <si>
    <t>eri-1</t>
  </si>
  <si>
    <t>x 1 info note</t>
  </si>
  <si>
    <t>media officer</t>
  </si>
  <si>
    <t>Development assistant</t>
  </si>
  <si>
    <t>personnel</t>
  </si>
  <si>
    <t>Phone International</t>
  </si>
  <si>
    <t>Policy and external relations</t>
  </si>
  <si>
    <t>UK</t>
  </si>
  <si>
    <t>USA</t>
  </si>
  <si>
    <t>Congo</t>
  </si>
  <si>
    <t>Uk</t>
  </si>
  <si>
    <t>Ireland</t>
  </si>
  <si>
    <t>uk</t>
  </si>
  <si>
    <t>house-report</t>
  </si>
  <si>
    <t>Ofir</t>
  </si>
  <si>
    <t>management</t>
  </si>
  <si>
    <t>Ofir-r</t>
  </si>
  <si>
    <t>Director</t>
  </si>
  <si>
    <t>salary</t>
  </si>
  <si>
    <t>Emeline</t>
  </si>
  <si>
    <t>12/1</t>
  </si>
  <si>
    <t>Arrey</t>
  </si>
  <si>
    <t>Eme-r</t>
  </si>
  <si>
    <t>x1 hr taxi</t>
  </si>
  <si>
    <t>x2 taxis</t>
  </si>
  <si>
    <t>x2 hrs taxi</t>
  </si>
  <si>
    <t>special taxi</t>
  </si>
  <si>
    <t>arrey-56</t>
  </si>
  <si>
    <t>depot</t>
  </si>
  <si>
    <t>office cleaner</t>
  </si>
  <si>
    <t>Eme-2</t>
  </si>
  <si>
    <t>Eme-4</t>
  </si>
  <si>
    <t>x2 block notes</t>
  </si>
  <si>
    <t>Eme-4a</t>
  </si>
  <si>
    <t>Eme-7</t>
  </si>
  <si>
    <t>computer repairs</t>
  </si>
  <si>
    <t>Eme-3</t>
  </si>
  <si>
    <t>x4 toilet tissues</t>
  </si>
  <si>
    <t>arrey-1</t>
  </si>
  <si>
    <t>x1 Colour ink</t>
  </si>
  <si>
    <t>arrey-2</t>
  </si>
  <si>
    <t>x1folder</t>
  </si>
  <si>
    <t>x50 photocopy</t>
  </si>
  <si>
    <t>arrey-2a</t>
  </si>
  <si>
    <t>arrey-2b</t>
  </si>
  <si>
    <t>x100 plastic sleeves</t>
  </si>
  <si>
    <t xml:space="preserve">         </t>
  </si>
  <si>
    <t>x1 fax</t>
  </si>
  <si>
    <t>arrey-4</t>
  </si>
  <si>
    <t>arrey-7</t>
  </si>
  <si>
    <t>x12 files</t>
  </si>
  <si>
    <t>x50 file deviders</t>
  </si>
  <si>
    <t>x1 black ink</t>
  </si>
  <si>
    <t>x10 Pens</t>
  </si>
  <si>
    <t>x1 folder</t>
  </si>
  <si>
    <t>arrey-14a</t>
  </si>
  <si>
    <t>x2L floor cleaning liquid</t>
  </si>
  <si>
    <t>arrey-19a</t>
  </si>
  <si>
    <t>x500ml window cleaning liquid</t>
  </si>
  <si>
    <t>arrey-21</t>
  </si>
  <si>
    <t>x2 folder</t>
  </si>
  <si>
    <t>arrey-22</t>
  </si>
  <si>
    <t>x8 agenda</t>
  </si>
  <si>
    <t>arrey-22a</t>
  </si>
  <si>
    <t>arrey-22b</t>
  </si>
  <si>
    <t>arrey-29</t>
  </si>
  <si>
    <t>x1 rim of paper</t>
  </si>
  <si>
    <t>arrey-30</t>
  </si>
  <si>
    <t>arrey-36a</t>
  </si>
  <si>
    <t>x5 A4 carton papers</t>
  </si>
  <si>
    <t>arrey-37</t>
  </si>
  <si>
    <t>arrey-40</t>
  </si>
  <si>
    <t>arrey-44</t>
  </si>
  <si>
    <t>x40 photocopy</t>
  </si>
  <si>
    <t>arrey-52a</t>
  </si>
  <si>
    <t>arrey-54</t>
  </si>
  <si>
    <t>x5 photocopies</t>
  </si>
  <si>
    <t>arrey-55</t>
  </si>
  <si>
    <t>Certification</t>
  </si>
  <si>
    <t>France</t>
  </si>
  <si>
    <t>arrey-3a</t>
  </si>
  <si>
    <t>arrey-6a</t>
  </si>
  <si>
    <t>Transfer fees</t>
  </si>
  <si>
    <t>Express Union</t>
  </si>
  <si>
    <t>arrey-3</t>
  </si>
  <si>
    <t>arrey-5</t>
  </si>
  <si>
    <t>arrey-6</t>
  </si>
  <si>
    <t>arrey-8</t>
  </si>
  <si>
    <t>arrey-9</t>
  </si>
  <si>
    <t>arrey-10</t>
  </si>
  <si>
    <t>arrey-11</t>
  </si>
  <si>
    <t>arrey-12</t>
  </si>
  <si>
    <t>arrey-13</t>
  </si>
  <si>
    <t>arrey-14</t>
  </si>
  <si>
    <t>transfer fees</t>
  </si>
  <si>
    <t>arrey-15</t>
  </si>
  <si>
    <t>arrey-16</t>
  </si>
  <si>
    <t>arrey-17</t>
  </si>
  <si>
    <t>arrey-18</t>
  </si>
  <si>
    <t>arrey-19</t>
  </si>
  <si>
    <t>arrey-20</t>
  </si>
  <si>
    <t>arrey-23</t>
  </si>
  <si>
    <t>arrey-24</t>
  </si>
  <si>
    <t>arrey-25</t>
  </si>
  <si>
    <t>arrey-26</t>
  </si>
  <si>
    <t>arrey-27</t>
  </si>
  <si>
    <t>arrey-28</t>
  </si>
  <si>
    <t>arrey-31</t>
  </si>
  <si>
    <t>arrey-32</t>
  </si>
  <si>
    <t>arrey-33</t>
  </si>
  <si>
    <t>arrey-35</t>
  </si>
  <si>
    <t>arrey-36</t>
  </si>
  <si>
    <t>arrey-39</t>
  </si>
  <si>
    <t>arrey-41</t>
  </si>
  <si>
    <t>arrey-42</t>
  </si>
  <si>
    <t>arrey-43</t>
  </si>
  <si>
    <t>arrey-45</t>
  </si>
  <si>
    <t>arrey-46</t>
  </si>
  <si>
    <t>arrey-47</t>
  </si>
  <si>
    <t>arrey-48</t>
  </si>
  <si>
    <t>arrey-49</t>
  </si>
  <si>
    <t>arrey-50</t>
  </si>
  <si>
    <t>arrey-51</t>
  </si>
  <si>
    <t>Eme-6</t>
  </si>
  <si>
    <t>x2 gowns</t>
  </si>
  <si>
    <t>Women's day</t>
  </si>
  <si>
    <t>Eme-5</t>
  </si>
  <si>
    <t>Bank charges</t>
  </si>
  <si>
    <t>UNICS</t>
  </si>
  <si>
    <t>Afriland</t>
  </si>
  <si>
    <t>Rent + bills</t>
  </si>
  <si>
    <t>office report</t>
  </si>
  <si>
    <t>rent + bills</t>
  </si>
  <si>
    <t>31/2</t>
  </si>
  <si>
    <t>Electricity-SONEL</t>
  </si>
  <si>
    <t>Water-SNEC</t>
  </si>
  <si>
    <t>arrey-52</t>
  </si>
  <si>
    <t>Mutengane-Buea</t>
  </si>
  <si>
    <t>Buea-Douala</t>
  </si>
  <si>
    <t>Douala-Yaounde</t>
  </si>
  <si>
    <t>arrey-53</t>
  </si>
  <si>
    <t>Sam Mumah</t>
  </si>
  <si>
    <t>I26</t>
  </si>
  <si>
    <t>I30</t>
  </si>
  <si>
    <t>i25</t>
  </si>
  <si>
    <t>$1=515CFA</t>
  </si>
  <si>
    <t>hired bike</t>
  </si>
  <si>
    <t>Bafoussam-Foumbot-Foumbot</t>
  </si>
  <si>
    <t>10-al-13</t>
  </si>
  <si>
    <t>10-al-14</t>
  </si>
  <si>
    <t>13-17/2/2009</t>
  </si>
  <si>
    <t xml:space="preserve"> x1 bulbs</t>
  </si>
  <si>
    <t>x1  mini dv cassette</t>
  </si>
  <si>
    <t>x2 office file</t>
  </si>
  <si>
    <t>x3 photocopies</t>
  </si>
  <si>
    <t>x119 photocopies</t>
  </si>
  <si>
    <t>x1 recorder cable</t>
  </si>
  <si>
    <t>Uganda</t>
  </si>
  <si>
    <t xml:space="preserve">postage </t>
  </si>
  <si>
    <t>30/1</t>
  </si>
  <si>
    <t>follow up 22 cases 7 locked subjects</t>
  </si>
  <si>
    <t xml:space="preserve">31 media pieces </t>
  </si>
  <si>
    <t xml:space="preserve">      TOTAL EXPENDITURE FEBRUARY</t>
  </si>
  <si>
    <t>Photocopies</t>
  </si>
  <si>
    <t>x3 hrs taxi</t>
  </si>
  <si>
    <t>Inter-City Transport</t>
  </si>
  <si>
    <t>Inter -City Transport</t>
  </si>
  <si>
    <t>inter-City Transport</t>
  </si>
  <si>
    <t>22-27/2/2009</t>
  </si>
  <si>
    <t>x4 hours hired taxi</t>
  </si>
  <si>
    <t>Balamba-Bafia</t>
  </si>
  <si>
    <t>Njore-Mbandjock</t>
  </si>
  <si>
    <t>x 52 photocopies</t>
  </si>
  <si>
    <t>Alain Bernard</t>
  </si>
  <si>
    <t>Arrey-r</t>
  </si>
  <si>
    <t>x2l Liquid soap</t>
  </si>
  <si>
    <t>x30 file divider</t>
  </si>
  <si>
    <t>1x black ink</t>
  </si>
  <si>
    <t>Inter-City transport</t>
  </si>
  <si>
    <t>Informe Fees</t>
  </si>
  <si>
    <t>AmountCFA</t>
  </si>
  <si>
    <t>Donor</t>
  </si>
  <si>
    <t>Used</t>
  </si>
  <si>
    <t>FWS</t>
  </si>
  <si>
    <t>Rufford Foundation</t>
  </si>
  <si>
    <t>Arcus</t>
  </si>
  <si>
    <t>SFS France</t>
  </si>
  <si>
    <t>TOTAL</t>
  </si>
  <si>
    <t>Donated December</t>
  </si>
  <si>
    <t>Used July</t>
  </si>
  <si>
    <t>Used August</t>
  </si>
  <si>
    <t>Used September</t>
  </si>
  <si>
    <t>Used October</t>
  </si>
  <si>
    <t>Used November</t>
  </si>
  <si>
    <t>Used December</t>
  </si>
  <si>
    <t>Used January 09</t>
  </si>
  <si>
    <t>US FWS</t>
  </si>
  <si>
    <t>Used June</t>
  </si>
  <si>
    <t>Donated September</t>
  </si>
  <si>
    <t>Used Januaray 09</t>
  </si>
  <si>
    <t>Donated May</t>
  </si>
  <si>
    <t>ProWildlife</t>
  </si>
  <si>
    <t>SFS FRANCE</t>
  </si>
  <si>
    <t>Donated January 09</t>
  </si>
  <si>
    <t>Used January</t>
  </si>
  <si>
    <t>House rent</t>
  </si>
  <si>
    <t>February</t>
  </si>
  <si>
    <t>food/drinks</t>
  </si>
  <si>
    <t>LAGA meeting</t>
  </si>
  <si>
    <t>Eme-1</t>
  </si>
  <si>
    <t>Used February</t>
  </si>
  <si>
    <t>Passing to March 09</t>
  </si>
  <si>
    <t>LAGA family</t>
  </si>
  <si>
    <t xml:space="preserve">   </t>
  </si>
  <si>
    <t>3-6/2/2009</t>
  </si>
  <si>
    <t>04/2</t>
  </si>
  <si>
    <t>05/2</t>
  </si>
  <si>
    <t>06/2</t>
  </si>
  <si>
    <t>07/2</t>
  </si>
  <si>
    <t>08/2</t>
  </si>
  <si>
    <t>09/2</t>
  </si>
  <si>
    <t>9-10/2/2009</t>
  </si>
  <si>
    <t>13-16/2/2009</t>
  </si>
  <si>
    <t>12-19/2/2009</t>
  </si>
  <si>
    <t>19-20/2/2009</t>
  </si>
  <si>
    <t>02/2</t>
  </si>
  <si>
    <t>03/2</t>
  </si>
  <si>
    <t>250 x Printing of  4th Edition of Wildlife Justice</t>
  </si>
  <si>
    <t>250 x Printing of 3nd Edition of Wildlife Justic</t>
  </si>
  <si>
    <t>250 x Printing of 2nd Edition of Wildlife Justic</t>
  </si>
  <si>
    <t>MTN internet device</t>
  </si>
  <si>
    <t>23/1</t>
  </si>
  <si>
    <t>internet January payment</t>
  </si>
  <si>
    <t>Internet February payment</t>
  </si>
  <si>
    <t>fel-r</t>
  </si>
  <si>
    <t>x1 marker</t>
  </si>
  <si>
    <t>x810 photocopy Professional literature</t>
  </si>
  <si>
    <t>Invitation volunteer</t>
  </si>
  <si>
    <t>Wildlife Justice 2nd, 3rd, 4th Edition</t>
  </si>
  <si>
    <t>TV recruitment advert</t>
  </si>
  <si>
    <t>x1 postage</t>
  </si>
  <si>
    <t>British national sentence</t>
  </si>
  <si>
    <t>22-fel-11</t>
  </si>
  <si>
    <t>3 Operations against 3 dealers</t>
  </si>
  <si>
    <t xml:space="preserve">FINANCIAL REPORT      -  2009 SUMMARY     </t>
  </si>
  <si>
    <t xml:space="preserve">FINANCIAL REPORT      -   2009     </t>
  </si>
  <si>
    <t>Salary of media officer is supplemented by bonuses scaled to the results he provides</t>
  </si>
  <si>
    <t>1-Phone-9</t>
  </si>
  <si>
    <t>2-Phone-26</t>
  </si>
  <si>
    <t>2-Phone-41</t>
  </si>
  <si>
    <t>2-Phone-52a</t>
  </si>
  <si>
    <t>3-Phone-15</t>
  </si>
  <si>
    <t>3-Phone-32</t>
  </si>
  <si>
    <t>3-Phone-55</t>
  </si>
  <si>
    <t>3-Phone-68</t>
  </si>
  <si>
    <t>4-Phone-27</t>
  </si>
  <si>
    <t>4-Phone-46-47</t>
  </si>
  <si>
    <t>4-Phone-63</t>
  </si>
  <si>
    <t>4-Phone-80</t>
  </si>
  <si>
    <t>4-Phone-88</t>
  </si>
  <si>
    <t>4-Phone-96</t>
  </si>
  <si>
    <t>4-Phone-109</t>
  </si>
  <si>
    <t>5-Phone-37</t>
  </si>
  <si>
    <t>5-Phone-66</t>
  </si>
  <si>
    <t>5-Phone-84</t>
  </si>
  <si>
    <t>5-Phone-87</t>
  </si>
  <si>
    <t>6-Phone-100</t>
  </si>
  <si>
    <t>6-Phone-118</t>
  </si>
  <si>
    <t>7-Phone-106</t>
  </si>
  <si>
    <t>8-Phone-128</t>
  </si>
  <si>
    <t>8-Phone-140</t>
  </si>
  <si>
    <t>8-Phone-142</t>
  </si>
  <si>
    <t>9-Phone-111</t>
  </si>
  <si>
    <t>9-Phone-124</t>
  </si>
  <si>
    <t>9-Phone-148</t>
  </si>
  <si>
    <t>9-Phone-188</t>
  </si>
  <si>
    <t>9-Phone-247</t>
  </si>
  <si>
    <t>10-Phone-166</t>
  </si>
  <si>
    <t>10-Phone-193</t>
  </si>
  <si>
    <t>11-Phone-153</t>
  </si>
  <si>
    <t>11-Phone-161</t>
  </si>
  <si>
    <t>11-Phone-183</t>
  </si>
  <si>
    <t>11-Phone-191</t>
  </si>
  <si>
    <t>11-Phone-210</t>
  </si>
  <si>
    <t>11-Phone-244</t>
  </si>
  <si>
    <t>12-Phone-159</t>
  </si>
  <si>
    <t>12-Phone-177</t>
  </si>
  <si>
    <t>13-Phone-239</t>
  </si>
  <si>
    <t>13-Phone-256</t>
  </si>
  <si>
    <t>13-Phone-274</t>
  </si>
  <si>
    <t>14-Phone-198</t>
  </si>
  <si>
    <t>14-Phone-216</t>
  </si>
  <si>
    <t>14-Phone-217</t>
  </si>
  <si>
    <t>14-Phone-235</t>
  </si>
  <si>
    <t>15-Phone-251</t>
  </si>
  <si>
    <t>15-Phone-270</t>
  </si>
  <si>
    <t>16-Phone-261</t>
  </si>
  <si>
    <t>16-Phone-280</t>
  </si>
  <si>
    <t>16-Phone-292</t>
  </si>
  <si>
    <t>16-Phone-302</t>
  </si>
  <si>
    <t>17-Phone-291</t>
  </si>
  <si>
    <t>17-Phone-296</t>
  </si>
  <si>
    <t>17-Phone-311</t>
  </si>
  <si>
    <t>17-Phone-317-318</t>
  </si>
  <si>
    <t>17-Phone-335</t>
  </si>
  <si>
    <t>17-Phone-356-357</t>
  </si>
  <si>
    <t>17-Phone-373</t>
  </si>
  <si>
    <t>18-Phone-284</t>
  </si>
  <si>
    <t>18-Phone-304</t>
  </si>
  <si>
    <t>18-Phone-323</t>
  </si>
  <si>
    <t>18-Phone-341</t>
  </si>
  <si>
    <t>18-Phone-365</t>
  </si>
  <si>
    <t>18-Phone-391</t>
  </si>
  <si>
    <t>18-Phone-392-393</t>
  </si>
  <si>
    <t>19-Phone-310</t>
  </si>
  <si>
    <t>19-Phone-336</t>
  </si>
  <si>
    <t>19-Phone-353</t>
  </si>
  <si>
    <t>19-Phone-374</t>
  </si>
  <si>
    <t>19-Phone-382</t>
  </si>
  <si>
    <t>20-Phone-355</t>
  </si>
  <si>
    <t>20-Phone-370</t>
  </si>
  <si>
    <t>21-Phone-366</t>
  </si>
  <si>
    <t>21-Phone-369</t>
  </si>
  <si>
    <t>22-Phone-5</t>
  </si>
  <si>
    <t>22-Phone-16-17</t>
  </si>
  <si>
    <t>22-Phone-123</t>
  </si>
  <si>
    <t>22-Phone-135</t>
  </si>
  <si>
    <t>22-Phone-209-209a</t>
  </si>
  <si>
    <t>22-Phone-230-231</t>
  </si>
  <si>
    <t>22-Phone-246</t>
  </si>
  <si>
    <t>22-Phone-266-267</t>
  </si>
  <si>
    <t>22-Phone-278</t>
  </si>
  <si>
    <t>22-Phone-375</t>
  </si>
  <si>
    <t>22-Phone-384</t>
  </si>
  <si>
    <t>10-Phone-154-155</t>
  </si>
  <si>
    <t>10-Phone-172-173</t>
  </si>
  <si>
    <t>10-Phone-180-181</t>
  </si>
  <si>
    <t>15-Phone-268-269</t>
  </si>
  <si>
    <t>15-Phone-285</t>
  </si>
  <si>
    <t>18-Phone-322</t>
  </si>
  <si>
    <t>18-Phone-342-343a</t>
  </si>
  <si>
    <t>Phone-20</t>
  </si>
  <si>
    <t>Phone-53a</t>
  </si>
  <si>
    <t>Phone-33</t>
  </si>
  <si>
    <t>Phone-50</t>
  </si>
  <si>
    <t>Phone-65</t>
  </si>
  <si>
    <t>Phone-83</t>
  </si>
  <si>
    <t>Phone-91a</t>
  </si>
  <si>
    <t>Phone-98</t>
  </si>
  <si>
    <t>Phone-115</t>
  </si>
  <si>
    <t>Phone-3</t>
  </si>
  <si>
    <t>Phone-19</t>
  </si>
  <si>
    <t>Phone-31</t>
  </si>
  <si>
    <t>Phone-52-53</t>
  </si>
  <si>
    <t>Phone-67</t>
  </si>
  <si>
    <t>Phone-85</t>
  </si>
  <si>
    <t>Phone-99</t>
  </si>
  <si>
    <t>Phone-116</t>
  </si>
  <si>
    <t>Phone-143-144</t>
  </si>
  <si>
    <t>Phone-158</t>
  </si>
  <si>
    <t>Phone-174-176</t>
  </si>
  <si>
    <t>Phone-185-186</t>
  </si>
  <si>
    <t>Phone-199-201</t>
  </si>
  <si>
    <t>Phone-218-219</t>
  </si>
  <si>
    <t>Phone-236-237</t>
  </si>
  <si>
    <t>Phone-253-255</t>
  </si>
  <si>
    <t>Phone-273</t>
  </si>
  <si>
    <t>Phone-283</t>
  </si>
  <si>
    <t>Phone-294</t>
  </si>
  <si>
    <t>Phone-305</t>
  </si>
  <si>
    <t>Phone-324-325</t>
  </si>
  <si>
    <t>Phone-338</t>
  </si>
  <si>
    <t>Phone-363-364</t>
  </si>
  <si>
    <t>Phone-381</t>
  </si>
  <si>
    <t>Phone-390a</t>
  </si>
  <si>
    <t>Phone-13</t>
  </si>
  <si>
    <t>Phone-24</t>
  </si>
  <si>
    <t>Phone-39</t>
  </si>
  <si>
    <t>Phone-57</t>
  </si>
  <si>
    <t>Phone-75</t>
  </si>
  <si>
    <t>Phone-90</t>
  </si>
  <si>
    <t>Phone-104</t>
  </si>
  <si>
    <t>Phone-138</t>
  </si>
  <si>
    <t>Phone-152</t>
  </si>
  <si>
    <t>Phone-162</t>
  </si>
  <si>
    <t>Phone-189a</t>
  </si>
  <si>
    <t>Phone-190</t>
  </si>
  <si>
    <t>Phone-206</t>
  </si>
  <si>
    <t>Phone-228</t>
  </si>
  <si>
    <t>Phone-242</t>
  </si>
  <si>
    <t>Phone-259</t>
  </si>
  <si>
    <t>Phone-288</t>
  </si>
  <si>
    <t>Phone-297</t>
  </si>
  <si>
    <t>Phone-313</t>
  </si>
  <si>
    <t>Phone-330</t>
  </si>
  <si>
    <t>Phone-348</t>
  </si>
  <si>
    <t>Phone-330a</t>
  </si>
  <si>
    <t>Phone-348b</t>
  </si>
  <si>
    <t>Phone-12</t>
  </si>
  <si>
    <t>Phone-29</t>
  </si>
  <si>
    <t>Phone-38</t>
  </si>
  <si>
    <t>Phone-56</t>
  </si>
  <si>
    <t>Phone-76</t>
  </si>
  <si>
    <t>Phone-91</t>
  </si>
  <si>
    <t>Phone-108</t>
  </si>
  <si>
    <t>Phone-126</t>
  </si>
  <si>
    <t>Phone-134</t>
  </si>
  <si>
    <t>Phone-151</t>
  </si>
  <si>
    <t>Phone-163</t>
  </si>
  <si>
    <t>Phone-187-187a</t>
  </si>
  <si>
    <t>Phone-211</t>
  </si>
  <si>
    <t>Phone-229</t>
  </si>
  <si>
    <t>Phone-241</t>
  </si>
  <si>
    <t>Phone-260</t>
  </si>
  <si>
    <t>Phone-275</t>
  </si>
  <si>
    <t>Phone-307-308</t>
  </si>
  <si>
    <t>Phone-309</t>
  </si>
  <si>
    <t>Phone-331-331a</t>
  </si>
  <si>
    <t>Phone-352</t>
  </si>
  <si>
    <t>Phone-378-379</t>
  </si>
  <si>
    <t>Phone-7</t>
  </si>
  <si>
    <t>Phone-13a</t>
  </si>
  <si>
    <t>Phone-25a</t>
  </si>
  <si>
    <t>Phone-39a</t>
  </si>
  <si>
    <t>Phone-89a</t>
  </si>
  <si>
    <t>Phone-103a</t>
  </si>
  <si>
    <t>Phone-165a</t>
  </si>
  <si>
    <t>Phone-175a</t>
  </si>
  <si>
    <t>Phone-10</t>
  </si>
  <si>
    <t>Phone-30</t>
  </si>
  <si>
    <t>Phone-40</t>
  </si>
  <si>
    <t>Phone-60</t>
  </si>
  <si>
    <t>Phone-79</t>
  </si>
  <si>
    <t>Phone-95</t>
  </si>
  <si>
    <t>Phone-107</t>
  </si>
  <si>
    <t>Phone-127</t>
  </si>
  <si>
    <t>Phone-132</t>
  </si>
  <si>
    <t>Phone-149-149a</t>
  </si>
  <si>
    <t>Phone-169-170</t>
  </si>
  <si>
    <t>Phone-192</t>
  </si>
  <si>
    <t>Phone-213-214</t>
  </si>
  <si>
    <t>Phone-222</t>
  </si>
  <si>
    <t>Phone-249-250</t>
  </si>
  <si>
    <t>Phone-263</t>
  </si>
  <si>
    <t>Phone-277</t>
  </si>
  <si>
    <t>Phone-301</t>
  </si>
  <si>
    <t>Phone-316-316a</t>
  </si>
  <si>
    <t>Phone-339-340</t>
  </si>
  <si>
    <t>Phone-349</t>
  </si>
  <si>
    <t>Phone-368-368a</t>
  </si>
  <si>
    <t>Phone-11</t>
  </si>
  <si>
    <t>Phone-28</t>
  </si>
  <si>
    <t>Phone-44</t>
  </si>
  <si>
    <t>Phone-59</t>
  </si>
  <si>
    <t>Phone-77</t>
  </si>
  <si>
    <t>Phone-93</t>
  </si>
  <si>
    <t>Phone-110</t>
  </si>
  <si>
    <t>Phone-139</t>
  </si>
  <si>
    <t>Phone-150</t>
  </si>
  <si>
    <t>Phone-164</t>
  </si>
  <si>
    <t>Phone-194</t>
  </si>
  <si>
    <t>Phone-208</t>
  </si>
  <si>
    <t>Phone-227</t>
  </si>
  <si>
    <t>Phone-243</t>
  </si>
  <si>
    <t>Phone-258</t>
  </si>
  <si>
    <t>Phone-276</t>
  </si>
  <si>
    <t>Phone-299</t>
  </si>
  <si>
    <t>Phone-314</t>
  </si>
  <si>
    <t>Phone-332</t>
  </si>
  <si>
    <t>Phone-350</t>
  </si>
  <si>
    <t>Phone-367</t>
  </si>
  <si>
    <t>Phone-383</t>
  </si>
  <si>
    <t>Phone-8</t>
  </si>
  <si>
    <t>Phone-25</t>
  </si>
  <si>
    <t>Phone-43</t>
  </si>
  <si>
    <t>Phone-58</t>
  </si>
  <si>
    <t>Phone-78</t>
  </si>
  <si>
    <t>Phone-92</t>
  </si>
  <si>
    <t>Phone-105</t>
  </si>
  <si>
    <t>Phone-137</t>
  </si>
  <si>
    <t>Phone-147</t>
  </si>
  <si>
    <t>Phone-165</t>
  </si>
  <si>
    <t>Phone-195</t>
  </si>
  <si>
    <t>Phone-205</t>
  </si>
  <si>
    <t>Phone-224</t>
  </si>
  <si>
    <t>Phone-245</t>
  </si>
  <si>
    <t>Phone-257</t>
  </si>
  <si>
    <t>Phone-281</t>
  </si>
  <si>
    <t>Phone-300</t>
  </si>
  <si>
    <t>Phone-312</t>
  </si>
  <si>
    <t>Phone-328</t>
  </si>
  <si>
    <t>Phone-358</t>
  </si>
  <si>
    <t>Phone-372</t>
  </si>
  <si>
    <t>Phone-385</t>
  </si>
  <si>
    <t>Phone-36</t>
  </si>
  <si>
    <t>Phone-45</t>
  </si>
  <si>
    <t>Phone-64</t>
  </si>
  <si>
    <t>Phone-70-72</t>
  </si>
  <si>
    <t>Phone-73</t>
  </si>
  <si>
    <t>Phone-74</t>
  </si>
  <si>
    <t>Phone-97</t>
  </si>
  <si>
    <t>Phone-102</t>
  </si>
  <si>
    <t>Phone-121-121a</t>
  </si>
  <si>
    <t>Phone-130-131</t>
  </si>
  <si>
    <t>Phone-145-146</t>
  </si>
  <si>
    <t>Phone-179</t>
  </si>
  <si>
    <t>Phone-204</t>
  </si>
  <si>
    <t>Phone-220-221</t>
  </si>
  <si>
    <t>Phone-282</t>
  </si>
  <si>
    <t>Phone-326</t>
  </si>
  <si>
    <t>Phone-334</t>
  </si>
  <si>
    <t>Phone-359</t>
  </si>
  <si>
    <t>Phone-1-2</t>
  </si>
  <si>
    <t>Phone-18</t>
  </si>
  <si>
    <t>Phone-34-35</t>
  </si>
  <si>
    <t>Phone-51</t>
  </si>
  <si>
    <t>Phone-69</t>
  </si>
  <si>
    <t>Phone-82</t>
  </si>
  <si>
    <t>Phone-86</t>
  </si>
  <si>
    <t>Phone-101</t>
  </si>
  <si>
    <t>Phone-119-120</t>
  </si>
  <si>
    <t>Phone-129</t>
  </si>
  <si>
    <t>Phone-141</t>
  </si>
  <si>
    <t>Phone-160</t>
  </si>
  <si>
    <t>Phone-178</t>
  </si>
  <si>
    <t>Phone-184</t>
  </si>
  <si>
    <t>Phone-202-203</t>
  </si>
  <si>
    <t>Phone-215</t>
  </si>
  <si>
    <t>Phone-232-234</t>
  </si>
  <si>
    <t>Phone-252</t>
  </si>
  <si>
    <t>Phone-271-272</t>
  </si>
  <si>
    <t>Phone-286-287</t>
  </si>
  <si>
    <t>Phone-293</t>
  </si>
  <si>
    <t>Phone-306</t>
  </si>
  <si>
    <t>Phone-321</t>
  </si>
  <si>
    <t>Phone-345-246</t>
  </si>
  <si>
    <t>Phone-360-362</t>
  </si>
  <si>
    <t>Phone-380</t>
  </si>
  <si>
    <t>Phone-388-389</t>
  </si>
  <si>
    <t>Phone-6</t>
  </si>
  <si>
    <t>Phone-22</t>
  </si>
  <si>
    <t>Phone-48-49</t>
  </si>
  <si>
    <t>Phone-62</t>
  </si>
  <si>
    <t>Phone-89</t>
  </si>
  <si>
    <t>Phone-103</t>
  </si>
  <si>
    <t>Phone-125</t>
  </si>
  <si>
    <t>Phone-136</t>
  </si>
  <si>
    <t>Phone-196-197</t>
  </si>
  <si>
    <t>Phone-207</t>
  </si>
  <si>
    <t>Phone-238</t>
  </si>
  <si>
    <t>Phone-264-265</t>
  </si>
  <si>
    <t>Phone-289</t>
  </si>
  <si>
    <t>Phone-303</t>
  </si>
  <si>
    <t>Phone-315</t>
  </si>
  <si>
    <t>Phone-329</t>
  </si>
  <si>
    <t>Phone-376-377</t>
  </si>
  <si>
    <t>Phone-386</t>
  </si>
  <si>
    <t>Phone-4</t>
  </si>
  <si>
    <t>Phone-14</t>
  </si>
  <si>
    <t>Phone-23</t>
  </si>
  <si>
    <t>Phone-42</t>
  </si>
  <si>
    <t>Phone-61</t>
  </si>
  <si>
    <t>Phone-81</t>
  </si>
  <si>
    <t>Phone-94</t>
  </si>
  <si>
    <t>Phone-113-114</t>
  </si>
  <si>
    <t>Phone-122</t>
  </si>
  <si>
    <t>Phone-133</t>
  </si>
  <si>
    <t>Phone-156-157</t>
  </si>
  <si>
    <t>Phone-171</t>
  </si>
  <si>
    <t>Phone-182</t>
  </si>
  <si>
    <t>Phone-189</t>
  </si>
  <si>
    <t>Phone-212</t>
  </si>
  <si>
    <t>Phone-223</t>
  </si>
  <si>
    <t>Phone-240</t>
  </si>
  <si>
    <t>Phone-262</t>
  </si>
  <si>
    <t>Phone-279</t>
  </si>
  <si>
    <t>Phone-290</t>
  </si>
  <si>
    <t>Phone-298</t>
  </si>
  <si>
    <t>Phone-319-320</t>
  </si>
  <si>
    <t>Phone-327</t>
  </si>
  <si>
    <t>Phone-351</t>
  </si>
  <si>
    <t>Phone-371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</si>
</sst>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€-2]\ #,##0"/>
    <numFmt numFmtId="195" formatCode="#,##0.00;[Red]#,##0.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9"/>
      <color indexed="60"/>
      <name val="Arial"/>
      <family val="2"/>
    </font>
    <font>
      <sz val="10"/>
      <color indexed="54"/>
      <name val="Arial"/>
      <family val="2"/>
    </font>
    <font>
      <sz val="10"/>
      <color indexed="19"/>
      <name val="Arial"/>
      <family val="2"/>
    </font>
    <font>
      <sz val="8"/>
      <color indexed="2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8"/>
      <color indexed="10"/>
      <name val="Arial"/>
      <family val="0"/>
    </font>
    <font>
      <sz val="10"/>
      <color indexed="16"/>
      <name val="Arial"/>
      <family val="0"/>
    </font>
    <font>
      <sz val="8"/>
      <color indexed="16"/>
      <name val="Arial"/>
      <family val="0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u val="single"/>
      <sz val="10"/>
      <color indexed="50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193" fontId="0" fillId="0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192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/>
    </xf>
    <xf numFmtId="192" fontId="0" fillId="2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1" fillId="2" borderId="0" xfId="0" applyNumberFormat="1" applyFont="1" applyFill="1" applyAlignment="1">
      <alignment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" borderId="0" xfId="0" applyFill="1" applyBorder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192" fontId="14" fillId="0" borderId="3" xfId="0" applyNumberFormat="1" applyFont="1" applyBorder="1" applyAlignment="1">
      <alignment/>
    </xf>
    <xf numFmtId="0" fontId="15" fillId="0" borderId="0" xfId="0" applyFont="1" applyFill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16" fillId="0" borderId="0" xfId="0" applyNumberFormat="1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18" fillId="0" borderId="0" xfId="0" applyNumberFormat="1" applyFont="1" applyFill="1" applyAlignment="1">
      <alignment/>
    </xf>
    <xf numFmtId="3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15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/>
    </xf>
    <xf numFmtId="192" fontId="15" fillId="0" borderId="2" xfId="0" applyNumberFormat="1" applyFont="1" applyBorder="1" applyAlignment="1">
      <alignment/>
    </xf>
    <xf numFmtId="19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2" fontId="14" fillId="0" borderId="0" xfId="0" applyNumberFormat="1" applyFont="1" applyBorder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0" fillId="2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3" fontId="22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/>
    </xf>
    <xf numFmtId="192" fontId="14" fillId="2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192" fontId="24" fillId="0" borderId="0" xfId="0" applyNumberFormat="1" applyFont="1" applyFill="1" applyAlignment="1">
      <alignment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92" fontId="14" fillId="0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192" fontId="16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192" fontId="27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49" fontId="28" fillId="0" borderId="0" xfId="0" applyNumberFormat="1" applyFont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/>
    </xf>
    <xf numFmtId="192" fontId="29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9" fontId="28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28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192" fontId="29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Fill="1" applyAlignment="1">
      <alignment/>
    </xf>
    <xf numFmtId="3" fontId="10" fillId="0" borderId="0" xfId="0" applyNumberFormat="1" applyFont="1" applyAlignment="1" quotePrefix="1">
      <alignment/>
    </xf>
    <xf numFmtId="1" fontId="1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9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8" fillId="2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3" fontId="28" fillId="2" borderId="0" xfId="0" applyNumberFormat="1" applyFont="1" applyFill="1" applyAlignment="1" quotePrefix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3" fontId="16" fillId="0" borderId="0" xfId="0" applyNumberFormat="1" applyFont="1" applyAlignment="1" quotePrefix="1">
      <alignment/>
    </xf>
    <xf numFmtId="1" fontId="16" fillId="0" borderId="0" xfId="0" applyNumberFormat="1" applyFont="1" applyAlignment="1">
      <alignment/>
    </xf>
    <xf numFmtId="3" fontId="16" fillId="2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17" fillId="2" borderId="0" xfId="0" applyNumberFormat="1" applyFont="1" applyFill="1" applyAlignment="1">
      <alignment/>
    </xf>
    <xf numFmtId="3" fontId="34" fillId="0" borderId="3" xfId="0" applyNumberFormat="1" applyFont="1" applyFill="1" applyBorder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Fill="1" applyBorder="1" applyAlignment="1" quotePrefix="1">
      <alignment/>
    </xf>
    <xf numFmtId="3" fontId="1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workbookViewId="0" topLeftCell="A1">
      <pane ySplit="5" topLeftCell="BM120" activePane="bottomLeft" state="frozen"/>
      <selection pane="topLeft" activeCell="A1" sqref="A1"/>
      <selection pane="bottomLeft" activeCell="L131" sqref="L131"/>
    </sheetView>
  </sheetViews>
  <sheetFormatPr defaultColWidth="9.140625" defaultRowHeight="12.75" zeroHeight="1"/>
  <cols>
    <col min="1" max="1" width="5.140625" style="1" customWidth="1"/>
    <col min="2" max="2" width="11.00390625" style="39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8" customWidth="1"/>
    <col min="7" max="7" width="6.8515625" style="27" customWidth="1"/>
    <col min="8" max="8" width="10.140625" style="6" customWidth="1"/>
    <col min="9" max="9" width="9.710937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114"/>
      <c r="G1" s="9"/>
      <c r="H1" s="8"/>
      <c r="I1" s="4"/>
    </row>
    <row r="2" spans="1:9" ht="17.25" customHeight="1">
      <c r="A2" s="11"/>
      <c r="B2" s="258" t="s">
        <v>806</v>
      </c>
      <c r="C2" s="258"/>
      <c r="D2" s="258"/>
      <c r="E2" s="258"/>
      <c r="F2" s="258"/>
      <c r="G2" s="258"/>
      <c r="H2" s="258"/>
      <c r="I2" s="21"/>
    </row>
    <row r="3" spans="1:9" s="15" customFormat="1" ht="18" customHeight="1">
      <c r="A3" s="12"/>
      <c r="B3" s="231"/>
      <c r="C3" s="13"/>
      <c r="D3" s="13"/>
      <c r="E3" s="13"/>
      <c r="F3" s="115"/>
      <c r="G3" s="13"/>
      <c r="H3" s="13"/>
      <c r="I3" s="14"/>
    </row>
    <row r="4" spans="1:9" ht="15" customHeight="1">
      <c r="A4" s="11"/>
      <c r="B4" s="232" t="s">
        <v>2</v>
      </c>
      <c r="C4" s="18" t="s">
        <v>8</v>
      </c>
      <c r="D4" s="18" t="s">
        <v>3</v>
      </c>
      <c r="E4" s="18" t="s">
        <v>9</v>
      </c>
      <c r="F4" s="79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3" t="s">
        <v>707</v>
      </c>
      <c r="C5" s="23"/>
      <c r="D5" s="23"/>
      <c r="E5" s="23"/>
      <c r="F5" s="116"/>
      <c r="G5" s="26"/>
      <c r="H5" s="24">
        <v>0</v>
      </c>
      <c r="I5" s="25">
        <v>515</v>
      </c>
      <c r="K5" t="s">
        <v>10</v>
      </c>
      <c r="L5" t="s">
        <v>11</v>
      </c>
      <c r="M5" s="2">
        <v>515</v>
      </c>
    </row>
    <row r="6" spans="2:13" ht="12.75">
      <c r="B6" s="31"/>
      <c r="C6" s="12"/>
      <c r="D6" s="12"/>
      <c r="E6" s="12"/>
      <c r="F6" s="112"/>
      <c r="I6" s="22"/>
      <c r="M6" s="2">
        <v>515</v>
      </c>
    </row>
    <row r="7" spans="4:13" ht="12.75">
      <c r="D7" s="12"/>
      <c r="I7" s="22"/>
      <c r="M7" s="2">
        <v>515</v>
      </c>
    </row>
    <row r="8" spans="2:13" ht="12.75">
      <c r="B8" s="31"/>
      <c r="D8" s="12"/>
      <c r="G8" s="30"/>
      <c r="I8" s="22"/>
      <c r="M8" s="2">
        <v>515</v>
      </c>
    </row>
    <row r="9" spans="1:13" ht="12.75">
      <c r="A9" s="43"/>
      <c r="B9" s="44" t="s">
        <v>12</v>
      </c>
      <c r="C9" s="45"/>
      <c r="D9" s="45" t="s">
        <v>13</v>
      </c>
      <c r="E9" s="45" t="s">
        <v>14</v>
      </c>
      <c r="F9" s="117"/>
      <c r="G9" s="46"/>
      <c r="H9" s="44"/>
      <c r="I9" s="47" t="s">
        <v>15</v>
      </c>
      <c r="J9" s="48"/>
      <c r="K9" s="2"/>
      <c r="M9" s="2">
        <v>515</v>
      </c>
    </row>
    <row r="10" spans="1:13" s="15" customFormat="1" ht="12.75">
      <c r="A10" s="43"/>
      <c r="B10" s="44">
        <v>1827455</v>
      </c>
      <c r="C10" s="49"/>
      <c r="D10" s="45" t="s">
        <v>16</v>
      </c>
      <c r="E10" s="50" t="s">
        <v>17</v>
      </c>
      <c r="F10" s="118"/>
      <c r="G10" s="51"/>
      <c r="H10" s="52">
        <v>-1827455</v>
      </c>
      <c r="I10" s="53">
        <v>3548.4563106796118</v>
      </c>
      <c r="J10" s="38"/>
      <c r="K10" s="38"/>
      <c r="L10" s="38"/>
      <c r="M10" s="2">
        <v>515</v>
      </c>
    </row>
    <row r="11" spans="1:13" s="15" customFormat="1" ht="12.75">
      <c r="A11" s="43"/>
      <c r="B11" s="44">
        <v>648000</v>
      </c>
      <c r="C11" s="49"/>
      <c r="D11" s="45" t="s">
        <v>18</v>
      </c>
      <c r="E11" s="50" t="s">
        <v>805</v>
      </c>
      <c r="F11" s="118"/>
      <c r="G11" s="51"/>
      <c r="H11" s="52">
        <v>-2475455</v>
      </c>
      <c r="I11" s="53">
        <v>1258.2524271844661</v>
      </c>
      <c r="J11" s="38"/>
      <c r="K11" s="38"/>
      <c r="L11" s="38"/>
      <c r="M11" s="2">
        <v>515</v>
      </c>
    </row>
    <row r="12" spans="1:13" s="15" customFormat="1" ht="12.75">
      <c r="A12" s="43"/>
      <c r="B12" s="44">
        <v>1514110</v>
      </c>
      <c r="C12" s="49"/>
      <c r="D12" s="45" t="s">
        <v>19</v>
      </c>
      <c r="E12" s="50" t="s">
        <v>722</v>
      </c>
      <c r="F12" s="118"/>
      <c r="G12" s="51"/>
      <c r="H12" s="52">
        <v>-3989565</v>
      </c>
      <c r="I12" s="53">
        <v>2940.019417475728</v>
      </c>
      <c r="J12" s="38"/>
      <c r="K12" s="38"/>
      <c r="L12" s="38"/>
      <c r="M12" s="38">
        <v>515</v>
      </c>
    </row>
    <row r="13" spans="1:13" s="15" customFormat="1" ht="12.75">
      <c r="A13" s="43"/>
      <c r="B13" s="44">
        <v>1616345</v>
      </c>
      <c r="C13" s="49"/>
      <c r="D13" s="45" t="s">
        <v>20</v>
      </c>
      <c r="E13" s="50" t="s">
        <v>723</v>
      </c>
      <c r="F13" s="118"/>
      <c r="G13" s="51"/>
      <c r="H13" s="52">
        <v>-5605910</v>
      </c>
      <c r="I13" s="53">
        <v>3138.5339805825242</v>
      </c>
      <c r="J13" s="38"/>
      <c r="K13" s="38"/>
      <c r="L13" s="38"/>
      <c r="M13" s="38">
        <v>515</v>
      </c>
    </row>
    <row r="14" spans="1:13" s="15" customFormat="1" ht="12.75">
      <c r="A14" s="43"/>
      <c r="B14" s="44">
        <v>172900</v>
      </c>
      <c r="C14" s="49"/>
      <c r="D14" s="45" t="s">
        <v>21</v>
      </c>
      <c r="E14" s="50" t="s">
        <v>22</v>
      </c>
      <c r="F14" s="118"/>
      <c r="G14" s="51"/>
      <c r="H14" s="52">
        <v>-5778810</v>
      </c>
      <c r="I14" s="53">
        <v>335.7281553398058</v>
      </c>
      <c r="J14" s="38"/>
      <c r="K14" s="38"/>
      <c r="L14" s="38"/>
      <c r="M14" s="38">
        <v>515</v>
      </c>
    </row>
    <row r="15" spans="1:13" s="15" customFormat="1" ht="12.75">
      <c r="A15" s="43"/>
      <c r="B15" s="44">
        <v>982300</v>
      </c>
      <c r="C15" s="49"/>
      <c r="D15" s="45" t="s">
        <v>23</v>
      </c>
      <c r="E15" s="49" t="s">
        <v>24</v>
      </c>
      <c r="F15" s="118"/>
      <c r="G15" s="51"/>
      <c r="H15" s="52">
        <v>-6761110</v>
      </c>
      <c r="I15" s="53">
        <v>1907.378640776699</v>
      </c>
      <c r="J15" s="38"/>
      <c r="K15" s="38"/>
      <c r="L15" s="38"/>
      <c r="M15" s="38">
        <v>515</v>
      </c>
    </row>
    <row r="16" spans="1:13" s="15" customFormat="1" ht="12.75">
      <c r="A16" s="43"/>
      <c r="B16" s="44">
        <v>1397320</v>
      </c>
      <c r="C16" s="49"/>
      <c r="D16" s="45" t="s">
        <v>25</v>
      </c>
      <c r="E16" s="49"/>
      <c r="F16" s="118"/>
      <c r="G16" s="51"/>
      <c r="H16" s="52">
        <v>-8158430</v>
      </c>
      <c r="I16" s="53">
        <v>2713.242718446602</v>
      </c>
      <c r="J16" s="38"/>
      <c r="K16" s="38"/>
      <c r="L16" s="38"/>
      <c r="M16" s="38">
        <v>515</v>
      </c>
    </row>
    <row r="17" spans="1:13" ht="12.75">
      <c r="A17" s="55"/>
      <c r="B17" s="44">
        <v>8158430</v>
      </c>
      <c r="C17" s="45" t="s">
        <v>724</v>
      </c>
      <c r="D17" s="49"/>
      <c r="E17" s="49"/>
      <c r="F17" s="118"/>
      <c r="G17" s="51"/>
      <c r="H17" s="52">
        <v>0</v>
      </c>
      <c r="I17" s="53">
        <v>15841.611650485436</v>
      </c>
      <c r="J17" s="2"/>
      <c r="K17" s="2"/>
      <c r="L17" s="2"/>
      <c r="M17" s="2">
        <v>515</v>
      </c>
    </row>
    <row r="18" spans="6:13" ht="12.75">
      <c r="F18" s="105"/>
      <c r="I18" s="22"/>
      <c r="M18" s="2">
        <v>515</v>
      </c>
    </row>
    <row r="19" spans="1:13" s="63" customFormat="1" ht="13.5" thickBot="1">
      <c r="A19" s="56"/>
      <c r="B19" s="57">
        <v>8158430</v>
      </c>
      <c r="C19" s="58" t="s">
        <v>26</v>
      </c>
      <c r="D19" s="59"/>
      <c r="E19" s="59"/>
      <c r="F19" s="119"/>
      <c r="G19" s="60"/>
      <c r="H19" s="61"/>
      <c r="I19" s="62"/>
      <c r="M19" s="2">
        <v>515</v>
      </c>
    </row>
    <row r="20" spans="4:13" ht="12.75">
      <c r="D20" s="12"/>
      <c r="I20" s="22"/>
      <c r="M20" s="2">
        <v>515</v>
      </c>
    </row>
    <row r="21" spans="4:13" ht="12.75">
      <c r="D21" s="12"/>
      <c r="I21" s="22"/>
      <c r="M21" s="2">
        <v>515</v>
      </c>
    </row>
    <row r="22" spans="1:13" s="63" customFormat="1" ht="13.5" thickBot="1">
      <c r="A22" s="56"/>
      <c r="B22" s="64">
        <v>1827455</v>
      </c>
      <c r="C22" s="56"/>
      <c r="D22" s="65" t="s">
        <v>27</v>
      </c>
      <c r="E22" s="59"/>
      <c r="F22" s="119"/>
      <c r="G22" s="60"/>
      <c r="H22" s="66">
        <v>-1827455</v>
      </c>
      <c r="I22" s="62">
        <v>3548.4563106796118</v>
      </c>
      <c r="M22" s="2">
        <v>515</v>
      </c>
    </row>
    <row r="23" spans="9:13" ht="12.75">
      <c r="I23" s="22"/>
      <c r="M23" s="2">
        <v>515</v>
      </c>
    </row>
    <row r="24" spans="9:13" ht="12.75">
      <c r="I24" s="22"/>
      <c r="M24" s="2">
        <v>515</v>
      </c>
    </row>
    <row r="25" spans="1:13" s="73" customFormat="1" ht="12.75">
      <c r="A25" s="11"/>
      <c r="B25" s="242">
        <v>4300</v>
      </c>
      <c r="C25" s="68" t="s">
        <v>28</v>
      </c>
      <c r="D25" s="69">
        <v>39846</v>
      </c>
      <c r="E25" s="68" t="s">
        <v>29</v>
      </c>
      <c r="F25" s="120" t="s">
        <v>30</v>
      </c>
      <c r="G25" s="70" t="s">
        <v>31</v>
      </c>
      <c r="H25" s="71"/>
      <c r="I25" s="72">
        <v>8.349514563106796</v>
      </c>
      <c r="J25" s="72"/>
      <c r="K25" s="72"/>
      <c r="M25" s="2">
        <v>515</v>
      </c>
    </row>
    <row r="26" spans="2:13" ht="12.75">
      <c r="B26" s="189"/>
      <c r="D26" s="12"/>
      <c r="H26" s="6">
        <v>0</v>
      </c>
      <c r="I26" s="22">
        <v>0</v>
      </c>
      <c r="M26" s="2">
        <v>515</v>
      </c>
    </row>
    <row r="27" spans="1:13" s="73" customFormat="1" ht="12.75">
      <c r="A27" s="11"/>
      <c r="B27" s="242">
        <v>57500</v>
      </c>
      <c r="C27" s="68" t="s">
        <v>39</v>
      </c>
      <c r="D27" s="69" t="s">
        <v>776</v>
      </c>
      <c r="E27" s="68" t="s">
        <v>40</v>
      </c>
      <c r="F27" s="120" t="s">
        <v>41</v>
      </c>
      <c r="G27" s="70" t="s">
        <v>42</v>
      </c>
      <c r="H27" s="71"/>
      <c r="I27" s="72">
        <v>111.6504854368932</v>
      </c>
      <c r="J27" s="72"/>
      <c r="K27" s="72"/>
      <c r="M27" s="2">
        <v>515</v>
      </c>
    </row>
    <row r="28" spans="2:13" ht="12.75">
      <c r="B28" s="189"/>
      <c r="D28" s="12"/>
      <c r="H28" s="6">
        <v>0</v>
      </c>
      <c r="I28" s="22">
        <v>0</v>
      </c>
      <c r="M28" s="2">
        <v>515</v>
      </c>
    </row>
    <row r="29" spans="1:13" s="73" customFormat="1" ht="12.75">
      <c r="A29" s="11"/>
      <c r="B29" s="242">
        <v>59300</v>
      </c>
      <c r="C29" s="68" t="s">
        <v>69</v>
      </c>
      <c r="D29" s="69" t="s">
        <v>70</v>
      </c>
      <c r="E29" s="68" t="s">
        <v>29</v>
      </c>
      <c r="F29" s="120" t="s">
        <v>71</v>
      </c>
      <c r="G29" s="70" t="s">
        <v>72</v>
      </c>
      <c r="H29" s="71"/>
      <c r="I29" s="72">
        <v>115.14563106796116</v>
      </c>
      <c r="J29" s="72"/>
      <c r="K29" s="72"/>
      <c r="M29" s="2">
        <v>515</v>
      </c>
    </row>
    <row r="30" spans="2:13" ht="12.75">
      <c r="B30" s="189"/>
      <c r="H30" s="6">
        <v>0</v>
      </c>
      <c r="I30" s="22">
        <v>0</v>
      </c>
      <c r="M30" s="2">
        <v>515</v>
      </c>
    </row>
    <row r="31" spans="1:13" s="73" customFormat="1" ht="12.75">
      <c r="A31" s="11"/>
      <c r="B31" s="242">
        <v>159600</v>
      </c>
      <c r="C31" s="68" t="s">
        <v>88</v>
      </c>
      <c r="D31" s="69" t="s">
        <v>89</v>
      </c>
      <c r="E31" s="68" t="s">
        <v>40</v>
      </c>
      <c r="F31" s="120" t="s">
        <v>90</v>
      </c>
      <c r="G31" s="70" t="s">
        <v>91</v>
      </c>
      <c r="H31" s="71"/>
      <c r="I31" s="72">
        <v>309.90291262135923</v>
      </c>
      <c r="J31" s="72"/>
      <c r="K31" s="72"/>
      <c r="M31" s="2">
        <v>515</v>
      </c>
    </row>
    <row r="32" spans="2:13" ht="12.75">
      <c r="B32" s="189"/>
      <c r="H32" s="6">
        <v>0</v>
      </c>
      <c r="I32" s="22">
        <v>0</v>
      </c>
      <c r="M32" s="2">
        <v>515</v>
      </c>
    </row>
    <row r="33" spans="1:13" s="73" customFormat="1" ht="12.75">
      <c r="A33" s="11"/>
      <c r="B33" s="242">
        <v>44700</v>
      </c>
      <c r="C33" s="68" t="s">
        <v>127</v>
      </c>
      <c r="D33" s="69" t="s">
        <v>128</v>
      </c>
      <c r="E33" s="68" t="s">
        <v>129</v>
      </c>
      <c r="F33" s="120" t="s">
        <v>130</v>
      </c>
      <c r="G33" s="70" t="s">
        <v>42</v>
      </c>
      <c r="H33" s="71"/>
      <c r="I33" s="72">
        <v>86.79611650485437</v>
      </c>
      <c r="J33" s="72"/>
      <c r="K33" s="72"/>
      <c r="M33" s="2">
        <v>515</v>
      </c>
    </row>
    <row r="34" spans="2:13" ht="12.75">
      <c r="B34" s="189"/>
      <c r="H34" s="6">
        <v>0</v>
      </c>
      <c r="I34" s="22">
        <v>0</v>
      </c>
      <c r="M34" s="2">
        <v>515</v>
      </c>
    </row>
    <row r="35" spans="1:13" s="73" customFormat="1" ht="12.75">
      <c r="A35" s="11"/>
      <c r="B35" s="242">
        <v>12200</v>
      </c>
      <c r="C35" s="68" t="s">
        <v>151</v>
      </c>
      <c r="D35" s="69" t="s">
        <v>783</v>
      </c>
      <c r="E35" s="68" t="s">
        <v>152</v>
      </c>
      <c r="F35" s="120" t="s">
        <v>153</v>
      </c>
      <c r="G35" s="70" t="s">
        <v>154</v>
      </c>
      <c r="H35" s="71"/>
      <c r="I35" s="72">
        <v>23.689320388349515</v>
      </c>
      <c r="J35" s="72"/>
      <c r="K35" s="72"/>
      <c r="M35" s="2">
        <v>515</v>
      </c>
    </row>
    <row r="36" spans="2:13" ht="12.75">
      <c r="B36" s="189"/>
      <c r="H36" s="6">
        <v>0</v>
      </c>
      <c r="I36" s="22">
        <v>0</v>
      </c>
      <c r="M36" s="2">
        <v>515</v>
      </c>
    </row>
    <row r="37" spans="1:13" s="73" customFormat="1" ht="12.75">
      <c r="A37" s="11"/>
      <c r="B37" s="242">
        <v>9100</v>
      </c>
      <c r="C37" s="68" t="s">
        <v>159</v>
      </c>
      <c r="D37" s="69" t="s">
        <v>783</v>
      </c>
      <c r="E37" s="68" t="s">
        <v>152</v>
      </c>
      <c r="F37" s="120" t="s">
        <v>160</v>
      </c>
      <c r="G37" s="70" t="s">
        <v>161</v>
      </c>
      <c r="H37" s="71"/>
      <c r="I37" s="72">
        <v>17.66990291262136</v>
      </c>
      <c r="J37" s="72"/>
      <c r="K37" s="72"/>
      <c r="M37" s="2">
        <v>515</v>
      </c>
    </row>
    <row r="38" spans="2:13" ht="12.75">
      <c r="B38" s="189"/>
      <c r="H38" s="6">
        <v>0</v>
      </c>
      <c r="I38" s="22">
        <v>0</v>
      </c>
      <c r="M38" s="2">
        <v>515</v>
      </c>
    </row>
    <row r="39" spans="1:13" s="73" customFormat="1" ht="12.75">
      <c r="A39" s="11"/>
      <c r="B39" s="239">
        <v>45000</v>
      </c>
      <c r="C39" s="68" t="s">
        <v>167</v>
      </c>
      <c r="D39" s="69" t="s">
        <v>168</v>
      </c>
      <c r="E39" s="68" t="s">
        <v>29</v>
      </c>
      <c r="F39" s="120" t="s">
        <v>169</v>
      </c>
      <c r="G39" s="70" t="s">
        <v>72</v>
      </c>
      <c r="H39" s="71"/>
      <c r="I39" s="72">
        <v>87.37864077669903</v>
      </c>
      <c r="J39" s="72"/>
      <c r="K39" s="72"/>
      <c r="M39" s="2">
        <v>515</v>
      </c>
    </row>
    <row r="40" spans="2:13" ht="12.75">
      <c r="B40" s="240"/>
      <c r="H40" s="6">
        <v>0</v>
      </c>
      <c r="I40" s="22">
        <v>0</v>
      </c>
      <c r="M40" s="2">
        <v>515</v>
      </c>
    </row>
    <row r="41" spans="1:13" s="73" customFormat="1" ht="12.75">
      <c r="A41" s="11"/>
      <c r="B41" s="67">
        <v>20000</v>
      </c>
      <c r="C41" s="68" t="s">
        <v>186</v>
      </c>
      <c r="D41" s="69" t="s">
        <v>187</v>
      </c>
      <c r="E41" s="68" t="s">
        <v>29</v>
      </c>
      <c r="F41" s="120" t="s">
        <v>30</v>
      </c>
      <c r="G41" s="70" t="s">
        <v>31</v>
      </c>
      <c r="H41" s="71"/>
      <c r="I41" s="72">
        <v>38.83495145631068</v>
      </c>
      <c r="J41" s="72"/>
      <c r="K41" s="72"/>
      <c r="M41" s="2">
        <v>515</v>
      </c>
    </row>
    <row r="42" spans="8:13" ht="12.75">
      <c r="H42" s="6">
        <v>0</v>
      </c>
      <c r="I42" s="22">
        <v>0</v>
      </c>
      <c r="M42" s="2">
        <v>515</v>
      </c>
    </row>
    <row r="43" spans="1:13" s="73" customFormat="1" ht="12.75">
      <c r="A43" s="11"/>
      <c r="B43" s="242">
        <v>71300</v>
      </c>
      <c r="C43" s="68" t="s">
        <v>192</v>
      </c>
      <c r="D43" s="69" t="s">
        <v>784</v>
      </c>
      <c r="E43" s="68" t="s">
        <v>40</v>
      </c>
      <c r="F43" s="120" t="s">
        <v>90</v>
      </c>
      <c r="G43" s="70" t="s">
        <v>91</v>
      </c>
      <c r="H43" s="71"/>
      <c r="I43" s="72">
        <v>138.44660194174756</v>
      </c>
      <c r="J43" s="72"/>
      <c r="K43" s="72"/>
      <c r="M43" s="2">
        <v>515</v>
      </c>
    </row>
    <row r="44" spans="2:13" ht="12.75">
      <c r="B44" s="189"/>
      <c r="H44" s="6">
        <v>0</v>
      </c>
      <c r="I44" s="22">
        <v>0</v>
      </c>
      <c r="M44" s="2">
        <v>515</v>
      </c>
    </row>
    <row r="45" spans="1:13" s="73" customFormat="1" ht="12.75">
      <c r="A45" s="11"/>
      <c r="B45" s="225">
        <v>85300</v>
      </c>
      <c r="C45" s="68" t="s">
        <v>207</v>
      </c>
      <c r="D45" s="69" t="s">
        <v>785</v>
      </c>
      <c r="E45" s="68" t="s">
        <v>208</v>
      </c>
      <c r="F45" s="120" t="s">
        <v>209</v>
      </c>
      <c r="G45" s="70" t="s">
        <v>154</v>
      </c>
      <c r="H45" s="71"/>
      <c r="I45" s="72">
        <v>165.63106796116506</v>
      </c>
      <c r="J45" s="72"/>
      <c r="K45" s="72"/>
      <c r="M45" s="2">
        <v>515</v>
      </c>
    </row>
    <row r="46" spans="2:13" ht="12.75">
      <c r="B46" s="226"/>
      <c r="H46" s="6">
        <v>0</v>
      </c>
      <c r="I46" s="22">
        <v>0</v>
      </c>
      <c r="M46" s="2">
        <v>515</v>
      </c>
    </row>
    <row r="47" spans="1:13" s="73" customFormat="1" ht="12.75">
      <c r="A47" s="11"/>
      <c r="B47" s="242">
        <v>23600</v>
      </c>
      <c r="C47" s="68" t="s">
        <v>223</v>
      </c>
      <c r="D47" s="69" t="s">
        <v>224</v>
      </c>
      <c r="E47" s="68" t="s">
        <v>152</v>
      </c>
      <c r="F47" s="120" t="s">
        <v>153</v>
      </c>
      <c r="G47" s="70" t="s">
        <v>161</v>
      </c>
      <c r="H47" s="71"/>
      <c r="I47" s="72">
        <v>45.8252427184466</v>
      </c>
      <c r="J47" s="72"/>
      <c r="K47" s="72"/>
      <c r="M47" s="2">
        <v>515</v>
      </c>
    </row>
    <row r="48" spans="2:13" ht="12.75">
      <c r="B48" s="189"/>
      <c r="H48" s="6">
        <v>0</v>
      </c>
      <c r="I48" s="22">
        <v>0</v>
      </c>
      <c r="M48" s="2">
        <v>515</v>
      </c>
    </row>
    <row r="49" spans="1:13" s="73" customFormat="1" ht="12.75">
      <c r="A49" s="11"/>
      <c r="B49" s="225">
        <v>44400</v>
      </c>
      <c r="C49" s="68" t="s">
        <v>230</v>
      </c>
      <c r="D49" s="69" t="s">
        <v>231</v>
      </c>
      <c r="E49" s="68" t="s">
        <v>208</v>
      </c>
      <c r="F49" s="120" t="s">
        <v>209</v>
      </c>
      <c r="G49" s="70" t="s">
        <v>154</v>
      </c>
      <c r="H49" s="71"/>
      <c r="I49" s="72">
        <v>86.2135922330097</v>
      </c>
      <c r="J49" s="72"/>
      <c r="K49" s="72"/>
      <c r="M49" s="2">
        <v>515</v>
      </c>
    </row>
    <row r="50" spans="2:13" ht="12.75">
      <c r="B50" s="226"/>
      <c r="D50" s="12"/>
      <c r="H50" s="6">
        <v>0</v>
      </c>
      <c r="I50" s="22">
        <v>0</v>
      </c>
      <c r="M50" s="2">
        <v>515</v>
      </c>
    </row>
    <row r="51" spans="1:13" s="73" customFormat="1" ht="12.75">
      <c r="A51" s="11"/>
      <c r="B51" s="225">
        <v>31900</v>
      </c>
      <c r="C51" s="68" t="s">
        <v>252</v>
      </c>
      <c r="D51" s="69" t="s">
        <v>253</v>
      </c>
      <c r="E51" s="68" t="s">
        <v>152</v>
      </c>
      <c r="F51" s="120" t="s">
        <v>153</v>
      </c>
      <c r="G51" s="70" t="s">
        <v>161</v>
      </c>
      <c r="H51" s="71"/>
      <c r="I51" s="72">
        <v>61.94174757281554</v>
      </c>
      <c r="J51" s="72"/>
      <c r="K51" s="72"/>
      <c r="M51" s="2">
        <v>515</v>
      </c>
    </row>
    <row r="52" spans="2:13" ht="12.75">
      <c r="B52" s="226"/>
      <c r="D52" s="12"/>
      <c r="H52" s="6">
        <v>0</v>
      </c>
      <c r="I52" s="22">
        <v>0</v>
      </c>
      <c r="M52" s="2">
        <v>515</v>
      </c>
    </row>
    <row r="53" spans="1:13" s="73" customFormat="1" ht="12.75">
      <c r="A53" s="11"/>
      <c r="B53" s="225">
        <v>12700</v>
      </c>
      <c r="C53" s="68" t="s">
        <v>257</v>
      </c>
      <c r="D53" s="69" t="s">
        <v>786</v>
      </c>
      <c r="E53" s="68" t="s">
        <v>152</v>
      </c>
      <c r="F53" s="120" t="s">
        <v>258</v>
      </c>
      <c r="G53" s="70" t="s">
        <v>161</v>
      </c>
      <c r="H53" s="71"/>
      <c r="I53" s="72">
        <v>24.660194174757283</v>
      </c>
      <c r="J53" s="72"/>
      <c r="K53" s="72"/>
      <c r="M53" s="2">
        <v>515</v>
      </c>
    </row>
    <row r="54" spans="2:13" ht="12.75">
      <c r="B54" s="226"/>
      <c r="H54" s="6">
        <v>0</v>
      </c>
      <c r="I54" s="22">
        <v>0</v>
      </c>
      <c r="M54" s="2">
        <v>515</v>
      </c>
    </row>
    <row r="55" spans="1:13" s="73" customFormat="1" ht="12.75">
      <c r="A55" s="11"/>
      <c r="B55" s="225">
        <v>36700</v>
      </c>
      <c r="C55" s="68" t="s">
        <v>263</v>
      </c>
      <c r="D55" s="69" t="s">
        <v>264</v>
      </c>
      <c r="E55" s="68" t="s">
        <v>29</v>
      </c>
      <c r="F55" s="120" t="s">
        <v>265</v>
      </c>
      <c r="G55" s="70" t="s">
        <v>72</v>
      </c>
      <c r="H55" s="71"/>
      <c r="I55" s="72">
        <v>71.2621359223301</v>
      </c>
      <c r="J55" s="72"/>
      <c r="K55" s="72"/>
      <c r="M55" s="2">
        <v>515</v>
      </c>
    </row>
    <row r="56" spans="2:13" ht="12.75">
      <c r="B56" s="226"/>
      <c r="D56" s="12"/>
      <c r="H56" s="6">
        <v>0</v>
      </c>
      <c r="I56" s="22">
        <v>0</v>
      </c>
      <c r="M56" s="2">
        <v>515</v>
      </c>
    </row>
    <row r="57" spans="1:13" s="73" customFormat="1" ht="12.75">
      <c r="A57" s="11"/>
      <c r="B57" s="225">
        <v>178300</v>
      </c>
      <c r="C57" s="68" t="s">
        <v>279</v>
      </c>
      <c r="D57" s="69" t="s">
        <v>730</v>
      </c>
      <c r="E57" s="68" t="s">
        <v>40</v>
      </c>
      <c r="F57" s="120" t="s">
        <v>90</v>
      </c>
      <c r="G57" s="70" t="s">
        <v>91</v>
      </c>
      <c r="H57" s="71"/>
      <c r="I57" s="72">
        <v>346.2135922330097</v>
      </c>
      <c r="J57" s="72"/>
      <c r="K57" s="72"/>
      <c r="M57" s="2">
        <v>515</v>
      </c>
    </row>
    <row r="58" spans="2:13" ht="12.75">
      <c r="B58" s="226" t="s">
        <v>64</v>
      </c>
      <c r="D58" s="12"/>
      <c r="H58" s="6">
        <v>0</v>
      </c>
      <c r="I58" s="22">
        <v>0</v>
      </c>
      <c r="M58" s="2">
        <v>515</v>
      </c>
    </row>
    <row r="59" spans="1:13" s="73" customFormat="1" ht="12.75">
      <c r="A59" s="11"/>
      <c r="B59" s="225">
        <v>58100</v>
      </c>
      <c r="C59" s="68" t="s">
        <v>306</v>
      </c>
      <c r="D59" s="69" t="s">
        <v>307</v>
      </c>
      <c r="E59" s="68" t="s">
        <v>152</v>
      </c>
      <c r="F59" s="120" t="s">
        <v>308</v>
      </c>
      <c r="G59" s="70" t="s">
        <v>309</v>
      </c>
      <c r="H59" s="71"/>
      <c r="I59" s="72">
        <v>112.81553398058253</v>
      </c>
      <c r="J59" s="72"/>
      <c r="K59" s="72"/>
      <c r="M59" s="2">
        <v>515</v>
      </c>
    </row>
    <row r="60" spans="2:13" ht="12.75">
      <c r="B60" s="226"/>
      <c r="D60" s="12"/>
      <c r="H60" s="6">
        <v>0</v>
      </c>
      <c r="I60" s="22">
        <v>0</v>
      </c>
      <c r="M60" s="2">
        <v>515</v>
      </c>
    </row>
    <row r="61" spans="1:13" s="73" customFormat="1" ht="12.75">
      <c r="A61" s="11"/>
      <c r="B61" s="225">
        <v>46200</v>
      </c>
      <c r="C61" s="68" t="s">
        <v>323</v>
      </c>
      <c r="D61" s="69" t="s">
        <v>324</v>
      </c>
      <c r="E61" s="68" t="s">
        <v>152</v>
      </c>
      <c r="F61" s="120" t="s">
        <v>325</v>
      </c>
      <c r="G61" s="70" t="s">
        <v>326</v>
      </c>
      <c r="H61" s="71"/>
      <c r="I61" s="72">
        <v>89.70873786407768</v>
      </c>
      <c r="J61" s="72"/>
      <c r="K61" s="72"/>
      <c r="M61" s="2">
        <v>515</v>
      </c>
    </row>
    <row r="62" spans="2:13" ht="12.75">
      <c r="B62" s="226"/>
      <c r="D62" s="12"/>
      <c r="H62" s="6">
        <v>0</v>
      </c>
      <c r="I62" s="22">
        <v>0</v>
      </c>
      <c r="M62" s="2">
        <v>515</v>
      </c>
    </row>
    <row r="63" spans="1:13" s="73" customFormat="1" ht="12.75">
      <c r="A63" s="11"/>
      <c r="B63" s="225">
        <v>25700</v>
      </c>
      <c r="C63" s="68" t="s">
        <v>331</v>
      </c>
      <c r="D63" s="69" t="s">
        <v>332</v>
      </c>
      <c r="E63" s="68" t="s">
        <v>29</v>
      </c>
      <c r="F63" s="120" t="s">
        <v>333</v>
      </c>
      <c r="G63" s="70" t="s">
        <v>72</v>
      </c>
      <c r="H63" s="71"/>
      <c r="I63" s="72">
        <v>49.90291262135922</v>
      </c>
      <c r="J63" s="72"/>
      <c r="K63" s="72"/>
      <c r="M63" s="2">
        <v>515</v>
      </c>
    </row>
    <row r="64" spans="2:13" ht="12.75">
      <c r="B64" s="226"/>
      <c r="H64" s="6">
        <v>0</v>
      </c>
      <c r="I64" s="22">
        <v>0</v>
      </c>
      <c r="M64" s="2">
        <v>515</v>
      </c>
    </row>
    <row r="65" spans="1:13" s="73" customFormat="1" ht="12.75">
      <c r="A65" s="11"/>
      <c r="B65" s="225">
        <v>24700</v>
      </c>
      <c r="C65" s="68" t="s">
        <v>341</v>
      </c>
      <c r="D65" s="69" t="s">
        <v>342</v>
      </c>
      <c r="E65" s="68" t="s">
        <v>343</v>
      </c>
      <c r="F65" s="120" t="s">
        <v>344</v>
      </c>
      <c r="G65" s="70" t="s">
        <v>72</v>
      </c>
      <c r="H65" s="71"/>
      <c r="I65" s="72">
        <v>47.96116504854369</v>
      </c>
      <c r="J65" s="72"/>
      <c r="K65" s="72"/>
      <c r="M65" s="2">
        <v>515</v>
      </c>
    </row>
    <row r="66" spans="2:13" ht="12.75">
      <c r="B66" s="226"/>
      <c r="H66" s="6">
        <v>0</v>
      </c>
      <c r="I66" s="22">
        <v>0</v>
      </c>
      <c r="M66" s="2">
        <v>515</v>
      </c>
    </row>
    <row r="67" spans="1:13" s="73" customFormat="1" ht="12.75">
      <c r="A67" s="11"/>
      <c r="B67" s="225">
        <v>54300</v>
      </c>
      <c r="C67" s="68" t="s">
        <v>350</v>
      </c>
      <c r="D67" s="69" t="s">
        <v>351</v>
      </c>
      <c r="E67" s="68" t="s">
        <v>29</v>
      </c>
      <c r="F67" s="120" t="s">
        <v>30</v>
      </c>
      <c r="G67" s="70" t="s">
        <v>91</v>
      </c>
      <c r="H67" s="71"/>
      <c r="I67" s="72">
        <v>105.4368932038835</v>
      </c>
      <c r="J67" s="72"/>
      <c r="K67" s="72"/>
      <c r="M67" s="2">
        <v>515</v>
      </c>
    </row>
    <row r="68" spans="2:13" ht="12.75">
      <c r="B68" s="226"/>
      <c r="D68" s="12"/>
      <c r="H68" s="6">
        <v>0</v>
      </c>
      <c r="I68" s="22">
        <v>0</v>
      </c>
      <c r="M68" s="2">
        <v>515</v>
      </c>
    </row>
    <row r="69" spans="1:13" s="73" customFormat="1" ht="12.75">
      <c r="A69" s="11"/>
      <c r="B69" s="225">
        <v>115000</v>
      </c>
      <c r="C69" s="11" t="s">
        <v>1</v>
      </c>
      <c r="D69" s="11"/>
      <c r="E69" s="11"/>
      <c r="F69" s="79"/>
      <c r="G69" s="18"/>
      <c r="H69" s="71">
        <v>0</v>
      </c>
      <c r="I69" s="72">
        <v>223.3009708737864</v>
      </c>
      <c r="M69" s="113">
        <v>515</v>
      </c>
    </row>
    <row r="70" spans="4:13" ht="12.75">
      <c r="D70" s="12"/>
      <c r="H70" s="6">
        <v>0</v>
      </c>
      <c r="I70" s="22">
        <v>0</v>
      </c>
      <c r="M70" s="2">
        <v>515</v>
      </c>
    </row>
    <row r="71" spans="1:14" ht="12.75">
      <c r="A71" s="11"/>
      <c r="B71" s="67">
        <v>607555</v>
      </c>
      <c r="C71" s="11" t="s">
        <v>566</v>
      </c>
      <c r="D71" s="11"/>
      <c r="E71" s="11"/>
      <c r="F71" s="106"/>
      <c r="G71" s="18"/>
      <c r="H71" s="71">
        <v>0</v>
      </c>
      <c r="I71" s="72">
        <v>1179.7184466019417</v>
      </c>
      <c r="J71" s="73"/>
      <c r="K71" s="73"/>
      <c r="L71" s="73"/>
      <c r="M71" s="2">
        <v>515</v>
      </c>
      <c r="N71" s="37">
        <v>500</v>
      </c>
    </row>
    <row r="72" spans="4:13" ht="12.75">
      <c r="D72" s="12"/>
      <c r="H72" s="6">
        <v>0</v>
      </c>
      <c r="I72" s="22">
        <v>0</v>
      </c>
      <c r="M72" s="2">
        <v>515</v>
      </c>
    </row>
    <row r="73" spans="8:13" ht="12.75">
      <c r="H73" s="6">
        <v>0</v>
      </c>
      <c r="I73" s="22">
        <v>0</v>
      </c>
      <c r="M73" s="2">
        <v>515</v>
      </c>
    </row>
    <row r="74" spans="8:13" ht="12.75">
      <c r="H74" s="6">
        <v>0</v>
      </c>
      <c r="I74" s="22">
        <v>0</v>
      </c>
      <c r="M74" s="2">
        <v>515</v>
      </c>
    </row>
    <row r="75" spans="8:13" ht="12.75">
      <c r="H75" s="6">
        <v>0</v>
      </c>
      <c r="I75" s="22">
        <v>0</v>
      </c>
      <c r="M75" s="2">
        <v>515</v>
      </c>
    </row>
    <row r="76" spans="1:13" ht="13.5" thickBot="1">
      <c r="A76" s="56"/>
      <c r="B76" s="64">
        <v>648000</v>
      </c>
      <c r="C76" s="56"/>
      <c r="D76" s="65" t="s">
        <v>359</v>
      </c>
      <c r="E76" s="59"/>
      <c r="F76" s="119"/>
      <c r="G76" s="60"/>
      <c r="H76" s="61">
        <v>0</v>
      </c>
      <c r="I76" s="62">
        <v>1258.2524271844661</v>
      </c>
      <c r="J76" s="63"/>
      <c r="K76" s="63"/>
      <c r="L76" s="63"/>
      <c r="M76" s="2">
        <v>515</v>
      </c>
    </row>
    <row r="77" spans="8:13" ht="12.75">
      <c r="H77" s="6">
        <v>0</v>
      </c>
      <c r="I77" s="22">
        <v>0</v>
      </c>
      <c r="M77" s="2">
        <v>515</v>
      </c>
    </row>
    <row r="78" spans="1:13" s="73" customFormat="1" ht="12.75">
      <c r="A78" s="11"/>
      <c r="B78" s="67">
        <v>110000</v>
      </c>
      <c r="C78" s="68" t="s">
        <v>192</v>
      </c>
      <c r="D78" s="69" t="s">
        <v>712</v>
      </c>
      <c r="E78" s="68" t="s">
        <v>40</v>
      </c>
      <c r="F78" s="120" t="s">
        <v>90</v>
      </c>
      <c r="G78" s="70" t="s">
        <v>91</v>
      </c>
      <c r="H78" s="71"/>
      <c r="I78" s="72">
        <v>213.59223300970874</v>
      </c>
      <c r="J78" s="72"/>
      <c r="K78" s="72"/>
      <c r="M78" s="2">
        <v>515</v>
      </c>
    </row>
    <row r="79" spans="8:13" ht="12.75">
      <c r="H79" s="6">
        <v>0</v>
      </c>
      <c r="I79" s="22">
        <v>0</v>
      </c>
      <c r="M79" s="2">
        <v>515</v>
      </c>
    </row>
    <row r="80" spans="1:13" s="73" customFormat="1" ht="12.75">
      <c r="A80" s="11"/>
      <c r="B80" s="67">
        <v>84000</v>
      </c>
      <c r="C80" s="68" t="s">
        <v>257</v>
      </c>
      <c r="D80" s="69" t="s">
        <v>367</v>
      </c>
      <c r="E80" s="68" t="s">
        <v>152</v>
      </c>
      <c r="F80" s="120" t="s">
        <v>258</v>
      </c>
      <c r="G80" s="70" t="s">
        <v>161</v>
      </c>
      <c r="H80" s="71"/>
      <c r="I80" s="72">
        <v>163.10679611650485</v>
      </c>
      <c r="J80" s="72"/>
      <c r="K80" s="72"/>
      <c r="M80" s="2">
        <v>515</v>
      </c>
    </row>
    <row r="81" spans="8:13" ht="12.75">
      <c r="H81" s="6">
        <v>0</v>
      </c>
      <c r="I81" s="22">
        <v>0</v>
      </c>
      <c r="M81" s="2">
        <v>515</v>
      </c>
    </row>
    <row r="82" spans="1:13" s="73" customFormat="1" ht="12.75">
      <c r="A82" s="11"/>
      <c r="B82" s="67">
        <v>94000</v>
      </c>
      <c r="C82" s="68" t="s">
        <v>306</v>
      </c>
      <c r="D82" s="69" t="s">
        <v>375</v>
      </c>
      <c r="E82" s="68" t="s">
        <v>152</v>
      </c>
      <c r="F82" s="120" t="s">
        <v>308</v>
      </c>
      <c r="G82" s="70" t="s">
        <v>309</v>
      </c>
      <c r="H82" s="71"/>
      <c r="I82" s="72">
        <v>182.5242718446602</v>
      </c>
      <c r="J82" s="72"/>
      <c r="K82" s="72"/>
      <c r="M82" s="2">
        <v>515</v>
      </c>
    </row>
    <row r="83" spans="3:13" ht="12.75">
      <c r="C83" s="12"/>
      <c r="D83" s="12"/>
      <c r="H83" s="6">
        <v>0</v>
      </c>
      <c r="I83" s="22">
        <v>0</v>
      </c>
      <c r="M83" s="2">
        <v>515</v>
      </c>
    </row>
    <row r="84" spans="1:13" ht="12.75">
      <c r="A84" s="11"/>
      <c r="B84" s="225">
        <v>360000</v>
      </c>
      <c r="C84" s="11" t="s">
        <v>566</v>
      </c>
      <c r="D84" s="11"/>
      <c r="E84" s="11"/>
      <c r="F84" s="106"/>
      <c r="G84" s="18"/>
      <c r="H84" s="71">
        <v>0</v>
      </c>
      <c r="I84" s="82">
        <v>699.0291262135922</v>
      </c>
      <c r="J84" s="73"/>
      <c r="K84" s="73"/>
      <c r="L84" s="73"/>
      <c r="M84" s="2">
        <v>515</v>
      </c>
    </row>
    <row r="85" spans="4:13" ht="12.75">
      <c r="D85" s="12"/>
      <c r="H85" s="28">
        <v>0</v>
      </c>
      <c r="I85" s="22">
        <v>0</v>
      </c>
      <c r="M85" s="2">
        <v>515</v>
      </c>
    </row>
    <row r="86" spans="4:13" ht="12.75">
      <c r="D86" s="12"/>
      <c r="H86" s="28">
        <v>0</v>
      </c>
      <c r="I86" s="22">
        <v>0</v>
      </c>
      <c r="M86" s="2">
        <v>515</v>
      </c>
    </row>
    <row r="87" spans="4:13" ht="12.75">
      <c r="D87" s="12"/>
      <c r="H87" s="28">
        <v>0</v>
      </c>
      <c r="I87" s="22">
        <v>0</v>
      </c>
      <c r="M87" s="2">
        <v>515</v>
      </c>
    </row>
    <row r="88" spans="4:13" ht="12.75">
      <c r="D88" s="12"/>
      <c r="H88" s="6">
        <v>0</v>
      </c>
      <c r="I88" s="22">
        <v>0</v>
      </c>
      <c r="M88" s="2">
        <v>515</v>
      </c>
    </row>
    <row r="89" spans="1:13" ht="13.5" thickBot="1">
      <c r="A89" s="56"/>
      <c r="B89" s="64">
        <v>1514110</v>
      </c>
      <c r="C89" s="56"/>
      <c r="D89" s="65" t="s">
        <v>382</v>
      </c>
      <c r="E89" s="59"/>
      <c r="F89" s="119"/>
      <c r="G89" s="60"/>
      <c r="H89" s="61">
        <v>0</v>
      </c>
      <c r="I89" s="62">
        <v>2940.019417475728</v>
      </c>
      <c r="J89" s="63"/>
      <c r="K89" s="63"/>
      <c r="L89" s="63"/>
      <c r="M89" s="2">
        <v>515</v>
      </c>
    </row>
    <row r="90" spans="4:13" ht="12.75">
      <c r="D90" s="12"/>
      <c r="H90" s="6">
        <v>0</v>
      </c>
      <c r="I90" s="22">
        <v>0</v>
      </c>
      <c r="M90" s="2">
        <v>515</v>
      </c>
    </row>
    <row r="91" spans="4:13" ht="12.75">
      <c r="D91" s="12"/>
      <c r="H91" s="6">
        <v>0</v>
      </c>
      <c r="I91" s="22">
        <v>0</v>
      </c>
      <c r="M91" s="2">
        <v>515</v>
      </c>
    </row>
    <row r="92" spans="1:13" s="73" customFormat="1" ht="12.75">
      <c r="A92" s="11"/>
      <c r="B92" s="249">
        <v>302500</v>
      </c>
      <c r="C92" s="11" t="s">
        <v>0</v>
      </c>
      <c r="D92" s="11"/>
      <c r="E92" s="11"/>
      <c r="F92" s="79"/>
      <c r="G92" s="18"/>
      <c r="H92" s="71">
        <v>0</v>
      </c>
      <c r="I92" s="72">
        <v>587.3786407766991</v>
      </c>
      <c r="M92" s="2">
        <v>515</v>
      </c>
    </row>
    <row r="93" spans="2:13" ht="12.75">
      <c r="B93" s="196"/>
      <c r="H93" s="6">
        <v>0</v>
      </c>
      <c r="I93" s="22">
        <v>0</v>
      </c>
      <c r="M93" s="2">
        <v>515</v>
      </c>
    </row>
    <row r="94" spans="1:13" s="73" customFormat="1" ht="12.75">
      <c r="A94" s="11"/>
      <c r="B94" s="249">
        <v>300</v>
      </c>
      <c r="C94" s="11" t="s">
        <v>1</v>
      </c>
      <c r="D94" s="11"/>
      <c r="E94" s="11"/>
      <c r="F94" s="79"/>
      <c r="G94" s="18"/>
      <c r="H94" s="71">
        <v>0</v>
      </c>
      <c r="I94" s="72">
        <v>0.5825242718446602</v>
      </c>
      <c r="M94" s="2">
        <v>515</v>
      </c>
    </row>
    <row r="95" spans="1:13" ht="12.75">
      <c r="A95" s="12"/>
      <c r="B95" s="196"/>
      <c r="H95" s="6">
        <v>0</v>
      </c>
      <c r="I95" s="22">
        <v>0</v>
      </c>
      <c r="J95" s="15"/>
      <c r="L95" s="15"/>
      <c r="M95" s="2">
        <v>515</v>
      </c>
    </row>
    <row r="96" spans="1:13" s="73" customFormat="1" ht="12.75">
      <c r="A96" s="11"/>
      <c r="B96" s="249">
        <v>77500</v>
      </c>
      <c r="C96" s="11" t="s">
        <v>740</v>
      </c>
      <c r="D96" s="11"/>
      <c r="E96" s="11"/>
      <c r="F96" s="79"/>
      <c r="G96" s="18"/>
      <c r="H96" s="71">
        <v>0</v>
      </c>
      <c r="I96" s="72">
        <v>150.48543689320388</v>
      </c>
      <c r="M96" s="2">
        <v>515</v>
      </c>
    </row>
    <row r="97" spans="1:13" s="15" customFormat="1" ht="12.75">
      <c r="A97" s="12"/>
      <c r="B97" s="167"/>
      <c r="C97" s="12"/>
      <c r="D97" s="12"/>
      <c r="E97" s="12"/>
      <c r="F97" s="112"/>
      <c r="G97" s="29"/>
      <c r="H97" s="6">
        <v>0</v>
      </c>
      <c r="I97" s="74">
        <v>0</v>
      </c>
      <c r="M97" s="2">
        <v>515</v>
      </c>
    </row>
    <row r="98" spans="1:13" s="73" customFormat="1" ht="12.75">
      <c r="A98" s="11"/>
      <c r="B98" s="249">
        <v>119800</v>
      </c>
      <c r="C98" s="11" t="s">
        <v>428</v>
      </c>
      <c r="D98" s="11"/>
      <c r="E98" s="11"/>
      <c r="F98" s="79"/>
      <c r="G98" s="18"/>
      <c r="H98" s="71">
        <v>0</v>
      </c>
      <c r="I98" s="72">
        <v>232.62135922330097</v>
      </c>
      <c r="M98" s="2">
        <v>515</v>
      </c>
    </row>
    <row r="99" spans="1:13" s="15" customFormat="1" ht="12.75">
      <c r="A99" s="12"/>
      <c r="B99" s="167"/>
      <c r="C99" s="12"/>
      <c r="D99" s="12"/>
      <c r="E99" s="12"/>
      <c r="F99" s="112"/>
      <c r="G99" s="29"/>
      <c r="H99" s="6">
        <v>0</v>
      </c>
      <c r="I99" s="74">
        <v>0</v>
      </c>
      <c r="M99" s="2">
        <v>515</v>
      </c>
    </row>
    <row r="100" spans="1:13" s="73" customFormat="1" ht="12.75">
      <c r="A100" s="11"/>
      <c r="B100" s="249">
        <v>90000</v>
      </c>
      <c r="C100" s="11" t="s">
        <v>434</v>
      </c>
      <c r="D100" s="11"/>
      <c r="E100" s="11"/>
      <c r="F100" s="79"/>
      <c r="G100" s="18"/>
      <c r="H100" s="71">
        <v>0</v>
      </c>
      <c r="I100" s="72">
        <v>174.75728155339806</v>
      </c>
      <c r="M100" s="2">
        <v>515</v>
      </c>
    </row>
    <row r="101" spans="1:13" s="15" customFormat="1" ht="12.75">
      <c r="A101" s="12"/>
      <c r="B101" s="167"/>
      <c r="C101" s="12"/>
      <c r="D101" s="12"/>
      <c r="E101" s="12"/>
      <c r="F101" s="112"/>
      <c r="G101" s="29"/>
      <c r="H101" s="6">
        <v>0</v>
      </c>
      <c r="I101" s="74">
        <v>0</v>
      </c>
      <c r="M101" s="2">
        <v>515</v>
      </c>
    </row>
    <row r="102" spans="1:13" s="73" customFormat="1" ht="12.75">
      <c r="A102" s="11"/>
      <c r="B102" s="249">
        <v>54500</v>
      </c>
      <c r="C102" s="11" t="s">
        <v>444</v>
      </c>
      <c r="D102" s="11"/>
      <c r="E102" s="11"/>
      <c r="F102" s="79"/>
      <c r="G102" s="18"/>
      <c r="H102" s="71">
        <v>0</v>
      </c>
      <c r="I102" s="72">
        <v>105.8252427184466</v>
      </c>
      <c r="M102" s="2">
        <v>515</v>
      </c>
    </row>
    <row r="103" spans="1:13" s="15" customFormat="1" ht="12.75">
      <c r="A103" s="12"/>
      <c r="B103" s="167"/>
      <c r="C103" s="12"/>
      <c r="D103" s="12"/>
      <c r="E103" s="12"/>
      <c r="F103" s="112"/>
      <c r="G103" s="29"/>
      <c r="H103" s="6">
        <v>0</v>
      </c>
      <c r="I103" s="74">
        <v>0</v>
      </c>
      <c r="M103" s="2">
        <v>515</v>
      </c>
    </row>
    <row r="104" spans="1:13" s="73" customFormat="1" ht="12.75">
      <c r="A104" s="11"/>
      <c r="B104" s="249">
        <v>22430</v>
      </c>
      <c r="C104" s="11" t="s">
        <v>447</v>
      </c>
      <c r="D104" s="11"/>
      <c r="E104" s="11"/>
      <c r="F104" s="79"/>
      <c r="G104" s="18"/>
      <c r="H104" s="71">
        <v>0</v>
      </c>
      <c r="I104" s="72">
        <v>43.55339805825243</v>
      </c>
      <c r="M104" s="2">
        <v>515</v>
      </c>
    </row>
    <row r="105" spans="1:13" s="15" customFormat="1" ht="12.75">
      <c r="A105" s="12"/>
      <c r="B105" s="31"/>
      <c r="C105" s="12"/>
      <c r="D105" s="12"/>
      <c r="E105" s="12"/>
      <c r="F105" s="112"/>
      <c r="G105" s="29"/>
      <c r="H105" s="6">
        <v>0</v>
      </c>
      <c r="I105" s="74">
        <v>0</v>
      </c>
      <c r="M105" s="2">
        <v>515</v>
      </c>
    </row>
    <row r="106" spans="1:13" s="73" customFormat="1" ht="12.75">
      <c r="A106" s="11"/>
      <c r="B106" s="242">
        <v>255000</v>
      </c>
      <c r="C106" s="11" t="s">
        <v>470</v>
      </c>
      <c r="D106" s="11"/>
      <c r="E106" s="11"/>
      <c r="F106" s="79"/>
      <c r="G106" s="18"/>
      <c r="H106" s="71">
        <v>0</v>
      </c>
      <c r="I106" s="72">
        <v>495.1456310679612</v>
      </c>
      <c r="M106" s="2">
        <v>515</v>
      </c>
    </row>
    <row r="107" spans="1:13" s="15" customFormat="1" ht="12.75">
      <c r="A107" s="12"/>
      <c r="B107" s="161"/>
      <c r="C107" s="12"/>
      <c r="D107" s="12"/>
      <c r="E107" s="12"/>
      <c r="F107" s="112"/>
      <c r="G107" s="29"/>
      <c r="H107" s="28">
        <v>0</v>
      </c>
      <c r="I107" s="22">
        <v>0</v>
      </c>
      <c r="M107" s="2">
        <v>515</v>
      </c>
    </row>
    <row r="108" spans="1:13" s="73" customFormat="1" ht="12.75">
      <c r="A108" s="11"/>
      <c r="B108" s="242">
        <v>40000</v>
      </c>
      <c r="C108" s="11" t="s">
        <v>477</v>
      </c>
      <c r="D108" s="11"/>
      <c r="E108" s="11"/>
      <c r="F108" s="79"/>
      <c r="G108" s="18"/>
      <c r="H108" s="71">
        <v>0</v>
      </c>
      <c r="I108" s="72">
        <v>77.66990291262135</v>
      </c>
      <c r="M108" s="2">
        <v>515</v>
      </c>
    </row>
    <row r="109" spans="1:13" s="15" customFormat="1" ht="12.75">
      <c r="A109" s="12"/>
      <c r="B109" s="161"/>
      <c r="C109" s="12"/>
      <c r="D109" s="12"/>
      <c r="E109" s="12"/>
      <c r="F109" s="112"/>
      <c r="G109" s="29"/>
      <c r="H109" s="28">
        <v>0</v>
      </c>
      <c r="I109" s="22">
        <v>0</v>
      </c>
      <c r="M109" s="2">
        <v>515</v>
      </c>
    </row>
    <row r="110" spans="1:13" s="73" customFormat="1" ht="12.75">
      <c r="A110" s="11"/>
      <c r="B110" s="242">
        <v>1000</v>
      </c>
      <c r="C110" s="11" t="s">
        <v>480</v>
      </c>
      <c r="D110" s="11"/>
      <c r="E110" s="11"/>
      <c r="F110" s="79"/>
      <c r="G110" s="18"/>
      <c r="H110" s="71">
        <v>0</v>
      </c>
      <c r="I110" s="72">
        <v>1.941747572815534</v>
      </c>
      <c r="M110" s="2">
        <v>515</v>
      </c>
    </row>
    <row r="111" spans="1:13" s="15" customFormat="1" ht="12.75">
      <c r="A111" s="12"/>
      <c r="B111" s="31"/>
      <c r="C111" s="12"/>
      <c r="D111" s="12"/>
      <c r="E111" s="12"/>
      <c r="F111" s="112"/>
      <c r="G111" s="29"/>
      <c r="H111" s="28">
        <v>0</v>
      </c>
      <c r="I111" s="22">
        <v>0</v>
      </c>
      <c r="M111" s="2">
        <v>515</v>
      </c>
    </row>
    <row r="112" spans="1:13" s="73" customFormat="1" ht="12.75">
      <c r="A112" s="11"/>
      <c r="B112" s="67">
        <v>551080</v>
      </c>
      <c r="C112" s="11" t="s">
        <v>488</v>
      </c>
      <c r="D112" s="11"/>
      <c r="E112" s="11"/>
      <c r="F112" s="79"/>
      <c r="G112" s="18"/>
      <c r="H112" s="71">
        <v>0</v>
      </c>
      <c r="I112" s="72">
        <v>1070.0582524271845</v>
      </c>
      <c r="M112" s="2">
        <v>515</v>
      </c>
    </row>
    <row r="113" spans="8:13" ht="12.75">
      <c r="H113" s="6">
        <v>0</v>
      </c>
      <c r="I113" s="22">
        <v>0</v>
      </c>
      <c r="M113" s="2">
        <v>515</v>
      </c>
    </row>
    <row r="114" spans="8:13" ht="12.75">
      <c r="H114" s="6">
        <v>0</v>
      </c>
      <c r="I114" s="22">
        <v>0</v>
      </c>
      <c r="M114" s="2">
        <v>515</v>
      </c>
    </row>
    <row r="115" spans="8:13" ht="12.75">
      <c r="H115" s="6">
        <v>0</v>
      </c>
      <c r="I115" s="22">
        <v>0</v>
      </c>
      <c r="M115" s="2">
        <v>515</v>
      </c>
    </row>
    <row r="116" spans="8:13" ht="12.75">
      <c r="H116" s="6">
        <v>0</v>
      </c>
      <c r="I116" s="22">
        <v>0</v>
      </c>
      <c r="M116" s="2">
        <v>515</v>
      </c>
    </row>
    <row r="117" spans="1:13" ht="13.5" thickBot="1">
      <c r="A117" s="56"/>
      <c r="B117" s="57">
        <v>1616345</v>
      </c>
      <c r="C117" s="59"/>
      <c r="D117" s="96" t="s">
        <v>20</v>
      </c>
      <c r="E117" s="56"/>
      <c r="F117" s="97"/>
      <c r="G117" s="60"/>
      <c r="H117" s="61">
        <v>-1616345</v>
      </c>
      <c r="I117" s="62">
        <v>3138.5339805825242</v>
      </c>
      <c r="J117" s="63"/>
      <c r="K117" s="63"/>
      <c r="L117" s="63"/>
      <c r="M117" s="2">
        <v>515</v>
      </c>
    </row>
    <row r="118" spans="8:13" ht="12.75">
      <c r="H118" s="6">
        <v>0</v>
      </c>
      <c r="I118" s="22">
        <v>0</v>
      </c>
      <c r="M118" s="2">
        <v>515</v>
      </c>
    </row>
    <row r="119" spans="8:13" ht="12.75">
      <c r="H119" s="6">
        <v>0</v>
      </c>
      <c r="I119" s="22">
        <v>0</v>
      </c>
      <c r="M119" s="2">
        <v>515</v>
      </c>
    </row>
    <row r="120" spans="1:13" s="73" customFormat="1" ht="12.75">
      <c r="A120" s="11"/>
      <c r="B120" s="249">
        <v>195000</v>
      </c>
      <c r="C120" s="11" t="s">
        <v>0</v>
      </c>
      <c r="D120" s="11"/>
      <c r="E120" s="11"/>
      <c r="F120" s="79"/>
      <c r="G120" s="18"/>
      <c r="H120" s="71">
        <v>0</v>
      </c>
      <c r="I120" s="72">
        <v>378.6407766990291</v>
      </c>
      <c r="M120" s="2">
        <v>515</v>
      </c>
    </row>
    <row r="121" spans="8:13" ht="12.75">
      <c r="H121" s="6">
        <v>0</v>
      </c>
      <c r="I121" s="22">
        <v>0</v>
      </c>
      <c r="M121" s="2">
        <v>515</v>
      </c>
    </row>
    <row r="122" spans="1:13" s="73" customFormat="1" ht="12.75">
      <c r="A122" s="11"/>
      <c r="B122" s="249">
        <v>103675</v>
      </c>
      <c r="C122" s="11"/>
      <c r="D122" s="11"/>
      <c r="E122" s="11" t="s">
        <v>428</v>
      </c>
      <c r="F122" s="79"/>
      <c r="G122" s="18"/>
      <c r="H122" s="71">
        <v>0</v>
      </c>
      <c r="I122" s="72">
        <v>201.3106796116505</v>
      </c>
      <c r="M122" s="2">
        <v>515</v>
      </c>
    </row>
    <row r="123" spans="8:13" ht="12.75">
      <c r="H123" s="6">
        <v>0</v>
      </c>
      <c r="I123" s="22">
        <v>0</v>
      </c>
      <c r="M123" s="2">
        <v>515</v>
      </c>
    </row>
    <row r="124" spans="8:13" ht="12.75">
      <c r="H124" s="6">
        <v>0</v>
      </c>
      <c r="I124" s="22">
        <v>0</v>
      </c>
      <c r="M124" s="2">
        <v>515</v>
      </c>
    </row>
    <row r="125" spans="8:13" ht="12.75">
      <c r="H125" s="6">
        <v>0</v>
      </c>
      <c r="I125" s="22">
        <v>0</v>
      </c>
      <c r="M125" s="2">
        <v>515</v>
      </c>
    </row>
    <row r="126" spans="8:13" ht="12.75">
      <c r="H126" s="6">
        <v>0</v>
      </c>
      <c r="I126" s="22">
        <v>0</v>
      </c>
      <c r="M126" s="2">
        <v>515</v>
      </c>
    </row>
    <row r="127" spans="1:13" s="73" customFormat="1" ht="12.75">
      <c r="A127" s="11"/>
      <c r="B127" s="254">
        <v>290000</v>
      </c>
      <c r="C127" s="98" t="s">
        <v>505</v>
      </c>
      <c r="D127" s="11"/>
      <c r="E127" s="11"/>
      <c r="F127" s="79"/>
      <c r="G127" s="18"/>
      <c r="H127" s="71">
        <v>-290000</v>
      </c>
      <c r="I127" s="72">
        <v>563.1067961165048</v>
      </c>
      <c r="M127" s="2">
        <v>515</v>
      </c>
    </row>
    <row r="128" spans="1:13" s="15" customFormat="1" ht="12.75">
      <c r="A128" s="12"/>
      <c r="B128" s="257" t="s">
        <v>808</v>
      </c>
      <c r="C128" s="12"/>
      <c r="D128" s="12"/>
      <c r="E128" s="12"/>
      <c r="F128" s="29"/>
      <c r="G128" s="112"/>
      <c r="H128" s="28"/>
      <c r="I128" s="74">
        <v>0</v>
      </c>
      <c r="M128" s="2">
        <v>515</v>
      </c>
    </row>
    <row r="129" spans="2:13" ht="12.75">
      <c r="B129" s="196"/>
      <c r="H129" s="6">
        <v>0</v>
      </c>
      <c r="I129" s="22">
        <v>0</v>
      </c>
      <c r="M129" s="2">
        <v>515</v>
      </c>
    </row>
    <row r="130" spans="1:13" s="73" customFormat="1" ht="12.75">
      <c r="A130" s="11"/>
      <c r="B130" s="249">
        <v>40000</v>
      </c>
      <c r="C130" s="11"/>
      <c r="D130" s="11"/>
      <c r="E130" s="11" t="s">
        <v>507</v>
      </c>
      <c r="F130" s="79"/>
      <c r="G130" s="18"/>
      <c r="H130" s="71"/>
      <c r="I130" s="72">
        <v>77.66990291262135</v>
      </c>
      <c r="M130" s="2">
        <v>515</v>
      </c>
    </row>
    <row r="131" spans="2:13" ht="12.75">
      <c r="B131" s="196"/>
      <c r="H131" s="6">
        <v>0</v>
      </c>
      <c r="I131" s="22">
        <v>0</v>
      </c>
      <c r="M131" s="2">
        <v>515</v>
      </c>
    </row>
    <row r="132" spans="1:13" s="73" customFormat="1" ht="12.75">
      <c r="A132" s="11"/>
      <c r="B132" s="249">
        <v>135000</v>
      </c>
      <c r="C132" s="11"/>
      <c r="D132" s="11"/>
      <c r="E132" s="104" t="s">
        <v>509</v>
      </c>
      <c r="F132" s="79"/>
      <c r="G132" s="18"/>
      <c r="H132" s="71"/>
      <c r="I132" s="72">
        <v>262.13592233009706</v>
      </c>
      <c r="M132" s="2">
        <v>515</v>
      </c>
    </row>
    <row r="133" spans="2:13" ht="12.75">
      <c r="B133" s="196"/>
      <c r="H133" s="6">
        <v>0</v>
      </c>
      <c r="I133" s="22">
        <v>0</v>
      </c>
      <c r="M133" s="2">
        <v>515</v>
      </c>
    </row>
    <row r="134" spans="1:13" s="73" customFormat="1" ht="12.75">
      <c r="A134" s="11"/>
      <c r="B134" s="249">
        <v>30000</v>
      </c>
      <c r="C134" s="11"/>
      <c r="D134" s="11"/>
      <c r="E134" s="104" t="s">
        <v>516</v>
      </c>
      <c r="F134" s="79"/>
      <c r="G134" s="18"/>
      <c r="H134" s="71"/>
      <c r="I134" s="72">
        <v>58.25242718446602</v>
      </c>
      <c r="M134" s="2">
        <v>515</v>
      </c>
    </row>
    <row r="135" spans="2:13" ht="12.75">
      <c r="B135" s="196"/>
      <c r="H135" s="6">
        <v>0</v>
      </c>
      <c r="I135" s="22">
        <v>0</v>
      </c>
      <c r="M135" s="2">
        <v>515</v>
      </c>
    </row>
    <row r="136" spans="1:13" s="73" customFormat="1" ht="12.75">
      <c r="A136" s="11"/>
      <c r="B136" s="249">
        <v>25000</v>
      </c>
      <c r="C136" s="11"/>
      <c r="D136" s="11"/>
      <c r="E136" s="104" t="s">
        <v>803</v>
      </c>
      <c r="F136" s="79"/>
      <c r="G136" s="18"/>
      <c r="H136" s="71">
        <v>0</v>
      </c>
      <c r="I136" s="72">
        <v>48.54368932038835</v>
      </c>
      <c r="M136" s="2">
        <v>515</v>
      </c>
    </row>
    <row r="137" spans="2:13" ht="12.75">
      <c r="B137" s="196"/>
      <c r="H137" s="6">
        <v>0</v>
      </c>
      <c r="I137" s="22">
        <v>0</v>
      </c>
      <c r="M137" s="2">
        <v>515</v>
      </c>
    </row>
    <row r="138" spans="1:13" s="73" customFormat="1" ht="12.75">
      <c r="A138" s="11"/>
      <c r="B138" s="249">
        <v>20000</v>
      </c>
      <c r="C138" s="11"/>
      <c r="D138" s="11"/>
      <c r="E138" s="104" t="s">
        <v>518</v>
      </c>
      <c r="F138" s="79"/>
      <c r="G138" s="18"/>
      <c r="H138" s="71">
        <v>0</v>
      </c>
      <c r="I138" s="72">
        <v>38.83495145631068</v>
      </c>
      <c r="M138" s="2">
        <v>515</v>
      </c>
    </row>
    <row r="139" spans="2:13" ht="12.75">
      <c r="B139" s="196"/>
      <c r="H139" s="6">
        <v>0</v>
      </c>
      <c r="I139" s="22">
        <v>0</v>
      </c>
      <c r="M139" s="2">
        <v>515</v>
      </c>
    </row>
    <row r="140" spans="1:13" s="73" customFormat="1" ht="12.75">
      <c r="A140" s="11"/>
      <c r="B140" s="249">
        <v>40000</v>
      </c>
      <c r="C140" s="11"/>
      <c r="D140" s="11"/>
      <c r="E140" s="104" t="s">
        <v>519</v>
      </c>
      <c r="F140" s="79"/>
      <c r="G140" s="18"/>
      <c r="H140" s="71"/>
      <c r="I140" s="72">
        <v>77.66990291262135</v>
      </c>
      <c r="M140" s="2">
        <v>515</v>
      </c>
    </row>
    <row r="141" spans="2:13" ht="12.75">
      <c r="B141" s="196"/>
      <c r="H141" s="6">
        <v>0</v>
      </c>
      <c r="I141" s="22">
        <v>0</v>
      </c>
      <c r="M141" s="2">
        <v>515</v>
      </c>
    </row>
    <row r="142" spans="2:13" ht="12.75">
      <c r="B142" s="196"/>
      <c r="H142" s="6">
        <v>0</v>
      </c>
      <c r="I142" s="22">
        <v>0</v>
      </c>
      <c r="M142" s="2">
        <v>515</v>
      </c>
    </row>
    <row r="143" spans="2:13" ht="12.75">
      <c r="B143" s="196"/>
      <c r="H143" s="6">
        <v>0</v>
      </c>
      <c r="I143" s="22">
        <v>0</v>
      </c>
      <c r="M143" s="2">
        <v>515</v>
      </c>
    </row>
    <row r="144" spans="2:13" ht="12.75">
      <c r="B144" s="196"/>
      <c r="H144" s="6">
        <v>0</v>
      </c>
      <c r="I144" s="22">
        <v>0</v>
      </c>
      <c r="M144" s="2">
        <v>515</v>
      </c>
    </row>
    <row r="145" spans="1:13" s="73" customFormat="1" ht="12.75">
      <c r="A145" s="11"/>
      <c r="B145" s="254">
        <v>5000</v>
      </c>
      <c r="C145" s="98" t="s">
        <v>520</v>
      </c>
      <c r="D145" s="11"/>
      <c r="E145" s="11"/>
      <c r="F145" s="79"/>
      <c r="G145" s="18"/>
      <c r="H145" s="71">
        <v>-5000</v>
      </c>
      <c r="I145" s="72">
        <v>9.70873786407767</v>
      </c>
      <c r="M145" s="2">
        <v>515</v>
      </c>
    </row>
    <row r="146" spans="2:13" ht="12.75">
      <c r="B146" s="196"/>
      <c r="H146" s="6">
        <v>0</v>
      </c>
      <c r="I146" s="22">
        <v>0</v>
      </c>
      <c r="M146" s="2">
        <v>515</v>
      </c>
    </row>
    <row r="147" spans="1:13" s="73" customFormat="1" ht="12.75">
      <c r="A147" s="11"/>
      <c r="B147" s="249">
        <v>5000</v>
      </c>
      <c r="C147" s="11"/>
      <c r="D147" s="11"/>
      <c r="E147" s="11" t="s">
        <v>522</v>
      </c>
      <c r="F147" s="79"/>
      <c r="G147" s="18"/>
      <c r="H147" s="71" t="s">
        <v>64</v>
      </c>
      <c r="I147" s="72">
        <v>9.70873786407767</v>
      </c>
      <c r="M147" s="2">
        <v>515</v>
      </c>
    </row>
    <row r="148" spans="8:13" ht="12.75">
      <c r="H148" s="6">
        <v>0</v>
      </c>
      <c r="I148" s="22">
        <v>0</v>
      </c>
      <c r="M148" s="2">
        <v>515</v>
      </c>
    </row>
    <row r="149" spans="8:13" ht="12.75">
      <c r="H149" s="6">
        <v>0</v>
      </c>
      <c r="I149" s="22">
        <v>0</v>
      </c>
      <c r="M149" s="2">
        <v>515</v>
      </c>
    </row>
    <row r="150" spans="1:13" s="73" customFormat="1" ht="12.75">
      <c r="A150" s="11"/>
      <c r="B150" s="249">
        <v>68910</v>
      </c>
      <c r="C150" s="11"/>
      <c r="D150" s="11"/>
      <c r="E150" s="11" t="s">
        <v>447</v>
      </c>
      <c r="F150" s="79"/>
      <c r="G150" s="18"/>
      <c r="H150" s="71">
        <v>0</v>
      </c>
      <c r="I150" s="72">
        <v>133.80582524271844</v>
      </c>
      <c r="M150" s="2">
        <v>515</v>
      </c>
    </row>
    <row r="151" spans="8:13" ht="12.75">
      <c r="H151" s="6">
        <v>0</v>
      </c>
      <c r="I151" s="22">
        <v>0</v>
      </c>
      <c r="M151" s="2">
        <v>515</v>
      </c>
    </row>
    <row r="152" spans="1:13" s="73" customFormat="1" ht="12.75">
      <c r="A152" s="11"/>
      <c r="B152" s="242">
        <v>337500</v>
      </c>
      <c r="C152" s="11" t="s">
        <v>800</v>
      </c>
      <c r="D152" s="11"/>
      <c r="E152" s="11"/>
      <c r="F152" s="79"/>
      <c r="G152" s="18"/>
      <c r="H152" s="71">
        <v>0</v>
      </c>
      <c r="I152" s="72">
        <v>655.3398058252427</v>
      </c>
      <c r="M152" s="2">
        <v>515</v>
      </c>
    </row>
    <row r="153" spans="8:13" ht="12.75">
      <c r="H153" s="6">
        <v>0</v>
      </c>
      <c r="I153" s="22">
        <v>0</v>
      </c>
      <c r="M153" s="2">
        <v>515</v>
      </c>
    </row>
    <row r="154" spans="1:13" ht="12.75">
      <c r="A154" s="11"/>
      <c r="B154" s="242">
        <v>616260</v>
      </c>
      <c r="C154" s="11" t="s">
        <v>566</v>
      </c>
      <c r="D154" s="11"/>
      <c r="E154" s="11"/>
      <c r="F154" s="106"/>
      <c r="G154" s="18"/>
      <c r="H154" s="107">
        <v>0</v>
      </c>
      <c r="I154" s="72">
        <v>1196.621359223301</v>
      </c>
      <c r="J154" s="73"/>
      <c r="K154" s="73"/>
      <c r="L154" s="73"/>
      <c r="M154" s="2">
        <v>515</v>
      </c>
    </row>
    <row r="155" spans="1:13" s="15" customFormat="1" ht="12.75">
      <c r="A155" s="12"/>
      <c r="B155" s="31"/>
      <c r="C155" s="12"/>
      <c r="D155" s="12"/>
      <c r="E155" s="12"/>
      <c r="F155" s="78"/>
      <c r="G155" s="29"/>
      <c r="H155" s="6">
        <v>0</v>
      </c>
      <c r="I155" s="22">
        <v>0</v>
      </c>
      <c r="M155" s="2">
        <v>515</v>
      </c>
    </row>
    <row r="156" spans="3:13" ht="12.75">
      <c r="C156" s="12"/>
      <c r="D156" s="12"/>
      <c r="H156" s="6">
        <v>0</v>
      </c>
      <c r="I156" s="22">
        <v>0</v>
      </c>
      <c r="M156" s="2">
        <v>515</v>
      </c>
    </row>
    <row r="157" spans="4:13" ht="12.75">
      <c r="D157" s="12"/>
      <c r="H157" s="6">
        <v>0</v>
      </c>
      <c r="I157" s="22">
        <v>0</v>
      </c>
      <c r="M157" s="2">
        <v>515</v>
      </c>
    </row>
    <row r="158" spans="4:13" ht="12.75">
      <c r="D158" s="12"/>
      <c r="H158" s="6">
        <v>0</v>
      </c>
      <c r="I158" s="22">
        <v>0</v>
      </c>
      <c r="M158" s="2">
        <v>515</v>
      </c>
    </row>
    <row r="159" spans="1:13" ht="13.5" thickBot="1">
      <c r="A159" s="59"/>
      <c r="B159" s="64">
        <v>172900</v>
      </c>
      <c r="C159" s="59"/>
      <c r="D159" s="65" t="s">
        <v>21</v>
      </c>
      <c r="E159" s="56"/>
      <c r="F159" s="97"/>
      <c r="G159" s="60"/>
      <c r="H159" s="108">
        <v>-172900</v>
      </c>
      <c r="I159" s="109">
        <v>335.7281553398058</v>
      </c>
      <c r="J159" s="63"/>
      <c r="K159" s="63"/>
      <c r="L159" s="63"/>
      <c r="M159" s="2">
        <v>515</v>
      </c>
    </row>
    <row r="160" spans="4:13" ht="12.75">
      <c r="D160" s="12"/>
      <c r="H160" s="6">
        <v>0</v>
      </c>
      <c r="I160" s="22">
        <v>0</v>
      </c>
      <c r="M160" s="2">
        <v>515</v>
      </c>
    </row>
    <row r="161" spans="4:13" ht="12.75">
      <c r="D161" s="12"/>
      <c r="H161" s="6">
        <v>0</v>
      </c>
      <c r="I161" s="22">
        <v>0</v>
      </c>
      <c r="M161" s="2">
        <v>515</v>
      </c>
    </row>
    <row r="162" spans="1:13" s="73" customFormat="1" ht="12.75">
      <c r="A162" s="11"/>
      <c r="B162" s="242">
        <v>69500</v>
      </c>
      <c r="C162" s="11" t="s">
        <v>0</v>
      </c>
      <c r="D162" s="11"/>
      <c r="E162" s="11"/>
      <c r="F162" s="79"/>
      <c r="G162" s="18"/>
      <c r="H162" s="71">
        <v>0</v>
      </c>
      <c r="I162" s="72">
        <v>134.95145631067962</v>
      </c>
      <c r="M162" s="2">
        <v>515</v>
      </c>
    </row>
    <row r="163" spans="4:13" ht="12.75">
      <c r="D163" s="12"/>
      <c r="H163" s="6">
        <v>0</v>
      </c>
      <c r="I163" s="22">
        <v>0</v>
      </c>
      <c r="M163" s="2">
        <v>515</v>
      </c>
    </row>
    <row r="164" spans="1:13" ht="12.75">
      <c r="A164" s="11"/>
      <c r="B164" s="225">
        <v>75000</v>
      </c>
      <c r="C164" s="11" t="s">
        <v>1</v>
      </c>
      <c r="D164" s="11"/>
      <c r="E164" s="11"/>
      <c r="F164" s="79"/>
      <c r="G164" s="18"/>
      <c r="H164" s="107">
        <v>0</v>
      </c>
      <c r="I164" s="72">
        <v>145.63106796116506</v>
      </c>
      <c r="J164" s="73"/>
      <c r="K164" s="73"/>
      <c r="L164" s="73"/>
      <c r="M164" s="2">
        <v>515</v>
      </c>
    </row>
    <row r="165" spans="4:13" ht="12.75">
      <c r="D165" s="12"/>
      <c r="H165" s="6">
        <v>0</v>
      </c>
      <c r="I165" s="22">
        <v>0</v>
      </c>
      <c r="M165" s="2">
        <v>515</v>
      </c>
    </row>
    <row r="166" spans="1:13" s="73" customFormat="1" ht="12.75">
      <c r="A166" s="11"/>
      <c r="B166" s="242">
        <v>22800</v>
      </c>
      <c r="C166" s="11" t="s">
        <v>720</v>
      </c>
      <c r="D166" s="11"/>
      <c r="E166" s="11"/>
      <c r="F166" s="79"/>
      <c r="G166" s="18"/>
      <c r="H166" s="71">
        <v>0</v>
      </c>
      <c r="I166" s="72">
        <v>44.271844660194176</v>
      </c>
      <c r="M166" s="2">
        <v>515</v>
      </c>
    </row>
    <row r="167" spans="2:13" ht="12.75">
      <c r="B167" s="189"/>
      <c r="D167" s="12"/>
      <c r="H167" s="6">
        <v>0</v>
      </c>
      <c r="I167" s="22">
        <v>0</v>
      </c>
      <c r="M167" s="2">
        <v>515</v>
      </c>
    </row>
    <row r="168" spans="1:13" s="73" customFormat="1" ht="12.75">
      <c r="A168" s="11"/>
      <c r="B168" s="242">
        <v>5600</v>
      </c>
      <c r="C168" s="11" t="s">
        <v>640</v>
      </c>
      <c r="D168" s="11" t="s">
        <v>799</v>
      </c>
      <c r="E168" s="11"/>
      <c r="F168" s="79"/>
      <c r="G168" s="18"/>
      <c r="H168" s="71">
        <v>0</v>
      </c>
      <c r="I168" s="72">
        <v>10.87378640776699</v>
      </c>
      <c r="M168" s="2">
        <v>515</v>
      </c>
    </row>
    <row r="169" spans="4:13" ht="12.75">
      <c r="D169" s="12"/>
      <c r="H169" s="6">
        <v>0</v>
      </c>
      <c r="I169" s="22">
        <v>0</v>
      </c>
      <c r="M169" s="2">
        <v>515</v>
      </c>
    </row>
    <row r="170" spans="4:13" ht="12.75">
      <c r="D170" s="12"/>
      <c r="H170" s="6">
        <v>0</v>
      </c>
      <c r="I170" s="22">
        <v>0</v>
      </c>
      <c r="M170" s="2">
        <v>515</v>
      </c>
    </row>
    <row r="171" spans="4:13" ht="12.75">
      <c r="D171" s="12"/>
      <c r="I171" s="22">
        <v>0</v>
      </c>
      <c r="M171" s="2">
        <v>515</v>
      </c>
    </row>
    <row r="172" spans="4:13" ht="12.75">
      <c r="D172" s="12"/>
      <c r="H172" s="6">
        <v>0</v>
      </c>
      <c r="I172" s="22">
        <v>0</v>
      </c>
      <c r="M172" s="2">
        <v>515</v>
      </c>
    </row>
    <row r="173" spans="4:13" ht="12.75">
      <c r="D173" s="12"/>
      <c r="H173" s="6">
        <v>0</v>
      </c>
      <c r="I173" s="22">
        <v>0</v>
      </c>
      <c r="M173" s="2">
        <v>515</v>
      </c>
    </row>
    <row r="174" spans="1:13" ht="13.5" thickBot="1">
      <c r="A174" s="59"/>
      <c r="B174" s="250">
        <v>982300</v>
      </c>
      <c r="C174" s="59"/>
      <c r="D174" s="65" t="s">
        <v>23</v>
      </c>
      <c r="E174" s="59"/>
      <c r="F174" s="97"/>
      <c r="G174" s="60"/>
      <c r="H174" s="108">
        <v>-982300</v>
      </c>
      <c r="I174" s="109">
        <v>1907.378640776699</v>
      </c>
      <c r="J174" s="63"/>
      <c r="K174" s="63"/>
      <c r="L174" s="63"/>
      <c r="M174" s="2">
        <v>515</v>
      </c>
    </row>
    <row r="175" spans="2:13" ht="12.75">
      <c r="B175" s="196"/>
      <c r="D175" s="12"/>
      <c r="H175" s="6">
        <v>0</v>
      </c>
      <c r="I175" s="22">
        <v>0</v>
      </c>
      <c r="M175" s="2">
        <v>515</v>
      </c>
    </row>
    <row r="176" spans="2:13" ht="12.75">
      <c r="B176" s="196"/>
      <c r="D176" s="12"/>
      <c r="H176" s="6">
        <v>0</v>
      </c>
      <c r="I176" s="22">
        <v>0</v>
      </c>
      <c r="M176" s="2">
        <v>515</v>
      </c>
    </row>
    <row r="177" spans="1:13" s="73" customFormat="1" ht="12.75">
      <c r="A177" s="11"/>
      <c r="B177" s="249">
        <v>155000</v>
      </c>
      <c r="C177" s="11" t="s">
        <v>32</v>
      </c>
      <c r="D177" s="11"/>
      <c r="E177" s="11"/>
      <c r="F177" s="79"/>
      <c r="G177" s="18"/>
      <c r="H177" s="71">
        <v>0</v>
      </c>
      <c r="I177" s="72">
        <v>300.97087378640776</v>
      </c>
      <c r="M177" s="2">
        <v>515</v>
      </c>
    </row>
    <row r="178" spans="2:13" ht="12.75">
      <c r="B178" s="196"/>
      <c r="H178" s="6">
        <v>0</v>
      </c>
      <c r="I178" s="22">
        <v>0</v>
      </c>
      <c r="M178" s="2">
        <v>515</v>
      </c>
    </row>
    <row r="179" spans="1:13" s="73" customFormat="1" ht="12.75">
      <c r="A179" s="11"/>
      <c r="B179" s="249">
        <v>27300</v>
      </c>
      <c r="C179" s="11" t="s">
        <v>428</v>
      </c>
      <c r="D179" s="11"/>
      <c r="E179" s="11"/>
      <c r="F179" s="79"/>
      <c r="G179" s="18"/>
      <c r="H179" s="71">
        <v>0</v>
      </c>
      <c r="I179" s="72">
        <v>53.00970873786408</v>
      </c>
      <c r="K179" t="s">
        <v>576</v>
      </c>
      <c r="M179" s="2">
        <v>515</v>
      </c>
    </row>
    <row r="180" spans="2:13" ht="12.75">
      <c r="B180" s="196"/>
      <c r="D180" s="12"/>
      <c r="H180" s="6">
        <v>0</v>
      </c>
      <c r="I180" s="22">
        <v>0</v>
      </c>
      <c r="K180" t="s">
        <v>576</v>
      </c>
      <c r="M180" s="2">
        <v>515</v>
      </c>
    </row>
    <row r="181" spans="1:13" ht="12.75">
      <c r="A181" s="11"/>
      <c r="B181" s="249">
        <v>800000</v>
      </c>
      <c r="C181" s="11" t="s">
        <v>566</v>
      </c>
      <c r="D181" s="11"/>
      <c r="E181" s="11"/>
      <c r="F181" s="106"/>
      <c r="G181" s="18"/>
      <c r="H181" s="107">
        <v>0</v>
      </c>
      <c r="I181" s="72">
        <v>1553.3980582524273</v>
      </c>
      <c r="J181" s="73"/>
      <c r="K181" s="73"/>
      <c r="L181" s="73"/>
      <c r="M181" s="2">
        <v>515</v>
      </c>
    </row>
    <row r="182" spans="8:13" ht="12.75">
      <c r="H182" s="6">
        <v>0</v>
      </c>
      <c r="I182" s="22">
        <v>0</v>
      </c>
      <c r="M182" s="2">
        <v>515</v>
      </c>
    </row>
    <row r="183" spans="8:13" ht="12.75">
      <c r="H183" s="6">
        <v>0</v>
      </c>
      <c r="I183" s="22">
        <v>0</v>
      </c>
      <c r="M183" s="2">
        <v>515</v>
      </c>
    </row>
    <row r="184" spans="8:13" ht="12.75">
      <c r="H184" s="6">
        <v>0</v>
      </c>
      <c r="I184" s="22">
        <v>0</v>
      </c>
      <c r="M184" s="2">
        <v>515</v>
      </c>
    </row>
    <row r="185" spans="8:13" ht="12.75">
      <c r="H185" s="6">
        <v>0</v>
      </c>
      <c r="I185" s="22">
        <v>0</v>
      </c>
      <c r="M185" s="2">
        <v>515</v>
      </c>
    </row>
    <row r="186" spans="1:13" ht="13.5" thickBot="1">
      <c r="A186" s="59"/>
      <c r="B186" s="64">
        <v>1397320</v>
      </c>
      <c r="C186" s="56"/>
      <c r="D186" s="58" t="s">
        <v>447</v>
      </c>
      <c r="E186" s="56"/>
      <c r="F186" s="97"/>
      <c r="G186" s="60"/>
      <c r="H186" s="108">
        <v>-1397320</v>
      </c>
      <c r="I186" s="62">
        <v>2713.242718446602</v>
      </c>
      <c r="J186" s="63"/>
      <c r="K186" s="63"/>
      <c r="L186" s="63"/>
      <c r="M186" s="2">
        <v>515</v>
      </c>
    </row>
    <row r="187" spans="8:13" ht="12.75">
      <c r="H187" s="6">
        <v>0</v>
      </c>
      <c r="I187" s="22">
        <v>0</v>
      </c>
      <c r="M187" s="2">
        <v>515</v>
      </c>
    </row>
    <row r="188" spans="8:13" ht="12.75">
      <c r="H188" s="6">
        <v>0</v>
      </c>
      <c r="I188" s="22">
        <v>0</v>
      </c>
      <c r="M188" s="2">
        <v>515</v>
      </c>
    </row>
    <row r="189" spans="1:13" s="73" customFormat="1" ht="12.75">
      <c r="A189" s="11"/>
      <c r="B189" s="249">
        <v>142500</v>
      </c>
      <c r="C189" s="11" t="s">
        <v>0</v>
      </c>
      <c r="D189" s="11"/>
      <c r="E189" s="11"/>
      <c r="F189" s="79"/>
      <c r="G189" s="18"/>
      <c r="H189" s="71">
        <v>0</v>
      </c>
      <c r="I189" s="72">
        <v>276.6990291262136</v>
      </c>
      <c r="M189" s="2">
        <v>515</v>
      </c>
    </row>
    <row r="190" spans="2:13" ht="12.75">
      <c r="B190" s="196"/>
      <c r="H190" s="6">
        <v>0</v>
      </c>
      <c r="I190" s="22">
        <v>0</v>
      </c>
      <c r="M190" s="2">
        <v>515</v>
      </c>
    </row>
    <row r="191" spans="1:13" s="73" customFormat="1" ht="12.75">
      <c r="A191" s="11"/>
      <c r="B191" s="249">
        <v>78550</v>
      </c>
      <c r="C191" s="11"/>
      <c r="D191" s="11"/>
      <c r="E191" s="11" t="s">
        <v>428</v>
      </c>
      <c r="F191" s="79"/>
      <c r="G191" s="18"/>
      <c r="H191" s="71">
        <v>0</v>
      </c>
      <c r="I191" s="72">
        <v>152.5242718446602</v>
      </c>
      <c r="M191" s="2">
        <v>515</v>
      </c>
    </row>
    <row r="192" spans="8:13" ht="12.75">
      <c r="H192" s="6">
        <v>0</v>
      </c>
      <c r="I192" s="22">
        <v>0</v>
      </c>
      <c r="M192" s="2">
        <v>515</v>
      </c>
    </row>
    <row r="193" spans="1:13" s="73" customFormat="1" ht="12.75">
      <c r="A193" s="11"/>
      <c r="B193" s="249">
        <v>360305</v>
      </c>
      <c r="C193" s="11"/>
      <c r="D193" s="11" t="s">
        <v>25</v>
      </c>
      <c r="E193" s="11"/>
      <c r="F193" s="79"/>
      <c r="G193" s="18"/>
      <c r="H193" s="71">
        <v>0</v>
      </c>
      <c r="I193" s="72">
        <v>699.6213592233009</v>
      </c>
      <c r="M193" s="2">
        <v>515</v>
      </c>
    </row>
    <row r="194" spans="2:13" ht="12.75">
      <c r="B194" s="189"/>
      <c r="H194" s="6">
        <v>0</v>
      </c>
      <c r="I194" s="22">
        <v>0</v>
      </c>
      <c r="M194" s="2">
        <v>515</v>
      </c>
    </row>
    <row r="195" spans="1:13" s="73" customFormat="1" ht="12.75">
      <c r="A195" s="11"/>
      <c r="B195" s="242">
        <v>54900</v>
      </c>
      <c r="C195" s="11" t="s">
        <v>644</v>
      </c>
      <c r="D195" s="11"/>
      <c r="E195" s="11"/>
      <c r="F195" s="79"/>
      <c r="G195" s="18"/>
      <c r="H195" s="71">
        <v>0</v>
      </c>
      <c r="I195" s="72">
        <v>106.60194174757281</v>
      </c>
      <c r="M195" s="2">
        <v>515</v>
      </c>
    </row>
    <row r="196" spans="8:13" ht="12.75">
      <c r="H196" s="6">
        <v>0</v>
      </c>
      <c r="I196" s="22">
        <v>0</v>
      </c>
      <c r="M196" s="2">
        <v>515</v>
      </c>
    </row>
    <row r="197" spans="1:13" s="73" customFormat="1" ht="12.75">
      <c r="A197" s="11"/>
      <c r="B197" s="242">
        <v>67280</v>
      </c>
      <c r="C197" s="11"/>
      <c r="D197" s="11"/>
      <c r="E197" s="11" t="s">
        <v>774</v>
      </c>
      <c r="F197" s="79"/>
      <c r="G197" s="18"/>
      <c r="H197" s="71">
        <v>0</v>
      </c>
      <c r="I197" s="72">
        <v>130.64077669902912</v>
      </c>
      <c r="M197" s="2">
        <v>515</v>
      </c>
    </row>
    <row r="198" spans="2:13" ht="12.75">
      <c r="B198" s="189"/>
      <c r="H198" s="6">
        <v>0</v>
      </c>
      <c r="I198" s="22">
        <v>0</v>
      </c>
      <c r="M198" s="2">
        <v>515</v>
      </c>
    </row>
    <row r="199" spans="1:13" ht="12.75">
      <c r="A199" s="11"/>
      <c r="B199" s="242">
        <v>15097</v>
      </c>
      <c r="C199" s="11" t="s">
        <v>689</v>
      </c>
      <c r="D199" s="11"/>
      <c r="E199" s="11"/>
      <c r="F199" s="106"/>
      <c r="G199" s="18"/>
      <c r="H199" s="107">
        <v>0</v>
      </c>
      <c r="I199" s="72">
        <v>29.314563106796115</v>
      </c>
      <c r="J199" s="73"/>
      <c r="K199" s="73"/>
      <c r="L199" s="73"/>
      <c r="M199" s="2">
        <v>515</v>
      </c>
    </row>
    <row r="200" spans="2:13" ht="12.75">
      <c r="B200" s="189"/>
      <c r="H200" s="6">
        <v>0</v>
      </c>
      <c r="I200" s="22">
        <v>0</v>
      </c>
      <c r="M200" s="2">
        <v>515</v>
      </c>
    </row>
    <row r="201" spans="1:13" s="15" customFormat="1" ht="12.75">
      <c r="A201" s="11"/>
      <c r="B201" s="242">
        <v>224083</v>
      </c>
      <c r="C201" s="11"/>
      <c r="D201" s="11"/>
      <c r="E201" s="11" t="s">
        <v>694</v>
      </c>
      <c r="F201" s="106"/>
      <c r="G201" s="18"/>
      <c r="H201" s="107">
        <v>0</v>
      </c>
      <c r="I201" s="72">
        <v>435.1126213592233</v>
      </c>
      <c r="J201" s="73"/>
      <c r="K201" s="73"/>
      <c r="L201" s="73"/>
      <c r="M201" s="2">
        <v>515</v>
      </c>
    </row>
    <row r="202" spans="1:13" s="15" customFormat="1" ht="12.75">
      <c r="A202" s="1"/>
      <c r="B202" s="39"/>
      <c r="C202" s="1"/>
      <c r="D202" s="1"/>
      <c r="E202" s="1"/>
      <c r="F202" s="78"/>
      <c r="G202" s="27"/>
      <c r="H202" s="6">
        <v>0</v>
      </c>
      <c r="I202" s="22">
        <v>0</v>
      </c>
      <c r="J202"/>
      <c r="K202"/>
      <c r="L202"/>
      <c r="M202" s="2">
        <v>515</v>
      </c>
    </row>
    <row r="203" spans="1:13" ht="12.75">
      <c r="A203" s="11"/>
      <c r="B203" s="249">
        <v>454605</v>
      </c>
      <c r="C203" s="11" t="s">
        <v>566</v>
      </c>
      <c r="D203" s="11"/>
      <c r="E203" s="11"/>
      <c r="F203" s="106"/>
      <c r="G203" s="18"/>
      <c r="H203" s="107">
        <v>0</v>
      </c>
      <c r="I203" s="72">
        <v>882.7281553398059</v>
      </c>
      <c r="J203" s="73"/>
      <c r="K203" s="73"/>
      <c r="L203" s="73"/>
      <c r="M203" s="2">
        <v>515</v>
      </c>
    </row>
    <row r="204" spans="8:13" ht="12.75">
      <c r="H204" s="6">
        <v>0</v>
      </c>
      <c r="I204" s="22">
        <v>0</v>
      </c>
      <c r="M204" s="2">
        <v>515</v>
      </c>
    </row>
    <row r="205" spans="8:13" ht="12.75">
      <c r="H205" s="6">
        <v>0</v>
      </c>
      <c r="I205" s="22">
        <v>0</v>
      </c>
      <c r="M205" s="2">
        <v>515</v>
      </c>
    </row>
    <row r="206" spans="8:13" ht="12.75">
      <c r="H206" s="6">
        <v>0</v>
      </c>
      <c r="I206" s="22">
        <v>0</v>
      </c>
      <c r="M206" s="2">
        <v>515</v>
      </c>
    </row>
    <row r="207" spans="1:13" s="124" customFormat="1" ht="13.5" thickBot="1">
      <c r="A207" s="59"/>
      <c r="B207" s="57">
        <v>8158430</v>
      </c>
      <c r="C207" s="65" t="s">
        <v>724</v>
      </c>
      <c r="D207" s="59"/>
      <c r="E207" s="56"/>
      <c r="F207" s="97"/>
      <c r="G207" s="60"/>
      <c r="H207" s="108"/>
      <c r="I207" s="109"/>
      <c r="J207" s="123"/>
      <c r="K207" s="63">
        <v>500</v>
      </c>
      <c r="L207" s="63"/>
      <c r="M207" s="2">
        <v>500</v>
      </c>
    </row>
    <row r="208" spans="1:13" s="124" customFormat="1" ht="12.75">
      <c r="A208" s="1"/>
      <c r="B208" s="31"/>
      <c r="C208" s="12"/>
      <c r="D208" s="12"/>
      <c r="E208" s="33"/>
      <c r="F208" s="105"/>
      <c r="G208" s="34"/>
      <c r="H208" s="6"/>
      <c r="I208" s="22"/>
      <c r="J208" s="22"/>
      <c r="K208" s="2">
        <v>500</v>
      </c>
      <c r="L208"/>
      <c r="M208" s="2">
        <v>500</v>
      </c>
    </row>
    <row r="209" spans="1:13" s="124" customFormat="1" ht="12.75">
      <c r="A209" s="12"/>
      <c r="B209" s="234" t="s">
        <v>742</v>
      </c>
      <c r="C209" s="126" t="s">
        <v>743</v>
      </c>
      <c r="D209" s="126"/>
      <c r="E209" s="126"/>
      <c r="F209" s="127"/>
      <c r="G209" s="128"/>
      <c r="H209" s="125"/>
      <c r="I209" s="129" t="s">
        <v>15</v>
      </c>
      <c r="J209" s="130"/>
      <c r="K209" s="2">
        <v>500</v>
      </c>
      <c r="L209"/>
      <c r="M209" s="2">
        <v>500</v>
      </c>
    </row>
    <row r="210" spans="1:13" s="124" customFormat="1" ht="12.75">
      <c r="A210" s="131"/>
      <c r="B210" s="132">
        <v>3974955</v>
      </c>
      <c r="C210" s="133" t="s">
        <v>745</v>
      </c>
      <c r="D210" s="133" t="s">
        <v>744</v>
      </c>
      <c r="E210" s="133" t="s">
        <v>768</v>
      </c>
      <c r="F210" s="127"/>
      <c r="G210" s="134"/>
      <c r="H210" s="125">
        <v>-3974955</v>
      </c>
      <c r="I210" s="129">
        <v>7949.91</v>
      </c>
      <c r="J210" s="130"/>
      <c r="K210" s="2">
        <v>500</v>
      </c>
      <c r="L210" s="135"/>
      <c r="M210" s="2">
        <v>500</v>
      </c>
    </row>
    <row r="211" spans="1:13" s="73" customFormat="1" ht="12.75">
      <c r="A211" s="131"/>
      <c r="B211" s="136">
        <v>2191475</v>
      </c>
      <c r="C211" s="137" t="s">
        <v>746</v>
      </c>
      <c r="D211" s="138" t="s">
        <v>744</v>
      </c>
      <c r="E211" s="138" t="s">
        <v>768</v>
      </c>
      <c r="F211" s="127"/>
      <c r="G211" s="134"/>
      <c r="H211" s="139">
        <v>-6166430</v>
      </c>
      <c r="I211" s="129">
        <v>4382.95</v>
      </c>
      <c r="J211" s="130"/>
      <c r="K211" s="2">
        <v>500</v>
      </c>
      <c r="L211" s="135"/>
      <c r="M211" s="2">
        <v>500</v>
      </c>
    </row>
    <row r="212" spans="1:13" ht="12.75">
      <c r="A212" s="140"/>
      <c r="B212" s="141">
        <v>1775000</v>
      </c>
      <c r="C212" s="142" t="s">
        <v>747</v>
      </c>
      <c r="D212" s="142" t="s">
        <v>744</v>
      </c>
      <c r="E212" s="142" t="s">
        <v>768</v>
      </c>
      <c r="F212" s="143"/>
      <c r="G212" s="144"/>
      <c r="H212" s="139">
        <v>-7941430</v>
      </c>
      <c r="I212" s="129">
        <v>3550</v>
      </c>
      <c r="J212" s="145"/>
      <c r="K212" s="2">
        <v>500</v>
      </c>
      <c r="L212" s="146"/>
      <c r="M212" s="2">
        <v>500</v>
      </c>
    </row>
    <row r="213" spans="1:13" s="156" customFormat="1" ht="12.75">
      <c r="A213" s="147"/>
      <c r="B213" s="148">
        <v>217000</v>
      </c>
      <c r="C213" s="149" t="s">
        <v>748</v>
      </c>
      <c r="D213" s="149" t="s">
        <v>744</v>
      </c>
      <c r="E213" s="149" t="s">
        <v>768</v>
      </c>
      <c r="F213" s="150"/>
      <c r="G213" s="151"/>
      <c r="H213" s="152">
        <v>-8158430</v>
      </c>
      <c r="I213" s="153">
        <v>434</v>
      </c>
      <c r="J213" s="154"/>
      <c r="K213" s="155">
        <v>500</v>
      </c>
      <c r="L213" s="124"/>
      <c r="M213" s="155">
        <v>500</v>
      </c>
    </row>
    <row r="214" spans="1:13" ht="12.75">
      <c r="A214" s="12"/>
      <c r="B214" s="52">
        <v>8158430</v>
      </c>
      <c r="C214" s="157" t="s">
        <v>749</v>
      </c>
      <c r="D214" s="158"/>
      <c r="E214" s="158"/>
      <c r="F214" s="127"/>
      <c r="G214" s="159"/>
      <c r="H214" s="139">
        <v>-16099860</v>
      </c>
      <c r="I214" s="129">
        <v>16316.86</v>
      </c>
      <c r="J214" s="160"/>
      <c r="K214" s="2">
        <v>500</v>
      </c>
      <c r="M214" s="2">
        <v>500</v>
      </c>
    </row>
    <row r="215" spans="9:13" ht="12.75">
      <c r="I215" s="22"/>
      <c r="K215" s="2"/>
      <c r="M215" s="2"/>
    </row>
    <row r="216" spans="9:13" ht="12.75">
      <c r="I216" s="22"/>
      <c r="M216" s="2"/>
    </row>
    <row r="217" spans="1:13" s="166" customFormat="1" ht="12.75">
      <c r="A217" s="131"/>
      <c r="B217" s="31"/>
      <c r="C217" s="131"/>
      <c r="D217" s="131"/>
      <c r="E217" s="131"/>
      <c r="F217" s="94"/>
      <c r="G217" s="162"/>
      <c r="H217" s="6"/>
      <c r="I217" s="163"/>
      <c r="J217" s="163"/>
      <c r="K217" s="164"/>
      <c r="L217" s="165"/>
      <c r="M217" s="164"/>
    </row>
    <row r="218" spans="1:13" s="166" customFormat="1" ht="12.75">
      <c r="A218" s="12"/>
      <c r="B218" s="167">
        <v>2428938</v>
      </c>
      <c r="C218" s="168" t="s">
        <v>758</v>
      </c>
      <c r="D218" s="168" t="s">
        <v>759</v>
      </c>
      <c r="E218" s="169"/>
      <c r="F218" s="94"/>
      <c r="G218" s="170"/>
      <c r="H218" s="171">
        <v>-2428938</v>
      </c>
      <c r="I218" s="22">
        <v>5783.185714285714</v>
      </c>
      <c r="J218" s="74"/>
      <c r="K218" s="38">
        <v>420</v>
      </c>
      <c r="L218" s="15"/>
      <c r="M218" s="38">
        <v>420</v>
      </c>
    </row>
    <row r="219" spans="1:13" s="172" customFormat="1" ht="12.75">
      <c r="A219" s="12"/>
      <c r="B219" s="167">
        <v>2186776</v>
      </c>
      <c r="C219" s="168" t="s">
        <v>758</v>
      </c>
      <c r="D219" s="168" t="s">
        <v>751</v>
      </c>
      <c r="E219" s="169"/>
      <c r="F219" s="94"/>
      <c r="G219" s="170"/>
      <c r="H219" s="171">
        <v>-4615714</v>
      </c>
      <c r="I219" s="22">
        <v>5269.339759036145</v>
      </c>
      <c r="J219" s="74"/>
      <c r="K219" s="38">
        <v>415</v>
      </c>
      <c r="L219" s="15"/>
      <c r="M219" s="38">
        <v>415</v>
      </c>
    </row>
    <row r="220" spans="1:13" ht="12.75">
      <c r="A220" s="12"/>
      <c r="B220" s="167">
        <v>1309165</v>
      </c>
      <c r="C220" s="168" t="s">
        <v>758</v>
      </c>
      <c r="D220" s="168" t="s">
        <v>752</v>
      </c>
      <c r="E220" s="169"/>
      <c r="F220" s="94"/>
      <c r="G220" s="170"/>
      <c r="H220" s="171">
        <v>-5924879</v>
      </c>
      <c r="I220" s="22">
        <v>2975.375</v>
      </c>
      <c r="J220" s="74"/>
      <c r="K220" s="38">
        <v>440</v>
      </c>
      <c r="L220" s="15"/>
      <c r="M220" s="38">
        <v>440</v>
      </c>
    </row>
    <row r="221" spans="1:13" s="73" customFormat="1" ht="12.75">
      <c r="A221" s="12"/>
      <c r="B221" s="167">
        <v>-28842700</v>
      </c>
      <c r="C221" s="168" t="s">
        <v>758</v>
      </c>
      <c r="D221" s="168" t="s">
        <v>760</v>
      </c>
      <c r="E221" s="169"/>
      <c r="F221" s="94"/>
      <c r="G221" s="170"/>
      <c r="H221" s="171">
        <v>22917821</v>
      </c>
      <c r="I221" s="22">
        <v>-64094.88888888889</v>
      </c>
      <c r="J221" s="74"/>
      <c r="K221" s="38">
        <v>450</v>
      </c>
      <c r="L221" s="15"/>
      <c r="M221" s="38">
        <v>450</v>
      </c>
    </row>
    <row r="222" spans="1:13" s="15" customFormat="1" ht="12.75">
      <c r="A222" s="12"/>
      <c r="B222" s="167">
        <v>2847585</v>
      </c>
      <c r="C222" s="168" t="s">
        <v>758</v>
      </c>
      <c r="D222" s="168" t="s">
        <v>753</v>
      </c>
      <c r="E222" s="169"/>
      <c r="F222" s="94"/>
      <c r="G222" s="170"/>
      <c r="H222" s="171">
        <v>-8772464</v>
      </c>
      <c r="I222" s="22">
        <v>6327.966666666666</v>
      </c>
      <c r="J222" s="74"/>
      <c r="K222" s="38">
        <v>450</v>
      </c>
      <c r="M222" s="38">
        <v>450</v>
      </c>
    </row>
    <row r="223" spans="1:13" s="15" customFormat="1" ht="12.75">
      <c r="A223" s="12"/>
      <c r="B223" s="167">
        <v>3986925</v>
      </c>
      <c r="C223" s="168" t="s">
        <v>758</v>
      </c>
      <c r="D223" s="168" t="s">
        <v>754</v>
      </c>
      <c r="E223" s="169"/>
      <c r="F223" s="94"/>
      <c r="G223" s="170"/>
      <c r="H223" s="171">
        <v>18930896</v>
      </c>
      <c r="I223" s="22">
        <v>7973.85</v>
      </c>
      <c r="J223" s="74"/>
      <c r="K223" s="38">
        <v>500</v>
      </c>
      <c r="M223" s="38">
        <v>500</v>
      </c>
    </row>
    <row r="224" spans="1:13" s="15" customFormat="1" ht="12.75">
      <c r="A224" s="12"/>
      <c r="B224" s="167">
        <v>4009688</v>
      </c>
      <c r="C224" s="168" t="s">
        <v>758</v>
      </c>
      <c r="D224" s="168" t="s">
        <v>755</v>
      </c>
      <c r="E224" s="169"/>
      <c r="F224" s="94"/>
      <c r="G224" s="170"/>
      <c r="H224" s="171">
        <v>-12782152</v>
      </c>
      <c r="I224" s="22">
        <v>7862.133333333333</v>
      </c>
      <c r="J224" s="74"/>
      <c r="K224" s="38">
        <v>510</v>
      </c>
      <c r="M224" s="38">
        <v>510</v>
      </c>
    </row>
    <row r="225" spans="1:13" s="15" customFormat="1" ht="12.75">
      <c r="A225" s="12"/>
      <c r="B225" s="167">
        <v>1926705</v>
      </c>
      <c r="C225" s="168" t="s">
        <v>758</v>
      </c>
      <c r="D225" s="168" t="s">
        <v>756</v>
      </c>
      <c r="E225" s="169"/>
      <c r="F225" s="94"/>
      <c r="G225" s="170"/>
      <c r="H225" s="171">
        <v>17004191</v>
      </c>
      <c r="I225" s="22">
        <v>4013.96875</v>
      </c>
      <c r="J225" s="74"/>
      <c r="K225" s="38">
        <v>480</v>
      </c>
      <c r="M225" s="38">
        <v>480</v>
      </c>
    </row>
    <row r="226" spans="1:13" s="15" customFormat="1" ht="12.75">
      <c r="A226" s="12"/>
      <c r="B226" s="167">
        <v>2579050</v>
      </c>
      <c r="C226" s="168" t="s">
        <v>758</v>
      </c>
      <c r="D226" s="168" t="s">
        <v>761</v>
      </c>
      <c r="E226" s="169"/>
      <c r="F226" s="94"/>
      <c r="G226" s="170"/>
      <c r="H226" s="171">
        <v>-15361202</v>
      </c>
      <c r="I226" s="22">
        <v>5158.1</v>
      </c>
      <c r="J226" s="74"/>
      <c r="K226" s="38">
        <v>500</v>
      </c>
      <c r="M226" s="38">
        <v>500</v>
      </c>
    </row>
    <row r="227" spans="1:13" s="15" customFormat="1" ht="12.75">
      <c r="A227" s="12"/>
      <c r="B227" s="167">
        <v>2191475</v>
      </c>
      <c r="C227" s="168" t="s">
        <v>758</v>
      </c>
      <c r="D227" s="168" t="s">
        <v>772</v>
      </c>
      <c r="E227" s="169"/>
      <c r="F227" s="94"/>
      <c r="G227" s="170"/>
      <c r="H227" s="171">
        <v>14812716</v>
      </c>
      <c r="I227" s="22">
        <v>4255.291262135922</v>
      </c>
      <c r="J227" s="74"/>
      <c r="K227" s="38">
        <v>515</v>
      </c>
      <c r="M227" s="38">
        <v>515</v>
      </c>
    </row>
    <row r="228" spans="1:13" s="15" customFormat="1" ht="12.75">
      <c r="A228" s="11"/>
      <c r="B228" s="173">
        <v>-5376393</v>
      </c>
      <c r="C228" s="174" t="s">
        <v>758</v>
      </c>
      <c r="D228" s="174" t="s">
        <v>773</v>
      </c>
      <c r="E228" s="175"/>
      <c r="F228" s="106"/>
      <c r="G228" s="176"/>
      <c r="H228" s="177">
        <v>-548486</v>
      </c>
      <c r="I228" s="72">
        <v>-10439.598058252428</v>
      </c>
      <c r="J228" s="178"/>
      <c r="K228" s="113">
        <v>515</v>
      </c>
      <c r="L228" s="73"/>
      <c r="M228" s="113">
        <v>515</v>
      </c>
    </row>
    <row r="229" spans="1:13" s="15" customFormat="1" ht="12.75">
      <c r="A229" s="1"/>
      <c r="B229" s="39"/>
      <c r="C229" s="1"/>
      <c r="D229" s="1"/>
      <c r="E229" s="1"/>
      <c r="F229" s="78"/>
      <c r="G229" s="27"/>
      <c r="H229" s="6"/>
      <c r="I229" s="22"/>
      <c r="J229"/>
      <c r="K229"/>
      <c r="L229"/>
      <c r="M229" s="2"/>
    </row>
    <row r="230" spans="1:13" s="15" customFormat="1" ht="12.75">
      <c r="A230" s="179"/>
      <c r="B230" s="39"/>
      <c r="C230" s="181"/>
      <c r="D230" s="181"/>
      <c r="E230" s="179"/>
      <c r="F230" s="94"/>
      <c r="G230" s="182"/>
      <c r="H230" s="180"/>
      <c r="I230" s="183"/>
      <c r="J230" s="184"/>
      <c r="K230" s="185"/>
      <c r="L230" s="186"/>
      <c r="M230" s="185"/>
    </row>
    <row r="231" spans="1:13" s="15" customFormat="1" ht="12.75">
      <c r="A231" s="12"/>
      <c r="B231" s="31"/>
      <c r="C231" s="187"/>
      <c r="D231" s="187"/>
      <c r="E231" s="187"/>
      <c r="F231" s="94"/>
      <c r="G231" s="188"/>
      <c r="H231" s="28"/>
      <c r="I231" s="74"/>
      <c r="J231" s="74"/>
      <c r="K231" s="38"/>
      <c r="M231" s="38"/>
    </row>
    <row r="232" spans="1:13" s="15" customFormat="1" ht="12.75">
      <c r="A232" s="131"/>
      <c r="B232" s="189">
        <v>2363440</v>
      </c>
      <c r="C232" s="190" t="s">
        <v>746</v>
      </c>
      <c r="D232" s="190" t="s">
        <v>753</v>
      </c>
      <c r="E232" s="131"/>
      <c r="F232" s="94"/>
      <c r="G232" s="162"/>
      <c r="H232" s="171">
        <v>-2363440</v>
      </c>
      <c r="I232" s="191">
        <v>5252.0888888888885</v>
      </c>
      <c r="J232" s="163"/>
      <c r="K232" s="38">
        <v>440</v>
      </c>
      <c r="M232" s="38">
        <v>450</v>
      </c>
    </row>
    <row r="233" spans="1:13" s="15" customFormat="1" ht="12.75">
      <c r="A233" s="131"/>
      <c r="B233" s="189">
        <v>2731850</v>
      </c>
      <c r="C233" s="190" t="s">
        <v>746</v>
      </c>
      <c r="D233" s="190" t="s">
        <v>754</v>
      </c>
      <c r="E233" s="131"/>
      <c r="F233" s="94"/>
      <c r="G233" s="162"/>
      <c r="H233" s="171">
        <v>-5095290</v>
      </c>
      <c r="I233" s="191">
        <v>5463.7</v>
      </c>
      <c r="J233" s="163"/>
      <c r="K233" s="38">
        <v>500</v>
      </c>
      <c r="M233" s="38">
        <v>500</v>
      </c>
    </row>
    <row r="234" spans="1:13" s="15" customFormat="1" ht="12.75">
      <c r="A234" s="131"/>
      <c r="B234" s="189">
        <v>2547660</v>
      </c>
      <c r="C234" s="190" t="s">
        <v>746</v>
      </c>
      <c r="D234" s="190" t="s">
        <v>755</v>
      </c>
      <c r="E234" s="131"/>
      <c r="F234" s="94"/>
      <c r="G234" s="162"/>
      <c r="H234" s="171">
        <v>-7642950</v>
      </c>
      <c r="I234" s="191">
        <v>4995.411764705882</v>
      </c>
      <c r="J234" s="163"/>
      <c r="K234" s="38">
        <v>510</v>
      </c>
      <c r="M234" s="38">
        <v>510</v>
      </c>
    </row>
    <row r="235" spans="1:13" s="15" customFormat="1" ht="12.75">
      <c r="A235" s="131"/>
      <c r="B235" s="189">
        <v>-22485249</v>
      </c>
      <c r="C235" s="190" t="s">
        <v>746</v>
      </c>
      <c r="D235" s="190" t="s">
        <v>750</v>
      </c>
      <c r="E235" s="131"/>
      <c r="F235" s="94"/>
      <c r="G235" s="162"/>
      <c r="H235" s="171">
        <v>14842299</v>
      </c>
      <c r="I235" s="191">
        <v>-46844.26875</v>
      </c>
      <c r="J235" s="163"/>
      <c r="K235" s="38">
        <v>480</v>
      </c>
      <c r="M235" s="38">
        <v>480</v>
      </c>
    </row>
    <row r="236" spans="1:13" s="54" customFormat="1" ht="12.75">
      <c r="A236" s="131"/>
      <c r="B236" s="189">
        <v>2065650</v>
      </c>
      <c r="C236" s="190" t="s">
        <v>746</v>
      </c>
      <c r="D236" s="190" t="s">
        <v>756</v>
      </c>
      <c r="E236" s="131"/>
      <c r="F236" s="94"/>
      <c r="G236" s="162"/>
      <c r="H236" s="171">
        <v>12776649</v>
      </c>
      <c r="I236" s="191">
        <v>4303.4375</v>
      </c>
      <c r="J236" s="163"/>
      <c r="K236" s="38">
        <v>480</v>
      </c>
      <c r="L236" s="15"/>
      <c r="M236" s="38">
        <v>480</v>
      </c>
    </row>
    <row r="237" spans="1:13" s="54" customFormat="1" ht="12.75">
      <c r="A237" s="131"/>
      <c r="B237" s="189">
        <v>2717243</v>
      </c>
      <c r="C237" s="190" t="s">
        <v>746</v>
      </c>
      <c r="D237" s="190" t="s">
        <v>757</v>
      </c>
      <c r="E237" s="131"/>
      <c r="F237" s="94"/>
      <c r="G237" s="162"/>
      <c r="H237" s="171">
        <v>10059406</v>
      </c>
      <c r="I237" s="191">
        <v>5434.486</v>
      </c>
      <c r="J237" s="163"/>
      <c r="K237" s="38">
        <v>500</v>
      </c>
      <c r="L237" s="15"/>
      <c r="M237" s="38">
        <v>500</v>
      </c>
    </row>
    <row r="238" spans="1:13" s="54" customFormat="1" ht="12.75">
      <c r="A238" s="131"/>
      <c r="B238" s="189">
        <v>2191475</v>
      </c>
      <c r="C238" s="190" t="s">
        <v>746</v>
      </c>
      <c r="D238" s="190" t="s">
        <v>772</v>
      </c>
      <c r="E238" s="131"/>
      <c r="F238" s="94"/>
      <c r="G238" s="162"/>
      <c r="H238" s="171">
        <v>7867931</v>
      </c>
      <c r="I238" s="191">
        <v>4255.291262135922</v>
      </c>
      <c r="J238" s="163"/>
      <c r="K238" s="38">
        <v>515</v>
      </c>
      <c r="L238" s="15"/>
      <c r="M238" s="38">
        <v>515</v>
      </c>
    </row>
    <row r="239" spans="1:13" s="54" customFormat="1" ht="12.75">
      <c r="A239" s="192"/>
      <c r="B239" s="193">
        <v>-7867931</v>
      </c>
      <c r="C239" s="192" t="s">
        <v>746</v>
      </c>
      <c r="D239" s="192" t="s">
        <v>773</v>
      </c>
      <c r="E239" s="192"/>
      <c r="F239" s="106"/>
      <c r="G239" s="194"/>
      <c r="H239" s="177">
        <v>5504491</v>
      </c>
      <c r="I239" s="178">
        <v>-15277.535922330097</v>
      </c>
      <c r="J239" s="195"/>
      <c r="K239" s="113">
        <v>515</v>
      </c>
      <c r="L239" s="73"/>
      <c r="M239" s="113">
        <v>515</v>
      </c>
    </row>
    <row r="240" spans="1:13" s="15" customFormat="1" ht="12.75">
      <c r="A240" s="12"/>
      <c r="B240" s="31"/>
      <c r="C240" s="187"/>
      <c r="D240" s="187"/>
      <c r="E240" s="187"/>
      <c r="F240" s="94"/>
      <c r="G240" s="188"/>
      <c r="H240" s="28"/>
      <c r="I240" s="74"/>
      <c r="J240" s="74"/>
      <c r="K240" s="38"/>
      <c r="M240" s="38"/>
    </row>
    <row r="241" ht="12.75">
      <c r="F241" s="105"/>
    </row>
    <row r="242" ht="12.75">
      <c r="F242" s="105"/>
    </row>
    <row r="243" spans="1:13" ht="12.75">
      <c r="A243" s="197"/>
      <c r="B243" s="226">
        <v>-20489117</v>
      </c>
      <c r="C243" s="197" t="s">
        <v>747</v>
      </c>
      <c r="D243" s="197" t="s">
        <v>762</v>
      </c>
      <c r="E243" s="197"/>
      <c r="F243" s="110"/>
      <c r="G243" s="198"/>
      <c r="H243" s="199">
        <v>20489117</v>
      </c>
      <c r="I243" s="200">
        <v>-48783.61190476191</v>
      </c>
      <c r="J243" s="201"/>
      <c r="K243" s="202">
        <v>420</v>
      </c>
      <c r="L243" s="203"/>
      <c r="M243" s="202">
        <v>420</v>
      </c>
    </row>
    <row r="244" spans="1:13" ht="12.75">
      <c r="A244" s="197"/>
      <c r="B244" s="226">
        <v>999275</v>
      </c>
      <c r="C244" s="197" t="s">
        <v>747</v>
      </c>
      <c r="D244" s="197" t="s">
        <v>759</v>
      </c>
      <c r="E244" s="197"/>
      <c r="F244" s="110"/>
      <c r="G244" s="198"/>
      <c r="H244" s="199">
        <v>19489842</v>
      </c>
      <c r="I244" s="200">
        <v>2379.2261904761904</v>
      </c>
      <c r="J244" s="201"/>
      <c r="K244" s="202">
        <v>420</v>
      </c>
      <c r="L244" s="203"/>
      <c r="M244" s="202">
        <v>420</v>
      </c>
    </row>
    <row r="245" spans="1:13" ht="12.75">
      <c r="A245" s="197"/>
      <c r="B245" s="226">
        <v>3013800</v>
      </c>
      <c r="C245" s="197" t="s">
        <v>747</v>
      </c>
      <c r="D245" s="197" t="s">
        <v>751</v>
      </c>
      <c r="E245" s="197"/>
      <c r="F245" s="110"/>
      <c r="G245" s="198"/>
      <c r="H245" s="199">
        <v>16476042</v>
      </c>
      <c r="I245" s="200">
        <v>7262.168674698795</v>
      </c>
      <c r="J245" s="201"/>
      <c r="K245" s="202">
        <v>415</v>
      </c>
      <c r="L245" s="203"/>
      <c r="M245" s="202">
        <v>415</v>
      </c>
    </row>
    <row r="246" spans="1:13" s="204" customFormat="1" ht="12.75">
      <c r="A246" s="197"/>
      <c r="B246" s="226">
        <v>1214992</v>
      </c>
      <c r="C246" s="197" t="s">
        <v>747</v>
      </c>
      <c r="D246" s="197" t="s">
        <v>752</v>
      </c>
      <c r="E246" s="197"/>
      <c r="F246" s="110"/>
      <c r="G246" s="198"/>
      <c r="H246" s="199">
        <v>15261050</v>
      </c>
      <c r="I246" s="200">
        <v>2761.3454545454547</v>
      </c>
      <c r="J246" s="201"/>
      <c r="K246" s="38">
        <v>440</v>
      </c>
      <c r="L246" s="15"/>
      <c r="M246" s="38">
        <v>440</v>
      </c>
    </row>
    <row r="247" spans="1:13" s="204" customFormat="1" ht="12.75">
      <c r="A247" s="197"/>
      <c r="B247" s="226">
        <v>1493250</v>
      </c>
      <c r="C247" s="197" t="s">
        <v>747</v>
      </c>
      <c r="D247" s="197" t="s">
        <v>753</v>
      </c>
      <c r="E247" s="197"/>
      <c r="F247" s="110"/>
      <c r="G247" s="198"/>
      <c r="H247" s="199">
        <v>13767800</v>
      </c>
      <c r="I247" s="200">
        <v>3318.3333333333335</v>
      </c>
      <c r="J247" s="201"/>
      <c r="K247" s="38">
        <v>450</v>
      </c>
      <c r="L247" s="15"/>
      <c r="M247" s="38">
        <v>450</v>
      </c>
    </row>
    <row r="248" spans="1:13" s="204" customFormat="1" ht="12.75">
      <c r="A248" s="197"/>
      <c r="B248" s="226">
        <v>1420200</v>
      </c>
      <c r="C248" s="197" t="s">
        <v>747</v>
      </c>
      <c r="D248" s="197" t="s">
        <v>754</v>
      </c>
      <c r="E248" s="197"/>
      <c r="F248" s="110"/>
      <c r="G248" s="198"/>
      <c r="H248" s="199">
        <v>12347600</v>
      </c>
      <c r="I248" s="200">
        <v>2840.4</v>
      </c>
      <c r="J248" s="201"/>
      <c r="K248" s="38">
        <v>500</v>
      </c>
      <c r="L248" s="15"/>
      <c r="M248" s="38">
        <v>500</v>
      </c>
    </row>
    <row r="249" spans="1:13" s="204" customFormat="1" ht="12.75">
      <c r="A249" s="197"/>
      <c r="B249" s="226">
        <v>1603300</v>
      </c>
      <c r="C249" s="197" t="s">
        <v>747</v>
      </c>
      <c r="D249" s="197" t="s">
        <v>755</v>
      </c>
      <c r="E249" s="197"/>
      <c r="F249" s="110"/>
      <c r="G249" s="198"/>
      <c r="H249" s="199">
        <v>10744300</v>
      </c>
      <c r="I249" s="200">
        <v>3143.725490196078</v>
      </c>
      <c r="J249" s="201"/>
      <c r="K249" s="38">
        <v>510</v>
      </c>
      <c r="L249" s="15"/>
      <c r="M249" s="38">
        <v>510</v>
      </c>
    </row>
    <row r="250" spans="1:13" s="204" customFormat="1" ht="12.75">
      <c r="A250" s="197"/>
      <c r="B250" s="226">
        <v>1420445</v>
      </c>
      <c r="C250" s="197" t="s">
        <v>747</v>
      </c>
      <c r="D250" s="197" t="s">
        <v>756</v>
      </c>
      <c r="E250" s="197"/>
      <c r="F250" s="110"/>
      <c r="G250" s="198"/>
      <c r="H250" s="199">
        <v>9323855</v>
      </c>
      <c r="I250" s="200">
        <v>2959.2604166666665</v>
      </c>
      <c r="J250" s="201"/>
      <c r="K250" s="38">
        <v>480</v>
      </c>
      <c r="L250" s="15"/>
      <c r="M250" s="38">
        <v>480</v>
      </c>
    </row>
    <row r="251" spans="1:13" s="204" customFormat="1" ht="12.75">
      <c r="A251" s="197"/>
      <c r="B251" s="226">
        <v>1775000</v>
      </c>
      <c r="C251" s="197" t="s">
        <v>747</v>
      </c>
      <c r="D251" s="197" t="s">
        <v>757</v>
      </c>
      <c r="E251" s="197"/>
      <c r="F251" s="110"/>
      <c r="G251" s="198"/>
      <c r="H251" s="199">
        <v>7548855</v>
      </c>
      <c r="I251" s="200">
        <v>3550</v>
      </c>
      <c r="J251" s="201"/>
      <c r="K251" s="38">
        <v>500</v>
      </c>
      <c r="L251" s="15"/>
      <c r="M251" s="38">
        <v>500</v>
      </c>
    </row>
    <row r="252" spans="1:13" s="204" customFormat="1" ht="12.75">
      <c r="A252" s="197"/>
      <c r="B252" s="226">
        <v>1775000</v>
      </c>
      <c r="C252" s="197" t="s">
        <v>747</v>
      </c>
      <c r="D252" s="197" t="s">
        <v>772</v>
      </c>
      <c r="E252" s="197"/>
      <c r="F252" s="110"/>
      <c r="G252" s="198"/>
      <c r="H252" s="199">
        <v>5773855</v>
      </c>
      <c r="I252" s="200">
        <v>3446.6019417475727</v>
      </c>
      <c r="J252" s="201"/>
      <c r="K252" s="38">
        <v>515</v>
      </c>
      <c r="L252" s="15"/>
      <c r="M252" s="38">
        <v>515</v>
      </c>
    </row>
    <row r="253" spans="1:13" s="204" customFormat="1" ht="12.75">
      <c r="A253" s="205"/>
      <c r="B253" s="225">
        <v>-5773855</v>
      </c>
      <c r="C253" s="205" t="s">
        <v>763</v>
      </c>
      <c r="D253" s="205" t="s">
        <v>773</v>
      </c>
      <c r="E253" s="205"/>
      <c r="F253" s="207"/>
      <c r="G253" s="208"/>
      <c r="H253" s="206">
        <v>25263697</v>
      </c>
      <c r="I253" s="209">
        <v>-11211.368932038835</v>
      </c>
      <c r="J253" s="210"/>
      <c r="K253" s="113">
        <v>515</v>
      </c>
      <c r="L253" s="73"/>
      <c r="M253" s="113">
        <v>515</v>
      </c>
    </row>
    <row r="254" ht="12.75">
      <c r="F254" s="105"/>
    </row>
    <row r="255" ht="12.75">
      <c r="F255" s="105"/>
    </row>
    <row r="256" ht="12.75">
      <c r="F256" s="105"/>
    </row>
    <row r="257" spans="1:13" s="217" customFormat="1" ht="12.75">
      <c r="A257" s="211"/>
      <c r="B257" s="235">
        <v>-617794</v>
      </c>
      <c r="C257" s="212" t="s">
        <v>764</v>
      </c>
      <c r="D257" s="211" t="s">
        <v>765</v>
      </c>
      <c r="E257" s="211"/>
      <c r="F257" s="213"/>
      <c r="G257" s="214"/>
      <c r="H257" s="215">
        <v>617794</v>
      </c>
      <c r="I257" s="216">
        <v>-1211.3607843137254</v>
      </c>
      <c r="M257" s="38">
        <v>510</v>
      </c>
    </row>
    <row r="258" spans="1:13" s="217" customFormat="1" ht="12.75">
      <c r="A258" s="211"/>
      <c r="B258" s="235">
        <v>400000</v>
      </c>
      <c r="C258" s="212" t="s">
        <v>764</v>
      </c>
      <c r="D258" s="211" t="s">
        <v>766</v>
      </c>
      <c r="E258" s="211"/>
      <c r="F258" s="213"/>
      <c r="G258" s="214"/>
      <c r="H258" s="215">
        <v>217794</v>
      </c>
      <c r="I258" s="216">
        <v>784.3137254901961</v>
      </c>
      <c r="M258" s="38">
        <v>510</v>
      </c>
    </row>
    <row r="259" spans="1:13" s="217" customFormat="1" ht="12.75">
      <c r="A259" s="211"/>
      <c r="B259" s="235">
        <v>217000</v>
      </c>
      <c r="C259" s="212" t="s">
        <v>764</v>
      </c>
      <c r="D259" s="211" t="s">
        <v>772</v>
      </c>
      <c r="E259" s="211"/>
      <c r="F259" s="213"/>
      <c r="G259" s="214"/>
      <c r="H259" s="215">
        <v>794</v>
      </c>
      <c r="I259" s="216">
        <v>421.3592233009709</v>
      </c>
      <c r="K259" s="217">
        <v>515</v>
      </c>
      <c r="M259" s="38">
        <v>515</v>
      </c>
    </row>
    <row r="260" spans="1:13" s="223" customFormat="1" ht="12.75">
      <c r="A260" s="218"/>
      <c r="B260" s="236">
        <v>-794</v>
      </c>
      <c r="C260" s="218" t="s">
        <v>764</v>
      </c>
      <c r="D260" s="218" t="s">
        <v>773</v>
      </c>
      <c r="E260" s="218"/>
      <c r="F260" s="220"/>
      <c r="G260" s="221"/>
      <c r="H260" s="219">
        <v>218588</v>
      </c>
      <c r="I260" s="222">
        <v>-1.5417475728155339</v>
      </c>
      <c r="K260" s="113">
        <v>515</v>
      </c>
      <c r="L260" s="73"/>
      <c r="M260" s="113">
        <v>515</v>
      </c>
    </row>
    <row r="261" spans="9:13" ht="12.75">
      <c r="I261" s="22"/>
      <c r="M261" s="2"/>
    </row>
    <row r="262" spans="9:13" ht="12.75" hidden="1">
      <c r="I262" s="22"/>
      <c r="M262" s="2"/>
    </row>
    <row r="263" spans="9:13" ht="12.75" hidden="1">
      <c r="I263" s="22">
        <v>0</v>
      </c>
      <c r="M263" s="2">
        <v>500</v>
      </c>
    </row>
    <row r="264" spans="9:13" ht="12.75" hidden="1">
      <c r="I264" s="22">
        <v>0</v>
      </c>
      <c r="M264" s="2">
        <v>500</v>
      </c>
    </row>
    <row r="265" spans="9:13" ht="12.75" hidden="1">
      <c r="I265" s="22">
        <v>0</v>
      </c>
      <c r="M265" s="2">
        <v>500</v>
      </c>
    </row>
    <row r="266" spans="8:13" ht="12.75" hidden="1">
      <c r="H266" s="6">
        <v>0</v>
      </c>
      <c r="I266" s="22">
        <v>0</v>
      </c>
      <c r="M266" s="2">
        <v>500</v>
      </c>
    </row>
    <row r="267" spans="8:13" ht="12.75" hidden="1">
      <c r="H267" s="6">
        <v>0</v>
      </c>
      <c r="I267" s="22">
        <v>0</v>
      </c>
      <c r="M267" s="2">
        <v>500</v>
      </c>
    </row>
    <row r="268" spans="8:13" ht="12.75" hidden="1">
      <c r="H268" s="6">
        <v>0</v>
      </c>
      <c r="I268" s="22">
        <v>0</v>
      </c>
      <c r="M268" s="2">
        <v>500</v>
      </c>
    </row>
    <row r="269" spans="8:13" ht="12.75" hidden="1">
      <c r="H269" s="6">
        <v>0</v>
      </c>
      <c r="I269" s="22">
        <v>0</v>
      </c>
      <c r="M269" s="2">
        <v>500</v>
      </c>
    </row>
    <row r="270" spans="8:13" ht="12.75" hidden="1">
      <c r="H270" s="6">
        <v>0</v>
      </c>
      <c r="I270" s="22">
        <v>0</v>
      </c>
      <c r="M270" s="2">
        <v>500</v>
      </c>
    </row>
    <row r="271" spans="8:13" ht="12.75" hidden="1">
      <c r="H271" s="6">
        <v>0</v>
      </c>
      <c r="I271" s="22">
        <v>0</v>
      </c>
      <c r="M271" s="2">
        <v>500</v>
      </c>
    </row>
    <row r="272" spans="8:13" ht="12.75" hidden="1">
      <c r="H272" s="6">
        <v>0</v>
      </c>
      <c r="I272" s="22">
        <v>0</v>
      </c>
      <c r="M272" s="2">
        <v>500</v>
      </c>
    </row>
    <row r="273" spans="8:13" ht="12.75" hidden="1">
      <c r="H273" s="6">
        <v>0</v>
      </c>
      <c r="I273" s="22">
        <v>0</v>
      </c>
      <c r="M273" s="2">
        <v>500</v>
      </c>
    </row>
    <row r="274" spans="8:13" ht="12.75" hidden="1">
      <c r="H274" s="6">
        <v>0</v>
      </c>
      <c r="I274" s="22">
        <v>0</v>
      </c>
      <c r="M274" s="2">
        <v>500</v>
      </c>
    </row>
    <row r="275" spans="8:13" ht="12.75" hidden="1">
      <c r="H275" s="6">
        <v>0</v>
      </c>
      <c r="I275" s="22">
        <v>0</v>
      </c>
      <c r="M275" s="2">
        <v>500</v>
      </c>
    </row>
    <row r="276" spans="8:13" ht="12.75" hidden="1">
      <c r="H276" s="6">
        <v>0</v>
      </c>
      <c r="I276" s="22">
        <v>0</v>
      </c>
      <c r="M276" s="2">
        <v>500</v>
      </c>
    </row>
    <row r="277" spans="8:13" ht="12.75" hidden="1">
      <c r="H277" s="6">
        <v>0</v>
      </c>
      <c r="I277" s="22">
        <v>0</v>
      </c>
      <c r="M277" s="2">
        <v>500</v>
      </c>
    </row>
    <row r="278" spans="8:13" ht="12.75" hidden="1">
      <c r="H278" s="6">
        <v>0</v>
      </c>
      <c r="I278" s="22">
        <v>0</v>
      </c>
      <c r="M278" s="2">
        <v>500</v>
      </c>
    </row>
    <row r="279" spans="8:13" ht="12.75" hidden="1">
      <c r="H279" s="6">
        <v>0</v>
      </c>
      <c r="I279" s="22">
        <v>0</v>
      </c>
      <c r="M279" s="2">
        <v>500</v>
      </c>
    </row>
    <row r="280" spans="8:13" ht="12.75" hidden="1">
      <c r="H280" s="6">
        <v>0</v>
      </c>
      <c r="I280" s="22">
        <v>0</v>
      </c>
      <c r="M280" s="2">
        <v>500</v>
      </c>
    </row>
    <row r="281" spans="8:13" ht="12.75" hidden="1">
      <c r="H281" s="6">
        <v>0</v>
      </c>
      <c r="I281" s="22">
        <v>0</v>
      </c>
      <c r="M281" s="2">
        <v>500</v>
      </c>
    </row>
    <row r="282" spans="8:13" ht="12.75" hidden="1">
      <c r="H282" s="6">
        <v>0</v>
      </c>
      <c r="I282" s="22">
        <v>0</v>
      </c>
      <c r="M282" s="2">
        <v>500</v>
      </c>
    </row>
    <row r="283" spans="8:13" ht="12.75" hidden="1">
      <c r="H283" s="6">
        <v>0</v>
      </c>
      <c r="I283" s="22">
        <v>0</v>
      </c>
      <c r="M283" s="2">
        <v>500</v>
      </c>
    </row>
    <row r="284" spans="8:13" ht="12.75" hidden="1">
      <c r="H284" s="6">
        <v>0</v>
      </c>
      <c r="I284" s="22">
        <v>0</v>
      </c>
      <c r="M284" s="2">
        <v>500</v>
      </c>
    </row>
    <row r="285" spans="8:13" ht="12.75" hidden="1">
      <c r="H285" s="6">
        <v>0</v>
      </c>
      <c r="I285" s="22">
        <v>0</v>
      </c>
      <c r="M285" s="2">
        <v>500</v>
      </c>
    </row>
    <row r="286" spans="8:13" ht="12.75" hidden="1">
      <c r="H286" s="6">
        <v>0</v>
      </c>
      <c r="I286" s="22">
        <v>0</v>
      </c>
      <c r="M286" s="2">
        <v>500</v>
      </c>
    </row>
    <row r="287" spans="8:13" ht="12.75" hidden="1">
      <c r="H287" s="6">
        <v>0</v>
      </c>
      <c r="I287" s="22">
        <v>0</v>
      </c>
      <c r="M287" s="2">
        <v>500</v>
      </c>
    </row>
    <row r="288" spans="8:13" ht="12.75" hidden="1">
      <c r="H288" s="6">
        <v>0</v>
      </c>
      <c r="I288" s="22">
        <v>0</v>
      </c>
      <c r="M288" s="2">
        <v>500</v>
      </c>
    </row>
    <row r="289" spans="8:13" ht="12.75" hidden="1">
      <c r="H289" s="6">
        <v>0</v>
      </c>
      <c r="I289" s="22">
        <v>0</v>
      </c>
      <c r="M289" s="2">
        <v>500</v>
      </c>
    </row>
    <row r="290" spans="8:13" ht="12.75" hidden="1">
      <c r="H290" s="6">
        <v>0</v>
      </c>
      <c r="I290" s="22">
        <v>0</v>
      </c>
      <c r="M290" s="2">
        <v>500</v>
      </c>
    </row>
    <row r="291" spans="8:13" ht="12.75" hidden="1">
      <c r="H291" s="6">
        <v>0</v>
      </c>
      <c r="I291" s="22">
        <v>0</v>
      </c>
      <c r="M291" s="2">
        <v>500</v>
      </c>
    </row>
    <row r="292" spans="8:13" ht="12.75" hidden="1">
      <c r="H292" s="6">
        <v>0</v>
      </c>
      <c r="I292" s="22">
        <v>0</v>
      </c>
      <c r="M292" s="2">
        <v>500</v>
      </c>
    </row>
    <row r="293" spans="8:13" ht="12.75" hidden="1">
      <c r="H293" s="6">
        <v>0</v>
      </c>
      <c r="I293" s="22">
        <v>0</v>
      </c>
      <c r="M293" s="2">
        <v>500</v>
      </c>
    </row>
    <row r="294" spans="8:13" ht="12.75" hidden="1">
      <c r="H294" s="6">
        <v>0</v>
      </c>
      <c r="I294" s="22">
        <v>0</v>
      </c>
      <c r="M294" s="2">
        <v>500</v>
      </c>
    </row>
    <row r="295" spans="8:13" ht="12.75" hidden="1">
      <c r="H295" s="6">
        <v>0</v>
      </c>
      <c r="I295" s="22">
        <v>0</v>
      </c>
      <c r="M295" s="2">
        <v>500</v>
      </c>
    </row>
    <row r="296" spans="8:13" ht="12.75" hidden="1">
      <c r="H296" s="6">
        <v>0</v>
      </c>
      <c r="I296" s="22">
        <v>0</v>
      </c>
      <c r="M296" s="2">
        <v>500</v>
      </c>
    </row>
    <row r="297" spans="8:13" ht="12.75" hidden="1">
      <c r="H297" s="6">
        <v>0</v>
      </c>
      <c r="I297" s="22">
        <v>0</v>
      </c>
      <c r="M297" s="2">
        <v>500</v>
      </c>
    </row>
    <row r="298" spans="8:13" ht="12.75" hidden="1">
      <c r="H298" s="6">
        <v>0</v>
      </c>
      <c r="I298" s="22">
        <v>0</v>
      </c>
      <c r="M298" s="2">
        <v>500</v>
      </c>
    </row>
    <row r="299" spans="8:13" ht="12.75" hidden="1">
      <c r="H299" s="6">
        <v>0</v>
      </c>
      <c r="I299" s="22">
        <v>0</v>
      </c>
      <c r="M299" s="2">
        <v>500</v>
      </c>
    </row>
    <row r="300" spans="8:13" ht="12.75" hidden="1">
      <c r="H300" s="6">
        <v>0</v>
      </c>
      <c r="I300" s="22">
        <v>0</v>
      </c>
      <c r="M300" s="2">
        <v>500</v>
      </c>
    </row>
    <row r="301" spans="8:13" ht="12.75" hidden="1">
      <c r="H301" s="6">
        <v>0</v>
      </c>
      <c r="I301" s="22">
        <v>0</v>
      </c>
      <c r="M301" s="2">
        <v>500</v>
      </c>
    </row>
    <row r="302" spans="8:13" ht="12.75" hidden="1">
      <c r="H302" s="6">
        <v>0</v>
      </c>
      <c r="I302" s="22">
        <v>0</v>
      </c>
      <c r="M302" s="2">
        <v>500</v>
      </c>
    </row>
    <row r="303" spans="8:13" ht="12.75" hidden="1">
      <c r="H303" s="6">
        <v>0</v>
      </c>
      <c r="I303" s="22">
        <v>0</v>
      </c>
      <c r="M303" s="2">
        <v>500</v>
      </c>
    </row>
    <row r="304" spans="8:13" ht="12.75" hidden="1">
      <c r="H304" s="6">
        <v>0</v>
      </c>
      <c r="I304" s="22">
        <v>0</v>
      </c>
      <c r="M304" s="2">
        <v>500</v>
      </c>
    </row>
    <row r="305" spans="8:13" ht="12.75" hidden="1">
      <c r="H305" s="6">
        <v>0</v>
      </c>
      <c r="I305" s="22">
        <v>0</v>
      </c>
      <c r="M305" s="2">
        <v>500</v>
      </c>
    </row>
    <row r="306" spans="8:13" ht="12.75" hidden="1">
      <c r="H306" s="6">
        <v>0</v>
      </c>
      <c r="I306" s="22">
        <v>0</v>
      </c>
      <c r="M306" s="2">
        <v>500</v>
      </c>
    </row>
    <row r="307" spans="8:13" ht="12.75" hidden="1">
      <c r="H307" s="6">
        <v>0</v>
      </c>
      <c r="I307" s="22">
        <v>0</v>
      </c>
      <c r="M307" s="2">
        <v>500</v>
      </c>
    </row>
    <row r="308" spans="8:13" ht="12.75" hidden="1">
      <c r="H308" s="6">
        <v>0</v>
      </c>
      <c r="I308" s="22">
        <v>0</v>
      </c>
      <c r="M308" s="2">
        <v>500</v>
      </c>
    </row>
    <row r="309" spans="8:13" ht="12.75" hidden="1">
      <c r="H309" s="6">
        <v>0</v>
      </c>
      <c r="I309" s="22">
        <v>0</v>
      </c>
      <c r="M309" s="2">
        <v>500</v>
      </c>
    </row>
    <row r="310" spans="8:13" ht="12.75" hidden="1">
      <c r="H310" s="6">
        <v>0</v>
      </c>
      <c r="I310" s="22">
        <v>0</v>
      </c>
      <c r="M310" s="2">
        <v>500</v>
      </c>
    </row>
    <row r="311" spans="8:13" ht="12.75" hidden="1">
      <c r="H311" s="6">
        <v>0</v>
      </c>
      <c r="I311" s="22">
        <v>0</v>
      </c>
      <c r="M311" s="2">
        <v>500</v>
      </c>
    </row>
    <row r="312" spans="8:13" ht="12.75" hidden="1">
      <c r="H312" s="6">
        <v>0</v>
      </c>
      <c r="I312" s="22">
        <v>0</v>
      </c>
      <c r="M312" s="2">
        <v>500</v>
      </c>
    </row>
    <row r="313" spans="8:13" ht="12.75" hidden="1">
      <c r="H313" s="6">
        <v>0</v>
      </c>
      <c r="I313" s="22">
        <v>0</v>
      </c>
      <c r="M313" s="2">
        <v>500</v>
      </c>
    </row>
    <row r="314" spans="8:13" ht="12.75" hidden="1">
      <c r="H314" s="6">
        <v>0</v>
      </c>
      <c r="I314" s="22">
        <v>0</v>
      </c>
      <c r="M314" s="2">
        <v>500</v>
      </c>
    </row>
    <row r="315" spans="8:13" ht="12.75" hidden="1">
      <c r="H315" s="6">
        <v>0</v>
      </c>
      <c r="I315" s="22">
        <v>0</v>
      </c>
      <c r="M315" s="2">
        <v>500</v>
      </c>
    </row>
    <row r="316" spans="8:13" ht="12.75" hidden="1">
      <c r="H316" s="6">
        <v>0</v>
      </c>
      <c r="I316" s="22">
        <v>0</v>
      </c>
      <c r="M316" s="2">
        <v>500</v>
      </c>
    </row>
    <row r="317" spans="8:13" ht="12.75" hidden="1">
      <c r="H317" s="6">
        <v>0</v>
      </c>
      <c r="I317" s="22">
        <v>0</v>
      </c>
      <c r="M317" s="2">
        <v>500</v>
      </c>
    </row>
    <row r="318" spans="8:13" ht="12.75" hidden="1">
      <c r="H318" s="6">
        <v>0</v>
      </c>
      <c r="I318" s="22">
        <v>0</v>
      </c>
      <c r="M318" s="2">
        <v>500</v>
      </c>
    </row>
    <row r="319" spans="8:13" ht="12.75" hidden="1">
      <c r="H319" s="6">
        <v>0</v>
      </c>
      <c r="I319" s="22">
        <v>0</v>
      </c>
      <c r="M319" s="2">
        <v>500</v>
      </c>
    </row>
    <row r="320" spans="8:13" ht="12.75" hidden="1">
      <c r="H320" s="6">
        <v>0</v>
      </c>
      <c r="I320" s="22">
        <v>0</v>
      </c>
      <c r="M320" s="2">
        <v>500</v>
      </c>
    </row>
    <row r="321" spans="8:13" ht="12.75" hidden="1">
      <c r="H321" s="6">
        <v>0</v>
      </c>
      <c r="I321" s="22">
        <v>0</v>
      </c>
      <c r="M321" s="2">
        <v>500</v>
      </c>
    </row>
    <row r="322" spans="8:13" ht="12.75" hidden="1">
      <c r="H322" s="6">
        <v>0</v>
      </c>
      <c r="I322" s="22">
        <v>0</v>
      </c>
      <c r="M322" s="2">
        <v>500</v>
      </c>
    </row>
    <row r="323" spans="8:13" ht="12.75" hidden="1">
      <c r="H323" s="6">
        <v>0</v>
      </c>
      <c r="I323" s="22">
        <v>0</v>
      </c>
      <c r="M323" s="2">
        <v>500</v>
      </c>
    </row>
    <row r="324" spans="8:13" ht="12.75" hidden="1">
      <c r="H324" s="6">
        <v>0</v>
      </c>
      <c r="I324" s="22">
        <v>0</v>
      </c>
      <c r="M324" s="2">
        <v>500</v>
      </c>
    </row>
    <row r="325" spans="8:13" ht="12.75" hidden="1">
      <c r="H325" s="6">
        <v>0</v>
      </c>
      <c r="I325" s="22">
        <v>0</v>
      </c>
      <c r="M325" s="2">
        <v>500</v>
      </c>
    </row>
    <row r="326" spans="8:13" ht="12.75" hidden="1">
      <c r="H326" s="6">
        <v>0</v>
      </c>
      <c r="I326" s="22">
        <v>0</v>
      </c>
      <c r="M326" s="2">
        <v>500</v>
      </c>
    </row>
    <row r="327" spans="8:13" ht="12.75" hidden="1">
      <c r="H327" s="6">
        <v>0</v>
      </c>
      <c r="I327" s="22">
        <v>0</v>
      </c>
      <c r="M327" s="2">
        <v>500</v>
      </c>
    </row>
    <row r="328" spans="8:13" ht="12.75" hidden="1">
      <c r="H328" s="6">
        <v>0</v>
      </c>
      <c r="I328" s="22">
        <v>0</v>
      </c>
      <c r="M328" s="2">
        <v>500</v>
      </c>
    </row>
    <row r="329" spans="8:13" ht="12.75" hidden="1">
      <c r="H329" s="6">
        <v>0</v>
      </c>
      <c r="I329" s="22">
        <v>0</v>
      </c>
      <c r="M329" s="2">
        <v>500</v>
      </c>
    </row>
    <row r="330" spans="8:13" ht="12.75" hidden="1">
      <c r="H330" s="6">
        <v>0</v>
      </c>
      <c r="I330" s="22">
        <v>0</v>
      </c>
      <c r="M330" s="2">
        <v>500</v>
      </c>
    </row>
    <row r="331" spans="8:13" ht="12.75" hidden="1">
      <c r="H331" s="6">
        <v>0</v>
      </c>
      <c r="I331" s="22">
        <v>0</v>
      </c>
      <c r="M331" s="2">
        <v>500</v>
      </c>
    </row>
    <row r="332" spans="8:13" ht="12.75" hidden="1">
      <c r="H332" s="6">
        <v>0</v>
      </c>
      <c r="I332" s="22">
        <v>0</v>
      </c>
      <c r="M332" s="2">
        <v>500</v>
      </c>
    </row>
    <row r="333" spans="8:13" ht="12.75" hidden="1">
      <c r="H333" s="6">
        <v>0</v>
      </c>
      <c r="I333" s="22">
        <v>0</v>
      </c>
      <c r="M333" s="2">
        <v>500</v>
      </c>
    </row>
    <row r="334" spans="8:13" ht="12.75" hidden="1">
      <c r="H334" s="6">
        <v>0</v>
      </c>
      <c r="I334" s="22">
        <v>0</v>
      </c>
      <c r="M334" s="2">
        <v>500</v>
      </c>
    </row>
    <row r="335" spans="8:13" ht="12.75" hidden="1">
      <c r="H335" s="6">
        <v>0</v>
      </c>
      <c r="I335" s="22">
        <v>0</v>
      </c>
      <c r="M335" s="2">
        <v>500</v>
      </c>
    </row>
    <row r="336" spans="8:13" ht="12.75" hidden="1">
      <c r="H336" s="6">
        <v>0</v>
      </c>
      <c r="I336" s="22">
        <v>0</v>
      </c>
      <c r="M336" s="2">
        <v>500</v>
      </c>
    </row>
    <row r="337" spans="8:13" ht="12.75" hidden="1">
      <c r="H337" s="6">
        <v>0</v>
      </c>
      <c r="I337" s="22">
        <v>0</v>
      </c>
      <c r="M337" s="2">
        <v>500</v>
      </c>
    </row>
    <row r="338" spans="8:13" ht="12.75" hidden="1">
      <c r="H338" s="6">
        <v>0</v>
      </c>
      <c r="I338" s="22">
        <v>0</v>
      </c>
      <c r="M338" s="2">
        <v>500</v>
      </c>
    </row>
    <row r="339" spans="8:13" ht="12.75" hidden="1">
      <c r="H339" s="6">
        <v>0</v>
      </c>
      <c r="I339" s="22">
        <v>0</v>
      </c>
      <c r="M339" s="2">
        <v>500</v>
      </c>
    </row>
    <row r="340" spans="8:13" ht="12.75" hidden="1">
      <c r="H340" s="6">
        <v>0</v>
      </c>
      <c r="I340" s="22">
        <v>0</v>
      </c>
      <c r="M340" s="2">
        <v>500</v>
      </c>
    </row>
    <row r="341" spans="8:13" ht="12.75" hidden="1">
      <c r="H341" s="6">
        <v>0</v>
      </c>
      <c r="I341" s="22">
        <v>0</v>
      </c>
      <c r="M341" s="2">
        <v>500</v>
      </c>
    </row>
    <row r="342" spans="8:13" ht="12.75" hidden="1">
      <c r="H342" s="6">
        <v>0</v>
      </c>
      <c r="I342" s="22">
        <v>0</v>
      </c>
      <c r="M342" s="2">
        <v>500</v>
      </c>
    </row>
    <row r="343" spans="8:13" ht="12.75" hidden="1">
      <c r="H343" s="6">
        <v>0</v>
      </c>
      <c r="I343" s="22">
        <v>0</v>
      </c>
      <c r="M343" s="2">
        <v>500</v>
      </c>
    </row>
    <row r="344" spans="8:13" ht="12.75" hidden="1">
      <c r="H344" s="6">
        <v>0</v>
      </c>
      <c r="I344" s="22">
        <v>0</v>
      </c>
      <c r="M344" s="2">
        <v>500</v>
      </c>
    </row>
    <row r="345" spans="8:13" ht="12.75" hidden="1">
      <c r="H345" s="6">
        <v>0</v>
      </c>
      <c r="I345" s="22">
        <v>0</v>
      </c>
      <c r="M345" s="2">
        <v>500</v>
      </c>
    </row>
    <row r="346" spans="8:13" ht="12.75" hidden="1">
      <c r="H346" s="6">
        <v>0</v>
      </c>
      <c r="I346" s="22">
        <v>0</v>
      </c>
      <c r="M346" s="2">
        <v>500</v>
      </c>
    </row>
    <row r="347" spans="8:13" ht="12.75" hidden="1">
      <c r="H347" s="6">
        <v>0</v>
      </c>
      <c r="I347" s="22">
        <v>0</v>
      </c>
      <c r="M347" s="2">
        <v>500</v>
      </c>
    </row>
    <row r="348" spans="8:13" ht="12.75" hidden="1">
      <c r="H348" s="6">
        <v>0</v>
      </c>
      <c r="I348" s="22">
        <v>0</v>
      </c>
      <c r="M348" s="2">
        <v>500</v>
      </c>
    </row>
    <row r="349" spans="8:13" ht="12.75" hidden="1">
      <c r="H349" s="6">
        <v>0</v>
      </c>
      <c r="I349" s="22">
        <v>0</v>
      </c>
      <c r="M349" s="2">
        <v>500</v>
      </c>
    </row>
    <row r="350" spans="8:13" ht="12.75" hidden="1">
      <c r="H350" s="6">
        <v>0</v>
      </c>
      <c r="I350" s="22">
        <v>0</v>
      </c>
      <c r="M350" s="2">
        <v>500</v>
      </c>
    </row>
    <row r="351" spans="8:13" ht="12.75" hidden="1">
      <c r="H351" s="6">
        <v>0</v>
      </c>
      <c r="I351" s="22">
        <v>0</v>
      </c>
      <c r="M351" s="2">
        <v>500</v>
      </c>
    </row>
    <row r="352" spans="8:13" ht="12.75" hidden="1">
      <c r="H352" s="6">
        <v>0</v>
      </c>
      <c r="I352" s="22">
        <v>0</v>
      </c>
      <c r="M352" s="2">
        <v>500</v>
      </c>
    </row>
    <row r="353" spans="8:13" ht="12.75" hidden="1">
      <c r="H353" s="6">
        <v>0</v>
      </c>
      <c r="I353" s="22">
        <v>0</v>
      </c>
      <c r="M353" s="2">
        <v>500</v>
      </c>
    </row>
    <row r="354" spans="8:13" ht="12.75" hidden="1">
      <c r="H354" s="6">
        <v>0</v>
      </c>
      <c r="I354" s="22">
        <v>0</v>
      </c>
      <c r="M354" s="2">
        <v>500</v>
      </c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20"/>
  <sheetViews>
    <sheetView tabSelected="1" workbookViewId="0" topLeftCell="A1">
      <pane ySplit="5" topLeftCell="BM12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5.140625" style="1" customWidth="1"/>
    <col min="2" max="2" width="11.00390625" style="39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8" customWidth="1"/>
    <col min="7" max="7" width="6.8515625" style="27" customWidth="1"/>
    <col min="8" max="8" width="10.140625" style="6" customWidth="1"/>
    <col min="9" max="9" width="9.710937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114"/>
      <c r="G1" s="9"/>
      <c r="H1" s="8"/>
      <c r="I1" s="4"/>
    </row>
    <row r="2" spans="1:9" ht="17.25" customHeight="1">
      <c r="A2" s="11"/>
      <c r="B2" s="258" t="s">
        <v>807</v>
      </c>
      <c r="C2" s="258"/>
      <c r="D2" s="258"/>
      <c r="E2" s="258"/>
      <c r="F2" s="258"/>
      <c r="G2" s="258"/>
      <c r="H2" s="258"/>
      <c r="I2" s="21"/>
    </row>
    <row r="3" spans="1:9" s="15" customFormat="1" ht="18" customHeight="1">
      <c r="A3" s="12"/>
      <c r="B3" s="231"/>
      <c r="C3" s="13"/>
      <c r="D3" s="13"/>
      <c r="E3" s="13"/>
      <c r="F3" s="115"/>
      <c r="G3" s="13"/>
      <c r="H3" s="13"/>
      <c r="I3" s="14"/>
    </row>
    <row r="4" spans="1:9" ht="15" customHeight="1">
      <c r="A4" s="11"/>
      <c r="B4" s="232" t="s">
        <v>2</v>
      </c>
      <c r="C4" s="18" t="s">
        <v>8</v>
      </c>
      <c r="D4" s="18" t="s">
        <v>3</v>
      </c>
      <c r="E4" s="18" t="s">
        <v>9</v>
      </c>
      <c r="F4" s="79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3" t="s">
        <v>707</v>
      </c>
      <c r="C5" s="23"/>
      <c r="D5" s="23"/>
      <c r="E5" s="23"/>
      <c r="F5" s="116"/>
      <c r="G5" s="26"/>
      <c r="H5" s="24">
        <v>0</v>
      </c>
      <c r="I5" s="25">
        <v>515</v>
      </c>
      <c r="K5" t="s">
        <v>10</v>
      </c>
      <c r="L5" t="s">
        <v>11</v>
      </c>
      <c r="M5" s="2">
        <v>515</v>
      </c>
    </row>
    <row r="6" spans="2:13" ht="12.75">
      <c r="B6" s="31"/>
      <c r="C6" s="12"/>
      <c r="D6" s="12"/>
      <c r="E6" s="12"/>
      <c r="F6" s="112"/>
      <c r="I6" s="22"/>
      <c r="M6" s="2">
        <v>515</v>
      </c>
    </row>
    <row r="7" spans="4:13" ht="12.75">
      <c r="D7" s="12"/>
      <c r="I7" s="22"/>
      <c r="M7" s="2">
        <v>515</v>
      </c>
    </row>
    <row r="8" spans="2:13" ht="12.75">
      <c r="B8" s="31"/>
      <c r="D8" s="12"/>
      <c r="G8" s="30"/>
      <c r="I8" s="22"/>
      <c r="M8" s="2">
        <v>515</v>
      </c>
    </row>
    <row r="9" spans="1:13" ht="12.75">
      <c r="A9" s="43"/>
      <c r="B9" s="44" t="s">
        <v>12</v>
      </c>
      <c r="C9" s="45"/>
      <c r="D9" s="45" t="s">
        <v>13</v>
      </c>
      <c r="E9" s="45" t="s">
        <v>14</v>
      </c>
      <c r="F9" s="117"/>
      <c r="G9" s="46"/>
      <c r="H9" s="44"/>
      <c r="I9" s="47" t="s">
        <v>15</v>
      </c>
      <c r="J9" s="48"/>
      <c r="K9" s="2"/>
      <c r="M9" s="2">
        <v>515</v>
      </c>
    </row>
    <row r="10" spans="1:13" s="15" customFormat="1" ht="12.75">
      <c r="A10" s="43"/>
      <c r="B10" s="44">
        <f>+B22</f>
        <v>1827455</v>
      </c>
      <c r="C10" s="49"/>
      <c r="D10" s="45" t="s">
        <v>16</v>
      </c>
      <c r="E10" s="50" t="s">
        <v>17</v>
      </c>
      <c r="F10" s="118"/>
      <c r="G10" s="51"/>
      <c r="H10" s="52">
        <f aca="true" t="shared" si="0" ref="H10:H16">H9-B10</f>
        <v>-1827455</v>
      </c>
      <c r="I10" s="53">
        <f aca="true" t="shared" si="1" ref="I10:I17">+B10/M10</f>
        <v>3548.4563106796118</v>
      </c>
      <c r="J10" s="38"/>
      <c r="K10" s="38"/>
      <c r="L10" s="38"/>
      <c r="M10" s="2">
        <v>515</v>
      </c>
    </row>
    <row r="11" spans="1:13" s="15" customFormat="1" ht="12.75">
      <c r="A11" s="43"/>
      <c r="B11" s="44">
        <f>+B993</f>
        <v>648000</v>
      </c>
      <c r="C11" s="49"/>
      <c r="D11" s="45" t="s">
        <v>18</v>
      </c>
      <c r="E11" s="50" t="s">
        <v>805</v>
      </c>
      <c r="F11" s="118"/>
      <c r="G11" s="51"/>
      <c r="H11" s="52">
        <f t="shared" si="0"/>
        <v>-2475455</v>
      </c>
      <c r="I11" s="53">
        <f t="shared" si="1"/>
        <v>1258.2524271844661</v>
      </c>
      <c r="J11" s="38"/>
      <c r="K11" s="38"/>
      <c r="L11" s="38"/>
      <c r="M11" s="2">
        <v>515</v>
      </c>
    </row>
    <row r="12" spans="1:13" s="15" customFormat="1" ht="12.75">
      <c r="A12" s="43"/>
      <c r="B12" s="44">
        <f>+B1071</f>
        <v>1514110</v>
      </c>
      <c r="C12" s="49"/>
      <c r="D12" s="45" t="s">
        <v>382</v>
      </c>
      <c r="E12" s="50" t="s">
        <v>722</v>
      </c>
      <c r="F12" s="118"/>
      <c r="G12" s="51"/>
      <c r="H12" s="52">
        <f t="shared" si="0"/>
        <v>-3989565</v>
      </c>
      <c r="I12" s="53">
        <f t="shared" si="1"/>
        <v>2940.019417475728</v>
      </c>
      <c r="J12" s="38"/>
      <c r="K12" s="38"/>
      <c r="L12" s="38"/>
      <c r="M12" s="38">
        <v>515</v>
      </c>
    </row>
    <row r="13" spans="1:13" s="15" customFormat="1" ht="12.75">
      <c r="A13" s="43"/>
      <c r="B13" s="44">
        <f>+B1393</f>
        <v>1616345</v>
      </c>
      <c r="C13" s="49"/>
      <c r="D13" s="45" t="s">
        <v>20</v>
      </c>
      <c r="E13" s="50" t="s">
        <v>723</v>
      </c>
      <c r="F13" s="118"/>
      <c r="G13" s="51"/>
      <c r="H13" s="52">
        <f t="shared" si="0"/>
        <v>-5605910</v>
      </c>
      <c r="I13" s="53">
        <f t="shared" si="1"/>
        <v>3138.5339805825242</v>
      </c>
      <c r="J13" s="38"/>
      <c r="K13" s="38"/>
      <c r="L13" s="38"/>
      <c r="M13" s="38">
        <v>515</v>
      </c>
    </row>
    <row r="14" spans="1:13" s="15" customFormat="1" ht="12.75">
      <c r="A14" s="43"/>
      <c r="B14" s="44">
        <f>+B1649</f>
        <v>172900</v>
      </c>
      <c r="C14" s="49"/>
      <c r="D14" s="45" t="s">
        <v>21</v>
      </c>
      <c r="E14" s="50" t="s">
        <v>22</v>
      </c>
      <c r="F14" s="118"/>
      <c r="G14" s="51"/>
      <c r="H14" s="52">
        <f t="shared" si="0"/>
        <v>-5778810</v>
      </c>
      <c r="I14" s="53">
        <f t="shared" si="1"/>
        <v>335.7281553398058</v>
      </c>
      <c r="J14" s="38"/>
      <c r="K14" s="38"/>
      <c r="L14" s="38"/>
      <c r="M14" s="38">
        <v>515</v>
      </c>
    </row>
    <row r="15" spans="1:13" s="15" customFormat="1" ht="12.75">
      <c r="A15" s="43"/>
      <c r="B15" s="44">
        <f>+B1691</f>
        <v>982300</v>
      </c>
      <c r="C15" s="49"/>
      <c r="D15" s="45" t="s">
        <v>23</v>
      </c>
      <c r="E15" s="49" t="s">
        <v>24</v>
      </c>
      <c r="F15" s="118"/>
      <c r="G15" s="51"/>
      <c r="H15" s="52">
        <f t="shared" si="0"/>
        <v>-6761110</v>
      </c>
      <c r="I15" s="53">
        <f t="shared" si="1"/>
        <v>1907.378640776699</v>
      </c>
      <c r="J15" s="38"/>
      <c r="K15" s="38"/>
      <c r="L15" s="38"/>
      <c r="M15" s="38">
        <v>515</v>
      </c>
    </row>
    <row r="16" spans="1:13" s="15" customFormat="1" ht="12.75">
      <c r="A16" s="43"/>
      <c r="B16" s="44">
        <f>+B1755</f>
        <v>1397320</v>
      </c>
      <c r="C16" s="49"/>
      <c r="D16" s="45" t="s">
        <v>25</v>
      </c>
      <c r="E16" s="49"/>
      <c r="F16" s="118"/>
      <c r="G16" s="51"/>
      <c r="H16" s="52">
        <f t="shared" si="0"/>
        <v>-8158430</v>
      </c>
      <c r="I16" s="53">
        <f t="shared" si="1"/>
        <v>2713.242718446602</v>
      </c>
      <c r="J16" s="38"/>
      <c r="K16" s="38"/>
      <c r="L16" s="38"/>
      <c r="M16" s="38">
        <v>515</v>
      </c>
    </row>
    <row r="17" spans="1:13" ht="12.75">
      <c r="A17" s="55"/>
      <c r="B17" s="44">
        <f>SUM(B10:B16)</f>
        <v>8158430</v>
      </c>
      <c r="C17" s="45" t="s">
        <v>724</v>
      </c>
      <c r="D17" s="49"/>
      <c r="E17" s="49"/>
      <c r="F17" s="118"/>
      <c r="G17" s="51"/>
      <c r="H17" s="52">
        <v>0</v>
      </c>
      <c r="I17" s="53">
        <f t="shared" si="1"/>
        <v>15841.611650485436</v>
      </c>
      <c r="J17" s="2"/>
      <c r="K17" s="2"/>
      <c r="L17" s="2"/>
      <c r="M17" s="2">
        <v>515</v>
      </c>
    </row>
    <row r="18" spans="6:13" ht="12.75">
      <c r="F18" s="105"/>
      <c r="I18" s="22"/>
      <c r="M18" s="2">
        <v>515</v>
      </c>
    </row>
    <row r="19" spans="1:13" s="63" customFormat="1" ht="13.5" thickBot="1">
      <c r="A19" s="56"/>
      <c r="B19" s="57">
        <f>+B22+B993+B1071+B1393+B1649+B1691+B1755</f>
        <v>8158430</v>
      </c>
      <c r="C19" s="58" t="s">
        <v>26</v>
      </c>
      <c r="D19" s="59"/>
      <c r="E19" s="59"/>
      <c r="F19" s="119"/>
      <c r="G19" s="60"/>
      <c r="H19" s="61"/>
      <c r="I19" s="62"/>
      <c r="M19" s="2">
        <v>515</v>
      </c>
    </row>
    <row r="20" spans="4:13" ht="12.75">
      <c r="D20" s="12"/>
      <c r="I20" s="22"/>
      <c r="M20" s="2">
        <v>515</v>
      </c>
    </row>
    <row r="21" spans="4:13" ht="12.75">
      <c r="D21" s="12"/>
      <c r="I21" s="22"/>
      <c r="M21" s="2">
        <v>515</v>
      </c>
    </row>
    <row r="22" spans="1:13" s="63" customFormat="1" ht="13.5" thickBot="1">
      <c r="A22" s="56"/>
      <c r="B22" s="64">
        <f>+B25+B37+B82+B132+B219+B269+B292+B318+B366+B386+B443+B498+B534+B575+B613+B643+B685+B766+B823+B873+B908+B941+B976+B988</f>
        <v>1827455</v>
      </c>
      <c r="C22" s="56"/>
      <c r="D22" s="65" t="s">
        <v>27</v>
      </c>
      <c r="E22" s="59"/>
      <c r="F22" s="119"/>
      <c r="G22" s="60"/>
      <c r="H22" s="66">
        <f>H21-B22</f>
        <v>-1827455</v>
      </c>
      <c r="I22" s="62">
        <f>+B22/M22</f>
        <v>3548.4563106796118</v>
      </c>
      <c r="M22" s="2">
        <v>515</v>
      </c>
    </row>
    <row r="23" spans="9:13" ht="12.75">
      <c r="I23" s="22"/>
      <c r="M23" s="2">
        <v>515</v>
      </c>
    </row>
    <row r="24" spans="9:13" ht="12.75">
      <c r="I24" s="22"/>
      <c r="M24" s="2">
        <v>515</v>
      </c>
    </row>
    <row r="25" spans="1:13" s="73" customFormat="1" ht="12.75">
      <c r="A25" s="11"/>
      <c r="B25" s="242">
        <f>+B28+B32</f>
        <v>4300</v>
      </c>
      <c r="C25" s="68" t="s">
        <v>28</v>
      </c>
      <c r="D25" s="69">
        <v>39846</v>
      </c>
      <c r="E25" s="68" t="s">
        <v>29</v>
      </c>
      <c r="F25" s="120" t="s">
        <v>30</v>
      </c>
      <c r="G25" s="70" t="s">
        <v>31</v>
      </c>
      <c r="H25" s="71"/>
      <c r="I25" s="72">
        <f aca="true" t="shared" si="2" ref="I25:I56">+B25/M25</f>
        <v>8.349514563106796</v>
      </c>
      <c r="J25" s="72"/>
      <c r="K25" s="72"/>
      <c r="M25" s="2">
        <v>515</v>
      </c>
    </row>
    <row r="26" spans="2:13" ht="12.75">
      <c r="B26" s="189"/>
      <c r="D26" s="12"/>
      <c r="H26" s="6">
        <f>H25-B26</f>
        <v>0</v>
      </c>
      <c r="I26" s="22">
        <f t="shared" si="2"/>
        <v>0</v>
      </c>
      <c r="M26" s="2">
        <v>515</v>
      </c>
    </row>
    <row r="27" spans="2:13" ht="12.75">
      <c r="B27" s="189">
        <v>2500</v>
      </c>
      <c r="C27" s="32" t="s">
        <v>32</v>
      </c>
      <c r="D27" s="12" t="s">
        <v>16</v>
      </c>
      <c r="E27" s="36" t="s">
        <v>33</v>
      </c>
      <c r="F27" s="78" t="s">
        <v>809</v>
      </c>
      <c r="G27" s="27" t="s">
        <v>34</v>
      </c>
      <c r="H27" s="6">
        <f>H26-B27</f>
        <v>-2500</v>
      </c>
      <c r="I27" s="22">
        <f t="shared" si="2"/>
        <v>4.854368932038835</v>
      </c>
      <c r="J27" s="35"/>
      <c r="K27" s="35" t="s">
        <v>32</v>
      </c>
      <c r="L27" s="35">
        <v>1</v>
      </c>
      <c r="M27" s="2">
        <v>515</v>
      </c>
    </row>
    <row r="28" spans="1:13" s="73" customFormat="1" ht="12.75">
      <c r="A28" s="11"/>
      <c r="B28" s="242">
        <f>SUM(B27)</f>
        <v>2500</v>
      </c>
      <c r="C28" s="11" t="s">
        <v>32</v>
      </c>
      <c r="D28" s="11"/>
      <c r="E28" s="11"/>
      <c r="F28" s="79"/>
      <c r="G28" s="18"/>
      <c r="H28" s="71">
        <v>0</v>
      </c>
      <c r="I28" s="72">
        <f t="shared" si="2"/>
        <v>4.854368932038835</v>
      </c>
      <c r="M28" s="2">
        <v>515</v>
      </c>
    </row>
    <row r="29" spans="2:13" ht="12.75">
      <c r="B29" s="189"/>
      <c r="D29" s="12"/>
      <c r="H29" s="6">
        <f>H28-B29</f>
        <v>0</v>
      </c>
      <c r="I29" s="22">
        <f t="shared" si="2"/>
        <v>0</v>
      </c>
      <c r="M29" s="2">
        <v>515</v>
      </c>
    </row>
    <row r="30" spans="2:13" ht="12.75">
      <c r="B30" s="189"/>
      <c r="D30" s="12"/>
      <c r="H30" s="6">
        <f>H29-B30</f>
        <v>0</v>
      </c>
      <c r="I30" s="22">
        <f t="shared" si="2"/>
        <v>0</v>
      </c>
      <c r="M30" s="2">
        <v>515</v>
      </c>
    </row>
    <row r="31" spans="2:13" ht="12.75">
      <c r="B31" s="161">
        <v>1800</v>
      </c>
      <c r="C31" s="12" t="s">
        <v>35</v>
      </c>
      <c r="D31" s="12" t="s">
        <v>16</v>
      </c>
      <c r="E31" s="33" t="s">
        <v>36</v>
      </c>
      <c r="F31" s="78" t="s">
        <v>37</v>
      </c>
      <c r="G31" s="34" t="s">
        <v>38</v>
      </c>
      <c r="H31" s="6">
        <f>H30-B31</f>
        <v>-1800</v>
      </c>
      <c r="I31" s="22">
        <f t="shared" si="2"/>
        <v>3.495145631067961</v>
      </c>
      <c r="K31" t="s">
        <v>33</v>
      </c>
      <c r="L31">
        <v>1</v>
      </c>
      <c r="M31" s="2">
        <v>515</v>
      </c>
    </row>
    <row r="32" spans="1:13" s="73" customFormat="1" ht="12.75">
      <c r="A32" s="11"/>
      <c r="B32" s="242">
        <f>SUM(B31)</f>
        <v>1800</v>
      </c>
      <c r="C32" s="11"/>
      <c r="D32" s="11"/>
      <c r="E32" s="11" t="s">
        <v>36</v>
      </c>
      <c r="F32" s="79"/>
      <c r="G32" s="18"/>
      <c r="H32" s="71">
        <v>0</v>
      </c>
      <c r="I32" s="72">
        <f t="shared" si="2"/>
        <v>3.495145631067961</v>
      </c>
      <c r="M32" s="2">
        <v>515</v>
      </c>
    </row>
    <row r="33" spans="2:13" ht="12.75">
      <c r="B33" s="189"/>
      <c r="D33" s="12"/>
      <c r="H33" s="6">
        <f>H32-B33</f>
        <v>0</v>
      </c>
      <c r="I33" s="22">
        <f t="shared" si="2"/>
        <v>0</v>
      </c>
      <c r="M33" s="2">
        <v>515</v>
      </c>
    </row>
    <row r="34" spans="2:13" ht="12.75">
      <c r="B34" s="189"/>
      <c r="D34" s="12"/>
      <c r="H34" s="6">
        <f>H33-B34</f>
        <v>0</v>
      </c>
      <c r="I34" s="22">
        <f t="shared" si="2"/>
        <v>0</v>
      </c>
      <c r="M34" s="2">
        <v>515</v>
      </c>
    </row>
    <row r="35" spans="2:13" ht="12.75">
      <c r="B35" s="189"/>
      <c r="D35" s="12"/>
      <c r="H35" s="6">
        <f>H34-B35</f>
        <v>0</v>
      </c>
      <c r="I35" s="22">
        <f t="shared" si="2"/>
        <v>0</v>
      </c>
      <c r="M35" s="2">
        <v>515</v>
      </c>
    </row>
    <row r="36" spans="2:13" ht="12.75">
      <c r="B36" s="189"/>
      <c r="D36" s="12"/>
      <c r="H36" s="6">
        <f>H35-B36</f>
        <v>0</v>
      </c>
      <c r="I36" s="22">
        <f t="shared" si="2"/>
        <v>0</v>
      </c>
      <c r="M36" s="2">
        <v>515</v>
      </c>
    </row>
    <row r="37" spans="1:13" s="73" customFormat="1" ht="12.75">
      <c r="A37" s="11"/>
      <c r="B37" s="242">
        <f>+B42+B54+B59+B65+B72+B77</f>
        <v>57500</v>
      </c>
      <c r="C37" s="68" t="s">
        <v>39</v>
      </c>
      <c r="D37" s="69" t="s">
        <v>776</v>
      </c>
      <c r="E37" s="68" t="s">
        <v>40</v>
      </c>
      <c r="F37" s="120" t="s">
        <v>41</v>
      </c>
      <c r="G37" s="70" t="s">
        <v>42</v>
      </c>
      <c r="H37" s="71"/>
      <c r="I37" s="72">
        <f>+B37/M37</f>
        <v>111.6504854368932</v>
      </c>
      <c r="J37" s="72"/>
      <c r="K37" s="72"/>
      <c r="M37" s="2">
        <v>515</v>
      </c>
    </row>
    <row r="38" spans="2:13" ht="12.75">
      <c r="B38" s="189"/>
      <c r="D38" s="12"/>
      <c r="H38" s="6">
        <f>H37-B38</f>
        <v>0</v>
      </c>
      <c r="I38" s="22">
        <f t="shared" si="2"/>
        <v>0</v>
      </c>
      <c r="M38" s="2">
        <v>515</v>
      </c>
    </row>
    <row r="39" spans="2:13" ht="12.75">
      <c r="B39" s="189">
        <v>2500</v>
      </c>
      <c r="C39" s="32" t="s">
        <v>32</v>
      </c>
      <c r="D39" s="12" t="s">
        <v>16</v>
      </c>
      <c r="E39" s="1" t="s">
        <v>33</v>
      </c>
      <c r="F39" s="78" t="s">
        <v>810</v>
      </c>
      <c r="G39" s="27" t="s">
        <v>43</v>
      </c>
      <c r="H39" s="6">
        <f>H38-B39</f>
        <v>-2500</v>
      </c>
      <c r="I39" s="22">
        <f t="shared" si="2"/>
        <v>4.854368932038835</v>
      </c>
      <c r="J39" t="s">
        <v>775</v>
      </c>
      <c r="K39" t="s">
        <v>32</v>
      </c>
      <c r="L39">
        <v>2</v>
      </c>
      <c r="M39" s="2">
        <v>515</v>
      </c>
    </row>
    <row r="40" spans="2:13" ht="12.75">
      <c r="B40" s="189">
        <v>2500</v>
      </c>
      <c r="C40" s="32" t="s">
        <v>32</v>
      </c>
      <c r="D40" s="12" t="s">
        <v>16</v>
      </c>
      <c r="E40" s="1" t="s">
        <v>33</v>
      </c>
      <c r="F40" s="78" t="s">
        <v>811</v>
      </c>
      <c r="G40" s="27" t="s">
        <v>44</v>
      </c>
      <c r="H40" s="6">
        <f>H39-B40</f>
        <v>-5000</v>
      </c>
      <c r="I40" s="22">
        <f t="shared" si="2"/>
        <v>4.854368932038835</v>
      </c>
      <c r="K40" t="s">
        <v>32</v>
      </c>
      <c r="L40">
        <v>2</v>
      </c>
      <c r="M40" s="2">
        <v>515</v>
      </c>
    </row>
    <row r="41" spans="2:13" ht="12.75">
      <c r="B41" s="189">
        <v>2500</v>
      </c>
      <c r="C41" s="32" t="s">
        <v>32</v>
      </c>
      <c r="D41" s="12" t="s">
        <v>16</v>
      </c>
      <c r="E41" s="1" t="s">
        <v>33</v>
      </c>
      <c r="F41" s="78" t="s">
        <v>812</v>
      </c>
      <c r="G41" s="27" t="s">
        <v>54</v>
      </c>
      <c r="H41" s="6">
        <f>H40-B41</f>
        <v>-7500</v>
      </c>
      <c r="I41" s="22">
        <f>+B41/M41</f>
        <v>4.854368932038835</v>
      </c>
      <c r="K41" t="s">
        <v>32</v>
      </c>
      <c r="L41">
        <v>2</v>
      </c>
      <c r="M41" s="2">
        <v>515</v>
      </c>
    </row>
    <row r="42" spans="1:13" s="73" customFormat="1" ht="12.75">
      <c r="A42" s="11"/>
      <c r="B42" s="242">
        <f>SUM(B39:B41)</f>
        <v>7500</v>
      </c>
      <c r="C42" s="11" t="s">
        <v>32</v>
      </c>
      <c r="D42" s="11"/>
      <c r="E42" s="11"/>
      <c r="F42" s="79"/>
      <c r="G42" s="18"/>
      <c r="H42" s="71">
        <v>0</v>
      </c>
      <c r="I42" s="72">
        <f t="shared" si="2"/>
        <v>14.563106796116505</v>
      </c>
      <c r="M42" s="2">
        <v>515</v>
      </c>
    </row>
    <row r="43" spans="2:13" ht="12.75">
      <c r="B43" s="189"/>
      <c r="D43" s="12"/>
      <c r="H43" s="6">
        <f aca="true" t="shared" si="3" ref="H43:H53">H42-B43</f>
        <v>0</v>
      </c>
      <c r="I43" s="22">
        <f t="shared" si="2"/>
        <v>0</v>
      </c>
      <c r="M43" s="2">
        <v>515</v>
      </c>
    </row>
    <row r="44" spans="2:13" ht="12.75">
      <c r="B44" s="189"/>
      <c r="D44" s="12"/>
      <c r="H44" s="6">
        <f t="shared" si="3"/>
        <v>0</v>
      </c>
      <c r="I44" s="22">
        <f t="shared" si="2"/>
        <v>0</v>
      </c>
      <c r="M44" s="2">
        <v>515</v>
      </c>
    </row>
    <row r="45" spans="2:13" ht="12.75">
      <c r="B45" s="189">
        <v>5000</v>
      </c>
      <c r="C45" s="1" t="s">
        <v>45</v>
      </c>
      <c r="D45" s="12" t="s">
        <v>16</v>
      </c>
      <c r="E45" s="1" t="s">
        <v>46</v>
      </c>
      <c r="F45" s="78" t="s">
        <v>47</v>
      </c>
      <c r="G45" s="27" t="s">
        <v>48</v>
      </c>
      <c r="H45" s="6">
        <f t="shared" si="3"/>
        <v>-5000</v>
      </c>
      <c r="I45" s="22">
        <f t="shared" si="2"/>
        <v>9.70873786407767</v>
      </c>
      <c r="K45" t="s">
        <v>33</v>
      </c>
      <c r="L45">
        <v>2</v>
      </c>
      <c r="M45" s="2">
        <v>515</v>
      </c>
    </row>
    <row r="46" spans="1:13" ht="12.75">
      <c r="A46" s="12"/>
      <c r="B46" s="161">
        <v>5000</v>
      </c>
      <c r="C46" s="12" t="s">
        <v>49</v>
      </c>
      <c r="D46" s="12" t="s">
        <v>16</v>
      </c>
      <c r="E46" s="12" t="s">
        <v>46</v>
      </c>
      <c r="F46" s="112" t="s">
        <v>50</v>
      </c>
      <c r="G46" s="29" t="s">
        <v>43</v>
      </c>
      <c r="H46" s="6">
        <f t="shared" si="3"/>
        <v>-10000</v>
      </c>
      <c r="I46" s="74">
        <f t="shared" si="2"/>
        <v>9.70873786407767</v>
      </c>
      <c r="J46" s="15"/>
      <c r="K46" s="15" t="s">
        <v>33</v>
      </c>
      <c r="L46">
        <v>2</v>
      </c>
      <c r="M46" s="2">
        <v>515</v>
      </c>
    </row>
    <row r="47" spans="2:13" ht="12.75">
      <c r="B47" s="189">
        <v>500</v>
      </c>
      <c r="C47" s="1" t="s">
        <v>51</v>
      </c>
      <c r="D47" s="12" t="s">
        <v>16</v>
      </c>
      <c r="E47" s="1" t="s">
        <v>46</v>
      </c>
      <c r="F47" s="112" t="s">
        <v>50</v>
      </c>
      <c r="G47" s="27" t="s">
        <v>44</v>
      </c>
      <c r="H47" s="6">
        <f t="shared" si="3"/>
        <v>-10500</v>
      </c>
      <c r="I47" s="22">
        <f t="shared" si="2"/>
        <v>0.970873786407767</v>
      </c>
      <c r="K47" t="s">
        <v>33</v>
      </c>
      <c r="L47">
        <v>2</v>
      </c>
      <c r="M47" s="2">
        <v>515</v>
      </c>
    </row>
    <row r="48" spans="2:13" ht="12.75">
      <c r="B48" s="189">
        <v>500</v>
      </c>
      <c r="C48" s="1" t="s">
        <v>52</v>
      </c>
      <c r="D48" s="12" t="s">
        <v>16</v>
      </c>
      <c r="E48" s="1" t="s">
        <v>46</v>
      </c>
      <c r="F48" s="112" t="s">
        <v>50</v>
      </c>
      <c r="G48" s="27" t="s">
        <v>44</v>
      </c>
      <c r="H48" s="6">
        <f t="shared" si="3"/>
        <v>-11000</v>
      </c>
      <c r="I48" s="22">
        <f t="shared" si="2"/>
        <v>0.970873786407767</v>
      </c>
      <c r="K48" t="s">
        <v>33</v>
      </c>
      <c r="L48">
        <v>2</v>
      </c>
      <c r="M48" s="2">
        <v>515</v>
      </c>
    </row>
    <row r="49" spans="1:13" ht="12.75">
      <c r="A49" s="40"/>
      <c r="B49" s="161">
        <v>700</v>
      </c>
      <c r="C49" s="32" t="s">
        <v>53</v>
      </c>
      <c r="D49" s="12" t="s">
        <v>16</v>
      </c>
      <c r="E49" s="1" t="s">
        <v>46</v>
      </c>
      <c r="F49" s="78" t="s">
        <v>50</v>
      </c>
      <c r="G49" s="34" t="s">
        <v>54</v>
      </c>
      <c r="H49" s="6">
        <f t="shared" si="3"/>
        <v>-11700</v>
      </c>
      <c r="I49" s="22">
        <f t="shared" si="2"/>
        <v>1.3592233009708738</v>
      </c>
      <c r="J49" s="41"/>
      <c r="K49" t="s">
        <v>33</v>
      </c>
      <c r="L49">
        <v>2</v>
      </c>
      <c r="M49" s="2">
        <v>515</v>
      </c>
    </row>
    <row r="50" spans="2:13" ht="12.75">
      <c r="B50" s="189">
        <v>700</v>
      </c>
      <c r="C50" s="1" t="s">
        <v>55</v>
      </c>
      <c r="D50" s="12" t="s">
        <v>16</v>
      </c>
      <c r="E50" s="1" t="s">
        <v>46</v>
      </c>
      <c r="F50" s="78" t="s">
        <v>50</v>
      </c>
      <c r="G50" s="27" t="s">
        <v>54</v>
      </c>
      <c r="H50" s="6">
        <f t="shared" si="3"/>
        <v>-12400</v>
      </c>
      <c r="I50" s="22">
        <f t="shared" si="2"/>
        <v>1.3592233009708738</v>
      </c>
      <c r="K50" t="s">
        <v>33</v>
      </c>
      <c r="L50">
        <v>2</v>
      </c>
      <c r="M50" s="2">
        <v>515</v>
      </c>
    </row>
    <row r="51" spans="1:13" ht="12.75">
      <c r="A51" s="12"/>
      <c r="B51" s="161">
        <v>5000</v>
      </c>
      <c r="C51" s="12" t="s">
        <v>56</v>
      </c>
      <c r="D51" s="12" t="s">
        <v>16</v>
      </c>
      <c r="E51" s="12" t="s">
        <v>46</v>
      </c>
      <c r="F51" s="112" t="s">
        <v>50</v>
      </c>
      <c r="G51" s="29" t="s">
        <v>54</v>
      </c>
      <c r="H51" s="6">
        <f t="shared" si="3"/>
        <v>-17400</v>
      </c>
      <c r="I51" s="74">
        <f t="shared" si="2"/>
        <v>9.70873786407767</v>
      </c>
      <c r="J51" s="15"/>
      <c r="K51" s="15" t="s">
        <v>33</v>
      </c>
      <c r="L51">
        <v>2</v>
      </c>
      <c r="M51" s="2">
        <v>515</v>
      </c>
    </row>
    <row r="52" spans="1:13" ht="12.75">
      <c r="A52" s="12"/>
      <c r="B52" s="161">
        <v>2000</v>
      </c>
      <c r="C52" s="12" t="s">
        <v>57</v>
      </c>
      <c r="D52" s="12" t="s">
        <v>16</v>
      </c>
      <c r="E52" s="12" t="s">
        <v>46</v>
      </c>
      <c r="F52" s="112" t="s">
        <v>58</v>
      </c>
      <c r="G52" s="29" t="s">
        <v>54</v>
      </c>
      <c r="H52" s="6">
        <f t="shared" si="3"/>
        <v>-19400</v>
      </c>
      <c r="I52" s="74">
        <f t="shared" si="2"/>
        <v>3.883495145631068</v>
      </c>
      <c r="J52" s="15"/>
      <c r="K52" s="15" t="s">
        <v>33</v>
      </c>
      <c r="L52">
        <v>2</v>
      </c>
      <c r="M52" s="2">
        <v>515</v>
      </c>
    </row>
    <row r="53" spans="1:13" ht="12.75">
      <c r="A53" s="12"/>
      <c r="B53" s="161">
        <v>3000</v>
      </c>
      <c r="C53" s="12" t="s">
        <v>59</v>
      </c>
      <c r="D53" s="12" t="s">
        <v>16</v>
      </c>
      <c r="E53" s="12" t="s">
        <v>46</v>
      </c>
      <c r="F53" s="112" t="s">
        <v>60</v>
      </c>
      <c r="G53" s="29" t="s">
        <v>61</v>
      </c>
      <c r="H53" s="6">
        <f t="shared" si="3"/>
        <v>-22400</v>
      </c>
      <c r="I53" s="74">
        <f t="shared" si="2"/>
        <v>5.825242718446602</v>
      </c>
      <c r="J53" s="15"/>
      <c r="K53" s="15" t="s">
        <v>33</v>
      </c>
      <c r="L53">
        <v>2</v>
      </c>
      <c r="M53" s="2">
        <v>515</v>
      </c>
    </row>
    <row r="54" spans="1:13" s="73" customFormat="1" ht="12.75">
      <c r="A54" s="11"/>
      <c r="B54" s="242">
        <f>SUM(B45:B53)</f>
        <v>22400</v>
      </c>
      <c r="C54" s="11" t="s">
        <v>740</v>
      </c>
      <c r="D54" s="11"/>
      <c r="E54" s="11"/>
      <c r="F54" s="79"/>
      <c r="G54" s="18"/>
      <c r="H54" s="71">
        <v>0</v>
      </c>
      <c r="I54" s="72">
        <f t="shared" si="2"/>
        <v>43.49514563106796</v>
      </c>
      <c r="M54" s="2">
        <v>515</v>
      </c>
    </row>
    <row r="55" spans="2:13" ht="12.75">
      <c r="B55" s="189"/>
      <c r="D55" s="12"/>
      <c r="H55" s="6">
        <f>H54-B55</f>
        <v>0</v>
      </c>
      <c r="I55" s="22">
        <f t="shared" si="2"/>
        <v>0</v>
      </c>
      <c r="M55" s="2">
        <v>515</v>
      </c>
    </row>
    <row r="56" spans="2:13" ht="12.75">
      <c r="B56" s="189"/>
      <c r="D56" s="12"/>
      <c r="H56" s="6">
        <f>H55-B56</f>
        <v>0</v>
      </c>
      <c r="I56" s="22">
        <f t="shared" si="2"/>
        <v>0</v>
      </c>
      <c r="M56" s="2">
        <v>515</v>
      </c>
    </row>
    <row r="57" spans="2:13" ht="12.75">
      <c r="B57" s="189">
        <v>1000</v>
      </c>
      <c r="C57" s="1" t="s">
        <v>35</v>
      </c>
      <c r="D57" s="12" t="s">
        <v>16</v>
      </c>
      <c r="E57" s="1" t="s">
        <v>36</v>
      </c>
      <c r="F57" s="112" t="s">
        <v>50</v>
      </c>
      <c r="G57" s="27" t="s">
        <v>44</v>
      </c>
      <c r="H57" s="6">
        <f>H56-B57</f>
        <v>-1000</v>
      </c>
      <c r="I57" s="22">
        <v>2</v>
      </c>
      <c r="K57" t="s">
        <v>33</v>
      </c>
      <c r="L57">
        <v>2</v>
      </c>
      <c r="M57" s="2">
        <v>515</v>
      </c>
    </row>
    <row r="58" spans="2:13" ht="12.75">
      <c r="B58" s="189">
        <v>600</v>
      </c>
      <c r="C58" s="1" t="s">
        <v>35</v>
      </c>
      <c r="D58" s="12" t="s">
        <v>16</v>
      </c>
      <c r="E58" s="1" t="s">
        <v>36</v>
      </c>
      <c r="F58" s="78" t="s">
        <v>50</v>
      </c>
      <c r="G58" s="27" t="s">
        <v>54</v>
      </c>
      <c r="H58" s="6">
        <f>H57-B58</f>
        <v>-1600</v>
      </c>
      <c r="I58" s="22">
        <v>1.2</v>
      </c>
      <c r="K58" t="s">
        <v>33</v>
      </c>
      <c r="L58">
        <v>2</v>
      </c>
      <c r="M58" s="2">
        <v>515</v>
      </c>
    </row>
    <row r="59" spans="1:13" s="73" customFormat="1" ht="12.75">
      <c r="A59" s="11"/>
      <c r="B59" s="242">
        <f>SUM(B57:B58)</f>
        <v>1600</v>
      </c>
      <c r="C59" s="11"/>
      <c r="D59" s="11"/>
      <c r="E59" s="11" t="s">
        <v>36</v>
      </c>
      <c r="F59" s="79"/>
      <c r="G59" s="18"/>
      <c r="H59" s="71">
        <v>0</v>
      </c>
      <c r="I59" s="72">
        <f aca="true" t="shared" si="4" ref="I59:I72">+B59/M59</f>
        <v>3.1067961165048543</v>
      </c>
      <c r="M59" s="2">
        <v>515</v>
      </c>
    </row>
    <row r="60" spans="2:13" ht="12.75">
      <c r="B60" s="189"/>
      <c r="D60" s="12"/>
      <c r="H60" s="6">
        <f>H59-B60</f>
        <v>0</v>
      </c>
      <c r="I60" s="22">
        <f t="shared" si="4"/>
        <v>0</v>
      </c>
      <c r="M60" s="2">
        <v>515</v>
      </c>
    </row>
    <row r="61" spans="1:13" s="41" customFormat="1" ht="12.75">
      <c r="A61" s="40"/>
      <c r="B61" s="243"/>
      <c r="C61" s="42"/>
      <c r="D61" s="33"/>
      <c r="E61" s="40"/>
      <c r="F61" s="121"/>
      <c r="G61" s="34"/>
      <c r="H61" s="6">
        <f>H60-B61</f>
        <v>0</v>
      </c>
      <c r="I61" s="22">
        <f t="shared" si="4"/>
        <v>0</v>
      </c>
      <c r="M61" s="2">
        <v>515</v>
      </c>
    </row>
    <row r="62" spans="1:13" ht="12.75">
      <c r="A62" s="12"/>
      <c r="B62" s="161">
        <v>5000</v>
      </c>
      <c r="C62" s="12" t="s">
        <v>62</v>
      </c>
      <c r="D62" s="12" t="s">
        <v>16</v>
      </c>
      <c r="E62" s="12" t="s">
        <v>46</v>
      </c>
      <c r="F62" s="112" t="s">
        <v>63</v>
      </c>
      <c r="G62" s="29" t="s">
        <v>48</v>
      </c>
      <c r="H62" s="6">
        <f>H61-B62</f>
        <v>-5000</v>
      </c>
      <c r="I62" s="22">
        <f t="shared" si="4"/>
        <v>9.70873786407767</v>
      </c>
      <c r="J62" s="15"/>
      <c r="K62" s="15" t="s">
        <v>33</v>
      </c>
      <c r="L62">
        <v>2</v>
      </c>
      <c r="M62" s="2">
        <v>515</v>
      </c>
    </row>
    <row r="63" spans="2:13" ht="12.75">
      <c r="B63" s="189">
        <v>5000</v>
      </c>
      <c r="C63" s="1" t="s">
        <v>62</v>
      </c>
      <c r="D63" s="12" t="s">
        <v>16</v>
      </c>
      <c r="E63" s="1" t="s">
        <v>46</v>
      </c>
      <c r="F63" s="112" t="s">
        <v>50</v>
      </c>
      <c r="G63" s="27" t="s">
        <v>43</v>
      </c>
      <c r="H63" s="6">
        <f>H62-B63</f>
        <v>-10000</v>
      </c>
      <c r="I63" s="22">
        <f t="shared" si="4"/>
        <v>9.70873786407767</v>
      </c>
      <c r="K63" t="s">
        <v>64</v>
      </c>
      <c r="L63">
        <v>2</v>
      </c>
      <c r="M63" s="2">
        <v>515</v>
      </c>
    </row>
    <row r="64" spans="2:13" ht="12.75">
      <c r="B64" s="189">
        <v>5000</v>
      </c>
      <c r="C64" s="1" t="s">
        <v>62</v>
      </c>
      <c r="D64" s="12" t="s">
        <v>16</v>
      </c>
      <c r="E64" s="1" t="s">
        <v>46</v>
      </c>
      <c r="F64" s="112" t="s">
        <v>50</v>
      </c>
      <c r="G64" s="27" t="s">
        <v>44</v>
      </c>
      <c r="H64" s="6">
        <f>H63-B64</f>
        <v>-15000</v>
      </c>
      <c r="I64" s="22">
        <f t="shared" si="4"/>
        <v>9.70873786407767</v>
      </c>
      <c r="K64" t="s">
        <v>33</v>
      </c>
      <c r="L64">
        <v>2</v>
      </c>
      <c r="M64" s="2">
        <v>515</v>
      </c>
    </row>
    <row r="65" spans="1:13" s="73" customFormat="1" ht="12.75">
      <c r="A65" s="11"/>
      <c r="B65" s="242">
        <f>SUM(B62:B64)</f>
        <v>15000</v>
      </c>
      <c r="C65" s="11" t="s">
        <v>62</v>
      </c>
      <c r="D65" s="11"/>
      <c r="E65" s="11"/>
      <c r="F65" s="79"/>
      <c r="G65" s="18"/>
      <c r="H65" s="71">
        <v>0</v>
      </c>
      <c r="I65" s="72">
        <f t="shared" si="4"/>
        <v>29.12621359223301</v>
      </c>
      <c r="M65" s="2">
        <v>515</v>
      </c>
    </row>
    <row r="66" spans="2:13" ht="12.75">
      <c r="B66" s="189"/>
      <c r="D66" s="12"/>
      <c r="H66" s="6">
        <f aca="true" t="shared" si="5" ref="H66:H71">H65-B66</f>
        <v>0</v>
      </c>
      <c r="I66" s="22">
        <f t="shared" si="4"/>
        <v>0</v>
      </c>
      <c r="M66" s="2">
        <v>515</v>
      </c>
    </row>
    <row r="67" spans="2:13" ht="12.75">
      <c r="B67" s="189"/>
      <c r="D67" s="12"/>
      <c r="H67" s="6">
        <f t="shared" si="5"/>
        <v>0</v>
      </c>
      <c r="I67" s="22">
        <f t="shared" si="4"/>
        <v>0</v>
      </c>
      <c r="J67" t="s">
        <v>65</v>
      </c>
      <c r="M67" s="2">
        <v>515</v>
      </c>
    </row>
    <row r="68" spans="2:13" ht="12.75">
      <c r="B68" s="189">
        <v>2000</v>
      </c>
      <c r="C68" s="1" t="s">
        <v>66</v>
      </c>
      <c r="D68" s="12" t="s">
        <v>16</v>
      </c>
      <c r="E68" s="1" t="s">
        <v>46</v>
      </c>
      <c r="F68" s="78" t="s">
        <v>50</v>
      </c>
      <c r="G68" s="27" t="s">
        <v>48</v>
      </c>
      <c r="H68" s="6">
        <f>H67-B68</f>
        <v>-2000</v>
      </c>
      <c r="I68" s="22">
        <f>+B68/M68</f>
        <v>3.883495145631068</v>
      </c>
      <c r="K68" t="s">
        <v>33</v>
      </c>
      <c r="L68">
        <v>2</v>
      </c>
      <c r="M68" s="2">
        <v>515</v>
      </c>
    </row>
    <row r="69" spans="2:13" ht="12.75">
      <c r="B69" s="189">
        <v>2000</v>
      </c>
      <c r="C69" s="1" t="s">
        <v>66</v>
      </c>
      <c r="D69" s="12" t="s">
        <v>16</v>
      </c>
      <c r="E69" s="1" t="s">
        <v>46</v>
      </c>
      <c r="F69" s="112" t="s">
        <v>50</v>
      </c>
      <c r="G69" s="27" t="s">
        <v>43</v>
      </c>
      <c r="H69" s="6">
        <f t="shared" si="5"/>
        <v>-4000</v>
      </c>
      <c r="I69" s="22">
        <f t="shared" si="4"/>
        <v>3.883495145631068</v>
      </c>
      <c r="K69" t="s">
        <v>33</v>
      </c>
      <c r="L69">
        <v>2</v>
      </c>
      <c r="M69" s="2">
        <v>515</v>
      </c>
    </row>
    <row r="70" spans="2:13" ht="12.75">
      <c r="B70" s="189">
        <v>2000</v>
      </c>
      <c r="C70" s="1" t="s">
        <v>66</v>
      </c>
      <c r="D70" s="12" t="s">
        <v>16</v>
      </c>
      <c r="E70" s="1" t="s">
        <v>46</v>
      </c>
      <c r="F70" s="112" t="s">
        <v>50</v>
      </c>
      <c r="G70" s="27" t="s">
        <v>44</v>
      </c>
      <c r="H70" s="6">
        <f t="shared" si="5"/>
        <v>-6000</v>
      </c>
      <c r="I70" s="22">
        <f t="shared" si="4"/>
        <v>3.883495145631068</v>
      </c>
      <c r="K70" t="s">
        <v>33</v>
      </c>
      <c r="L70">
        <v>2</v>
      </c>
      <c r="M70" s="2">
        <v>515</v>
      </c>
    </row>
    <row r="71" spans="2:13" ht="12.75">
      <c r="B71" s="189">
        <v>2000</v>
      </c>
      <c r="C71" s="1" t="s">
        <v>66</v>
      </c>
      <c r="D71" s="12" t="s">
        <v>16</v>
      </c>
      <c r="E71" s="1" t="s">
        <v>46</v>
      </c>
      <c r="F71" s="78" t="s">
        <v>50</v>
      </c>
      <c r="G71" s="27" t="s">
        <v>54</v>
      </c>
      <c r="H71" s="6">
        <f t="shared" si="5"/>
        <v>-8000</v>
      </c>
      <c r="I71" s="22">
        <f>+B71/M71</f>
        <v>3.883495145631068</v>
      </c>
      <c r="K71" t="s">
        <v>33</v>
      </c>
      <c r="L71">
        <v>2</v>
      </c>
      <c r="M71" s="2">
        <v>515</v>
      </c>
    </row>
    <row r="72" spans="1:13" s="73" customFormat="1" ht="12.75">
      <c r="A72" s="11"/>
      <c r="B72" s="242">
        <f>SUM(B68:B71)</f>
        <v>8000</v>
      </c>
      <c r="C72" s="11" t="s">
        <v>66</v>
      </c>
      <c r="D72" s="11"/>
      <c r="E72" s="11"/>
      <c r="F72" s="79"/>
      <c r="G72" s="18"/>
      <c r="H72" s="71">
        <v>0</v>
      </c>
      <c r="I72" s="72">
        <f t="shared" si="4"/>
        <v>15.533980582524272</v>
      </c>
      <c r="M72" s="2">
        <v>515</v>
      </c>
    </row>
    <row r="73" spans="2:13" ht="12.75">
      <c r="B73" s="189"/>
      <c r="H73" s="6">
        <f>H72-B73</f>
        <v>0</v>
      </c>
      <c r="I73" s="22">
        <f>+B73/M73</f>
        <v>0</v>
      </c>
      <c r="M73" s="2">
        <v>515</v>
      </c>
    </row>
    <row r="74" spans="2:13" ht="12.75">
      <c r="B74" s="189"/>
      <c r="H74" s="6">
        <f>H73-B74</f>
        <v>0</v>
      </c>
      <c r="I74" s="22">
        <f>+B74/M74</f>
        <v>0</v>
      </c>
      <c r="M74" s="2">
        <v>515</v>
      </c>
    </row>
    <row r="75" spans="2:13" ht="12.75">
      <c r="B75" s="189">
        <v>1500</v>
      </c>
      <c r="C75" s="1" t="s">
        <v>67</v>
      </c>
      <c r="D75" s="12" t="s">
        <v>16</v>
      </c>
      <c r="E75" s="1" t="s">
        <v>68</v>
      </c>
      <c r="F75" s="112" t="s">
        <v>50</v>
      </c>
      <c r="G75" s="27" t="s">
        <v>44</v>
      </c>
      <c r="H75" s="6">
        <f>H74-B75</f>
        <v>-1500</v>
      </c>
      <c r="I75" s="22">
        <f>+B75/M75</f>
        <v>2.912621359223301</v>
      </c>
      <c r="K75" t="s">
        <v>33</v>
      </c>
      <c r="L75">
        <v>2</v>
      </c>
      <c r="M75" s="2">
        <v>515</v>
      </c>
    </row>
    <row r="76" spans="2:13" ht="12.75">
      <c r="B76" s="189">
        <v>1500</v>
      </c>
      <c r="C76" s="1" t="s">
        <v>67</v>
      </c>
      <c r="D76" s="12" t="s">
        <v>16</v>
      </c>
      <c r="E76" s="1" t="s">
        <v>68</v>
      </c>
      <c r="F76" s="78" t="s">
        <v>50</v>
      </c>
      <c r="G76" s="27" t="s">
        <v>54</v>
      </c>
      <c r="H76" s="6">
        <f>H75-B76</f>
        <v>-3000</v>
      </c>
      <c r="I76" s="22">
        <f>+B76/M76</f>
        <v>2.912621359223301</v>
      </c>
      <c r="K76" t="s">
        <v>33</v>
      </c>
      <c r="L76">
        <v>2</v>
      </c>
      <c r="M76" s="2">
        <v>515</v>
      </c>
    </row>
    <row r="77" spans="1:13" s="73" customFormat="1" ht="12.75">
      <c r="A77" s="11"/>
      <c r="B77" s="242">
        <f>SUM(B75:B76)</f>
        <v>3000</v>
      </c>
      <c r="C77" s="11"/>
      <c r="D77" s="11"/>
      <c r="E77" s="11" t="s">
        <v>68</v>
      </c>
      <c r="F77" s="79"/>
      <c r="G77" s="18"/>
      <c r="H77" s="71">
        <v>0</v>
      </c>
      <c r="I77" s="72">
        <f aca="true" t="shared" si="6" ref="I77:I131">+B77/M77</f>
        <v>5.825242718446602</v>
      </c>
      <c r="M77" s="2">
        <v>515</v>
      </c>
    </row>
    <row r="78" spans="2:13" ht="12.75">
      <c r="B78" s="189"/>
      <c r="H78" s="6">
        <f>H77-B78</f>
        <v>0</v>
      </c>
      <c r="I78" s="22">
        <f t="shared" si="6"/>
        <v>0</v>
      </c>
      <c r="M78" s="2">
        <v>515</v>
      </c>
    </row>
    <row r="79" spans="2:13" ht="12.75">
      <c r="B79" s="189"/>
      <c r="H79" s="6">
        <f>H78-B79</f>
        <v>0</v>
      </c>
      <c r="I79" s="22">
        <f>+B79/M79</f>
        <v>0</v>
      </c>
      <c r="M79" s="2">
        <v>515</v>
      </c>
    </row>
    <row r="80" spans="2:13" ht="12.75">
      <c r="B80" s="189"/>
      <c r="H80" s="6">
        <f>H79-B80</f>
        <v>0</v>
      </c>
      <c r="I80" s="22">
        <f t="shared" si="6"/>
        <v>0</v>
      </c>
      <c r="M80" s="2">
        <v>515</v>
      </c>
    </row>
    <row r="81" spans="2:13" ht="12.75">
      <c r="B81" s="189"/>
      <c r="H81" s="6">
        <f>H80-B81</f>
        <v>0</v>
      </c>
      <c r="I81" s="22">
        <f t="shared" si="6"/>
        <v>0</v>
      </c>
      <c r="M81" s="2">
        <v>515</v>
      </c>
    </row>
    <row r="82" spans="1:13" s="73" customFormat="1" ht="12.75">
      <c r="A82" s="11"/>
      <c r="B82" s="242">
        <f>+B88+B100+B108+B114+B122+B127</f>
        <v>59300</v>
      </c>
      <c r="C82" s="68" t="s">
        <v>69</v>
      </c>
      <c r="D82" s="69" t="s">
        <v>70</v>
      </c>
      <c r="E82" s="68" t="s">
        <v>29</v>
      </c>
      <c r="F82" s="120" t="s">
        <v>71</v>
      </c>
      <c r="G82" s="70" t="s">
        <v>72</v>
      </c>
      <c r="H82" s="71"/>
      <c r="I82" s="72">
        <f t="shared" si="6"/>
        <v>115.14563106796116</v>
      </c>
      <c r="J82" s="72"/>
      <c r="K82" s="72"/>
      <c r="M82" s="2">
        <v>515</v>
      </c>
    </row>
    <row r="83" spans="2:13" ht="12.75">
      <c r="B83" s="189"/>
      <c r="H83" s="6">
        <f>H82-B83</f>
        <v>0</v>
      </c>
      <c r="I83" s="22">
        <f t="shared" si="6"/>
        <v>0</v>
      </c>
      <c r="M83" s="2">
        <v>515</v>
      </c>
    </row>
    <row r="84" spans="2:13" ht="12.75">
      <c r="B84" s="189">
        <v>3000</v>
      </c>
      <c r="C84" s="32" t="s">
        <v>32</v>
      </c>
      <c r="D84" s="12" t="s">
        <v>16</v>
      </c>
      <c r="E84" s="1" t="s">
        <v>73</v>
      </c>
      <c r="F84" s="78" t="s">
        <v>813</v>
      </c>
      <c r="G84" s="27" t="s">
        <v>34</v>
      </c>
      <c r="H84" s="6">
        <f>H83-B84</f>
        <v>-3000</v>
      </c>
      <c r="I84" s="22">
        <f t="shared" si="6"/>
        <v>5.825242718446602</v>
      </c>
      <c r="K84" t="s">
        <v>32</v>
      </c>
      <c r="L84">
        <v>3</v>
      </c>
      <c r="M84" s="2">
        <v>515</v>
      </c>
    </row>
    <row r="85" spans="2:13" ht="12.75">
      <c r="B85" s="189">
        <v>3000</v>
      </c>
      <c r="C85" s="32" t="s">
        <v>32</v>
      </c>
      <c r="D85" s="12" t="s">
        <v>16</v>
      </c>
      <c r="E85" s="1" t="s">
        <v>73</v>
      </c>
      <c r="F85" s="78" t="s">
        <v>814</v>
      </c>
      <c r="G85" s="27" t="s">
        <v>43</v>
      </c>
      <c r="H85" s="6">
        <f>H84-B85</f>
        <v>-6000</v>
      </c>
      <c r="I85" s="22">
        <f t="shared" si="6"/>
        <v>5.825242718446602</v>
      </c>
      <c r="K85" t="s">
        <v>32</v>
      </c>
      <c r="L85">
        <v>3</v>
      </c>
      <c r="M85" s="2">
        <v>515</v>
      </c>
    </row>
    <row r="86" spans="2:13" ht="12.75">
      <c r="B86" s="189">
        <v>3000</v>
      </c>
      <c r="C86" s="32" t="s">
        <v>32</v>
      </c>
      <c r="D86" s="12" t="s">
        <v>16</v>
      </c>
      <c r="E86" s="1" t="s">
        <v>73</v>
      </c>
      <c r="F86" s="78" t="s">
        <v>815</v>
      </c>
      <c r="G86" s="27" t="s">
        <v>44</v>
      </c>
      <c r="H86" s="6">
        <f>H85-B86</f>
        <v>-9000</v>
      </c>
      <c r="I86" s="22">
        <f t="shared" si="6"/>
        <v>5.825242718446602</v>
      </c>
      <c r="J86" t="s">
        <v>64</v>
      </c>
      <c r="K86" t="s">
        <v>32</v>
      </c>
      <c r="L86">
        <v>3</v>
      </c>
      <c r="M86" s="2">
        <v>515</v>
      </c>
    </row>
    <row r="87" spans="2:13" ht="12.75">
      <c r="B87" s="189">
        <v>3000</v>
      </c>
      <c r="C87" s="32" t="s">
        <v>32</v>
      </c>
      <c r="D87" s="12" t="s">
        <v>16</v>
      </c>
      <c r="E87" s="1" t="s">
        <v>73</v>
      </c>
      <c r="F87" s="78" t="s">
        <v>816</v>
      </c>
      <c r="G87" s="27" t="s">
        <v>54</v>
      </c>
      <c r="H87" s="6">
        <f>H86-B87</f>
        <v>-12000</v>
      </c>
      <c r="I87" s="22">
        <f t="shared" si="6"/>
        <v>5.825242718446602</v>
      </c>
      <c r="K87" t="s">
        <v>32</v>
      </c>
      <c r="L87">
        <v>3</v>
      </c>
      <c r="M87" s="2">
        <v>515</v>
      </c>
    </row>
    <row r="88" spans="1:13" s="73" customFormat="1" ht="12.75">
      <c r="A88" s="11"/>
      <c r="B88" s="242">
        <f>SUM(B84:B87)</f>
        <v>12000</v>
      </c>
      <c r="C88" s="11" t="s">
        <v>32</v>
      </c>
      <c r="D88" s="11"/>
      <c r="E88" s="11"/>
      <c r="F88" s="79"/>
      <c r="G88" s="18"/>
      <c r="H88" s="71">
        <v>0</v>
      </c>
      <c r="I88" s="72">
        <f t="shared" si="6"/>
        <v>23.300970873786408</v>
      </c>
      <c r="M88" s="2">
        <v>515</v>
      </c>
    </row>
    <row r="89" spans="2:13" ht="12.75">
      <c r="B89" s="189"/>
      <c r="H89" s="6">
        <f aca="true" t="shared" si="7" ref="H89:H99">H88-B89</f>
        <v>0</v>
      </c>
      <c r="I89" s="22">
        <f t="shared" si="6"/>
        <v>0</v>
      </c>
      <c r="M89" s="2">
        <v>515</v>
      </c>
    </row>
    <row r="90" spans="2:13" ht="12.75">
      <c r="B90" s="189"/>
      <c r="H90" s="6">
        <f t="shared" si="7"/>
        <v>0</v>
      </c>
      <c r="I90" s="22">
        <f t="shared" si="6"/>
        <v>0</v>
      </c>
      <c r="M90" s="2">
        <v>515</v>
      </c>
    </row>
    <row r="91" spans="2:13" ht="12.75">
      <c r="B91" s="161">
        <v>700</v>
      </c>
      <c r="C91" s="1" t="s">
        <v>74</v>
      </c>
      <c r="D91" s="12" t="s">
        <v>16</v>
      </c>
      <c r="E91" s="1" t="s">
        <v>46</v>
      </c>
      <c r="F91" s="78" t="s">
        <v>75</v>
      </c>
      <c r="G91" s="30" t="s">
        <v>34</v>
      </c>
      <c r="H91" s="6">
        <f t="shared" si="7"/>
        <v>-700</v>
      </c>
      <c r="I91" s="22">
        <f t="shared" si="6"/>
        <v>1.3592233009708738</v>
      </c>
      <c r="K91" t="s">
        <v>73</v>
      </c>
      <c r="L91">
        <v>3</v>
      </c>
      <c r="M91" s="2">
        <v>515</v>
      </c>
    </row>
    <row r="92" spans="2:13" ht="12.75">
      <c r="B92" s="161">
        <v>3500</v>
      </c>
      <c r="C92" s="32" t="s">
        <v>76</v>
      </c>
      <c r="D92" s="12" t="s">
        <v>16</v>
      </c>
      <c r="E92" s="32" t="s">
        <v>46</v>
      </c>
      <c r="F92" s="78" t="s">
        <v>75</v>
      </c>
      <c r="G92" s="30" t="s">
        <v>34</v>
      </c>
      <c r="H92" s="6">
        <f t="shared" si="7"/>
        <v>-4200</v>
      </c>
      <c r="I92" s="22">
        <f t="shared" si="6"/>
        <v>6.796116504854369</v>
      </c>
      <c r="K92" t="s">
        <v>73</v>
      </c>
      <c r="L92">
        <v>3</v>
      </c>
      <c r="M92" s="2">
        <v>515</v>
      </c>
    </row>
    <row r="93" spans="2:13" ht="12.75">
      <c r="B93" s="189">
        <v>1500</v>
      </c>
      <c r="C93" s="12" t="s">
        <v>77</v>
      </c>
      <c r="D93" s="12" t="s">
        <v>16</v>
      </c>
      <c r="E93" s="1" t="s">
        <v>46</v>
      </c>
      <c r="F93" s="78" t="s">
        <v>78</v>
      </c>
      <c r="G93" s="27" t="s">
        <v>48</v>
      </c>
      <c r="H93" s="6">
        <f t="shared" si="7"/>
        <v>-5700</v>
      </c>
      <c r="I93" s="22">
        <f t="shared" si="6"/>
        <v>2.912621359223301</v>
      </c>
      <c r="K93" t="s">
        <v>73</v>
      </c>
      <c r="L93">
        <v>3</v>
      </c>
      <c r="M93" s="2">
        <v>515</v>
      </c>
    </row>
    <row r="94" spans="2:13" ht="12.75">
      <c r="B94" s="189">
        <v>1500</v>
      </c>
      <c r="C94" s="1" t="s">
        <v>79</v>
      </c>
      <c r="D94" s="12" t="s">
        <v>16</v>
      </c>
      <c r="E94" s="1" t="s">
        <v>46</v>
      </c>
      <c r="F94" s="78" t="s">
        <v>75</v>
      </c>
      <c r="G94" s="27" t="s">
        <v>80</v>
      </c>
      <c r="H94" s="6">
        <f t="shared" si="7"/>
        <v>-7200</v>
      </c>
      <c r="I94" s="22">
        <f t="shared" si="6"/>
        <v>2.912621359223301</v>
      </c>
      <c r="K94" t="s">
        <v>73</v>
      </c>
      <c r="L94">
        <v>3</v>
      </c>
      <c r="M94" s="2">
        <v>515</v>
      </c>
    </row>
    <row r="95" spans="2:13" ht="12.75">
      <c r="B95" s="189">
        <v>1500</v>
      </c>
      <c r="C95" s="1" t="s">
        <v>81</v>
      </c>
      <c r="D95" s="12" t="s">
        <v>16</v>
      </c>
      <c r="E95" s="1" t="s">
        <v>46</v>
      </c>
      <c r="F95" s="78" t="s">
        <v>75</v>
      </c>
      <c r="G95" s="27" t="s">
        <v>43</v>
      </c>
      <c r="H95" s="6">
        <f t="shared" si="7"/>
        <v>-8700</v>
      </c>
      <c r="I95" s="22">
        <f t="shared" si="6"/>
        <v>2.912621359223301</v>
      </c>
      <c r="K95" t="s">
        <v>73</v>
      </c>
      <c r="L95">
        <v>3</v>
      </c>
      <c r="M95" s="2">
        <v>515</v>
      </c>
    </row>
    <row r="96" spans="2:13" ht="12.75">
      <c r="B96" s="189">
        <v>1000</v>
      </c>
      <c r="C96" s="1" t="s">
        <v>82</v>
      </c>
      <c r="D96" s="12" t="s">
        <v>16</v>
      </c>
      <c r="E96" s="1" t="s">
        <v>46</v>
      </c>
      <c r="F96" s="78" t="s">
        <v>75</v>
      </c>
      <c r="G96" s="27" t="s">
        <v>44</v>
      </c>
      <c r="H96" s="6">
        <f t="shared" si="7"/>
        <v>-9700</v>
      </c>
      <c r="I96" s="22">
        <f t="shared" si="6"/>
        <v>1.941747572815534</v>
      </c>
      <c r="K96" t="s">
        <v>73</v>
      </c>
      <c r="L96">
        <v>3</v>
      </c>
      <c r="M96" s="2">
        <v>515</v>
      </c>
    </row>
    <row r="97" spans="2:13" ht="12.75">
      <c r="B97" s="189">
        <v>1000</v>
      </c>
      <c r="C97" s="1" t="s">
        <v>732</v>
      </c>
      <c r="D97" s="12" t="s">
        <v>16</v>
      </c>
      <c r="E97" s="1" t="s">
        <v>46</v>
      </c>
      <c r="F97" s="78" t="s">
        <v>75</v>
      </c>
      <c r="G97" s="27" t="s">
        <v>44</v>
      </c>
      <c r="H97" s="6">
        <f t="shared" si="7"/>
        <v>-10700</v>
      </c>
      <c r="I97" s="22">
        <f t="shared" si="6"/>
        <v>1.941747572815534</v>
      </c>
      <c r="K97" t="s">
        <v>73</v>
      </c>
      <c r="L97">
        <v>3</v>
      </c>
      <c r="M97" s="2">
        <v>515</v>
      </c>
    </row>
    <row r="98" spans="1:13" ht="12.75">
      <c r="A98" s="12"/>
      <c r="B98" s="161">
        <v>2500</v>
      </c>
      <c r="C98" s="12" t="s">
        <v>83</v>
      </c>
      <c r="D98" s="12" t="s">
        <v>16</v>
      </c>
      <c r="E98" s="12" t="s">
        <v>46</v>
      </c>
      <c r="F98" s="112" t="s">
        <v>84</v>
      </c>
      <c r="G98" s="29" t="s">
        <v>54</v>
      </c>
      <c r="H98" s="6">
        <f t="shared" si="7"/>
        <v>-13200</v>
      </c>
      <c r="I98" s="22">
        <f t="shared" si="6"/>
        <v>4.854368932038835</v>
      </c>
      <c r="J98" s="15"/>
      <c r="K98" s="15" t="s">
        <v>73</v>
      </c>
      <c r="L98" s="15">
        <v>3</v>
      </c>
      <c r="M98" s="2">
        <v>515</v>
      </c>
    </row>
    <row r="99" spans="2:13" ht="12.75">
      <c r="B99" s="189">
        <v>700</v>
      </c>
      <c r="C99" s="1" t="s">
        <v>85</v>
      </c>
      <c r="D99" s="12" t="s">
        <v>16</v>
      </c>
      <c r="E99" s="1" t="s">
        <v>46</v>
      </c>
      <c r="F99" s="78" t="s">
        <v>75</v>
      </c>
      <c r="G99" s="27" t="s">
        <v>54</v>
      </c>
      <c r="H99" s="6">
        <f t="shared" si="7"/>
        <v>-13900</v>
      </c>
      <c r="I99" s="22">
        <f t="shared" si="6"/>
        <v>1.3592233009708738</v>
      </c>
      <c r="K99" t="s">
        <v>73</v>
      </c>
      <c r="L99">
        <v>3</v>
      </c>
      <c r="M99" s="2">
        <v>515</v>
      </c>
    </row>
    <row r="100" spans="1:13" s="73" customFormat="1" ht="12.75">
      <c r="A100" s="11"/>
      <c r="B100" s="242">
        <f>SUM(B91:B99)</f>
        <v>13900</v>
      </c>
      <c r="C100" s="11" t="s">
        <v>740</v>
      </c>
      <c r="D100" s="11"/>
      <c r="E100" s="11"/>
      <c r="F100" s="79"/>
      <c r="G100" s="18"/>
      <c r="H100" s="71">
        <v>0</v>
      </c>
      <c r="I100" s="72">
        <f t="shared" si="6"/>
        <v>26.990291262135923</v>
      </c>
      <c r="M100" s="2">
        <v>515</v>
      </c>
    </row>
    <row r="101" spans="2:13" ht="12.75">
      <c r="B101" s="189"/>
      <c r="H101" s="6">
        <f aca="true" t="shared" si="8" ref="H101:H107">H100-B101</f>
        <v>0</v>
      </c>
      <c r="I101" s="22">
        <f t="shared" si="6"/>
        <v>0</v>
      </c>
      <c r="M101" s="2">
        <v>515</v>
      </c>
    </row>
    <row r="102" spans="2:13" ht="12.75">
      <c r="B102" s="244"/>
      <c r="H102" s="6">
        <f t="shared" si="8"/>
        <v>0</v>
      </c>
      <c r="I102" s="22">
        <f t="shared" si="6"/>
        <v>0</v>
      </c>
      <c r="M102" s="2">
        <v>515</v>
      </c>
    </row>
    <row r="103" spans="2:13" ht="12.75">
      <c r="B103" s="161">
        <v>1500</v>
      </c>
      <c r="C103" s="12" t="s">
        <v>35</v>
      </c>
      <c r="D103" s="12" t="s">
        <v>16</v>
      </c>
      <c r="E103" s="12" t="s">
        <v>86</v>
      </c>
      <c r="F103" s="78" t="s">
        <v>75</v>
      </c>
      <c r="G103" s="29" t="s">
        <v>34</v>
      </c>
      <c r="H103" s="6">
        <f t="shared" si="8"/>
        <v>-1500</v>
      </c>
      <c r="I103" s="22">
        <f>+B103/M103</f>
        <v>2.912621359223301</v>
      </c>
      <c r="K103" t="s">
        <v>73</v>
      </c>
      <c r="L103">
        <v>3</v>
      </c>
      <c r="M103" s="2">
        <v>515</v>
      </c>
    </row>
    <row r="104" spans="2:13" ht="12.75">
      <c r="B104" s="189">
        <v>1000</v>
      </c>
      <c r="C104" s="1" t="s">
        <v>35</v>
      </c>
      <c r="D104" s="12" t="s">
        <v>16</v>
      </c>
      <c r="E104" s="1" t="s">
        <v>86</v>
      </c>
      <c r="F104" s="78" t="s">
        <v>75</v>
      </c>
      <c r="G104" s="27" t="s">
        <v>48</v>
      </c>
      <c r="H104" s="6">
        <f t="shared" si="8"/>
        <v>-2500</v>
      </c>
      <c r="I104" s="22">
        <f t="shared" si="6"/>
        <v>1.941747572815534</v>
      </c>
      <c r="K104" t="s">
        <v>73</v>
      </c>
      <c r="L104">
        <v>3</v>
      </c>
      <c r="M104" s="2">
        <v>515</v>
      </c>
    </row>
    <row r="105" spans="2:13" ht="12.75">
      <c r="B105" s="189">
        <v>1600</v>
      </c>
      <c r="C105" s="1" t="s">
        <v>35</v>
      </c>
      <c r="D105" s="12" t="s">
        <v>16</v>
      </c>
      <c r="E105" s="1" t="s">
        <v>86</v>
      </c>
      <c r="F105" s="78" t="s">
        <v>75</v>
      </c>
      <c r="G105" s="27" t="s">
        <v>43</v>
      </c>
      <c r="H105" s="6">
        <f t="shared" si="8"/>
        <v>-4100</v>
      </c>
      <c r="I105" s="22">
        <f t="shared" si="6"/>
        <v>3.1067961165048543</v>
      </c>
      <c r="K105" t="s">
        <v>73</v>
      </c>
      <c r="L105">
        <v>3</v>
      </c>
      <c r="M105" s="2">
        <v>515</v>
      </c>
    </row>
    <row r="106" spans="2:13" ht="12.75">
      <c r="B106" s="189">
        <v>1300</v>
      </c>
      <c r="C106" s="1" t="s">
        <v>35</v>
      </c>
      <c r="D106" s="12" t="s">
        <v>16</v>
      </c>
      <c r="E106" s="1" t="s">
        <v>86</v>
      </c>
      <c r="F106" s="78" t="s">
        <v>75</v>
      </c>
      <c r="G106" s="27" t="s">
        <v>44</v>
      </c>
      <c r="H106" s="6">
        <f t="shared" si="8"/>
        <v>-5400</v>
      </c>
      <c r="I106" s="22">
        <f t="shared" si="6"/>
        <v>2.5242718446601944</v>
      </c>
      <c r="K106" t="s">
        <v>73</v>
      </c>
      <c r="L106">
        <v>3</v>
      </c>
      <c r="M106" s="2">
        <v>515</v>
      </c>
    </row>
    <row r="107" spans="2:13" ht="12.75">
      <c r="B107" s="189">
        <v>1000</v>
      </c>
      <c r="C107" s="1" t="s">
        <v>35</v>
      </c>
      <c r="D107" s="12" t="s">
        <v>16</v>
      </c>
      <c r="E107" s="1" t="s">
        <v>86</v>
      </c>
      <c r="F107" s="78" t="s">
        <v>75</v>
      </c>
      <c r="G107" s="27" t="s">
        <v>54</v>
      </c>
      <c r="H107" s="6">
        <f t="shared" si="8"/>
        <v>-6400</v>
      </c>
      <c r="I107" s="22">
        <f t="shared" si="6"/>
        <v>1.941747572815534</v>
      </c>
      <c r="K107" t="s">
        <v>73</v>
      </c>
      <c r="L107">
        <v>3</v>
      </c>
      <c r="M107" s="2">
        <v>515</v>
      </c>
    </row>
    <row r="108" spans="1:13" s="73" customFormat="1" ht="12.75">
      <c r="A108" s="11"/>
      <c r="B108" s="242">
        <f>SUM(B103:B107)</f>
        <v>6400</v>
      </c>
      <c r="C108" s="11"/>
      <c r="D108" s="11"/>
      <c r="E108" s="11" t="s">
        <v>36</v>
      </c>
      <c r="F108" s="79"/>
      <c r="G108" s="18"/>
      <c r="H108" s="71">
        <v>0</v>
      </c>
      <c r="I108" s="72">
        <f t="shared" si="6"/>
        <v>12.427184466019417</v>
      </c>
      <c r="M108" s="2">
        <v>515</v>
      </c>
    </row>
    <row r="109" spans="2:13" ht="12.75">
      <c r="B109" s="189"/>
      <c r="H109" s="6">
        <f>H108-B109</f>
        <v>0</v>
      </c>
      <c r="I109" s="22">
        <f t="shared" si="6"/>
        <v>0</v>
      </c>
      <c r="M109" s="2">
        <v>515</v>
      </c>
    </row>
    <row r="110" spans="2:13" ht="12.75">
      <c r="B110" s="189"/>
      <c r="H110" s="6">
        <f>H109-B110</f>
        <v>0</v>
      </c>
      <c r="I110" s="22">
        <f t="shared" si="6"/>
        <v>0</v>
      </c>
      <c r="J110" s="15"/>
      <c r="M110" s="2">
        <v>515</v>
      </c>
    </row>
    <row r="111" spans="2:13" ht="12.75">
      <c r="B111" s="189">
        <v>5000</v>
      </c>
      <c r="C111" s="1" t="s">
        <v>62</v>
      </c>
      <c r="D111" s="12" t="s">
        <v>16</v>
      </c>
      <c r="E111" s="1" t="s">
        <v>46</v>
      </c>
      <c r="F111" s="78" t="s">
        <v>87</v>
      </c>
      <c r="G111" s="27" t="s">
        <v>48</v>
      </c>
      <c r="H111" s="6">
        <f>H110-B111</f>
        <v>-5000</v>
      </c>
      <c r="I111" s="22">
        <f t="shared" si="6"/>
        <v>9.70873786407767</v>
      </c>
      <c r="K111" t="s">
        <v>73</v>
      </c>
      <c r="L111">
        <v>3</v>
      </c>
      <c r="M111" s="2">
        <v>515</v>
      </c>
    </row>
    <row r="112" spans="2:13" ht="12.75">
      <c r="B112" s="189">
        <v>5000</v>
      </c>
      <c r="C112" s="1" t="s">
        <v>62</v>
      </c>
      <c r="D112" s="12" t="s">
        <v>16</v>
      </c>
      <c r="E112" s="1" t="s">
        <v>46</v>
      </c>
      <c r="F112" s="78" t="s">
        <v>87</v>
      </c>
      <c r="G112" s="27" t="s">
        <v>43</v>
      </c>
      <c r="H112" s="6">
        <f>H111-B112</f>
        <v>-10000</v>
      </c>
      <c r="I112" s="22">
        <f t="shared" si="6"/>
        <v>9.70873786407767</v>
      </c>
      <c r="K112" t="s">
        <v>73</v>
      </c>
      <c r="L112">
        <v>3</v>
      </c>
      <c r="M112" s="2">
        <v>515</v>
      </c>
    </row>
    <row r="113" spans="2:13" ht="12.75">
      <c r="B113" s="189">
        <v>5000</v>
      </c>
      <c r="C113" s="1" t="s">
        <v>62</v>
      </c>
      <c r="D113" s="12" t="s">
        <v>16</v>
      </c>
      <c r="E113" s="1" t="s">
        <v>46</v>
      </c>
      <c r="F113" s="78" t="s">
        <v>87</v>
      </c>
      <c r="G113" s="29" t="s">
        <v>44</v>
      </c>
      <c r="H113" s="6">
        <f>H112-B113</f>
        <v>-15000</v>
      </c>
      <c r="I113" s="22">
        <f t="shared" si="6"/>
        <v>9.70873786407767</v>
      </c>
      <c r="K113" t="s">
        <v>73</v>
      </c>
      <c r="L113">
        <v>3</v>
      </c>
      <c r="M113" s="2">
        <v>515</v>
      </c>
    </row>
    <row r="114" spans="1:13" s="73" customFormat="1" ht="12.75">
      <c r="A114" s="11"/>
      <c r="B114" s="242">
        <f>SUM(B111:B113)</f>
        <v>15000</v>
      </c>
      <c r="C114" s="11" t="s">
        <v>62</v>
      </c>
      <c r="D114" s="11"/>
      <c r="E114" s="11"/>
      <c r="F114" s="79"/>
      <c r="G114" s="18"/>
      <c r="H114" s="71">
        <v>0</v>
      </c>
      <c r="I114" s="72">
        <f t="shared" si="6"/>
        <v>29.12621359223301</v>
      </c>
      <c r="M114" s="2">
        <v>515</v>
      </c>
    </row>
    <row r="115" spans="2:13" ht="12.75">
      <c r="B115" s="189"/>
      <c r="H115" s="6">
        <f aca="true" t="shared" si="9" ref="H115:H121">H114-B115</f>
        <v>0</v>
      </c>
      <c r="I115" s="22">
        <f t="shared" si="6"/>
        <v>0</v>
      </c>
      <c r="M115" s="2">
        <v>515</v>
      </c>
    </row>
    <row r="116" spans="2:13" ht="12.75">
      <c r="B116" s="189"/>
      <c r="H116" s="6">
        <f t="shared" si="9"/>
        <v>0</v>
      </c>
      <c r="I116" s="22">
        <f t="shared" si="6"/>
        <v>0</v>
      </c>
      <c r="M116" s="2">
        <v>515</v>
      </c>
    </row>
    <row r="117" spans="1:13" ht="12.75">
      <c r="A117" s="12"/>
      <c r="B117" s="161">
        <v>2000</v>
      </c>
      <c r="C117" s="12" t="s">
        <v>66</v>
      </c>
      <c r="D117" s="12" t="s">
        <v>16</v>
      </c>
      <c r="E117" s="12" t="s">
        <v>46</v>
      </c>
      <c r="F117" s="78" t="s">
        <v>75</v>
      </c>
      <c r="G117" s="29" t="s">
        <v>34</v>
      </c>
      <c r="H117" s="6">
        <f t="shared" si="9"/>
        <v>-2000</v>
      </c>
      <c r="I117" s="22">
        <f t="shared" si="6"/>
        <v>3.883495145631068</v>
      </c>
      <c r="J117" s="15"/>
      <c r="K117" t="s">
        <v>73</v>
      </c>
      <c r="L117">
        <v>3</v>
      </c>
      <c r="M117" s="2">
        <v>515</v>
      </c>
    </row>
    <row r="118" spans="2:13" ht="12.75">
      <c r="B118" s="189">
        <v>2000</v>
      </c>
      <c r="C118" s="36" t="s">
        <v>66</v>
      </c>
      <c r="D118" s="12" t="s">
        <v>16</v>
      </c>
      <c r="E118" s="36" t="s">
        <v>46</v>
      </c>
      <c r="F118" s="78" t="s">
        <v>75</v>
      </c>
      <c r="G118" s="27" t="s">
        <v>48</v>
      </c>
      <c r="H118" s="6">
        <f t="shared" si="9"/>
        <v>-4000</v>
      </c>
      <c r="I118" s="22">
        <f t="shared" si="6"/>
        <v>3.883495145631068</v>
      </c>
      <c r="J118" s="35"/>
      <c r="K118" t="s">
        <v>73</v>
      </c>
      <c r="L118">
        <v>3</v>
      </c>
      <c r="M118" s="2">
        <v>515</v>
      </c>
    </row>
    <row r="119" spans="2:13" ht="12.75">
      <c r="B119" s="189">
        <v>2000</v>
      </c>
      <c r="C119" s="1" t="s">
        <v>66</v>
      </c>
      <c r="D119" s="12" t="s">
        <v>16</v>
      </c>
      <c r="E119" s="1" t="s">
        <v>46</v>
      </c>
      <c r="F119" s="78" t="s">
        <v>75</v>
      </c>
      <c r="G119" s="27" t="s">
        <v>43</v>
      </c>
      <c r="H119" s="6">
        <f t="shared" si="9"/>
        <v>-6000</v>
      </c>
      <c r="I119" s="22">
        <f t="shared" si="6"/>
        <v>3.883495145631068</v>
      </c>
      <c r="K119" t="s">
        <v>73</v>
      </c>
      <c r="L119">
        <v>3</v>
      </c>
      <c r="M119" s="2">
        <v>515</v>
      </c>
    </row>
    <row r="120" spans="2:13" ht="12.75">
      <c r="B120" s="189">
        <v>2000</v>
      </c>
      <c r="C120" s="1" t="s">
        <v>66</v>
      </c>
      <c r="D120" s="12" t="s">
        <v>16</v>
      </c>
      <c r="E120" s="1" t="s">
        <v>46</v>
      </c>
      <c r="F120" s="78" t="s">
        <v>75</v>
      </c>
      <c r="G120" s="27" t="s">
        <v>44</v>
      </c>
      <c r="H120" s="6">
        <f t="shared" si="9"/>
        <v>-8000</v>
      </c>
      <c r="I120" s="22">
        <f t="shared" si="6"/>
        <v>3.883495145631068</v>
      </c>
      <c r="K120" t="s">
        <v>73</v>
      </c>
      <c r="L120">
        <v>3</v>
      </c>
      <c r="M120" s="2">
        <v>515</v>
      </c>
    </row>
    <row r="121" spans="2:13" ht="12.75">
      <c r="B121" s="189">
        <v>2000</v>
      </c>
      <c r="C121" s="1" t="s">
        <v>66</v>
      </c>
      <c r="D121" s="12" t="s">
        <v>16</v>
      </c>
      <c r="E121" s="1" t="s">
        <v>46</v>
      </c>
      <c r="F121" s="78" t="s">
        <v>75</v>
      </c>
      <c r="G121" s="27" t="s">
        <v>54</v>
      </c>
      <c r="H121" s="6">
        <f t="shared" si="9"/>
        <v>-10000</v>
      </c>
      <c r="I121" s="22">
        <f t="shared" si="6"/>
        <v>3.883495145631068</v>
      </c>
      <c r="K121" t="s">
        <v>73</v>
      </c>
      <c r="L121">
        <v>3</v>
      </c>
      <c r="M121" s="2">
        <v>515</v>
      </c>
    </row>
    <row r="122" spans="1:13" s="73" customFormat="1" ht="12.75">
      <c r="A122" s="11"/>
      <c r="B122" s="242">
        <f>SUM(B117:B121)</f>
        <v>10000</v>
      </c>
      <c r="C122" s="11" t="s">
        <v>66</v>
      </c>
      <c r="D122" s="11"/>
      <c r="E122" s="11"/>
      <c r="F122" s="79"/>
      <c r="G122" s="18"/>
      <c r="H122" s="71">
        <v>0</v>
      </c>
      <c r="I122" s="72">
        <f t="shared" si="6"/>
        <v>19.41747572815534</v>
      </c>
      <c r="M122" s="2">
        <v>515</v>
      </c>
    </row>
    <row r="123" spans="2:13" ht="12.75">
      <c r="B123" s="189"/>
      <c r="H123" s="6">
        <f>H122-B123</f>
        <v>0</v>
      </c>
      <c r="I123" s="22">
        <f t="shared" si="6"/>
        <v>0</v>
      </c>
      <c r="M123" s="2">
        <v>515</v>
      </c>
    </row>
    <row r="124" spans="2:13" ht="12.75">
      <c r="B124" s="245"/>
      <c r="H124" s="6">
        <f>H123-B124</f>
        <v>0</v>
      </c>
      <c r="I124" s="22">
        <f t="shared" si="6"/>
        <v>0</v>
      </c>
      <c r="M124" s="2">
        <v>515</v>
      </c>
    </row>
    <row r="125" spans="2:13" ht="12.75">
      <c r="B125" s="189">
        <v>1000</v>
      </c>
      <c r="C125" s="1" t="s">
        <v>67</v>
      </c>
      <c r="D125" s="12" t="s">
        <v>16</v>
      </c>
      <c r="E125" s="1" t="s">
        <v>68</v>
      </c>
      <c r="F125" s="78" t="s">
        <v>75</v>
      </c>
      <c r="G125" s="27" t="s">
        <v>43</v>
      </c>
      <c r="H125" s="6">
        <f>H124-B125</f>
        <v>-1000</v>
      </c>
      <c r="I125" s="22">
        <f>+B125/M125</f>
        <v>1.941747572815534</v>
      </c>
      <c r="K125" t="s">
        <v>73</v>
      </c>
      <c r="L125">
        <v>3</v>
      </c>
      <c r="M125" s="2">
        <v>515</v>
      </c>
    </row>
    <row r="126" spans="2:13" ht="12.75">
      <c r="B126" s="189">
        <v>1000</v>
      </c>
      <c r="C126" s="1" t="s">
        <v>67</v>
      </c>
      <c r="D126" s="12" t="s">
        <v>16</v>
      </c>
      <c r="E126" s="1" t="s">
        <v>68</v>
      </c>
      <c r="F126" s="78" t="s">
        <v>75</v>
      </c>
      <c r="G126" s="27" t="s">
        <v>44</v>
      </c>
      <c r="H126" s="6">
        <f>H125-B126</f>
        <v>-2000</v>
      </c>
      <c r="I126" s="22">
        <f t="shared" si="6"/>
        <v>1.941747572815534</v>
      </c>
      <c r="K126" t="s">
        <v>73</v>
      </c>
      <c r="L126">
        <v>3</v>
      </c>
      <c r="M126" s="2">
        <v>515</v>
      </c>
    </row>
    <row r="127" spans="1:13" s="73" customFormat="1" ht="12.75">
      <c r="A127" s="11"/>
      <c r="B127" s="242">
        <f>SUM(B125:B126)</f>
        <v>2000</v>
      </c>
      <c r="C127" s="11"/>
      <c r="D127" s="11"/>
      <c r="E127" s="11" t="s">
        <v>68</v>
      </c>
      <c r="F127" s="79"/>
      <c r="G127" s="18"/>
      <c r="H127" s="71">
        <v>0</v>
      </c>
      <c r="I127" s="72">
        <f t="shared" si="6"/>
        <v>3.883495145631068</v>
      </c>
      <c r="M127" s="2">
        <v>515</v>
      </c>
    </row>
    <row r="128" spans="2:13" ht="12.75">
      <c r="B128" s="189"/>
      <c r="H128" s="6">
        <f>H127-B128</f>
        <v>0</v>
      </c>
      <c r="I128" s="22">
        <f t="shared" si="6"/>
        <v>0</v>
      </c>
      <c r="M128" s="2">
        <v>515</v>
      </c>
    </row>
    <row r="129" spans="2:13" ht="12.75">
      <c r="B129" s="189"/>
      <c r="H129" s="6">
        <f>H128-B129</f>
        <v>0</v>
      </c>
      <c r="I129" s="22">
        <f t="shared" si="6"/>
        <v>0</v>
      </c>
      <c r="M129" s="2">
        <v>515</v>
      </c>
    </row>
    <row r="130" spans="2:13" ht="12.75">
      <c r="B130" s="189"/>
      <c r="H130" s="6">
        <f>H129-B130</f>
        <v>0</v>
      </c>
      <c r="I130" s="22">
        <f t="shared" si="6"/>
        <v>0</v>
      </c>
      <c r="M130" s="2">
        <v>515</v>
      </c>
    </row>
    <row r="131" spans="2:13" ht="12.75">
      <c r="B131" s="189"/>
      <c r="H131" s="6">
        <f>H130-B131</f>
        <v>0</v>
      </c>
      <c r="I131" s="22">
        <f t="shared" si="6"/>
        <v>0</v>
      </c>
      <c r="M131" s="2">
        <v>515</v>
      </c>
    </row>
    <row r="132" spans="1:13" s="73" customFormat="1" ht="12.75">
      <c r="A132" s="11"/>
      <c r="B132" s="242">
        <f>+B155+B160+B175+B184+B194+B198+B208+B214+B141</f>
        <v>159600</v>
      </c>
      <c r="C132" s="68" t="s">
        <v>88</v>
      </c>
      <c r="D132" s="69" t="s">
        <v>89</v>
      </c>
      <c r="E132" s="68" t="s">
        <v>40</v>
      </c>
      <c r="F132" s="120" t="s">
        <v>90</v>
      </c>
      <c r="G132" s="70" t="s">
        <v>91</v>
      </c>
      <c r="H132" s="71"/>
      <c r="I132" s="72">
        <f>+B132/M132</f>
        <v>309.90291262135923</v>
      </c>
      <c r="J132" s="72"/>
      <c r="K132" s="72"/>
      <c r="M132" s="2">
        <v>515</v>
      </c>
    </row>
    <row r="133" spans="2:13" ht="12.75">
      <c r="B133" s="189"/>
      <c r="H133" s="6">
        <f aca="true" t="shared" si="10" ref="H133:H140">H132-B133</f>
        <v>0</v>
      </c>
      <c r="I133" s="22">
        <f aca="true" t="shared" si="11" ref="I133:I140">+B133/M133</f>
        <v>0</v>
      </c>
      <c r="M133" s="2">
        <v>515</v>
      </c>
    </row>
    <row r="134" spans="2:13" ht="12.75">
      <c r="B134" s="189">
        <v>2500</v>
      </c>
      <c r="C134" s="32" t="s">
        <v>32</v>
      </c>
      <c r="D134" s="12" t="s">
        <v>16</v>
      </c>
      <c r="E134" s="1" t="s">
        <v>92</v>
      </c>
      <c r="F134" s="78" t="s">
        <v>817</v>
      </c>
      <c r="G134" s="27" t="s">
        <v>43</v>
      </c>
      <c r="H134" s="6">
        <f t="shared" si="10"/>
        <v>-2500</v>
      </c>
      <c r="I134" s="22">
        <f t="shared" si="11"/>
        <v>4.854368932038835</v>
      </c>
      <c r="K134" t="s">
        <v>32</v>
      </c>
      <c r="L134">
        <v>4</v>
      </c>
      <c r="M134" s="2">
        <v>515</v>
      </c>
    </row>
    <row r="135" spans="2:13" ht="12.75">
      <c r="B135" s="189">
        <v>5000</v>
      </c>
      <c r="C135" s="32" t="s">
        <v>32</v>
      </c>
      <c r="D135" s="12" t="s">
        <v>16</v>
      </c>
      <c r="E135" s="1" t="s">
        <v>92</v>
      </c>
      <c r="F135" s="78" t="s">
        <v>818</v>
      </c>
      <c r="G135" s="27" t="s">
        <v>44</v>
      </c>
      <c r="H135" s="6">
        <f t="shared" si="10"/>
        <v>-7500</v>
      </c>
      <c r="I135" s="22">
        <f t="shared" si="11"/>
        <v>9.70873786407767</v>
      </c>
      <c r="K135" t="s">
        <v>32</v>
      </c>
      <c r="L135">
        <v>4</v>
      </c>
      <c r="M135" s="2">
        <v>515</v>
      </c>
    </row>
    <row r="136" spans="2:13" ht="12.75">
      <c r="B136" s="189">
        <v>2500</v>
      </c>
      <c r="C136" s="32" t="s">
        <v>32</v>
      </c>
      <c r="D136" s="12" t="s">
        <v>16</v>
      </c>
      <c r="E136" s="1" t="s">
        <v>92</v>
      </c>
      <c r="F136" s="78" t="s">
        <v>819</v>
      </c>
      <c r="G136" s="27" t="s">
        <v>54</v>
      </c>
      <c r="H136" s="6">
        <f t="shared" si="10"/>
        <v>-10000</v>
      </c>
      <c r="I136" s="22">
        <f t="shared" si="11"/>
        <v>4.854368932038835</v>
      </c>
      <c r="K136" t="s">
        <v>32</v>
      </c>
      <c r="L136">
        <v>4</v>
      </c>
      <c r="M136" s="2">
        <v>515</v>
      </c>
    </row>
    <row r="137" spans="2:13" ht="12.75">
      <c r="B137" s="189">
        <v>2500</v>
      </c>
      <c r="C137" s="32" t="s">
        <v>32</v>
      </c>
      <c r="D137" s="1" t="s">
        <v>16</v>
      </c>
      <c r="E137" s="1" t="s">
        <v>92</v>
      </c>
      <c r="F137" s="78" t="s">
        <v>820</v>
      </c>
      <c r="G137" s="27" t="s">
        <v>93</v>
      </c>
      <c r="H137" s="6">
        <f t="shared" si="10"/>
        <v>-12500</v>
      </c>
      <c r="I137" s="22">
        <f t="shared" si="11"/>
        <v>4.854368932038835</v>
      </c>
      <c r="K137" t="s">
        <v>32</v>
      </c>
      <c r="L137">
        <v>4</v>
      </c>
      <c r="M137" s="2">
        <v>515</v>
      </c>
    </row>
    <row r="138" spans="2:13" ht="12.75">
      <c r="B138" s="189">
        <v>2500</v>
      </c>
      <c r="C138" s="32" t="s">
        <v>32</v>
      </c>
      <c r="D138" s="1" t="s">
        <v>16</v>
      </c>
      <c r="E138" s="1" t="s">
        <v>92</v>
      </c>
      <c r="F138" s="78" t="s">
        <v>821</v>
      </c>
      <c r="G138" s="27" t="s">
        <v>94</v>
      </c>
      <c r="H138" s="6">
        <f t="shared" si="10"/>
        <v>-15000</v>
      </c>
      <c r="I138" s="22">
        <f t="shared" si="11"/>
        <v>4.854368932038835</v>
      </c>
      <c r="K138" t="s">
        <v>32</v>
      </c>
      <c r="L138">
        <v>4</v>
      </c>
      <c r="M138" s="2">
        <v>515</v>
      </c>
    </row>
    <row r="139" spans="2:13" ht="12.75">
      <c r="B139" s="189">
        <v>2500</v>
      </c>
      <c r="C139" s="32" t="s">
        <v>32</v>
      </c>
      <c r="D139" s="1" t="s">
        <v>16</v>
      </c>
      <c r="E139" s="1" t="s">
        <v>92</v>
      </c>
      <c r="F139" s="78" t="s">
        <v>822</v>
      </c>
      <c r="G139" s="27" t="s">
        <v>95</v>
      </c>
      <c r="H139" s="6">
        <f t="shared" si="10"/>
        <v>-17500</v>
      </c>
      <c r="I139" s="22">
        <f t="shared" si="11"/>
        <v>4.854368932038835</v>
      </c>
      <c r="K139" t="s">
        <v>32</v>
      </c>
      <c r="L139">
        <v>4</v>
      </c>
      <c r="M139" s="2">
        <v>515</v>
      </c>
    </row>
    <row r="140" spans="2:13" ht="12.75">
      <c r="B140" s="189">
        <v>2500</v>
      </c>
      <c r="C140" s="32" t="s">
        <v>32</v>
      </c>
      <c r="D140" s="1" t="s">
        <v>16</v>
      </c>
      <c r="E140" s="1" t="s">
        <v>92</v>
      </c>
      <c r="F140" s="78" t="s">
        <v>823</v>
      </c>
      <c r="G140" s="27" t="s">
        <v>96</v>
      </c>
      <c r="H140" s="6">
        <f t="shared" si="10"/>
        <v>-20000</v>
      </c>
      <c r="I140" s="22">
        <f t="shared" si="11"/>
        <v>4.854368932038835</v>
      </c>
      <c r="K140" t="s">
        <v>32</v>
      </c>
      <c r="L140">
        <v>4</v>
      </c>
      <c r="M140" s="2">
        <v>515</v>
      </c>
    </row>
    <row r="141" spans="1:13" s="73" customFormat="1" ht="12.75">
      <c r="A141" s="11"/>
      <c r="B141" s="242">
        <f>SUM(B134:B140)</f>
        <v>20000</v>
      </c>
      <c r="C141" s="11" t="s">
        <v>32</v>
      </c>
      <c r="D141" s="11"/>
      <c r="E141" s="11"/>
      <c r="F141" s="79"/>
      <c r="G141" s="18"/>
      <c r="H141" s="71">
        <v>0</v>
      </c>
      <c r="I141" s="72">
        <f>+B141/M141</f>
        <v>38.83495145631068</v>
      </c>
      <c r="M141" s="2">
        <v>515</v>
      </c>
    </row>
    <row r="142" spans="2:13" ht="12.75">
      <c r="B142" s="189"/>
      <c r="H142" s="6">
        <f aca="true" t="shared" si="12" ref="H142:H154">H141-B142</f>
        <v>0</v>
      </c>
      <c r="I142" s="22">
        <f aca="true" t="shared" si="13" ref="I142:I174">+B142/M142</f>
        <v>0</v>
      </c>
      <c r="M142" s="2">
        <v>515</v>
      </c>
    </row>
    <row r="143" spans="2:13" ht="12.75">
      <c r="B143" s="189"/>
      <c r="H143" s="6">
        <f t="shared" si="12"/>
        <v>0</v>
      </c>
      <c r="I143" s="22">
        <f t="shared" si="13"/>
        <v>0</v>
      </c>
      <c r="M143" s="2">
        <v>515</v>
      </c>
    </row>
    <row r="144" spans="2:13" ht="12.75">
      <c r="B144" s="189">
        <v>900</v>
      </c>
      <c r="C144" s="1" t="s">
        <v>97</v>
      </c>
      <c r="D144" s="12" t="s">
        <v>98</v>
      </c>
      <c r="E144" s="1" t="s">
        <v>99</v>
      </c>
      <c r="F144" s="78" t="s">
        <v>100</v>
      </c>
      <c r="G144" s="27" t="s">
        <v>777</v>
      </c>
      <c r="H144" s="6">
        <f t="shared" si="12"/>
        <v>-900</v>
      </c>
      <c r="I144" s="22">
        <f t="shared" si="13"/>
        <v>1.7475728155339805</v>
      </c>
      <c r="K144" s="15" t="s">
        <v>92</v>
      </c>
      <c r="L144">
        <v>4</v>
      </c>
      <c r="M144" s="2">
        <v>515</v>
      </c>
    </row>
    <row r="145" spans="1:13" ht="12.75">
      <c r="A145" s="12"/>
      <c r="B145" s="161">
        <v>2000</v>
      </c>
      <c r="C145" s="12" t="s">
        <v>101</v>
      </c>
      <c r="D145" s="12" t="s">
        <v>98</v>
      </c>
      <c r="E145" s="12" t="s">
        <v>99</v>
      </c>
      <c r="F145" s="112" t="s">
        <v>102</v>
      </c>
      <c r="G145" s="29" t="s">
        <v>777</v>
      </c>
      <c r="H145" s="6">
        <f t="shared" si="12"/>
        <v>-2900</v>
      </c>
      <c r="I145" s="22">
        <f t="shared" si="13"/>
        <v>3.883495145631068</v>
      </c>
      <c r="J145" s="15"/>
      <c r="K145" s="15" t="s">
        <v>92</v>
      </c>
      <c r="L145" s="15">
        <v>4</v>
      </c>
      <c r="M145" s="2">
        <v>515</v>
      </c>
    </row>
    <row r="146" spans="1:13" s="15" customFormat="1" ht="12.75">
      <c r="A146" s="1"/>
      <c r="B146" s="189">
        <v>1500</v>
      </c>
      <c r="C146" s="12" t="s">
        <v>103</v>
      </c>
      <c r="D146" s="12" t="s">
        <v>98</v>
      </c>
      <c r="E146" s="1" t="s">
        <v>99</v>
      </c>
      <c r="F146" s="78" t="s">
        <v>100</v>
      </c>
      <c r="G146" s="27" t="s">
        <v>778</v>
      </c>
      <c r="H146" s="6">
        <f t="shared" si="12"/>
        <v>-4400</v>
      </c>
      <c r="I146" s="22">
        <f t="shared" si="13"/>
        <v>2.912621359223301</v>
      </c>
      <c r="J146"/>
      <c r="K146" s="15" t="s">
        <v>92</v>
      </c>
      <c r="L146">
        <v>4</v>
      </c>
      <c r="M146" s="2">
        <v>515</v>
      </c>
    </row>
    <row r="147" spans="1:13" ht="12.75">
      <c r="A147" s="12"/>
      <c r="B147" s="161">
        <v>2000</v>
      </c>
      <c r="C147" s="12" t="s">
        <v>101</v>
      </c>
      <c r="D147" s="12" t="s">
        <v>98</v>
      </c>
      <c r="E147" s="12" t="s">
        <v>99</v>
      </c>
      <c r="F147" s="112" t="s">
        <v>102</v>
      </c>
      <c r="G147" s="29" t="s">
        <v>778</v>
      </c>
      <c r="H147" s="6">
        <f t="shared" si="12"/>
        <v>-6400</v>
      </c>
      <c r="I147" s="22">
        <f t="shared" si="13"/>
        <v>3.883495145631068</v>
      </c>
      <c r="J147" s="15"/>
      <c r="K147" s="15" t="s">
        <v>92</v>
      </c>
      <c r="L147" s="15">
        <v>4</v>
      </c>
      <c r="M147" s="2">
        <v>515</v>
      </c>
    </row>
    <row r="148" spans="2:13" ht="12.75">
      <c r="B148" s="189">
        <v>1800</v>
      </c>
      <c r="C148" s="12" t="s">
        <v>104</v>
      </c>
      <c r="D148" s="12" t="s">
        <v>98</v>
      </c>
      <c r="E148" s="1" t="s">
        <v>99</v>
      </c>
      <c r="F148" s="78" t="s">
        <v>100</v>
      </c>
      <c r="G148" s="27" t="s">
        <v>779</v>
      </c>
      <c r="H148" s="6">
        <f t="shared" si="12"/>
        <v>-8200</v>
      </c>
      <c r="I148" s="22">
        <f t="shared" si="13"/>
        <v>3.495145631067961</v>
      </c>
      <c r="K148" s="15" t="s">
        <v>92</v>
      </c>
      <c r="L148">
        <v>4</v>
      </c>
      <c r="M148" s="2">
        <v>515</v>
      </c>
    </row>
    <row r="149" spans="1:13" ht="12.75">
      <c r="A149" s="12"/>
      <c r="B149" s="161">
        <v>2000</v>
      </c>
      <c r="C149" s="12" t="s">
        <v>101</v>
      </c>
      <c r="D149" s="12" t="s">
        <v>98</v>
      </c>
      <c r="E149" s="12" t="s">
        <v>99</v>
      </c>
      <c r="F149" s="112" t="s">
        <v>102</v>
      </c>
      <c r="G149" s="29" t="s">
        <v>779</v>
      </c>
      <c r="H149" s="6">
        <f t="shared" si="12"/>
        <v>-10200</v>
      </c>
      <c r="I149" s="22">
        <f t="shared" si="13"/>
        <v>3.883495145631068</v>
      </c>
      <c r="J149" s="15"/>
      <c r="K149" s="15" t="s">
        <v>92</v>
      </c>
      <c r="L149" s="15">
        <v>4</v>
      </c>
      <c r="M149" s="2">
        <v>515</v>
      </c>
    </row>
    <row r="150" spans="1:13" ht="12.75">
      <c r="A150" s="12"/>
      <c r="B150" s="161">
        <v>2000</v>
      </c>
      <c r="C150" s="12" t="s">
        <v>101</v>
      </c>
      <c r="D150" s="12" t="s">
        <v>98</v>
      </c>
      <c r="E150" s="12" t="s">
        <v>99</v>
      </c>
      <c r="F150" s="112" t="s">
        <v>102</v>
      </c>
      <c r="G150" s="29" t="s">
        <v>780</v>
      </c>
      <c r="H150" s="6">
        <f t="shared" si="12"/>
        <v>-12200</v>
      </c>
      <c r="I150" s="22">
        <f t="shared" si="13"/>
        <v>3.883495145631068</v>
      </c>
      <c r="J150" s="15"/>
      <c r="K150" s="15" t="s">
        <v>92</v>
      </c>
      <c r="L150" s="15">
        <v>4</v>
      </c>
      <c r="M150" s="2">
        <v>515</v>
      </c>
    </row>
    <row r="151" spans="2:13" ht="12.75">
      <c r="B151" s="189">
        <v>1500</v>
      </c>
      <c r="C151" s="12" t="s">
        <v>103</v>
      </c>
      <c r="D151" s="12" t="s">
        <v>98</v>
      </c>
      <c r="E151" s="1" t="s">
        <v>99</v>
      </c>
      <c r="F151" s="78" t="s">
        <v>100</v>
      </c>
      <c r="G151" s="27" t="s">
        <v>780</v>
      </c>
      <c r="H151" s="6">
        <f t="shared" si="12"/>
        <v>-13700</v>
      </c>
      <c r="I151" s="22">
        <f t="shared" si="13"/>
        <v>2.912621359223301</v>
      </c>
      <c r="K151" s="15" t="s">
        <v>92</v>
      </c>
      <c r="L151">
        <v>4</v>
      </c>
      <c r="M151" s="2">
        <v>515</v>
      </c>
    </row>
    <row r="152" spans="1:13" ht="12.75">
      <c r="A152" s="12"/>
      <c r="B152" s="161">
        <v>2000</v>
      </c>
      <c r="C152" s="12" t="s">
        <v>101</v>
      </c>
      <c r="D152" s="12" t="s">
        <v>98</v>
      </c>
      <c r="E152" s="12" t="s">
        <v>99</v>
      </c>
      <c r="F152" s="112" t="s">
        <v>102</v>
      </c>
      <c r="G152" s="29" t="s">
        <v>781</v>
      </c>
      <c r="H152" s="6">
        <f t="shared" si="12"/>
        <v>-15700</v>
      </c>
      <c r="I152" s="22">
        <f t="shared" si="13"/>
        <v>3.883495145631068</v>
      </c>
      <c r="J152" s="15"/>
      <c r="K152" s="15" t="s">
        <v>92</v>
      </c>
      <c r="L152" s="15">
        <v>4</v>
      </c>
      <c r="M152" s="2">
        <v>515</v>
      </c>
    </row>
    <row r="153" spans="2:13" ht="12.75">
      <c r="B153" s="189">
        <v>1800</v>
      </c>
      <c r="C153" s="12" t="s">
        <v>104</v>
      </c>
      <c r="D153" s="12" t="s">
        <v>98</v>
      </c>
      <c r="E153" s="1" t="s">
        <v>99</v>
      </c>
      <c r="F153" s="78" t="s">
        <v>100</v>
      </c>
      <c r="G153" s="27" t="s">
        <v>781</v>
      </c>
      <c r="H153" s="6">
        <f t="shared" si="12"/>
        <v>-17500</v>
      </c>
      <c r="I153" s="22">
        <f t="shared" si="13"/>
        <v>3.495145631067961</v>
      </c>
      <c r="K153" s="15" t="s">
        <v>92</v>
      </c>
      <c r="L153">
        <v>4</v>
      </c>
      <c r="M153" s="2">
        <v>515</v>
      </c>
    </row>
    <row r="154" spans="2:13" ht="12.75">
      <c r="B154" s="189">
        <v>1200</v>
      </c>
      <c r="C154" s="12" t="s">
        <v>105</v>
      </c>
      <c r="D154" s="12" t="s">
        <v>98</v>
      </c>
      <c r="E154" s="1" t="s">
        <v>99</v>
      </c>
      <c r="F154" s="78" t="s">
        <v>100</v>
      </c>
      <c r="G154" s="27" t="s">
        <v>782</v>
      </c>
      <c r="H154" s="6">
        <f t="shared" si="12"/>
        <v>-18700</v>
      </c>
      <c r="I154" s="22">
        <f t="shared" si="13"/>
        <v>2.3300970873786406</v>
      </c>
      <c r="K154" s="15" t="s">
        <v>92</v>
      </c>
      <c r="L154">
        <v>4</v>
      </c>
      <c r="M154" s="2">
        <v>515</v>
      </c>
    </row>
    <row r="155" spans="1:13" s="73" customFormat="1" ht="12.75">
      <c r="A155" s="11"/>
      <c r="B155" s="242">
        <f>SUM(B144:B154)</f>
        <v>18700</v>
      </c>
      <c r="C155" s="11" t="s">
        <v>199</v>
      </c>
      <c r="D155" s="11"/>
      <c r="E155" s="11"/>
      <c r="F155" s="79"/>
      <c r="G155" s="18"/>
      <c r="H155" s="71">
        <v>0</v>
      </c>
      <c r="I155" s="72">
        <f t="shared" si="13"/>
        <v>36.310679611650485</v>
      </c>
      <c r="M155" s="2">
        <v>515</v>
      </c>
    </row>
    <row r="156" spans="2:13" ht="12.75">
      <c r="B156" s="189"/>
      <c r="D156" s="12"/>
      <c r="H156" s="6">
        <f>H155-B156</f>
        <v>0</v>
      </c>
      <c r="I156" s="22">
        <f t="shared" si="13"/>
        <v>0</v>
      </c>
      <c r="K156" s="15"/>
      <c r="M156" s="2">
        <v>515</v>
      </c>
    </row>
    <row r="157" spans="2:13" ht="12.75">
      <c r="B157" s="189"/>
      <c r="D157" s="12"/>
      <c r="H157" s="6">
        <f>H156-B157</f>
        <v>0</v>
      </c>
      <c r="I157" s="22">
        <f t="shared" si="13"/>
        <v>0</v>
      </c>
      <c r="K157" s="15"/>
      <c r="M157" s="2">
        <v>515</v>
      </c>
    </row>
    <row r="158" spans="2:13" ht="12.75">
      <c r="B158" s="161">
        <v>4500</v>
      </c>
      <c r="C158" s="12" t="s">
        <v>106</v>
      </c>
      <c r="D158" s="12" t="s">
        <v>98</v>
      </c>
      <c r="E158" s="33" t="s">
        <v>46</v>
      </c>
      <c r="F158" s="78" t="s">
        <v>107</v>
      </c>
      <c r="G158" s="34" t="s">
        <v>777</v>
      </c>
      <c r="H158" s="6">
        <f>H157-B158</f>
        <v>-4500</v>
      </c>
      <c r="I158" s="22">
        <f t="shared" si="13"/>
        <v>8.737864077669903</v>
      </c>
      <c r="K158" t="s">
        <v>92</v>
      </c>
      <c r="L158">
        <v>4</v>
      </c>
      <c r="M158" s="2">
        <v>515</v>
      </c>
    </row>
    <row r="159" spans="2:13" ht="12.75">
      <c r="B159" s="189">
        <v>4000</v>
      </c>
      <c r="C159" s="1" t="s">
        <v>108</v>
      </c>
      <c r="D159" s="12" t="s">
        <v>98</v>
      </c>
      <c r="E159" s="1" t="s">
        <v>46</v>
      </c>
      <c r="F159" s="78" t="s">
        <v>109</v>
      </c>
      <c r="G159" s="27" t="s">
        <v>96</v>
      </c>
      <c r="H159" s="6">
        <f>H158-B159</f>
        <v>-8500</v>
      </c>
      <c r="I159" s="22">
        <f t="shared" si="13"/>
        <v>7.766990291262136</v>
      </c>
      <c r="K159" s="15" t="s">
        <v>92</v>
      </c>
      <c r="L159">
        <v>4</v>
      </c>
      <c r="M159" s="2">
        <v>515</v>
      </c>
    </row>
    <row r="160" spans="1:13" s="73" customFormat="1" ht="12.75">
      <c r="A160" s="11"/>
      <c r="B160" s="242">
        <f>SUM(B158:B159)</f>
        <v>8500</v>
      </c>
      <c r="C160" s="11" t="s">
        <v>740</v>
      </c>
      <c r="D160" s="11"/>
      <c r="E160" s="11"/>
      <c r="F160" s="79"/>
      <c r="G160" s="18"/>
      <c r="H160" s="71">
        <v>0</v>
      </c>
      <c r="I160" s="72">
        <f t="shared" si="13"/>
        <v>16.50485436893204</v>
      </c>
      <c r="M160" s="2">
        <v>515</v>
      </c>
    </row>
    <row r="161" spans="1:13" s="15" customFormat="1" ht="12.75">
      <c r="A161" s="12"/>
      <c r="B161" s="161"/>
      <c r="C161" s="12"/>
      <c r="D161" s="12"/>
      <c r="E161" s="12"/>
      <c r="F161" s="112"/>
      <c r="G161" s="29"/>
      <c r="H161" s="6">
        <f aca="true" t="shared" si="14" ref="H161:H174">H160-B161</f>
        <v>0</v>
      </c>
      <c r="I161" s="22">
        <f t="shared" si="13"/>
        <v>0</v>
      </c>
      <c r="M161" s="2">
        <v>515</v>
      </c>
    </row>
    <row r="162" spans="2:13" ht="12.75">
      <c r="B162" s="189"/>
      <c r="H162" s="6">
        <f t="shared" si="14"/>
        <v>0</v>
      </c>
      <c r="I162" s="22">
        <f t="shared" si="13"/>
        <v>0</v>
      </c>
      <c r="M162" s="2">
        <v>515</v>
      </c>
    </row>
    <row r="163" spans="1:13" ht="12.75">
      <c r="A163" s="12"/>
      <c r="B163" s="161">
        <v>1800</v>
      </c>
      <c r="C163" s="12" t="s">
        <v>35</v>
      </c>
      <c r="D163" s="12" t="s">
        <v>98</v>
      </c>
      <c r="E163" s="12" t="s">
        <v>36</v>
      </c>
      <c r="F163" s="78" t="s">
        <v>100</v>
      </c>
      <c r="G163" s="29" t="s">
        <v>777</v>
      </c>
      <c r="H163" s="6">
        <f t="shared" si="14"/>
        <v>-1800</v>
      </c>
      <c r="I163" s="22">
        <f t="shared" si="13"/>
        <v>3.495145631067961</v>
      </c>
      <c r="J163" s="15"/>
      <c r="K163" s="15" t="s">
        <v>92</v>
      </c>
      <c r="L163">
        <v>4</v>
      </c>
      <c r="M163" s="2">
        <v>515</v>
      </c>
    </row>
    <row r="164" spans="2:13" ht="12.75">
      <c r="B164" s="189">
        <v>1000</v>
      </c>
      <c r="C164" s="1" t="s">
        <v>35</v>
      </c>
      <c r="D164" s="12" t="s">
        <v>98</v>
      </c>
      <c r="E164" s="1" t="s">
        <v>36</v>
      </c>
      <c r="F164" s="78" t="s">
        <v>111</v>
      </c>
      <c r="G164" s="27" t="s">
        <v>777</v>
      </c>
      <c r="H164" s="6">
        <f t="shared" si="14"/>
        <v>-2800</v>
      </c>
      <c r="I164" s="22">
        <f t="shared" si="13"/>
        <v>1.941747572815534</v>
      </c>
      <c r="K164" s="15" t="s">
        <v>92</v>
      </c>
      <c r="L164">
        <v>4</v>
      </c>
      <c r="M164" s="2">
        <v>515</v>
      </c>
    </row>
    <row r="165" spans="2:13" ht="12.75">
      <c r="B165" s="189">
        <v>1400</v>
      </c>
      <c r="C165" s="1" t="s">
        <v>35</v>
      </c>
      <c r="D165" s="12" t="s">
        <v>98</v>
      </c>
      <c r="E165" s="1" t="s">
        <v>36</v>
      </c>
      <c r="F165" s="78" t="s">
        <v>100</v>
      </c>
      <c r="G165" s="27" t="s">
        <v>778</v>
      </c>
      <c r="H165" s="6">
        <f t="shared" si="14"/>
        <v>-4200</v>
      </c>
      <c r="I165" s="22">
        <f t="shared" si="13"/>
        <v>2.7184466019417477</v>
      </c>
      <c r="K165" s="15" t="s">
        <v>92</v>
      </c>
      <c r="L165">
        <v>4</v>
      </c>
      <c r="M165" s="2">
        <v>515</v>
      </c>
    </row>
    <row r="166" spans="2:13" ht="12.75">
      <c r="B166" s="189">
        <v>1000</v>
      </c>
      <c r="C166" s="1" t="s">
        <v>35</v>
      </c>
      <c r="D166" s="12" t="s">
        <v>98</v>
      </c>
      <c r="E166" s="1" t="s">
        <v>36</v>
      </c>
      <c r="F166" s="78" t="s">
        <v>102</v>
      </c>
      <c r="G166" s="27" t="s">
        <v>778</v>
      </c>
      <c r="H166" s="6">
        <f t="shared" si="14"/>
        <v>-5200</v>
      </c>
      <c r="I166" s="22">
        <f t="shared" si="13"/>
        <v>1.941747572815534</v>
      </c>
      <c r="K166" s="15" t="s">
        <v>92</v>
      </c>
      <c r="L166">
        <v>4</v>
      </c>
      <c r="M166" s="2">
        <v>515</v>
      </c>
    </row>
    <row r="167" spans="2:13" ht="12.75">
      <c r="B167" s="189">
        <v>1600</v>
      </c>
      <c r="C167" s="1" t="s">
        <v>35</v>
      </c>
      <c r="D167" s="12" t="s">
        <v>98</v>
      </c>
      <c r="E167" s="1" t="s">
        <v>36</v>
      </c>
      <c r="F167" s="78" t="s">
        <v>100</v>
      </c>
      <c r="G167" s="27" t="s">
        <v>779</v>
      </c>
      <c r="H167" s="6">
        <f t="shared" si="14"/>
        <v>-6800</v>
      </c>
      <c r="I167" s="22">
        <f t="shared" si="13"/>
        <v>3.1067961165048543</v>
      </c>
      <c r="K167" s="15" t="s">
        <v>92</v>
      </c>
      <c r="L167">
        <v>4</v>
      </c>
      <c r="M167" s="2">
        <v>515</v>
      </c>
    </row>
    <row r="168" spans="2:13" ht="12.75">
      <c r="B168" s="189">
        <v>1000</v>
      </c>
      <c r="C168" s="1" t="s">
        <v>35</v>
      </c>
      <c r="D168" s="12" t="s">
        <v>98</v>
      </c>
      <c r="E168" s="1" t="s">
        <v>36</v>
      </c>
      <c r="F168" s="78" t="s">
        <v>112</v>
      </c>
      <c r="G168" s="27" t="s">
        <v>779</v>
      </c>
      <c r="H168" s="6">
        <f t="shared" si="14"/>
        <v>-7800</v>
      </c>
      <c r="I168" s="22">
        <f t="shared" si="13"/>
        <v>1.941747572815534</v>
      </c>
      <c r="K168" s="15" t="s">
        <v>92</v>
      </c>
      <c r="L168">
        <v>4</v>
      </c>
      <c r="M168" s="2">
        <v>515</v>
      </c>
    </row>
    <row r="169" spans="2:13" ht="12.75">
      <c r="B169" s="189">
        <v>1600</v>
      </c>
      <c r="C169" s="1" t="s">
        <v>35</v>
      </c>
      <c r="D169" s="12" t="s">
        <v>98</v>
      </c>
      <c r="E169" s="1" t="s">
        <v>36</v>
      </c>
      <c r="F169" s="78" t="s">
        <v>100</v>
      </c>
      <c r="G169" s="27" t="s">
        <v>780</v>
      </c>
      <c r="H169" s="6">
        <f t="shared" si="14"/>
        <v>-9400</v>
      </c>
      <c r="I169" s="22">
        <f t="shared" si="13"/>
        <v>3.1067961165048543</v>
      </c>
      <c r="K169" s="15" t="s">
        <v>92</v>
      </c>
      <c r="L169">
        <v>4</v>
      </c>
      <c r="M169" s="2">
        <v>515</v>
      </c>
    </row>
    <row r="170" spans="2:13" ht="12.75">
      <c r="B170" s="189">
        <v>1000</v>
      </c>
      <c r="C170" s="1" t="s">
        <v>35</v>
      </c>
      <c r="D170" s="12" t="s">
        <v>98</v>
      </c>
      <c r="E170" s="1" t="s">
        <v>36</v>
      </c>
      <c r="F170" s="78" t="s">
        <v>113</v>
      </c>
      <c r="G170" s="27" t="s">
        <v>780</v>
      </c>
      <c r="H170" s="6">
        <f t="shared" si="14"/>
        <v>-10400</v>
      </c>
      <c r="I170" s="22">
        <f t="shared" si="13"/>
        <v>1.941747572815534</v>
      </c>
      <c r="K170" s="15" t="s">
        <v>92</v>
      </c>
      <c r="L170">
        <v>4</v>
      </c>
      <c r="M170" s="2">
        <v>515</v>
      </c>
    </row>
    <row r="171" spans="2:13" ht="12.75">
      <c r="B171" s="189">
        <v>1200</v>
      </c>
      <c r="C171" s="1" t="s">
        <v>35</v>
      </c>
      <c r="D171" s="12" t="s">
        <v>98</v>
      </c>
      <c r="E171" s="1" t="s">
        <v>36</v>
      </c>
      <c r="F171" s="78" t="s">
        <v>100</v>
      </c>
      <c r="G171" s="27" t="s">
        <v>781</v>
      </c>
      <c r="H171" s="6">
        <f t="shared" si="14"/>
        <v>-11600</v>
      </c>
      <c r="I171" s="22">
        <f t="shared" si="13"/>
        <v>2.3300970873786406</v>
      </c>
      <c r="K171" s="15" t="s">
        <v>92</v>
      </c>
      <c r="L171">
        <v>4</v>
      </c>
      <c r="M171" s="2">
        <v>515</v>
      </c>
    </row>
    <row r="172" spans="2:13" ht="12.75">
      <c r="B172" s="189">
        <v>1000</v>
      </c>
      <c r="C172" s="1" t="s">
        <v>35</v>
      </c>
      <c r="D172" s="12" t="s">
        <v>98</v>
      </c>
      <c r="E172" s="1" t="s">
        <v>36</v>
      </c>
      <c r="F172" s="78" t="s">
        <v>112</v>
      </c>
      <c r="G172" s="27" t="s">
        <v>781</v>
      </c>
      <c r="H172" s="6">
        <f t="shared" si="14"/>
        <v>-12600</v>
      </c>
      <c r="I172" s="22">
        <f t="shared" si="13"/>
        <v>1.941747572815534</v>
      </c>
      <c r="K172" s="15" t="s">
        <v>92</v>
      </c>
      <c r="L172">
        <v>4</v>
      </c>
      <c r="M172" s="2">
        <v>515</v>
      </c>
    </row>
    <row r="173" spans="2:13" ht="12.75">
      <c r="B173" s="189">
        <v>1800</v>
      </c>
      <c r="C173" s="1" t="s">
        <v>35</v>
      </c>
      <c r="D173" s="12" t="s">
        <v>98</v>
      </c>
      <c r="E173" s="1" t="s">
        <v>36</v>
      </c>
      <c r="F173" s="78" t="s">
        <v>100</v>
      </c>
      <c r="G173" s="27" t="s">
        <v>782</v>
      </c>
      <c r="H173" s="6">
        <f t="shared" si="14"/>
        <v>-14400</v>
      </c>
      <c r="I173" s="22">
        <f t="shared" si="13"/>
        <v>3.495145631067961</v>
      </c>
      <c r="K173" s="15" t="s">
        <v>92</v>
      </c>
      <c r="L173">
        <v>4</v>
      </c>
      <c r="M173" s="2">
        <v>515</v>
      </c>
    </row>
    <row r="174" spans="2:13" ht="12.75">
      <c r="B174" s="189">
        <v>1400</v>
      </c>
      <c r="C174" s="1" t="s">
        <v>35</v>
      </c>
      <c r="D174" s="12" t="s">
        <v>98</v>
      </c>
      <c r="E174" s="1" t="s">
        <v>36</v>
      </c>
      <c r="F174" s="78" t="s">
        <v>100</v>
      </c>
      <c r="G174" s="27" t="s">
        <v>96</v>
      </c>
      <c r="H174" s="6">
        <f t="shared" si="14"/>
        <v>-15800</v>
      </c>
      <c r="I174" s="22">
        <f t="shared" si="13"/>
        <v>2.7184466019417477</v>
      </c>
      <c r="K174" s="15" t="s">
        <v>92</v>
      </c>
      <c r="L174">
        <v>4</v>
      </c>
      <c r="M174" s="2">
        <v>515</v>
      </c>
    </row>
    <row r="175" spans="1:13" s="73" customFormat="1" ht="12.75">
      <c r="A175" s="11"/>
      <c r="B175" s="242">
        <f>SUM(B163:B174)</f>
        <v>15800</v>
      </c>
      <c r="C175" s="11"/>
      <c r="D175" s="11"/>
      <c r="E175" s="11" t="s">
        <v>36</v>
      </c>
      <c r="F175" s="79"/>
      <c r="G175" s="18"/>
      <c r="H175" s="71">
        <v>0</v>
      </c>
      <c r="I175" s="72">
        <f>+B175/M175</f>
        <v>30.679611650485437</v>
      </c>
      <c r="M175" s="2">
        <v>515</v>
      </c>
    </row>
    <row r="176" spans="2:13" ht="12.75">
      <c r="B176" s="189"/>
      <c r="H176" s="6">
        <f aca="true" t="shared" si="15" ref="H176:H183">H175-B176</f>
        <v>0</v>
      </c>
      <c r="I176" s="22" t="s">
        <v>64</v>
      </c>
      <c r="M176" s="2">
        <v>515</v>
      </c>
    </row>
    <row r="177" spans="2:13" ht="12.75">
      <c r="B177" s="189"/>
      <c r="H177" s="6">
        <f t="shared" si="15"/>
        <v>0</v>
      </c>
      <c r="I177" s="22">
        <f aca="true" t="shared" si="16" ref="I177:I183">+B177/M177</f>
        <v>0</v>
      </c>
      <c r="M177" s="2">
        <v>515</v>
      </c>
    </row>
    <row r="178" spans="2:13" ht="12.75">
      <c r="B178" s="161">
        <v>5000</v>
      </c>
      <c r="C178" s="12" t="s">
        <v>62</v>
      </c>
      <c r="D178" s="12" t="s">
        <v>98</v>
      </c>
      <c r="E178" s="12" t="s">
        <v>46</v>
      </c>
      <c r="F178" s="78" t="s">
        <v>114</v>
      </c>
      <c r="G178" s="29" t="s">
        <v>777</v>
      </c>
      <c r="H178" s="6">
        <f t="shared" si="15"/>
        <v>-5000</v>
      </c>
      <c r="I178" s="22">
        <f t="shared" si="16"/>
        <v>9.70873786407767</v>
      </c>
      <c r="K178" t="s">
        <v>92</v>
      </c>
      <c r="L178">
        <v>4</v>
      </c>
      <c r="M178" s="2">
        <v>515</v>
      </c>
    </row>
    <row r="179" spans="2:13" ht="12.75">
      <c r="B179" s="189">
        <v>5000</v>
      </c>
      <c r="C179" s="1" t="s">
        <v>62</v>
      </c>
      <c r="D179" s="12" t="s">
        <v>98</v>
      </c>
      <c r="E179" s="1" t="s">
        <v>46</v>
      </c>
      <c r="F179" s="78" t="s">
        <v>114</v>
      </c>
      <c r="G179" s="27" t="s">
        <v>778</v>
      </c>
      <c r="H179" s="6">
        <f t="shared" si="15"/>
        <v>-10000</v>
      </c>
      <c r="I179" s="22">
        <f t="shared" si="16"/>
        <v>9.70873786407767</v>
      </c>
      <c r="K179" s="15" t="s">
        <v>92</v>
      </c>
      <c r="L179">
        <v>4</v>
      </c>
      <c r="M179" s="2">
        <v>515</v>
      </c>
    </row>
    <row r="180" spans="2:13" ht="12.75">
      <c r="B180" s="189">
        <v>5000</v>
      </c>
      <c r="C180" s="1" t="s">
        <v>62</v>
      </c>
      <c r="D180" s="12" t="s">
        <v>98</v>
      </c>
      <c r="E180" s="1" t="s">
        <v>46</v>
      </c>
      <c r="F180" s="78" t="s">
        <v>114</v>
      </c>
      <c r="G180" s="27" t="s">
        <v>779</v>
      </c>
      <c r="H180" s="6">
        <f t="shared" si="15"/>
        <v>-15000</v>
      </c>
      <c r="I180" s="22">
        <f t="shared" si="16"/>
        <v>9.70873786407767</v>
      </c>
      <c r="K180" s="15" t="s">
        <v>92</v>
      </c>
      <c r="L180">
        <v>4</v>
      </c>
      <c r="M180" s="2">
        <v>515</v>
      </c>
    </row>
    <row r="181" spans="2:13" ht="12.75">
      <c r="B181" s="189">
        <v>5000</v>
      </c>
      <c r="C181" s="1" t="s">
        <v>62</v>
      </c>
      <c r="D181" s="12" t="s">
        <v>98</v>
      </c>
      <c r="E181" s="1" t="s">
        <v>46</v>
      </c>
      <c r="F181" s="78" t="s">
        <v>114</v>
      </c>
      <c r="G181" s="27" t="s">
        <v>780</v>
      </c>
      <c r="H181" s="6">
        <f t="shared" si="15"/>
        <v>-20000</v>
      </c>
      <c r="I181" s="22">
        <f t="shared" si="16"/>
        <v>9.70873786407767</v>
      </c>
      <c r="K181" s="15" t="s">
        <v>92</v>
      </c>
      <c r="L181">
        <v>4</v>
      </c>
      <c r="M181" s="2">
        <v>515</v>
      </c>
    </row>
    <row r="182" spans="2:13" ht="12.75">
      <c r="B182" s="189">
        <v>5000</v>
      </c>
      <c r="C182" s="1" t="s">
        <v>62</v>
      </c>
      <c r="D182" s="12" t="s">
        <v>98</v>
      </c>
      <c r="E182" s="1" t="s">
        <v>46</v>
      </c>
      <c r="F182" s="78" t="s">
        <v>114</v>
      </c>
      <c r="G182" s="27" t="s">
        <v>781</v>
      </c>
      <c r="H182" s="6">
        <f t="shared" si="15"/>
        <v>-25000</v>
      </c>
      <c r="I182" s="22">
        <f t="shared" si="16"/>
        <v>9.70873786407767</v>
      </c>
      <c r="K182" s="15" t="s">
        <v>92</v>
      </c>
      <c r="L182">
        <v>4</v>
      </c>
      <c r="M182" s="2">
        <v>515</v>
      </c>
    </row>
    <row r="183" spans="2:13" ht="12.75">
      <c r="B183" s="189">
        <v>5000</v>
      </c>
      <c r="C183" s="1" t="s">
        <v>62</v>
      </c>
      <c r="D183" s="12" t="s">
        <v>98</v>
      </c>
      <c r="E183" s="1" t="s">
        <v>46</v>
      </c>
      <c r="F183" s="78" t="s">
        <v>114</v>
      </c>
      <c r="G183" s="27" t="s">
        <v>782</v>
      </c>
      <c r="H183" s="6">
        <f t="shared" si="15"/>
        <v>-30000</v>
      </c>
      <c r="I183" s="22">
        <f t="shared" si="16"/>
        <v>9.70873786407767</v>
      </c>
      <c r="K183" s="15" t="s">
        <v>92</v>
      </c>
      <c r="L183">
        <v>4</v>
      </c>
      <c r="M183" s="2">
        <v>515</v>
      </c>
    </row>
    <row r="184" spans="1:13" s="73" customFormat="1" ht="12.75">
      <c r="A184" s="11"/>
      <c r="B184" s="242">
        <f>SUM(B178:B183)</f>
        <v>30000</v>
      </c>
      <c r="C184" s="11" t="s">
        <v>62</v>
      </c>
      <c r="D184" s="11"/>
      <c r="E184" s="11"/>
      <c r="F184" s="79"/>
      <c r="G184" s="18"/>
      <c r="H184" s="71">
        <v>0</v>
      </c>
      <c r="I184" s="72">
        <f>+B184/M184</f>
        <v>58.25242718446602</v>
      </c>
      <c r="M184" s="2">
        <v>515</v>
      </c>
    </row>
    <row r="185" spans="2:13" ht="12.75">
      <c r="B185" s="189"/>
      <c r="H185" s="6">
        <f aca="true" t="shared" si="17" ref="H185:H193">H184-B185</f>
        <v>0</v>
      </c>
      <c r="I185" s="22">
        <f aca="true" t="shared" si="18" ref="I185:I248">+B185/M185</f>
        <v>0</v>
      </c>
      <c r="M185" s="2">
        <v>515</v>
      </c>
    </row>
    <row r="186" spans="2:13" ht="12.75">
      <c r="B186" s="189"/>
      <c r="H186" s="6">
        <f t="shared" si="17"/>
        <v>0</v>
      </c>
      <c r="I186" s="22">
        <f t="shared" si="18"/>
        <v>0</v>
      </c>
      <c r="M186" s="2">
        <v>515</v>
      </c>
    </row>
    <row r="187" spans="2:13" ht="12.75">
      <c r="B187" s="189">
        <v>2000</v>
      </c>
      <c r="C187" s="12" t="s">
        <v>66</v>
      </c>
      <c r="D187" s="12" t="s">
        <v>98</v>
      </c>
      <c r="E187" s="1" t="s">
        <v>46</v>
      </c>
      <c r="F187" s="78" t="s">
        <v>100</v>
      </c>
      <c r="G187" s="27" t="s">
        <v>777</v>
      </c>
      <c r="H187" s="6">
        <f t="shared" si="17"/>
        <v>-2000</v>
      </c>
      <c r="I187" s="22">
        <f t="shared" si="18"/>
        <v>3.883495145631068</v>
      </c>
      <c r="K187" s="15" t="s">
        <v>92</v>
      </c>
      <c r="L187">
        <v>4</v>
      </c>
      <c r="M187" s="2">
        <v>515</v>
      </c>
    </row>
    <row r="188" spans="2:13" ht="12.75">
      <c r="B188" s="189">
        <v>2000</v>
      </c>
      <c r="C188" s="1" t="s">
        <v>66</v>
      </c>
      <c r="D188" s="12" t="s">
        <v>98</v>
      </c>
      <c r="E188" s="1" t="s">
        <v>46</v>
      </c>
      <c r="F188" s="78" t="s">
        <v>100</v>
      </c>
      <c r="G188" s="27" t="s">
        <v>778</v>
      </c>
      <c r="H188" s="6">
        <f t="shared" si="17"/>
        <v>-4000</v>
      </c>
      <c r="I188" s="22">
        <f t="shared" si="18"/>
        <v>3.883495145631068</v>
      </c>
      <c r="K188" s="15" t="s">
        <v>92</v>
      </c>
      <c r="L188">
        <v>4</v>
      </c>
      <c r="M188" s="2">
        <v>515</v>
      </c>
    </row>
    <row r="189" spans="2:13" ht="12.75">
      <c r="B189" s="189">
        <v>2000</v>
      </c>
      <c r="C189" s="1" t="s">
        <v>66</v>
      </c>
      <c r="D189" s="12" t="s">
        <v>98</v>
      </c>
      <c r="E189" s="1" t="s">
        <v>46</v>
      </c>
      <c r="F189" s="78" t="s">
        <v>100</v>
      </c>
      <c r="G189" s="27" t="s">
        <v>779</v>
      </c>
      <c r="H189" s="6">
        <f t="shared" si="17"/>
        <v>-6000</v>
      </c>
      <c r="I189" s="22">
        <f t="shared" si="18"/>
        <v>3.883495145631068</v>
      </c>
      <c r="K189" s="15" t="s">
        <v>92</v>
      </c>
      <c r="L189">
        <v>4</v>
      </c>
      <c r="M189" s="2">
        <v>515</v>
      </c>
    </row>
    <row r="190" spans="2:13" ht="12.75">
      <c r="B190" s="189">
        <v>2000</v>
      </c>
      <c r="C190" s="1" t="s">
        <v>66</v>
      </c>
      <c r="D190" s="12" t="s">
        <v>98</v>
      </c>
      <c r="E190" s="1" t="s">
        <v>46</v>
      </c>
      <c r="F190" s="78" t="s">
        <v>100</v>
      </c>
      <c r="G190" s="27" t="s">
        <v>780</v>
      </c>
      <c r="H190" s="6">
        <f t="shared" si="17"/>
        <v>-8000</v>
      </c>
      <c r="I190" s="22">
        <f t="shared" si="18"/>
        <v>3.883495145631068</v>
      </c>
      <c r="K190" s="15" t="s">
        <v>92</v>
      </c>
      <c r="L190">
        <v>4</v>
      </c>
      <c r="M190" s="2">
        <v>515</v>
      </c>
    </row>
    <row r="191" spans="2:13" ht="12.75">
      <c r="B191" s="189">
        <v>2000</v>
      </c>
      <c r="C191" s="1" t="s">
        <v>66</v>
      </c>
      <c r="D191" s="12" t="s">
        <v>98</v>
      </c>
      <c r="E191" s="1" t="s">
        <v>46</v>
      </c>
      <c r="F191" s="78" t="s">
        <v>100</v>
      </c>
      <c r="G191" s="27" t="s">
        <v>781</v>
      </c>
      <c r="H191" s="6">
        <f t="shared" si="17"/>
        <v>-10000</v>
      </c>
      <c r="I191" s="22">
        <f t="shared" si="18"/>
        <v>3.883495145631068</v>
      </c>
      <c r="K191" s="15" t="s">
        <v>92</v>
      </c>
      <c r="L191">
        <v>4</v>
      </c>
      <c r="M191" s="2">
        <v>515</v>
      </c>
    </row>
    <row r="192" spans="2:13" ht="12.75">
      <c r="B192" s="189">
        <v>2000</v>
      </c>
      <c r="C192" s="1" t="s">
        <v>66</v>
      </c>
      <c r="D192" s="12" t="s">
        <v>98</v>
      </c>
      <c r="E192" s="1" t="s">
        <v>46</v>
      </c>
      <c r="F192" s="78" t="s">
        <v>100</v>
      </c>
      <c r="G192" s="27" t="s">
        <v>782</v>
      </c>
      <c r="H192" s="6">
        <f t="shared" si="17"/>
        <v>-12000</v>
      </c>
      <c r="I192" s="22">
        <f t="shared" si="18"/>
        <v>3.883495145631068</v>
      </c>
      <c r="K192" s="15" t="s">
        <v>92</v>
      </c>
      <c r="L192">
        <v>4</v>
      </c>
      <c r="M192" s="2">
        <v>515</v>
      </c>
    </row>
    <row r="193" spans="2:13" ht="12.75">
      <c r="B193" s="189">
        <v>2000</v>
      </c>
      <c r="C193" s="1" t="s">
        <v>66</v>
      </c>
      <c r="D193" s="12" t="s">
        <v>98</v>
      </c>
      <c r="E193" s="1" t="s">
        <v>46</v>
      </c>
      <c r="F193" s="78" t="s">
        <v>100</v>
      </c>
      <c r="G193" s="27" t="s">
        <v>96</v>
      </c>
      <c r="H193" s="6">
        <f t="shared" si="17"/>
        <v>-14000</v>
      </c>
      <c r="I193" s="22">
        <f t="shared" si="18"/>
        <v>3.883495145631068</v>
      </c>
      <c r="K193" s="15" t="s">
        <v>92</v>
      </c>
      <c r="L193">
        <v>4</v>
      </c>
      <c r="M193" s="2">
        <v>515</v>
      </c>
    </row>
    <row r="194" spans="1:13" s="73" customFormat="1" ht="12.75">
      <c r="A194" s="11"/>
      <c r="B194" s="242">
        <f>SUM(B187:B193)</f>
        <v>14000</v>
      </c>
      <c r="C194" s="11" t="s">
        <v>66</v>
      </c>
      <c r="D194" s="11"/>
      <c r="E194" s="11"/>
      <c r="F194" s="79"/>
      <c r="G194" s="18"/>
      <c r="H194" s="71">
        <v>0</v>
      </c>
      <c r="I194" s="72">
        <f t="shared" si="18"/>
        <v>27.184466019417474</v>
      </c>
      <c r="M194" s="2">
        <v>515</v>
      </c>
    </row>
    <row r="195" spans="2:13" ht="12.75">
      <c r="B195" s="189"/>
      <c r="H195" s="6">
        <f>H194-B195</f>
        <v>0</v>
      </c>
      <c r="I195" s="22">
        <f t="shared" si="18"/>
        <v>0</v>
      </c>
      <c r="M195" s="2">
        <v>515</v>
      </c>
    </row>
    <row r="196" spans="2:13" ht="12.75">
      <c r="B196" s="189"/>
      <c r="H196" s="6">
        <f>H195-B196</f>
        <v>0</v>
      </c>
      <c r="I196" s="22">
        <f t="shared" si="18"/>
        <v>0</v>
      </c>
      <c r="M196" s="2">
        <v>515</v>
      </c>
    </row>
    <row r="197" spans="2:13" ht="12.75">
      <c r="B197" s="189">
        <v>1350</v>
      </c>
      <c r="C197" s="1" t="s">
        <v>115</v>
      </c>
      <c r="D197" s="12" t="s">
        <v>98</v>
      </c>
      <c r="E197" s="1" t="s">
        <v>68</v>
      </c>
      <c r="F197" s="78" t="s">
        <v>100</v>
      </c>
      <c r="G197" s="27" t="s">
        <v>777</v>
      </c>
      <c r="H197" s="6">
        <f>H196-B197</f>
        <v>-1350</v>
      </c>
      <c r="I197" s="22">
        <f t="shared" si="18"/>
        <v>2.621359223300971</v>
      </c>
      <c r="K197" s="15" t="s">
        <v>92</v>
      </c>
      <c r="L197">
        <v>4</v>
      </c>
      <c r="M197" s="2">
        <v>515</v>
      </c>
    </row>
    <row r="198" spans="1:13" s="73" customFormat="1" ht="12.75">
      <c r="A198" s="11"/>
      <c r="B198" s="242">
        <f>SUM(B197)</f>
        <v>1350</v>
      </c>
      <c r="C198" s="11"/>
      <c r="D198" s="11"/>
      <c r="E198" s="11" t="s">
        <v>68</v>
      </c>
      <c r="F198" s="79"/>
      <c r="G198" s="18"/>
      <c r="H198" s="71">
        <v>0</v>
      </c>
      <c r="I198" s="72">
        <f t="shared" si="18"/>
        <v>2.621359223300971</v>
      </c>
      <c r="M198" s="2">
        <v>515</v>
      </c>
    </row>
    <row r="199" spans="2:13" ht="12.75">
      <c r="B199" s="189"/>
      <c r="H199" s="6">
        <f aca="true" t="shared" si="19" ref="H199:H207">H198-B199</f>
        <v>0</v>
      </c>
      <c r="I199" s="22">
        <f t="shared" si="18"/>
        <v>0</v>
      </c>
      <c r="M199" s="2">
        <v>515</v>
      </c>
    </row>
    <row r="200" spans="2:13" ht="12.75">
      <c r="B200" s="189"/>
      <c r="H200" s="6">
        <f t="shared" si="19"/>
        <v>0</v>
      </c>
      <c r="I200" s="22">
        <f t="shared" si="18"/>
        <v>0</v>
      </c>
      <c r="M200" s="2">
        <v>515</v>
      </c>
    </row>
    <row r="201" spans="2:13" ht="12.75">
      <c r="B201" s="189">
        <v>10000</v>
      </c>
      <c r="C201" s="1" t="s">
        <v>116</v>
      </c>
      <c r="D201" s="12" t="s">
        <v>98</v>
      </c>
      <c r="E201" s="1" t="s">
        <v>117</v>
      </c>
      <c r="F201" s="78" t="s">
        <v>118</v>
      </c>
      <c r="G201" s="27" t="s">
        <v>780</v>
      </c>
      <c r="H201" s="6">
        <f t="shared" si="19"/>
        <v>-10000</v>
      </c>
      <c r="I201" s="22">
        <f t="shared" si="18"/>
        <v>19.41747572815534</v>
      </c>
      <c r="K201" s="15" t="s">
        <v>92</v>
      </c>
      <c r="L201">
        <v>4</v>
      </c>
      <c r="M201" s="2">
        <v>515</v>
      </c>
    </row>
    <row r="202" spans="2:13" ht="12.75">
      <c r="B202" s="189">
        <v>10000</v>
      </c>
      <c r="C202" s="1" t="s">
        <v>116</v>
      </c>
      <c r="D202" s="12" t="s">
        <v>98</v>
      </c>
      <c r="E202" s="1" t="s">
        <v>117</v>
      </c>
      <c r="F202" s="78" t="s">
        <v>119</v>
      </c>
      <c r="G202" s="27" t="s">
        <v>780</v>
      </c>
      <c r="H202" s="6">
        <f t="shared" si="19"/>
        <v>-20000</v>
      </c>
      <c r="I202" s="22">
        <f t="shared" si="18"/>
        <v>19.41747572815534</v>
      </c>
      <c r="K202" s="15" t="s">
        <v>92</v>
      </c>
      <c r="L202">
        <v>4</v>
      </c>
      <c r="M202" s="2">
        <v>515</v>
      </c>
    </row>
    <row r="203" spans="2:13" ht="12.75">
      <c r="B203" s="189">
        <v>10000</v>
      </c>
      <c r="C203" s="1" t="s">
        <v>116</v>
      </c>
      <c r="D203" s="12" t="s">
        <v>98</v>
      </c>
      <c r="E203" s="1" t="s">
        <v>117</v>
      </c>
      <c r="F203" s="78" t="s">
        <v>120</v>
      </c>
      <c r="G203" s="27" t="s">
        <v>780</v>
      </c>
      <c r="H203" s="6">
        <f t="shared" si="19"/>
        <v>-30000</v>
      </c>
      <c r="I203" s="22">
        <f t="shared" si="18"/>
        <v>19.41747572815534</v>
      </c>
      <c r="K203" s="15" t="s">
        <v>92</v>
      </c>
      <c r="L203">
        <v>4</v>
      </c>
      <c r="M203" s="2">
        <v>515</v>
      </c>
    </row>
    <row r="204" spans="2:13" ht="12.75">
      <c r="B204" s="189">
        <v>5000</v>
      </c>
      <c r="C204" s="1" t="s">
        <v>116</v>
      </c>
      <c r="D204" s="12" t="s">
        <v>98</v>
      </c>
      <c r="E204" s="1" t="s">
        <v>117</v>
      </c>
      <c r="F204" s="78" t="s">
        <v>121</v>
      </c>
      <c r="G204" s="27" t="s">
        <v>782</v>
      </c>
      <c r="H204" s="6">
        <f t="shared" si="19"/>
        <v>-35000</v>
      </c>
      <c r="I204" s="22">
        <f t="shared" si="18"/>
        <v>9.70873786407767</v>
      </c>
      <c r="K204" s="15" t="s">
        <v>92</v>
      </c>
      <c r="L204">
        <v>4</v>
      </c>
      <c r="M204" s="2">
        <v>515</v>
      </c>
    </row>
    <row r="205" spans="2:13" ht="12.75">
      <c r="B205" s="189">
        <v>5000</v>
      </c>
      <c r="C205" s="1" t="s">
        <v>116</v>
      </c>
      <c r="D205" s="12" t="s">
        <v>98</v>
      </c>
      <c r="E205" s="1" t="s">
        <v>117</v>
      </c>
      <c r="F205" s="78" t="s">
        <v>122</v>
      </c>
      <c r="G205" s="27" t="s">
        <v>782</v>
      </c>
      <c r="H205" s="6">
        <f t="shared" si="19"/>
        <v>-40000</v>
      </c>
      <c r="I205" s="22">
        <f t="shared" si="18"/>
        <v>9.70873786407767</v>
      </c>
      <c r="K205" s="15" t="s">
        <v>92</v>
      </c>
      <c r="L205">
        <v>4</v>
      </c>
      <c r="M205" s="2">
        <v>515</v>
      </c>
    </row>
    <row r="206" spans="2:13" ht="12.75">
      <c r="B206" s="189">
        <v>5000</v>
      </c>
      <c r="C206" s="1" t="s">
        <v>116</v>
      </c>
      <c r="D206" s="12" t="s">
        <v>98</v>
      </c>
      <c r="E206" s="1" t="s">
        <v>117</v>
      </c>
      <c r="F206" s="78" t="s">
        <v>123</v>
      </c>
      <c r="G206" s="27" t="s">
        <v>782</v>
      </c>
      <c r="H206" s="6">
        <f t="shared" si="19"/>
        <v>-45000</v>
      </c>
      <c r="I206" s="22">
        <f t="shared" si="18"/>
        <v>9.70873786407767</v>
      </c>
      <c r="K206" s="15" t="s">
        <v>92</v>
      </c>
      <c r="L206">
        <v>4</v>
      </c>
      <c r="M206" s="2">
        <v>515</v>
      </c>
    </row>
    <row r="207" spans="2:13" ht="12.75">
      <c r="B207" s="189">
        <v>5000</v>
      </c>
      <c r="C207" s="1" t="s">
        <v>116</v>
      </c>
      <c r="D207" s="12" t="s">
        <v>98</v>
      </c>
      <c r="E207" s="1" t="s">
        <v>117</v>
      </c>
      <c r="F207" s="78" t="s">
        <v>124</v>
      </c>
      <c r="G207" s="27" t="s">
        <v>96</v>
      </c>
      <c r="H207" s="6">
        <f t="shared" si="19"/>
        <v>-50000</v>
      </c>
      <c r="I207" s="22">
        <f t="shared" si="18"/>
        <v>9.70873786407767</v>
      </c>
      <c r="K207" s="15" t="s">
        <v>92</v>
      </c>
      <c r="L207">
        <v>4</v>
      </c>
      <c r="M207" s="2">
        <v>515</v>
      </c>
    </row>
    <row r="208" spans="1:13" s="73" customFormat="1" ht="12.75">
      <c r="A208" s="11"/>
      <c r="B208" s="242">
        <f>SUM(B201:B207)</f>
        <v>50000</v>
      </c>
      <c r="C208" s="11"/>
      <c r="D208" s="11"/>
      <c r="E208" s="11" t="s">
        <v>117</v>
      </c>
      <c r="F208" s="79"/>
      <c r="G208" s="18"/>
      <c r="H208" s="71">
        <v>0</v>
      </c>
      <c r="I208" s="72">
        <f t="shared" si="18"/>
        <v>97.0873786407767</v>
      </c>
      <c r="M208" s="2">
        <v>515</v>
      </c>
    </row>
    <row r="209" spans="2:13" ht="12.75">
      <c r="B209" s="189"/>
      <c r="H209" s="6">
        <f>H208-B209</f>
        <v>0</v>
      </c>
      <c r="I209" s="22">
        <f t="shared" si="18"/>
        <v>0</v>
      </c>
      <c r="M209" s="2">
        <v>515</v>
      </c>
    </row>
    <row r="210" spans="2:13" ht="12.75">
      <c r="B210" s="189"/>
      <c r="H210" s="6">
        <f>H209-B210</f>
        <v>0</v>
      </c>
      <c r="I210" s="22">
        <f t="shared" si="18"/>
        <v>0</v>
      </c>
      <c r="M210" s="2">
        <v>515</v>
      </c>
    </row>
    <row r="211" spans="2:13" ht="12.75">
      <c r="B211" s="246">
        <v>500</v>
      </c>
      <c r="C211" s="36" t="s">
        <v>125</v>
      </c>
      <c r="D211" s="12" t="s">
        <v>98</v>
      </c>
      <c r="E211" s="36" t="s">
        <v>25</v>
      </c>
      <c r="F211" s="78" t="s">
        <v>100</v>
      </c>
      <c r="G211" s="27" t="s">
        <v>777</v>
      </c>
      <c r="H211" s="6">
        <f>H210-B211</f>
        <v>-500</v>
      </c>
      <c r="I211" s="22">
        <f t="shared" si="18"/>
        <v>0.970873786407767</v>
      </c>
      <c r="J211" s="35"/>
      <c r="K211" s="35" t="s">
        <v>92</v>
      </c>
      <c r="L211">
        <v>4</v>
      </c>
      <c r="M211" s="2">
        <v>515</v>
      </c>
    </row>
    <row r="212" spans="2:13" ht="12.75">
      <c r="B212" s="189">
        <v>400</v>
      </c>
      <c r="C212" s="1" t="s">
        <v>126</v>
      </c>
      <c r="D212" s="12" t="s">
        <v>98</v>
      </c>
      <c r="E212" s="1" t="s">
        <v>25</v>
      </c>
      <c r="F212" s="78" t="s">
        <v>112</v>
      </c>
      <c r="G212" s="27" t="s">
        <v>778</v>
      </c>
      <c r="H212" s="6">
        <f>H211-B212</f>
        <v>-900</v>
      </c>
      <c r="I212" s="22">
        <f t="shared" si="18"/>
        <v>0.7766990291262136</v>
      </c>
      <c r="K212" s="15" t="s">
        <v>92</v>
      </c>
      <c r="L212">
        <v>4</v>
      </c>
      <c r="M212" s="2">
        <v>515</v>
      </c>
    </row>
    <row r="213" spans="2:13" ht="12.75">
      <c r="B213" s="189">
        <v>350</v>
      </c>
      <c r="C213" s="1" t="s">
        <v>725</v>
      </c>
      <c r="D213" s="12" t="s">
        <v>98</v>
      </c>
      <c r="E213" s="1" t="s">
        <v>25</v>
      </c>
      <c r="F213" s="78" t="s">
        <v>113</v>
      </c>
      <c r="G213" s="27" t="s">
        <v>779</v>
      </c>
      <c r="H213" s="6">
        <f>H212-B213</f>
        <v>-1250</v>
      </c>
      <c r="I213" s="22">
        <f t="shared" si="18"/>
        <v>0.6796116504854369</v>
      </c>
      <c r="K213" s="15" t="s">
        <v>92</v>
      </c>
      <c r="L213">
        <v>4</v>
      </c>
      <c r="M213" s="2">
        <v>515</v>
      </c>
    </row>
    <row r="214" spans="1:13" s="73" customFormat="1" ht="12.75">
      <c r="A214" s="11"/>
      <c r="B214" s="242">
        <f>SUM(B211:B213)</f>
        <v>1250</v>
      </c>
      <c r="C214" s="11"/>
      <c r="D214" s="11"/>
      <c r="E214" s="11" t="s">
        <v>25</v>
      </c>
      <c r="F214" s="79"/>
      <c r="G214" s="18"/>
      <c r="H214" s="71">
        <v>0</v>
      </c>
      <c r="I214" s="72">
        <f t="shared" si="18"/>
        <v>2.4271844660194173</v>
      </c>
      <c r="M214" s="2">
        <v>515</v>
      </c>
    </row>
    <row r="215" spans="2:13" ht="12.75">
      <c r="B215" s="189"/>
      <c r="H215" s="6">
        <f>H214-B215</f>
        <v>0</v>
      </c>
      <c r="I215" s="22">
        <f t="shared" si="18"/>
        <v>0</v>
      </c>
      <c r="M215" s="2">
        <v>515</v>
      </c>
    </row>
    <row r="216" spans="2:13" ht="12.75">
      <c r="B216" s="189"/>
      <c r="H216" s="6">
        <f>H215-B216</f>
        <v>0</v>
      </c>
      <c r="I216" s="22">
        <f t="shared" si="18"/>
        <v>0</v>
      </c>
      <c r="M216" s="2">
        <v>515</v>
      </c>
    </row>
    <row r="217" spans="2:13" ht="12.75">
      <c r="B217" s="189"/>
      <c r="H217" s="6">
        <f>H216-B217</f>
        <v>0</v>
      </c>
      <c r="I217" s="22">
        <f t="shared" si="18"/>
        <v>0</v>
      </c>
      <c r="M217" s="2">
        <v>515</v>
      </c>
    </row>
    <row r="218" spans="2:13" ht="12.75">
      <c r="B218" s="189"/>
      <c r="H218" s="6">
        <f>H217-B218</f>
        <v>0</v>
      </c>
      <c r="I218" s="22">
        <f t="shared" si="18"/>
        <v>0</v>
      </c>
      <c r="M218" s="2">
        <v>515</v>
      </c>
    </row>
    <row r="219" spans="1:13" s="73" customFormat="1" ht="12.75">
      <c r="A219" s="11"/>
      <c r="B219" s="242">
        <f>+B226+B240+B245+B251+B258+B264</f>
        <v>44700</v>
      </c>
      <c r="C219" s="68" t="s">
        <v>127</v>
      </c>
      <c r="D219" s="69" t="s">
        <v>128</v>
      </c>
      <c r="E219" s="68" t="s">
        <v>129</v>
      </c>
      <c r="F219" s="120" t="s">
        <v>130</v>
      </c>
      <c r="G219" s="70" t="s">
        <v>42</v>
      </c>
      <c r="H219" s="71"/>
      <c r="I219" s="72">
        <f>+B219/M219</f>
        <v>86.79611650485437</v>
      </c>
      <c r="J219" s="72"/>
      <c r="K219" s="72"/>
      <c r="M219" s="2">
        <v>515</v>
      </c>
    </row>
    <row r="220" spans="2:13" ht="12.75">
      <c r="B220" s="189"/>
      <c r="H220" s="6">
        <f aca="true" t="shared" si="20" ref="H220:H225">H219-B220</f>
        <v>0</v>
      </c>
      <c r="I220" s="22">
        <f aca="true" t="shared" si="21" ref="I220:I225">+B220/M220</f>
        <v>0</v>
      </c>
      <c r="M220" s="2">
        <v>515</v>
      </c>
    </row>
    <row r="221" spans="2:13" ht="12.75">
      <c r="B221" s="189">
        <v>2500</v>
      </c>
      <c r="C221" s="32" t="s">
        <v>32</v>
      </c>
      <c r="D221" s="12" t="s">
        <v>16</v>
      </c>
      <c r="E221" s="1" t="s">
        <v>131</v>
      </c>
      <c r="F221" s="78" t="s">
        <v>824</v>
      </c>
      <c r="G221" s="27" t="s">
        <v>44</v>
      </c>
      <c r="H221" s="6">
        <f t="shared" si="20"/>
        <v>-2500</v>
      </c>
      <c r="I221" s="22">
        <f t="shared" si="21"/>
        <v>4.854368932038835</v>
      </c>
      <c r="K221" t="s">
        <v>32</v>
      </c>
      <c r="L221">
        <v>5</v>
      </c>
      <c r="M221" s="2">
        <v>515</v>
      </c>
    </row>
    <row r="222" spans="2:13" ht="12.75">
      <c r="B222" s="189">
        <v>3000</v>
      </c>
      <c r="C222" s="32" t="s">
        <v>32</v>
      </c>
      <c r="D222" s="12" t="s">
        <v>16</v>
      </c>
      <c r="E222" s="1" t="s">
        <v>131</v>
      </c>
      <c r="F222" s="78" t="s">
        <v>825</v>
      </c>
      <c r="G222" s="27" t="s">
        <v>54</v>
      </c>
      <c r="H222" s="6">
        <f t="shared" si="20"/>
        <v>-5500</v>
      </c>
      <c r="I222" s="22">
        <f t="shared" si="21"/>
        <v>5.825242718446602</v>
      </c>
      <c r="K222" t="s">
        <v>32</v>
      </c>
      <c r="L222">
        <v>5</v>
      </c>
      <c r="M222" s="2">
        <v>515</v>
      </c>
    </row>
    <row r="223" spans="2:13" ht="12.75">
      <c r="B223" s="189">
        <v>3000</v>
      </c>
      <c r="C223" s="32" t="s">
        <v>32</v>
      </c>
      <c r="D223" s="1" t="s">
        <v>16</v>
      </c>
      <c r="E223" s="1" t="s">
        <v>131</v>
      </c>
      <c r="F223" s="78" t="s">
        <v>826</v>
      </c>
      <c r="G223" s="27" t="s">
        <v>93</v>
      </c>
      <c r="H223" s="6">
        <f t="shared" si="20"/>
        <v>-8500</v>
      </c>
      <c r="I223" s="22">
        <f t="shared" si="21"/>
        <v>5.825242718446602</v>
      </c>
      <c r="K223" t="s">
        <v>32</v>
      </c>
      <c r="L223">
        <v>5</v>
      </c>
      <c r="M223" s="2">
        <v>515</v>
      </c>
    </row>
    <row r="224" spans="2:13" ht="12.75">
      <c r="B224" s="189">
        <v>3000</v>
      </c>
      <c r="C224" s="32" t="s">
        <v>32</v>
      </c>
      <c r="D224" s="1" t="s">
        <v>16</v>
      </c>
      <c r="E224" s="1" t="s">
        <v>131</v>
      </c>
      <c r="F224" s="78" t="s">
        <v>827</v>
      </c>
      <c r="G224" s="27" t="s">
        <v>94</v>
      </c>
      <c r="H224" s="6">
        <f t="shared" si="20"/>
        <v>-11500</v>
      </c>
      <c r="I224" s="22">
        <f t="shared" si="21"/>
        <v>5.825242718446602</v>
      </c>
      <c r="K224" t="s">
        <v>32</v>
      </c>
      <c r="L224">
        <v>5</v>
      </c>
      <c r="M224" s="2">
        <v>515</v>
      </c>
    </row>
    <row r="225" spans="1:13" s="73" customFormat="1" ht="12.75">
      <c r="A225" s="1"/>
      <c r="B225" s="189">
        <v>2000</v>
      </c>
      <c r="C225" s="1" t="s">
        <v>132</v>
      </c>
      <c r="D225" s="12" t="s">
        <v>16</v>
      </c>
      <c r="E225" s="1" t="s">
        <v>99</v>
      </c>
      <c r="F225" s="78" t="s">
        <v>133</v>
      </c>
      <c r="G225" s="27" t="s">
        <v>54</v>
      </c>
      <c r="H225" s="6">
        <f t="shared" si="20"/>
        <v>-13500</v>
      </c>
      <c r="I225" s="22">
        <f t="shared" si="21"/>
        <v>3.883495145631068</v>
      </c>
      <c r="J225"/>
      <c r="K225" t="s">
        <v>131</v>
      </c>
      <c r="L225">
        <v>5</v>
      </c>
      <c r="M225" s="2">
        <v>515</v>
      </c>
    </row>
    <row r="226" spans="1:13" ht="12.75">
      <c r="A226" s="11"/>
      <c r="B226" s="247">
        <f>SUM(B221:B225)</f>
        <v>13500</v>
      </c>
      <c r="C226" s="11" t="s">
        <v>32</v>
      </c>
      <c r="D226" s="11"/>
      <c r="E226" s="11"/>
      <c r="F226" s="79"/>
      <c r="G226" s="18"/>
      <c r="H226" s="71">
        <v>0</v>
      </c>
      <c r="I226" s="72">
        <f t="shared" si="18"/>
        <v>26.21359223300971</v>
      </c>
      <c r="J226" s="73"/>
      <c r="K226" s="73"/>
      <c r="L226" s="73"/>
      <c r="M226" s="2">
        <v>515</v>
      </c>
    </row>
    <row r="227" spans="2:13" ht="12.75">
      <c r="B227" s="189"/>
      <c r="H227" s="6">
        <f aca="true" t="shared" si="22" ref="H227:H239">H226-B227</f>
        <v>0</v>
      </c>
      <c r="I227" s="22">
        <f t="shared" si="18"/>
        <v>0</v>
      </c>
      <c r="M227" s="2">
        <v>515</v>
      </c>
    </row>
    <row r="228" spans="2:13" ht="12.75">
      <c r="B228" s="189"/>
      <c r="H228" s="6">
        <f t="shared" si="22"/>
        <v>0</v>
      </c>
      <c r="I228" s="22">
        <f t="shared" si="18"/>
        <v>0</v>
      </c>
      <c r="M228" s="2">
        <v>515</v>
      </c>
    </row>
    <row r="229" spans="2:13" ht="12.75">
      <c r="B229" s="161">
        <v>1500</v>
      </c>
      <c r="C229" s="12" t="s">
        <v>134</v>
      </c>
      <c r="D229" s="12" t="s">
        <v>16</v>
      </c>
      <c r="E229" s="33" t="s">
        <v>46</v>
      </c>
      <c r="F229" s="78" t="s">
        <v>133</v>
      </c>
      <c r="G229" s="34" t="s">
        <v>44</v>
      </c>
      <c r="H229" s="6">
        <f t="shared" si="22"/>
        <v>-1500</v>
      </c>
      <c r="I229" s="22">
        <f t="shared" si="18"/>
        <v>2.912621359223301</v>
      </c>
      <c r="K229" t="s">
        <v>131</v>
      </c>
      <c r="L229">
        <v>5</v>
      </c>
      <c r="M229" s="2">
        <v>515</v>
      </c>
    </row>
    <row r="230" spans="2:13" ht="12.75">
      <c r="B230" s="161">
        <v>2500</v>
      </c>
      <c r="C230" s="12" t="s">
        <v>135</v>
      </c>
      <c r="D230" s="12" t="s">
        <v>16</v>
      </c>
      <c r="E230" s="12" t="s">
        <v>46</v>
      </c>
      <c r="F230" s="78" t="s">
        <v>136</v>
      </c>
      <c r="G230" s="29" t="s">
        <v>44</v>
      </c>
      <c r="H230" s="6">
        <f t="shared" si="22"/>
        <v>-4000</v>
      </c>
      <c r="I230" s="22">
        <f t="shared" si="18"/>
        <v>4.854368932038835</v>
      </c>
      <c r="K230" t="s">
        <v>131</v>
      </c>
      <c r="L230">
        <v>5</v>
      </c>
      <c r="M230" s="2">
        <v>515</v>
      </c>
    </row>
    <row r="231" spans="2:13" ht="12.75">
      <c r="B231" s="246">
        <v>500</v>
      </c>
      <c r="C231" s="36" t="s">
        <v>137</v>
      </c>
      <c r="D231" s="12" t="s">
        <v>16</v>
      </c>
      <c r="E231" s="1" t="s">
        <v>46</v>
      </c>
      <c r="F231" s="78" t="s">
        <v>133</v>
      </c>
      <c r="G231" s="27" t="s">
        <v>54</v>
      </c>
      <c r="H231" s="6">
        <f t="shared" si="22"/>
        <v>-4500</v>
      </c>
      <c r="I231" s="22">
        <f t="shared" si="18"/>
        <v>0.970873786407767</v>
      </c>
      <c r="J231" s="35"/>
      <c r="K231" t="s">
        <v>131</v>
      </c>
      <c r="L231">
        <v>5</v>
      </c>
      <c r="M231" s="2">
        <v>515</v>
      </c>
    </row>
    <row r="232" spans="2:13" ht="12.75">
      <c r="B232" s="189">
        <v>500</v>
      </c>
      <c r="C232" s="1" t="s">
        <v>138</v>
      </c>
      <c r="D232" s="12" t="s">
        <v>16</v>
      </c>
      <c r="E232" s="1" t="s">
        <v>46</v>
      </c>
      <c r="F232" s="78" t="s">
        <v>133</v>
      </c>
      <c r="G232" s="27" t="s">
        <v>54</v>
      </c>
      <c r="H232" s="6">
        <f t="shared" si="22"/>
        <v>-5000</v>
      </c>
      <c r="I232" s="22">
        <f t="shared" si="18"/>
        <v>0.970873786407767</v>
      </c>
      <c r="K232" t="s">
        <v>131</v>
      </c>
      <c r="L232">
        <v>5</v>
      </c>
      <c r="M232" s="2">
        <v>515</v>
      </c>
    </row>
    <row r="233" spans="2:13" ht="12.75">
      <c r="B233" s="189">
        <v>1000</v>
      </c>
      <c r="C233" s="1" t="s">
        <v>139</v>
      </c>
      <c r="D233" s="12" t="s">
        <v>16</v>
      </c>
      <c r="E233" s="1" t="s">
        <v>46</v>
      </c>
      <c r="F233" s="78" t="s">
        <v>133</v>
      </c>
      <c r="G233" s="27" t="s">
        <v>54</v>
      </c>
      <c r="H233" s="6">
        <f t="shared" si="22"/>
        <v>-6000</v>
      </c>
      <c r="I233" s="22">
        <f t="shared" si="18"/>
        <v>1.941747572815534</v>
      </c>
      <c r="K233" t="s">
        <v>131</v>
      </c>
      <c r="L233">
        <v>5</v>
      </c>
      <c r="M233" s="2">
        <v>515</v>
      </c>
    </row>
    <row r="234" spans="2:13" ht="12.75">
      <c r="B234" s="189">
        <v>1000</v>
      </c>
      <c r="C234" s="1" t="s">
        <v>140</v>
      </c>
      <c r="D234" s="12" t="s">
        <v>16</v>
      </c>
      <c r="E234" s="1" t="s">
        <v>46</v>
      </c>
      <c r="F234" s="78" t="s">
        <v>133</v>
      </c>
      <c r="G234" s="27" t="s">
        <v>54</v>
      </c>
      <c r="H234" s="6">
        <f t="shared" si="22"/>
        <v>-7000</v>
      </c>
      <c r="I234" s="22">
        <f t="shared" si="18"/>
        <v>1.941747572815534</v>
      </c>
      <c r="K234" t="s">
        <v>131</v>
      </c>
      <c r="L234">
        <v>5</v>
      </c>
      <c r="M234" s="2">
        <v>515</v>
      </c>
    </row>
    <row r="235" spans="2:13" ht="12.75">
      <c r="B235" s="189">
        <v>500</v>
      </c>
      <c r="C235" s="1" t="s">
        <v>141</v>
      </c>
      <c r="D235" s="12" t="s">
        <v>16</v>
      </c>
      <c r="E235" s="1" t="s">
        <v>46</v>
      </c>
      <c r="F235" s="78" t="s">
        <v>133</v>
      </c>
      <c r="G235" s="27" t="s">
        <v>93</v>
      </c>
      <c r="H235" s="6">
        <f t="shared" si="22"/>
        <v>-7500</v>
      </c>
      <c r="I235" s="22">
        <f t="shared" si="18"/>
        <v>0.970873786407767</v>
      </c>
      <c r="K235" t="s">
        <v>131</v>
      </c>
      <c r="L235">
        <v>5</v>
      </c>
      <c r="M235" s="2">
        <v>515</v>
      </c>
    </row>
    <row r="236" spans="2:13" ht="12.75">
      <c r="B236" s="189">
        <v>500</v>
      </c>
      <c r="C236" s="1" t="s">
        <v>142</v>
      </c>
      <c r="D236" s="12" t="s">
        <v>16</v>
      </c>
      <c r="E236" s="1" t="s">
        <v>46</v>
      </c>
      <c r="F236" s="78" t="s">
        <v>133</v>
      </c>
      <c r="G236" s="27" t="s">
        <v>93</v>
      </c>
      <c r="H236" s="6">
        <f t="shared" si="22"/>
        <v>-8000</v>
      </c>
      <c r="I236" s="22">
        <f t="shared" si="18"/>
        <v>0.970873786407767</v>
      </c>
      <c r="K236" t="s">
        <v>131</v>
      </c>
      <c r="L236">
        <v>5</v>
      </c>
      <c r="M236" s="2">
        <v>515</v>
      </c>
    </row>
    <row r="237" spans="2:13" ht="12.75">
      <c r="B237" s="189">
        <v>1000</v>
      </c>
      <c r="C237" s="1" t="s">
        <v>143</v>
      </c>
      <c r="D237" s="12" t="s">
        <v>16</v>
      </c>
      <c r="E237" s="1" t="s">
        <v>46</v>
      </c>
      <c r="F237" s="78" t="s">
        <v>133</v>
      </c>
      <c r="G237" s="27" t="s">
        <v>93</v>
      </c>
      <c r="H237" s="6">
        <f t="shared" si="22"/>
        <v>-9000</v>
      </c>
      <c r="I237" s="22">
        <f t="shared" si="18"/>
        <v>1.941747572815534</v>
      </c>
      <c r="K237" t="s">
        <v>131</v>
      </c>
      <c r="L237">
        <v>5</v>
      </c>
      <c r="M237" s="2">
        <v>515</v>
      </c>
    </row>
    <row r="238" spans="2:13" ht="12.75">
      <c r="B238" s="189">
        <v>2500</v>
      </c>
      <c r="C238" s="1" t="s">
        <v>144</v>
      </c>
      <c r="D238" s="12" t="s">
        <v>16</v>
      </c>
      <c r="E238" s="1" t="s">
        <v>46</v>
      </c>
      <c r="F238" s="78" t="s">
        <v>145</v>
      </c>
      <c r="G238" s="27" t="s">
        <v>93</v>
      </c>
      <c r="H238" s="6">
        <f t="shared" si="22"/>
        <v>-11500</v>
      </c>
      <c r="I238" s="22">
        <f t="shared" si="18"/>
        <v>4.854368932038835</v>
      </c>
      <c r="K238" t="s">
        <v>131</v>
      </c>
      <c r="L238">
        <v>5</v>
      </c>
      <c r="M238" s="2">
        <v>515</v>
      </c>
    </row>
    <row r="239" spans="2:13" ht="12.75">
      <c r="B239" s="189">
        <v>1500</v>
      </c>
      <c r="C239" s="1" t="s">
        <v>146</v>
      </c>
      <c r="D239" s="12" t="s">
        <v>16</v>
      </c>
      <c r="E239" s="1" t="s">
        <v>46</v>
      </c>
      <c r="F239" s="78" t="s">
        <v>147</v>
      </c>
      <c r="G239" s="27" t="s">
        <v>94</v>
      </c>
      <c r="H239" s="6">
        <f t="shared" si="22"/>
        <v>-13000</v>
      </c>
      <c r="I239" s="22">
        <f t="shared" si="18"/>
        <v>2.912621359223301</v>
      </c>
      <c r="K239" t="s">
        <v>131</v>
      </c>
      <c r="L239">
        <v>5</v>
      </c>
      <c r="M239" s="2">
        <v>515</v>
      </c>
    </row>
    <row r="240" spans="1:13" s="73" customFormat="1" ht="12.75">
      <c r="A240" s="11"/>
      <c r="B240" s="242">
        <f>SUM(B229:B239)</f>
        <v>13000</v>
      </c>
      <c r="C240" s="11" t="s">
        <v>727</v>
      </c>
      <c r="D240" s="11"/>
      <c r="E240" s="11"/>
      <c r="F240" s="79"/>
      <c r="G240" s="18"/>
      <c r="H240" s="71">
        <v>0</v>
      </c>
      <c r="I240" s="72">
        <f t="shared" si="18"/>
        <v>25.24271844660194</v>
      </c>
      <c r="M240" s="2">
        <v>515</v>
      </c>
    </row>
    <row r="241" spans="2:13" ht="12.75">
      <c r="B241" s="189"/>
      <c r="H241" s="6">
        <f>H240-B241</f>
        <v>0</v>
      </c>
      <c r="I241" s="22">
        <f t="shared" si="18"/>
        <v>0</v>
      </c>
      <c r="M241" s="2">
        <v>515</v>
      </c>
    </row>
    <row r="242" spans="2:13" ht="12.75">
      <c r="B242" s="189"/>
      <c r="H242" s="6">
        <f>H241-B242</f>
        <v>0</v>
      </c>
      <c r="I242" s="22">
        <f t="shared" si="18"/>
        <v>0</v>
      </c>
      <c r="M242" s="2">
        <v>515</v>
      </c>
    </row>
    <row r="243" spans="2:13" ht="12.75">
      <c r="B243" s="189">
        <v>500</v>
      </c>
      <c r="C243" s="12" t="s">
        <v>35</v>
      </c>
      <c r="D243" s="12" t="s">
        <v>16</v>
      </c>
      <c r="E243" s="1" t="s">
        <v>36</v>
      </c>
      <c r="F243" s="78" t="s">
        <v>133</v>
      </c>
      <c r="G243" s="27" t="s">
        <v>44</v>
      </c>
      <c r="H243" s="6">
        <f>H242-B243</f>
        <v>-500</v>
      </c>
      <c r="I243" s="22">
        <f t="shared" si="18"/>
        <v>0.970873786407767</v>
      </c>
      <c r="K243" t="s">
        <v>131</v>
      </c>
      <c r="L243">
        <v>5</v>
      </c>
      <c r="M243" s="2">
        <v>515</v>
      </c>
    </row>
    <row r="244" spans="2:13" ht="12.75">
      <c r="B244" s="189">
        <v>1500</v>
      </c>
      <c r="C244" s="1" t="s">
        <v>35</v>
      </c>
      <c r="D244" s="12" t="s">
        <v>16</v>
      </c>
      <c r="E244" s="1" t="s">
        <v>36</v>
      </c>
      <c r="F244" s="78" t="s">
        <v>133</v>
      </c>
      <c r="G244" s="27" t="s">
        <v>94</v>
      </c>
      <c r="H244" s="6">
        <f>H243-B244</f>
        <v>-2000</v>
      </c>
      <c r="I244" s="22">
        <f t="shared" si="18"/>
        <v>2.912621359223301</v>
      </c>
      <c r="K244" t="s">
        <v>131</v>
      </c>
      <c r="L244">
        <v>5</v>
      </c>
      <c r="M244" s="2">
        <v>515</v>
      </c>
    </row>
    <row r="245" spans="1:13" s="73" customFormat="1" ht="12.75">
      <c r="A245" s="11"/>
      <c r="B245" s="242">
        <f>SUM(B243:B244)</f>
        <v>2000</v>
      </c>
      <c r="C245" s="11"/>
      <c r="D245" s="11"/>
      <c r="E245" s="11" t="s">
        <v>36</v>
      </c>
      <c r="F245" s="79"/>
      <c r="G245" s="18"/>
      <c r="H245" s="71">
        <v>0</v>
      </c>
      <c r="I245" s="72">
        <f t="shared" si="18"/>
        <v>3.883495145631068</v>
      </c>
      <c r="M245" s="2">
        <v>515</v>
      </c>
    </row>
    <row r="246" spans="2:13" ht="12.75">
      <c r="B246" s="189"/>
      <c r="H246" s="6">
        <f>H245-B246</f>
        <v>0</v>
      </c>
      <c r="I246" s="22">
        <f t="shared" si="18"/>
        <v>0</v>
      </c>
      <c r="M246" s="2">
        <v>515</v>
      </c>
    </row>
    <row r="247" spans="2:13" ht="12.75">
      <c r="B247" s="189"/>
      <c r="H247" s="6">
        <f>H246-B247</f>
        <v>0</v>
      </c>
      <c r="I247" s="22">
        <f t="shared" si="18"/>
        <v>0</v>
      </c>
      <c r="M247" s="2">
        <v>515</v>
      </c>
    </row>
    <row r="248" spans="1:13" ht="12.75">
      <c r="A248" s="12"/>
      <c r="B248" s="161">
        <v>3000</v>
      </c>
      <c r="C248" s="12" t="s">
        <v>62</v>
      </c>
      <c r="D248" s="12" t="s">
        <v>16</v>
      </c>
      <c r="E248" s="12" t="s">
        <v>46</v>
      </c>
      <c r="F248" s="78" t="s">
        <v>148</v>
      </c>
      <c r="G248" s="29" t="s">
        <v>44</v>
      </c>
      <c r="H248" s="6">
        <f>H247-B248</f>
        <v>-3000</v>
      </c>
      <c r="I248" s="22">
        <f t="shared" si="18"/>
        <v>5.825242718446602</v>
      </c>
      <c r="J248" s="15"/>
      <c r="K248" t="s">
        <v>131</v>
      </c>
      <c r="L248">
        <v>5</v>
      </c>
      <c r="M248" s="2">
        <v>515</v>
      </c>
    </row>
    <row r="249" spans="2:13" ht="12.75">
      <c r="B249" s="189">
        <v>3000</v>
      </c>
      <c r="C249" s="1" t="s">
        <v>62</v>
      </c>
      <c r="D249" s="12" t="s">
        <v>16</v>
      </c>
      <c r="E249" s="1" t="s">
        <v>46</v>
      </c>
      <c r="F249" s="78" t="s">
        <v>148</v>
      </c>
      <c r="G249" s="27" t="s">
        <v>54</v>
      </c>
      <c r="H249" s="6">
        <f>H248-B249</f>
        <v>-6000</v>
      </c>
      <c r="I249" s="22">
        <f aca="true" t="shared" si="23" ref="I249:I317">+B249/M249</f>
        <v>5.825242718446602</v>
      </c>
      <c r="K249" t="s">
        <v>131</v>
      </c>
      <c r="L249">
        <v>5</v>
      </c>
      <c r="M249" s="2">
        <v>515</v>
      </c>
    </row>
    <row r="250" spans="2:13" ht="12.75">
      <c r="B250" s="189">
        <v>3000</v>
      </c>
      <c r="C250" s="1" t="s">
        <v>62</v>
      </c>
      <c r="D250" s="12" t="s">
        <v>16</v>
      </c>
      <c r="E250" s="1" t="s">
        <v>46</v>
      </c>
      <c r="F250" s="78" t="s">
        <v>148</v>
      </c>
      <c r="G250" s="27" t="s">
        <v>93</v>
      </c>
      <c r="H250" s="6">
        <f>H249-B250</f>
        <v>-9000</v>
      </c>
      <c r="I250" s="22">
        <f t="shared" si="23"/>
        <v>5.825242718446602</v>
      </c>
      <c r="K250" t="s">
        <v>131</v>
      </c>
      <c r="L250">
        <v>5</v>
      </c>
      <c r="M250" s="2">
        <v>515</v>
      </c>
    </row>
    <row r="251" spans="1:13" s="73" customFormat="1" ht="12.75">
      <c r="A251" s="11"/>
      <c r="B251" s="242">
        <f>SUM(B248:B250)</f>
        <v>9000</v>
      </c>
      <c r="C251" s="11" t="s">
        <v>62</v>
      </c>
      <c r="D251" s="11"/>
      <c r="E251" s="11"/>
      <c r="F251" s="79"/>
      <c r="G251" s="18"/>
      <c r="H251" s="71">
        <v>0</v>
      </c>
      <c r="I251" s="72">
        <f t="shared" si="23"/>
        <v>17.475728155339805</v>
      </c>
      <c r="M251" s="2">
        <v>515</v>
      </c>
    </row>
    <row r="252" spans="2:13" ht="12.75">
      <c r="B252" s="189"/>
      <c r="H252" s="6">
        <f aca="true" t="shared" si="24" ref="H252:H257">H251-B252</f>
        <v>0</v>
      </c>
      <c r="I252" s="22">
        <f t="shared" si="23"/>
        <v>0</v>
      </c>
      <c r="M252" s="2">
        <v>515</v>
      </c>
    </row>
    <row r="253" spans="2:13" ht="12.75">
      <c r="B253" s="189"/>
      <c r="H253" s="6">
        <f t="shared" si="24"/>
        <v>0</v>
      </c>
      <c r="I253" s="22">
        <f t="shared" si="23"/>
        <v>0</v>
      </c>
      <c r="M253" s="2">
        <v>515</v>
      </c>
    </row>
    <row r="254" spans="2:13" ht="12.75">
      <c r="B254" s="189">
        <v>1000</v>
      </c>
      <c r="C254" s="1" t="s">
        <v>66</v>
      </c>
      <c r="D254" s="12" t="s">
        <v>16</v>
      </c>
      <c r="E254" s="1" t="s">
        <v>46</v>
      </c>
      <c r="F254" s="78" t="s">
        <v>133</v>
      </c>
      <c r="G254" s="27" t="s">
        <v>44</v>
      </c>
      <c r="H254" s="6">
        <f t="shared" si="24"/>
        <v>-1000</v>
      </c>
      <c r="I254" s="22">
        <f t="shared" si="23"/>
        <v>1.941747572815534</v>
      </c>
      <c r="K254" t="s">
        <v>131</v>
      </c>
      <c r="L254">
        <v>5</v>
      </c>
      <c r="M254" s="2">
        <v>515</v>
      </c>
    </row>
    <row r="255" spans="2:13" ht="12.75">
      <c r="B255" s="189">
        <v>1000</v>
      </c>
      <c r="C255" s="1" t="s">
        <v>66</v>
      </c>
      <c r="D255" s="12" t="s">
        <v>16</v>
      </c>
      <c r="E255" s="1" t="s">
        <v>46</v>
      </c>
      <c r="F255" s="78" t="s">
        <v>133</v>
      </c>
      <c r="G255" s="27" t="s">
        <v>54</v>
      </c>
      <c r="H255" s="6">
        <f t="shared" si="24"/>
        <v>-2000</v>
      </c>
      <c r="I255" s="22">
        <f t="shared" si="23"/>
        <v>1.941747572815534</v>
      </c>
      <c r="K255" t="s">
        <v>131</v>
      </c>
      <c r="L255">
        <v>5</v>
      </c>
      <c r="M255" s="2">
        <v>515</v>
      </c>
    </row>
    <row r="256" spans="2:13" ht="12.75">
      <c r="B256" s="189">
        <v>1000</v>
      </c>
      <c r="C256" s="1" t="s">
        <v>66</v>
      </c>
      <c r="D256" s="12" t="s">
        <v>16</v>
      </c>
      <c r="E256" s="1" t="s">
        <v>46</v>
      </c>
      <c r="F256" s="78" t="s">
        <v>133</v>
      </c>
      <c r="G256" s="27" t="s">
        <v>93</v>
      </c>
      <c r="H256" s="6">
        <f t="shared" si="24"/>
        <v>-3000</v>
      </c>
      <c r="I256" s="22">
        <f t="shared" si="23"/>
        <v>1.941747572815534</v>
      </c>
      <c r="K256" t="s">
        <v>131</v>
      </c>
      <c r="L256">
        <v>5</v>
      </c>
      <c r="M256" s="2">
        <v>515</v>
      </c>
    </row>
    <row r="257" spans="2:13" ht="12.75">
      <c r="B257" s="189">
        <v>1000</v>
      </c>
      <c r="C257" s="1" t="s">
        <v>66</v>
      </c>
      <c r="D257" s="12" t="s">
        <v>16</v>
      </c>
      <c r="E257" s="1" t="s">
        <v>46</v>
      </c>
      <c r="F257" s="78" t="s">
        <v>133</v>
      </c>
      <c r="G257" s="27" t="s">
        <v>94</v>
      </c>
      <c r="H257" s="6">
        <f t="shared" si="24"/>
        <v>-4000</v>
      </c>
      <c r="I257" s="22">
        <f t="shared" si="23"/>
        <v>1.941747572815534</v>
      </c>
      <c r="K257" t="s">
        <v>131</v>
      </c>
      <c r="L257">
        <v>5</v>
      </c>
      <c r="M257" s="2">
        <v>515</v>
      </c>
    </row>
    <row r="258" spans="1:13" s="73" customFormat="1" ht="12.75">
      <c r="A258" s="11"/>
      <c r="B258" s="242">
        <f>SUM(B254:B257)</f>
        <v>4000</v>
      </c>
      <c r="C258" s="11" t="s">
        <v>66</v>
      </c>
      <c r="D258" s="11"/>
      <c r="E258" s="11"/>
      <c r="F258" s="79"/>
      <c r="G258" s="18"/>
      <c r="H258" s="71">
        <v>0</v>
      </c>
      <c r="I258" s="72">
        <f t="shared" si="23"/>
        <v>7.766990291262136</v>
      </c>
      <c r="M258" s="2">
        <v>515</v>
      </c>
    </row>
    <row r="259" spans="2:13" ht="12.75">
      <c r="B259" s="189"/>
      <c r="H259" s="6">
        <f>H258-B259</f>
        <v>0</v>
      </c>
      <c r="I259" s="22">
        <f t="shared" si="23"/>
        <v>0</v>
      </c>
      <c r="M259" s="2">
        <v>515</v>
      </c>
    </row>
    <row r="260" spans="2:13" ht="12.75">
      <c r="B260" s="189"/>
      <c r="H260" s="6">
        <f>H259-B260</f>
        <v>0</v>
      </c>
      <c r="I260" s="22">
        <f t="shared" si="23"/>
        <v>0</v>
      </c>
      <c r="M260" s="2">
        <v>515</v>
      </c>
    </row>
    <row r="261" spans="1:13" ht="12.75">
      <c r="A261" s="12"/>
      <c r="B261" s="161">
        <v>1000</v>
      </c>
      <c r="C261" s="12" t="s">
        <v>149</v>
      </c>
      <c r="D261" s="12" t="s">
        <v>16</v>
      </c>
      <c r="E261" s="12" t="s">
        <v>150</v>
      </c>
      <c r="F261" s="78" t="s">
        <v>133</v>
      </c>
      <c r="G261" s="29" t="s">
        <v>54</v>
      </c>
      <c r="H261" s="6">
        <f>H260-B261</f>
        <v>-1000</v>
      </c>
      <c r="I261" s="22">
        <f t="shared" si="23"/>
        <v>1.941747572815534</v>
      </c>
      <c r="J261" s="15"/>
      <c r="K261" s="15" t="s">
        <v>131</v>
      </c>
      <c r="L261">
        <v>5</v>
      </c>
      <c r="M261" s="2">
        <v>515</v>
      </c>
    </row>
    <row r="262" spans="2:13" ht="12.75">
      <c r="B262" s="189">
        <v>1200</v>
      </c>
      <c r="C262" s="1" t="s">
        <v>149</v>
      </c>
      <c r="D262" s="12" t="s">
        <v>16</v>
      </c>
      <c r="E262" s="1" t="s">
        <v>150</v>
      </c>
      <c r="F262" s="78" t="s">
        <v>133</v>
      </c>
      <c r="G262" s="27" t="s">
        <v>54</v>
      </c>
      <c r="H262" s="6">
        <f>H261-B262</f>
        <v>-2200</v>
      </c>
      <c r="I262" s="22">
        <f t="shared" si="23"/>
        <v>2.3300970873786406</v>
      </c>
      <c r="K262" t="s">
        <v>131</v>
      </c>
      <c r="L262">
        <v>5</v>
      </c>
      <c r="M262" s="2">
        <v>515</v>
      </c>
    </row>
    <row r="263" spans="2:13" ht="12.75">
      <c r="B263" s="189">
        <v>1000</v>
      </c>
      <c r="C263" s="1" t="s">
        <v>149</v>
      </c>
      <c r="D263" s="12" t="s">
        <v>16</v>
      </c>
      <c r="E263" s="1" t="s">
        <v>150</v>
      </c>
      <c r="F263" s="78" t="s">
        <v>133</v>
      </c>
      <c r="G263" s="27" t="s">
        <v>93</v>
      </c>
      <c r="H263" s="6">
        <f>H262-B263</f>
        <v>-3200</v>
      </c>
      <c r="I263" s="22">
        <f t="shared" si="23"/>
        <v>1.941747572815534</v>
      </c>
      <c r="K263" t="s">
        <v>131</v>
      </c>
      <c r="L263">
        <v>5</v>
      </c>
      <c r="M263" s="2">
        <v>515</v>
      </c>
    </row>
    <row r="264" spans="1:13" s="73" customFormat="1" ht="12.75">
      <c r="A264" s="11"/>
      <c r="B264" s="242">
        <f>SUM(B261:B263)</f>
        <v>3200</v>
      </c>
      <c r="C264" s="11"/>
      <c r="D264" s="11"/>
      <c r="E264" s="11" t="s">
        <v>150</v>
      </c>
      <c r="F264" s="79"/>
      <c r="G264" s="18"/>
      <c r="H264" s="71">
        <v>0</v>
      </c>
      <c r="I264" s="72">
        <f t="shared" si="23"/>
        <v>6.213592233009709</v>
      </c>
      <c r="M264" s="2">
        <v>515</v>
      </c>
    </row>
    <row r="265" spans="2:13" ht="12.75">
      <c r="B265" s="189"/>
      <c r="H265" s="6">
        <f>H264-B265</f>
        <v>0</v>
      </c>
      <c r="I265" s="22">
        <f t="shared" si="23"/>
        <v>0</v>
      </c>
      <c r="M265" s="2">
        <v>515</v>
      </c>
    </row>
    <row r="266" spans="2:13" ht="12.75">
      <c r="B266" s="189"/>
      <c r="H266" s="6">
        <f>H265-B266</f>
        <v>0</v>
      </c>
      <c r="I266" s="22">
        <f t="shared" si="23"/>
        <v>0</v>
      </c>
      <c r="M266" s="2">
        <v>515</v>
      </c>
    </row>
    <row r="267" spans="2:13" ht="12.75">
      <c r="B267" s="189"/>
      <c r="H267" s="6">
        <f>H266-B267</f>
        <v>0</v>
      </c>
      <c r="I267" s="22">
        <f t="shared" si="23"/>
        <v>0</v>
      </c>
      <c r="M267" s="2">
        <v>515</v>
      </c>
    </row>
    <row r="268" spans="2:13" ht="12.75">
      <c r="B268" s="189"/>
      <c r="H268" s="6">
        <f>H267-B268</f>
        <v>0</v>
      </c>
      <c r="I268" s="22">
        <f t="shared" si="23"/>
        <v>0</v>
      </c>
      <c r="M268" s="2">
        <v>515</v>
      </c>
    </row>
    <row r="269" spans="1:13" s="73" customFormat="1" ht="12.75">
      <c r="A269" s="11"/>
      <c r="B269" s="242">
        <f>+B273+B279+B283+B287</f>
        <v>12200</v>
      </c>
      <c r="C269" s="68" t="s">
        <v>151</v>
      </c>
      <c r="D269" s="69" t="s">
        <v>783</v>
      </c>
      <c r="E269" s="68" t="s">
        <v>152</v>
      </c>
      <c r="F269" s="120" t="s">
        <v>153</v>
      </c>
      <c r="G269" s="70" t="s">
        <v>154</v>
      </c>
      <c r="H269" s="71"/>
      <c r="I269" s="72">
        <f t="shared" si="23"/>
        <v>23.689320388349515</v>
      </c>
      <c r="J269" s="72"/>
      <c r="K269" s="72"/>
      <c r="M269" s="2">
        <v>515</v>
      </c>
    </row>
    <row r="270" spans="2:13" ht="12.75">
      <c r="B270" s="189"/>
      <c r="H270" s="6">
        <f>H269-B270</f>
        <v>0</v>
      </c>
      <c r="I270" s="22">
        <f t="shared" si="23"/>
        <v>0</v>
      </c>
      <c r="M270" s="2">
        <v>515</v>
      </c>
    </row>
    <row r="271" spans="2:13" ht="12.75">
      <c r="B271" s="189">
        <v>3000</v>
      </c>
      <c r="C271" s="32" t="s">
        <v>32</v>
      </c>
      <c r="D271" s="1" t="s">
        <v>16</v>
      </c>
      <c r="E271" s="1" t="s">
        <v>73</v>
      </c>
      <c r="F271" s="78" t="s">
        <v>828</v>
      </c>
      <c r="G271" s="27" t="s">
        <v>95</v>
      </c>
      <c r="H271" s="6">
        <f>H270-B271</f>
        <v>-3000</v>
      </c>
      <c r="I271" s="22">
        <f t="shared" si="23"/>
        <v>5.825242718446602</v>
      </c>
      <c r="K271" t="s">
        <v>32</v>
      </c>
      <c r="L271">
        <v>6</v>
      </c>
      <c r="M271" s="2">
        <v>515</v>
      </c>
    </row>
    <row r="272" spans="2:13" ht="12.75">
      <c r="B272" s="189">
        <v>3000</v>
      </c>
      <c r="C272" s="32" t="s">
        <v>32</v>
      </c>
      <c r="D272" s="1" t="s">
        <v>16</v>
      </c>
      <c r="E272" s="1" t="s">
        <v>73</v>
      </c>
      <c r="F272" s="78" t="s">
        <v>829</v>
      </c>
      <c r="G272" s="27" t="s">
        <v>96</v>
      </c>
      <c r="H272" s="6">
        <f>H271-B272</f>
        <v>-6000</v>
      </c>
      <c r="I272" s="22">
        <f t="shared" si="23"/>
        <v>5.825242718446602</v>
      </c>
      <c r="K272" t="s">
        <v>32</v>
      </c>
      <c r="L272">
        <v>6</v>
      </c>
      <c r="M272" s="2">
        <v>515</v>
      </c>
    </row>
    <row r="273" spans="1:13" s="73" customFormat="1" ht="12.75">
      <c r="A273" s="11"/>
      <c r="B273" s="242">
        <f>SUM(B271:B272)</f>
        <v>6000</v>
      </c>
      <c r="C273" s="11" t="s">
        <v>32</v>
      </c>
      <c r="D273" s="11"/>
      <c r="E273" s="11"/>
      <c r="F273" s="79"/>
      <c r="G273" s="18"/>
      <c r="H273" s="71">
        <v>0</v>
      </c>
      <c r="I273" s="72">
        <f t="shared" si="23"/>
        <v>11.650485436893204</v>
      </c>
      <c r="M273" s="2">
        <v>515</v>
      </c>
    </row>
    <row r="274" spans="2:13" ht="12.75">
      <c r="B274" s="189"/>
      <c r="H274" s="6">
        <f>H273-B274</f>
        <v>0</v>
      </c>
      <c r="I274" s="22">
        <f t="shared" si="23"/>
        <v>0</v>
      </c>
      <c r="M274" s="2">
        <v>515</v>
      </c>
    </row>
    <row r="275" spans="2:13" ht="12.75">
      <c r="B275" s="189"/>
      <c r="H275" s="6">
        <f>H274-B275</f>
        <v>0</v>
      </c>
      <c r="I275" s="22">
        <f t="shared" si="23"/>
        <v>0</v>
      </c>
      <c r="M275" s="2">
        <v>515</v>
      </c>
    </row>
    <row r="276" spans="2:13" ht="12.75">
      <c r="B276" s="189">
        <v>700</v>
      </c>
      <c r="C276" s="1" t="s">
        <v>155</v>
      </c>
      <c r="D276" s="12" t="s">
        <v>16</v>
      </c>
      <c r="E276" s="1" t="s">
        <v>46</v>
      </c>
      <c r="F276" s="78" t="s">
        <v>156</v>
      </c>
      <c r="G276" s="27" t="s">
        <v>96</v>
      </c>
      <c r="H276" s="6">
        <f>H275-B276</f>
        <v>-700</v>
      </c>
      <c r="I276" s="22">
        <f t="shared" si="23"/>
        <v>1.3592233009708738</v>
      </c>
      <c r="K276" s="15" t="s">
        <v>73</v>
      </c>
      <c r="L276">
        <v>6</v>
      </c>
      <c r="M276" s="2">
        <v>515</v>
      </c>
    </row>
    <row r="277" spans="2:13" ht="12.75">
      <c r="B277" s="189">
        <v>1000</v>
      </c>
      <c r="C277" s="1" t="s">
        <v>157</v>
      </c>
      <c r="D277" s="12" t="s">
        <v>16</v>
      </c>
      <c r="E277" s="1" t="s">
        <v>46</v>
      </c>
      <c r="F277" s="78" t="s">
        <v>156</v>
      </c>
      <c r="G277" s="27" t="s">
        <v>96</v>
      </c>
      <c r="H277" s="6">
        <f>H276-B277</f>
        <v>-1700</v>
      </c>
      <c r="I277" s="22">
        <f t="shared" si="23"/>
        <v>1.941747572815534</v>
      </c>
      <c r="K277" s="15" t="s">
        <v>73</v>
      </c>
      <c r="L277">
        <v>6</v>
      </c>
      <c r="M277" s="2">
        <v>515</v>
      </c>
    </row>
    <row r="278" spans="2:13" ht="12.75">
      <c r="B278" s="189">
        <v>1000</v>
      </c>
      <c r="C278" s="1" t="s">
        <v>158</v>
      </c>
      <c r="D278" s="12" t="s">
        <v>16</v>
      </c>
      <c r="E278" s="1" t="s">
        <v>46</v>
      </c>
      <c r="F278" s="78" t="s">
        <v>156</v>
      </c>
      <c r="G278" s="27" t="s">
        <v>96</v>
      </c>
      <c r="H278" s="6">
        <f>H277-B278</f>
        <v>-2700</v>
      </c>
      <c r="I278" s="22">
        <f t="shared" si="23"/>
        <v>1.941747572815534</v>
      </c>
      <c r="K278" s="15" t="s">
        <v>73</v>
      </c>
      <c r="L278">
        <v>6</v>
      </c>
      <c r="M278" s="2">
        <v>515</v>
      </c>
    </row>
    <row r="279" spans="1:13" s="73" customFormat="1" ht="12.75">
      <c r="A279" s="11"/>
      <c r="B279" s="242">
        <f>SUM(B276:B278)</f>
        <v>2700</v>
      </c>
      <c r="C279" s="11" t="s">
        <v>740</v>
      </c>
      <c r="D279" s="11"/>
      <c r="E279" s="11"/>
      <c r="F279" s="79"/>
      <c r="G279" s="18"/>
      <c r="H279" s="71">
        <v>0</v>
      </c>
      <c r="I279" s="72">
        <f t="shared" si="23"/>
        <v>5.242718446601942</v>
      </c>
      <c r="M279" s="2">
        <v>515</v>
      </c>
    </row>
    <row r="280" spans="2:13" ht="12.75">
      <c r="B280" s="189"/>
      <c r="H280" s="6">
        <f>H279-B280</f>
        <v>0</v>
      </c>
      <c r="I280" s="22">
        <f t="shared" si="23"/>
        <v>0</v>
      </c>
      <c r="M280" s="2">
        <v>515</v>
      </c>
    </row>
    <row r="281" spans="2:13" ht="12.75">
      <c r="B281" s="189"/>
      <c r="H281" s="6">
        <f>H280-B281</f>
        <v>0</v>
      </c>
      <c r="I281" s="22">
        <f t="shared" si="23"/>
        <v>0</v>
      </c>
      <c r="J281" s="15"/>
      <c r="M281" s="2">
        <v>515</v>
      </c>
    </row>
    <row r="282" spans="2:13" ht="12.75">
      <c r="B282" s="189">
        <v>1500</v>
      </c>
      <c r="C282" s="1" t="s">
        <v>35</v>
      </c>
      <c r="D282" s="12" t="s">
        <v>16</v>
      </c>
      <c r="E282" s="1" t="s">
        <v>86</v>
      </c>
      <c r="F282" s="112" t="s">
        <v>156</v>
      </c>
      <c r="G282" s="27" t="s">
        <v>96</v>
      </c>
      <c r="H282" s="6">
        <f>H281-B282</f>
        <v>-1500</v>
      </c>
      <c r="I282" s="22">
        <f t="shared" si="23"/>
        <v>2.912621359223301</v>
      </c>
      <c r="K282" s="15" t="s">
        <v>73</v>
      </c>
      <c r="L282" s="15">
        <v>8</v>
      </c>
      <c r="M282" s="2">
        <v>515</v>
      </c>
    </row>
    <row r="283" spans="1:13" s="73" customFormat="1" ht="12.75">
      <c r="A283" s="11"/>
      <c r="B283" s="242">
        <f>SUM(B282)</f>
        <v>1500</v>
      </c>
      <c r="C283" s="11"/>
      <c r="D283" s="11"/>
      <c r="E283" s="11" t="s">
        <v>36</v>
      </c>
      <c r="F283" s="79"/>
      <c r="G283" s="18"/>
      <c r="H283" s="71">
        <v>0</v>
      </c>
      <c r="I283" s="72">
        <f aca="true" t="shared" si="25" ref="I283:I290">+B283/M283</f>
        <v>2.912621359223301</v>
      </c>
      <c r="M283" s="113">
        <v>515</v>
      </c>
    </row>
    <row r="284" spans="2:13" ht="12.75">
      <c r="B284" s="189"/>
      <c r="D284" s="12"/>
      <c r="H284" s="6">
        <f aca="true" t="shared" si="26" ref="H284:H290">H283-B284</f>
        <v>0</v>
      </c>
      <c r="I284" s="22">
        <f t="shared" si="25"/>
        <v>0</v>
      </c>
      <c r="K284" s="15"/>
      <c r="L284" s="15"/>
      <c r="M284" s="2">
        <v>515</v>
      </c>
    </row>
    <row r="285" spans="2:13" ht="12.75">
      <c r="B285" s="189"/>
      <c r="D285" s="12"/>
      <c r="H285" s="6">
        <f t="shared" si="26"/>
        <v>0</v>
      </c>
      <c r="I285" s="22">
        <f t="shared" si="25"/>
        <v>0</v>
      </c>
      <c r="K285" s="15"/>
      <c r="L285" s="15"/>
      <c r="M285" s="2">
        <v>515</v>
      </c>
    </row>
    <row r="286" spans="2:13" ht="12.75">
      <c r="B286" s="189">
        <v>2000</v>
      </c>
      <c r="C286" s="1" t="s">
        <v>66</v>
      </c>
      <c r="D286" s="12" t="s">
        <v>16</v>
      </c>
      <c r="E286" s="1" t="s">
        <v>46</v>
      </c>
      <c r="F286" s="112" t="s">
        <v>156</v>
      </c>
      <c r="G286" s="27" t="s">
        <v>96</v>
      </c>
      <c r="H286" s="6">
        <f t="shared" si="26"/>
        <v>-2000</v>
      </c>
      <c r="I286" s="22">
        <f t="shared" si="25"/>
        <v>3.883495145631068</v>
      </c>
      <c r="K286" s="15" t="s">
        <v>73</v>
      </c>
      <c r="L286" s="15">
        <v>8</v>
      </c>
      <c r="M286" s="2">
        <v>515</v>
      </c>
    </row>
    <row r="287" spans="1:13" s="73" customFormat="1" ht="12.75">
      <c r="A287" s="11"/>
      <c r="B287" s="242">
        <f>SUM(B286)</f>
        <v>2000</v>
      </c>
      <c r="C287" s="11" t="s">
        <v>66</v>
      </c>
      <c r="D287" s="11"/>
      <c r="E287" s="11"/>
      <c r="F287" s="79"/>
      <c r="G287" s="18"/>
      <c r="H287" s="71">
        <v>0</v>
      </c>
      <c r="I287" s="72">
        <f t="shared" si="25"/>
        <v>3.883495145631068</v>
      </c>
      <c r="M287" s="113">
        <v>515</v>
      </c>
    </row>
    <row r="288" spans="1:13" s="15" customFormat="1" ht="12.75">
      <c r="A288" s="12"/>
      <c r="B288" s="161"/>
      <c r="C288" s="12"/>
      <c r="D288" s="12"/>
      <c r="E288" s="12"/>
      <c r="F288" s="112"/>
      <c r="G288" s="29"/>
      <c r="H288" s="6">
        <f t="shared" si="26"/>
        <v>0</v>
      </c>
      <c r="I288" s="22">
        <f t="shared" si="25"/>
        <v>0</v>
      </c>
      <c r="M288" s="2">
        <v>515</v>
      </c>
    </row>
    <row r="289" spans="1:13" s="15" customFormat="1" ht="12.75">
      <c r="A289" s="12"/>
      <c r="B289" s="161"/>
      <c r="C289" s="12"/>
      <c r="D289" s="12"/>
      <c r="E289" s="12"/>
      <c r="F289" s="112"/>
      <c r="G289" s="29"/>
      <c r="H289" s="6">
        <f t="shared" si="26"/>
        <v>0</v>
      </c>
      <c r="I289" s="22">
        <f t="shared" si="25"/>
        <v>0</v>
      </c>
      <c r="M289" s="2">
        <v>515</v>
      </c>
    </row>
    <row r="290" spans="1:13" s="15" customFormat="1" ht="12.75">
      <c r="A290" s="12"/>
      <c r="B290" s="161"/>
      <c r="C290" s="12"/>
      <c r="D290" s="12"/>
      <c r="E290" s="12"/>
      <c r="F290" s="112"/>
      <c r="G290" s="29"/>
      <c r="H290" s="6">
        <f t="shared" si="26"/>
        <v>0</v>
      </c>
      <c r="I290" s="22">
        <f t="shared" si="25"/>
        <v>0</v>
      </c>
      <c r="M290" s="2">
        <v>515</v>
      </c>
    </row>
    <row r="291" spans="2:13" ht="12.75">
      <c r="B291" s="189"/>
      <c r="H291" s="6">
        <v>0</v>
      </c>
      <c r="I291" s="22">
        <f>+B291/M291</f>
        <v>0</v>
      </c>
      <c r="M291" s="2">
        <v>515</v>
      </c>
    </row>
    <row r="292" spans="1:13" s="73" customFormat="1" ht="12.75">
      <c r="A292" s="11"/>
      <c r="B292" s="242">
        <f>+B295+B300+B305+B309+B313</f>
        <v>9100</v>
      </c>
      <c r="C292" s="68" t="s">
        <v>159</v>
      </c>
      <c r="D292" s="69" t="s">
        <v>783</v>
      </c>
      <c r="E292" s="68" t="s">
        <v>152</v>
      </c>
      <c r="F292" s="120" t="s">
        <v>160</v>
      </c>
      <c r="G292" s="70" t="s">
        <v>161</v>
      </c>
      <c r="H292" s="71"/>
      <c r="I292" s="72">
        <f>+B292/M292</f>
        <v>17.66990291262136</v>
      </c>
      <c r="J292" s="72"/>
      <c r="K292" s="72"/>
      <c r="M292" s="2">
        <v>515</v>
      </c>
    </row>
    <row r="293" spans="2:13" ht="12.75">
      <c r="B293" s="189"/>
      <c r="H293" s="6">
        <f>H292-B293</f>
        <v>0</v>
      </c>
      <c r="I293" s="22">
        <f>+B293/M293</f>
        <v>0</v>
      </c>
      <c r="M293" s="2">
        <v>515</v>
      </c>
    </row>
    <row r="294" spans="2:13" ht="12.75">
      <c r="B294" s="189">
        <v>2500</v>
      </c>
      <c r="C294" s="32" t="s">
        <v>32</v>
      </c>
      <c r="D294" s="1" t="s">
        <v>16</v>
      </c>
      <c r="E294" s="1" t="s">
        <v>162</v>
      </c>
      <c r="F294" s="78" t="s">
        <v>830</v>
      </c>
      <c r="G294" s="27" t="s">
        <v>96</v>
      </c>
      <c r="H294" s="6">
        <f>H293-B294</f>
        <v>-2500</v>
      </c>
      <c r="I294" s="22">
        <f>+B294/M294</f>
        <v>4.854368932038835</v>
      </c>
      <c r="K294" t="s">
        <v>32</v>
      </c>
      <c r="L294">
        <v>7</v>
      </c>
      <c r="M294" s="2">
        <v>515</v>
      </c>
    </row>
    <row r="295" spans="1:13" s="73" customFormat="1" ht="12.75">
      <c r="A295" s="11"/>
      <c r="B295" s="242">
        <f>SUM(B294)</f>
        <v>2500</v>
      </c>
      <c r="C295" s="11" t="s">
        <v>32</v>
      </c>
      <c r="D295" s="11"/>
      <c r="E295" s="11"/>
      <c r="F295" s="79"/>
      <c r="G295" s="18"/>
      <c r="H295" s="71">
        <v>0</v>
      </c>
      <c r="I295" s="72">
        <f t="shared" si="23"/>
        <v>4.854368932038835</v>
      </c>
      <c r="M295" s="2">
        <v>515</v>
      </c>
    </row>
    <row r="296" spans="2:13" ht="12.75">
      <c r="B296" s="189"/>
      <c r="H296" s="6">
        <f>H295-B296</f>
        <v>0</v>
      </c>
      <c r="I296" s="22">
        <f t="shared" si="23"/>
        <v>0</v>
      </c>
      <c r="M296" s="2">
        <v>515</v>
      </c>
    </row>
    <row r="297" spans="2:13" ht="12.75">
      <c r="B297" s="189"/>
      <c r="H297" s="6">
        <f>H296-B297</f>
        <v>0</v>
      </c>
      <c r="I297" s="22">
        <f t="shared" si="23"/>
        <v>0</v>
      </c>
      <c r="M297" s="2">
        <v>515</v>
      </c>
    </row>
    <row r="298" spans="2:13" ht="12.75">
      <c r="B298" s="161">
        <v>1000</v>
      </c>
      <c r="C298" s="32" t="s">
        <v>163</v>
      </c>
      <c r="D298" s="12" t="s">
        <v>16</v>
      </c>
      <c r="E298" s="32" t="s">
        <v>164</v>
      </c>
      <c r="F298" s="112" t="s">
        <v>165</v>
      </c>
      <c r="G298" s="30" t="s">
        <v>96</v>
      </c>
      <c r="H298" s="6">
        <f>H297-B298</f>
        <v>-1000</v>
      </c>
      <c r="I298" s="22">
        <f t="shared" si="23"/>
        <v>1.941747572815534</v>
      </c>
      <c r="K298" t="s">
        <v>162</v>
      </c>
      <c r="L298" s="15">
        <v>7</v>
      </c>
      <c r="M298" s="2">
        <v>515</v>
      </c>
    </row>
    <row r="299" spans="2:13" ht="12.75">
      <c r="B299" s="161">
        <v>1000</v>
      </c>
      <c r="C299" s="12" t="s">
        <v>166</v>
      </c>
      <c r="D299" s="12" t="s">
        <v>16</v>
      </c>
      <c r="E299" s="33" t="s">
        <v>164</v>
      </c>
      <c r="F299" s="112" t="s">
        <v>165</v>
      </c>
      <c r="G299" s="34" t="s">
        <v>96</v>
      </c>
      <c r="H299" s="6">
        <f>H298-B299</f>
        <v>-2000</v>
      </c>
      <c r="I299" s="22">
        <f t="shared" si="23"/>
        <v>1.941747572815534</v>
      </c>
      <c r="K299" t="s">
        <v>162</v>
      </c>
      <c r="L299" s="15">
        <v>7</v>
      </c>
      <c r="M299" s="2">
        <v>515</v>
      </c>
    </row>
    <row r="300" spans="1:13" s="73" customFormat="1" ht="12.75">
      <c r="A300" s="11"/>
      <c r="B300" s="242">
        <f>SUM(B298:B299)</f>
        <v>2000</v>
      </c>
      <c r="C300" s="11" t="s">
        <v>728</v>
      </c>
      <c r="D300" s="11"/>
      <c r="E300" s="11"/>
      <c r="F300" s="79"/>
      <c r="G300" s="18"/>
      <c r="H300" s="71">
        <v>0</v>
      </c>
      <c r="I300" s="72">
        <f t="shared" si="23"/>
        <v>3.883495145631068</v>
      </c>
      <c r="M300" s="2">
        <v>515</v>
      </c>
    </row>
    <row r="301" spans="2:13" ht="12.75">
      <c r="B301" s="189"/>
      <c r="H301" s="6">
        <f>H300-B301</f>
        <v>0</v>
      </c>
      <c r="I301" s="22">
        <f t="shared" si="23"/>
        <v>0</v>
      </c>
      <c r="M301" s="2">
        <v>515</v>
      </c>
    </row>
    <row r="302" spans="2:13" ht="12.75">
      <c r="B302" s="189"/>
      <c r="H302" s="6">
        <f>H301-B302</f>
        <v>0</v>
      </c>
      <c r="I302" s="22">
        <f t="shared" si="23"/>
        <v>0</v>
      </c>
      <c r="M302" s="2">
        <v>515</v>
      </c>
    </row>
    <row r="303" spans="1:13" ht="12.75">
      <c r="A303" s="12"/>
      <c r="B303" s="161">
        <v>400</v>
      </c>
      <c r="C303" s="12" t="s">
        <v>35</v>
      </c>
      <c r="D303" s="12" t="s">
        <v>16</v>
      </c>
      <c r="E303" s="12" t="s">
        <v>86</v>
      </c>
      <c r="F303" s="112" t="s">
        <v>165</v>
      </c>
      <c r="G303" s="30" t="s">
        <v>95</v>
      </c>
      <c r="H303" s="6">
        <f>H302-B303</f>
        <v>-400</v>
      </c>
      <c r="I303" s="22">
        <f t="shared" si="23"/>
        <v>0.7766990291262136</v>
      </c>
      <c r="J303" s="15"/>
      <c r="K303" s="15" t="s">
        <v>162</v>
      </c>
      <c r="L303" s="15">
        <v>7</v>
      </c>
      <c r="M303" s="2">
        <v>515</v>
      </c>
    </row>
    <row r="304" spans="2:13" ht="12.75">
      <c r="B304" s="161">
        <v>1200</v>
      </c>
      <c r="C304" s="12" t="s">
        <v>35</v>
      </c>
      <c r="D304" s="12" t="s">
        <v>16</v>
      </c>
      <c r="E304" s="12" t="s">
        <v>86</v>
      </c>
      <c r="F304" s="112" t="s">
        <v>165</v>
      </c>
      <c r="G304" s="29" t="s">
        <v>96</v>
      </c>
      <c r="H304" s="6">
        <f>H303-B304</f>
        <v>-1600</v>
      </c>
      <c r="I304" s="22">
        <f t="shared" si="23"/>
        <v>2.3300970873786406</v>
      </c>
      <c r="K304" t="s">
        <v>162</v>
      </c>
      <c r="L304" s="15">
        <v>7</v>
      </c>
      <c r="M304" s="2">
        <v>515</v>
      </c>
    </row>
    <row r="305" spans="1:13" s="73" customFormat="1" ht="12.75">
      <c r="A305" s="11"/>
      <c r="B305" s="242">
        <f>SUM(B303:B304)</f>
        <v>1600</v>
      </c>
      <c r="C305" s="11"/>
      <c r="D305" s="11"/>
      <c r="E305" s="11" t="s">
        <v>86</v>
      </c>
      <c r="F305" s="79"/>
      <c r="G305" s="18"/>
      <c r="H305" s="71">
        <v>0</v>
      </c>
      <c r="I305" s="72">
        <f t="shared" si="23"/>
        <v>3.1067961165048543</v>
      </c>
      <c r="M305" s="2">
        <v>515</v>
      </c>
    </row>
    <row r="306" spans="2:13" ht="12.75">
      <c r="B306" s="189"/>
      <c r="H306" s="6">
        <f>H305-B306</f>
        <v>0</v>
      </c>
      <c r="I306" s="22">
        <f t="shared" si="23"/>
        <v>0</v>
      </c>
      <c r="M306" s="2">
        <v>515</v>
      </c>
    </row>
    <row r="307" spans="2:13" ht="12.75">
      <c r="B307" s="189"/>
      <c r="H307" s="6">
        <f>H306-B307</f>
        <v>0</v>
      </c>
      <c r="I307" s="22">
        <f t="shared" si="23"/>
        <v>0</v>
      </c>
      <c r="M307" s="2">
        <v>515</v>
      </c>
    </row>
    <row r="308" spans="1:13" ht="12.75">
      <c r="A308" s="12"/>
      <c r="B308" s="161">
        <v>2000</v>
      </c>
      <c r="C308" s="12" t="s">
        <v>66</v>
      </c>
      <c r="D308" s="12" t="s">
        <v>16</v>
      </c>
      <c r="E308" s="12" t="s">
        <v>164</v>
      </c>
      <c r="F308" s="112" t="s">
        <v>165</v>
      </c>
      <c r="G308" s="29" t="s">
        <v>96</v>
      </c>
      <c r="H308" s="6">
        <f>H307-B308</f>
        <v>-2000</v>
      </c>
      <c r="I308" s="22">
        <f t="shared" si="23"/>
        <v>3.883495145631068</v>
      </c>
      <c r="J308" s="15"/>
      <c r="K308" t="s">
        <v>162</v>
      </c>
      <c r="L308" s="15">
        <v>7</v>
      </c>
      <c r="M308" s="2">
        <v>515</v>
      </c>
    </row>
    <row r="309" spans="1:13" s="73" customFormat="1" ht="12.75">
      <c r="A309" s="11"/>
      <c r="B309" s="242">
        <f>SUM(B308)</f>
        <v>2000</v>
      </c>
      <c r="C309" s="11" t="s">
        <v>66</v>
      </c>
      <c r="D309" s="11"/>
      <c r="E309" s="11"/>
      <c r="F309" s="79"/>
      <c r="G309" s="18"/>
      <c r="H309" s="71">
        <v>0</v>
      </c>
      <c r="I309" s="72">
        <f t="shared" si="23"/>
        <v>3.883495145631068</v>
      </c>
      <c r="M309" s="2">
        <v>515</v>
      </c>
    </row>
    <row r="310" spans="2:13" ht="12.75">
      <c r="B310" s="189"/>
      <c r="H310" s="6">
        <f>H309-B310</f>
        <v>0</v>
      </c>
      <c r="I310" s="22">
        <f t="shared" si="23"/>
        <v>0</v>
      </c>
      <c r="M310" s="2">
        <v>515</v>
      </c>
    </row>
    <row r="311" spans="2:13" ht="12.75">
      <c r="B311" s="189"/>
      <c r="H311" s="6">
        <f>H310-B311</f>
        <v>0</v>
      </c>
      <c r="I311" s="22">
        <f>+B311/M311</f>
        <v>0</v>
      </c>
      <c r="M311" s="2">
        <v>515</v>
      </c>
    </row>
    <row r="312" spans="2:13" ht="12.75">
      <c r="B312" s="189">
        <v>1000</v>
      </c>
      <c r="C312" s="12" t="s">
        <v>67</v>
      </c>
      <c r="D312" s="12" t="s">
        <v>16</v>
      </c>
      <c r="E312" s="1" t="s">
        <v>68</v>
      </c>
      <c r="F312" s="78" t="s">
        <v>165</v>
      </c>
      <c r="G312" s="27" t="s">
        <v>96</v>
      </c>
      <c r="H312" s="6">
        <f>H311-B312</f>
        <v>-1000</v>
      </c>
      <c r="I312" s="22">
        <f t="shared" si="23"/>
        <v>1.941747572815534</v>
      </c>
      <c r="K312" t="s">
        <v>162</v>
      </c>
      <c r="L312">
        <v>7</v>
      </c>
      <c r="M312" s="2">
        <v>515</v>
      </c>
    </row>
    <row r="313" spans="1:13" s="73" customFormat="1" ht="12.75">
      <c r="A313" s="11"/>
      <c r="B313" s="242">
        <f>SUM(B312)</f>
        <v>1000</v>
      </c>
      <c r="C313" s="11"/>
      <c r="D313" s="11"/>
      <c r="E313" s="11" t="s">
        <v>150</v>
      </c>
      <c r="F313" s="79"/>
      <c r="G313" s="18"/>
      <c r="H313" s="71">
        <v>0</v>
      </c>
      <c r="I313" s="72">
        <f t="shared" si="23"/>
        <v>1.941747572815534</v>
      </c>
      <c r="M313" s="2">
        <v>515</v>
      </c>
    </row>
    <row r="314" spans="8:13" ht="12.75">
      <c r="H314" s="6">
        <f>H313-B314</f>
        <v>0</v>
      </c>
      <c r="I314" s="22">
        <f t="shared" si="23"/>
        <v>0</v>
      </c>
      <c r="M314" s="2">
        <v>515</v>
      </c>
    </row>
    <row r="315" spans="8:13" ht="12.75">
      <c r="H315" s="6">
        <f>H314-B315</f>
        <v>0</v>
      </c>
      <c r="I315" s="22">
        <f t="shared" si="23"/>
        <v>0</v>
      </c>
      <c r="M315" s="2">
        <v>515</v>
      </c>
    </row>
    <row r="316" spans="8:13" ht="12.75">
      <c r="H316" s="6">
        <f>H315-B316</f>
        <v>0</v>
      </c>
      <c r="I316" s="22">
        <f t="shared" si="23"/>
        <v>0</v>
      </c>
      <c r="M316" s="2">
        <v>515</v>
      </c>
    </row>
    <row r="317" spans="8:13" ht="12.75">
      <c r="H317" s="6">
        <f>H316-B317</f>
        <v>0</v>
      </c>
      <c r="I317" s="22">
        <f t="shared" si="23"/>
        <v>0</v>
      </c>
      <c r="M317" s="2">
        <v>515</v>
      </c>
    </row>
    <row r="318" spans="1:13" s="73" customFormat="1" ht="12.75">
      <c r="A318" s="11"/>
      <c r="B318" s="239">
        <f>+B323+B332+B338+B343+B349+B354+B361</f>
        <v>45000</v>
      </c>
      <c r="C318" s="68" t="s">
        <v>167</v>
      </c>
      <c r="D318" s="69" t="s">
        <v>168</v>
      </c>
      <c r="E318" s="68" t="s">
        <v>29</v>
      </c>
      <c r="F318" s="120" t="s">
        <v>169</v>
      </c>
      <c r="G318" s="70" t="s">
        <v>72</v>
      </c>
      <c r="H318" s="71"/>
      <c r="I318" s="72">
        <f>+B318/M318</f>
        <v>87.37864077669903</v>
      </c>
      <c r="J318" s="72"/>
      <c r="K318" s="72"/>
      <c r="M318" s="2">
        <v>515</v>
      </c>
    </row>
    <row r="319" spans="2:13" ht="12.75">
      <c r="B319" s="240"/>
      <c r="H319" s="6">
        <f>H318-B319</f>
        <v>0</v>
      </c>
      <c r="I319" s="22">
        <f>+B319/M319</f>
        <v>0</v>
      </c>
      <c r="M319" s="2">
        <v>515</v>
      </c>
    </row>
    <row r="320" spans="2:13" ht="12.75">
      <c r="B320" s="240">
        <v>3000</v>
      </c>
      <c r="C320" s="32" t="s">
        <v>32</v>
      </c>
      <c r="D320" s="1" t="s">
        <v>16</v>
      </c>
      <c r="E320" s="1" t="s">
        <v>73</v>
      </c>
      <c r="F320" s="78" t="s">
        <v>831</v>
      </c>
      <c r="G320" s="27" t="s">
        <v>170</v>
      </c>
      <c r="H320" s="6">
        <f>H319-B320</f>
        <v>-3000</v>
      </c>
      <c r="I320" s="22">
        <f>+B320/M320</f>
        <v>5.825242718446602</v>
      </c>
      <c r="K320" t="s">
        <v>32</v>
      </c>
      <c r="L320">
        <v>8</v>
      </c>
      <c r="M320" s="2">
        <v>515</v>
      </c>
    </row>
    <row r="321" spans="2:13" ht="12.75">
      <c r="B321" s="240">
        <v>3000</v>
      </c>
      <c r="C321" s="32" t="s">
        <v>32</v>
      </c>
      <c r="D321" s="1" t="s">
        <v>16</v>
      </c>
      <c r="E321" s="1" t="s">
        <v>171</v>
      </c>
      <c r="F321" s="78" t="s">
        <v>832</v>
      </c>
      <c r="G321" s="27" t="s">
        <v>172</v>
      </c>
      <c r="H321" s="6">
        <f>H320-B321</f>
        <v>-6000</v>
      </c>
      <c r="I321" s="22">
        <f>+B321/M321</f>
        <v>5.825242718446602</v>
      </c>
      <c r="K321" t="s">
        <v>32</v>
      </c>
      <c r="L321">
        <v>8</v>
      </c>
      <c r="M321" s="2">
        <v>515</v>
      </c>
    </row>
    <row r="322" spans="2:13" ht="12.75">
      <c r="B322" s="240">
        <v>3000</v>
      </c>
      <c r="C322" s="32" t="s">
        <v>32</v>
      </c>
      <c r="D322" s="1" t="s">
        <v>16</v>
      </c>
      <c r="E322" s="1" t="s">
        <v>73</v>
      </c>
      <c r="F322" s="78" t="s">
        <v>833</v>
      </c>
      <c r="G322" s="27" t="s">
        <v>172</v>
      </c>
      <c r="H322" s="6">
        <f>H321-B322</f>
        <v>-9000</v>
      </c>
      <c r="I322" s="22">
        <f>+B322/M322</f>
        <v>5.825242718446602</v>
      </c>
      <c r="K322" t="s">
        <v>32</v>
      </c>
      <c r="L322">
        <v>8</v>
      </c>
      <c r="M322" s="2">
        <v>515</v>
      </c>
    </row>
    <row r="323" spans="1:13" s="73" customFormat="1" ht="12.75">
      <c r="A323" s="11"/>
      <c r="B323" s="239">
        <f>SUM(B320:B322)</f>
        <v>9000</v>
      </c>
      <c r="C323" s="11" t="s">
        <v>32</v>
      </c>
      <c r="D323" s="11"/>
      <c r="E323" s="11"/>
      <c r="F323" s="79"/>
      <c r="G323" s="18"/>
      <c r="H323" s="71">
        <v>0</v>
      </c>
      <c r="I323" s="72">
        <f aca="true" t="shared" si="27" ref="I323:I351">+B323/M323</f>
        <v>17.475728155339805</v>
      </c>
      <c r="M323" s="2">
        <v>515</v>
      </c>
    </row>
    <row r="324" spans="2:13" ht="12.75">
      <c r="B324" s="240"/>
      <c r="H324" s="6">
        <f aca="true" t="shared" si="28" ref="H324:H331">H323-B324</f>
        <v>0</v>
      </c>
      <c r="I324" s="22">
        <f t="shared" si="27"/>
        <v>0</v>
      </c>
      <c r="M324" s="2">
        <v>515</v>
      </c>
    </row>
    <row r="325" spans="2:13" ht="12.75">
      <c r="B325" s="240"/>
      <c r="H325" s="6">
        <f t="shared" si="28"/>
        <v>0</v>
      </c>
      <c r="I325" s="22">
        <f t="shared" si="27"/>
        <v>0</v>
      </c>
      <c r="M325" s="2">
        <v>515</v>
      </c>
    </row>
    <row r="326" spans="1:13" ht="12.75">
      <c r="A326" s="12"/>
      <c r="B326" s="241">
        <v>3700</v>
      </c>
      <c r="C326" s="12" t="s">
        <v>173</v>
      </c>
      <c r="D326" s="12" t="s">
        <v>16</v>
      </c>
      <c r="E326" s="12" t="s">
        <v>46</v>
      </c>
      <c r="F326" s="112" t="s">
        <v>174</v>
      </c>
      <c r="G326" s="29" t="s">
        <v>96</v>
      </c>
      <c r="H326" s="6">
        <f t="shared" si="28"/>
        <v>-3700</v>
      </c>
      <c r="I326" s="22">
        <f t="shared" si="27"/>
        <v>7.184466019417476</v>
      </c>
      <c r="J326" s="15"/>
      <c r="K326" s="15" t="s">
        <v>73</v>
      </c>
      <c r="L326" s="15">
        <v>8</v>
      </c>
      <c r="M326" s="2">
        <v>515</v>
      </c>
    </row>
    <row r="327" spans="2:13" ht="12.75">
      <c r="B327" s="240">
        <v>2000</v>
      </c>
      <c r="C327" s="1" t="s">
        <v>175</v>
      </c>
      <c r="D327" s="12" t="s">
        <v>16</v>
      </c>
      <c r="E327" s="1" t="s">
        <v>46</v>
      </c>
      <c r="F327" s="78" t="s">
        <v>176</v>
      </c>
      <c r="G327" s="27" t="s">
        <v>96</v>
      </c>
      <c r="H327" s="6">
        <f t="shared" si="28"/>
        <v>-5700</v>
      </c>
      <c r="I327" s="22">
        <f t="shared" si="27"/>
        <v>3.883495145631068</v>
      </c>
      <c r="K327" s="15" t="s">
        <v>73</v>
      </c>
      <c r="L327" s="15">
        <v>8</v>
      </c>
      <c r="M327" s="2">
        <v>515</v>
      </c>
    </row>
    <row r="328" spans="2:13" ht="12.75">
      <c r="B328" s="240">
        <v>4000</v>
      </c>
      <c r="C328" s="1" t="s">
        <v>177</v>
      </c>
      <c r="D328" s="12" t="s">
        <v>16</v>
      </c>
      <c r="E328" s="1" t="s">
        <v>46</v>
      </c>
      <c r="F328" s="78" t="s">
        <v>176</v>
      </c>
      <c r="G328" s="27" t="s">
        <v>96</v>
      </c>
      <c r="H328" s="6">
        <f t="shared" si="28"/>
        <v>-9700</v>
      </c>
      <c r="I328" s="22">
        <f t="shared" si="27"/>
        <v>7.766990291262136</v>
      </c>
      <c r="K328" s="15" t="s">
        <v>73</v>
      </c>
      <c r="L328" s="15">
        <v>8</v>
      </c>
      <c r="M328" s="2">
        <v>515</v>
      </c>
    </row>
    <row r="329" spans="2:13" ht="12.75">
      <c r="B329" s="240">
        <v>5000</v>
      </c>
      <c r="C329" s="1" t="s">
        <v>178</v>
      </c>
      <c r="D329" s="12" t="s">
        <v>16</v>
      </c>
      <c r="E329" s="1" t="s">
        <v>46</v>
      </c>
      <c r="F329" s="78" t="s">
        <v>176</v>
      </c>
      <c r="G329" s="27" t="s">
        <v>172</v>
      </c>
      <c r="H329" s="6">
        <f t="shared" si="28"/>
        <v>-14700</v>
      </c>
      <c r="I329" s="22">
        <f t="shared" si="27"/>
        <v>9.70873786407767</v>
      </c>
      <c r="K329" s="15" t="s">
        <v>73</v>
      </c>
      <c r="L329" s="15">
        <v>8</v>
      </c>
      <c r="M329" s="2">
        <v>515</v>
      </c>
    </row>
    <row r="330" spans="2:13" ht="12.75">
      <c r="B330" s="240">
        <v>1000</v>
      </c>
      <c r="C330" s="1" t="s">
        <v>179</v>
      </c>
      <c r="D330" s="12" t="s">
        <v>16</v>
      </c>
      <c r="E330" s="1" t="s">
        <v>46</v>
      </c>
      <c r="F330" s="78" t="s">
        <v>180</v>
      </c>
      <c r="G330" s="27" t="s">
        <v>172</v>
      </c>
      <c r="H330" s="6">
        <f t="shared" si="28"/>
        <v>-15700</v>
      </c>
      <c r="I330" s="22">
        <f t="shared" si="27"/>
        <v>1.941747572815534</v>
      </c>
      <c r="K330" s="15" t="s">
        <v>73</v>
      </c>
      <c r="L330" s="15">
        <v>8</v>
      </c>
      <c r="M330" s="2">
        <v>515</v>
      </c>
    </row>
    <row r="331" spans="2:13" ht="12.75">
      <c r="B331" s="240">
        <v>700</v>
      </c>
      <c r="C331" s="1" t="s">
        <v>85</v>
      </c>
      <c r="D331" s="12" t="s">
        <v>16</v>
      </c>
      <c r="E331" s="1" t="s">
        <v>46</v>
      </c>
      <c r="F331" s="78" t="s">
        <v>176</v>
      </c>
      <c r="G331" s="27" t="s">
        <v>172</v>
      </c>
      <c r="H331" s="6">
        <f t="shared" si="28"/>
        <v>-16400</v>
      </c>
      <c r="I331" s="22">
        <f t="shared" si="27"/>
        <v>1.3592233009708738</v>
      </c>
      <c r="K331" s="15" t="s">
        <v>73</v>
      </c>
      <c r="L331" s="15">
        <v>8</v>
      </c>
      <c r="M331" s="2">
        <v>515</v>
      </c>
    </row>
    <row r="332" spans="1:13" s="73" customFormat="1" ht="12.75">
      <c r="A332" s="11"/>
      <c r="B332" s="239">
        <f>SUM(B326:B331)</f>
        <v>16400</v>
      </c>
      <c r="C332" s="11" t="s">
        <v>727</v>
      </c>
      <c r="D332" s="11"/>
      <c r="E332" s="11"/>
      <c r="F332" s="79"/>
      <c r="G332" s="18"/>
      <c r="H332" s="71">
        <v>0</v>
      </c>
      <c r="I332" s="72">
        <f t="shared" si="27"/>
        <v>31.844660194174757</v>
      </c>
      <c r="M332" s="2">
        <v>515</v>
      </c>
    </row>
    <row r="333" spans="2:13" ht="12.75">
      <c r="B333" s="240"/>
      <c r="H333" s="6">
        <f>H332-B333</f>
        <v>0</v>
      </c>
      <c r="I333" s="22">
        <f t="shared" si="27"/>
        <v>0</v>
      </c>
      <c r="M333" s="2">
        <v>515</v>
      </c>
    </row>
    <row r="334" spans="2:13" ht="12.75">
      <c r="B334" s="240"/>
      <c r="H334" s="6">
        <f>H333-B334</f>
        <v>0</v>
      </c>
      <c r="I334" s="22">
        <f t="shared" si="27"/>
        <v>0</v>
      </c>
      <c r="M334" s="2">
        <v>515</v>
      </c>
    </row>
    <row r="335" spans="2:13" ht="12.75">
      <c r="B335" s="240">
        <v>1500</v>
      </c>
      <c r="C335" s="1" t="s">
        <v>35</v>
      </c>
      <c r="D335" s="12" t="s">
        <v>16</v>
      </c>
      <c r="E335" s="1" t="s">
        <v>86</v>
      </c>
      <c r="F335" s="78" t="s">
        <v>176</v>
      </c>
      <c r="G335" s="27" t="s">
        <v>96</v>
      </c>
      <c r="H335" s="6">
        <f>H334-B335</f>
        <v>-1500</v>
      </c>
      <c r="I335" s="22">
        <f t="shared" si="27"/>
        <v>3</v>
      </c>
      <c r="K335" s="15" t="s">
        <v>73</v>
      </c>
      <c r="L335" s="15">
        <v>8</v>
      </c>
      <c r="M335" s="2">
        <v>500</v>
      </c>
    </row>
    <row r="336" spans="2:13" ht="12.75">
      <c r="B336" s="240">
        <v>1600</v>
      </c>
      <c r="C336" s="1" t="s">
        <v>35</v>
      </c>
      <c r="D336" s="12" t="s">
        <v>16</v>
      </c>
      <c r="E336" s="1" t="s">
        <v>86</v>
      </c>
      <c r="F336" s="78" t="s">
        <v>176</v>
      </c>
      <c r="G336" s="27" t="s">
        <v>170</v>
      </c>
      <c r="H336" s="6">
        <f>H335-B336</f>
        <v>-3100</v>
      </c>
      <c r="I336" s="22">
        <f t="shared" si="27"/>
        <v>3.1067961165048543</v>
      </c>
      <c r="K336" s="15" t="s">
        <v>73</v>
      </c>
      <c r="L336" s="15">
        <v>8</v>
      </c>
      <c r="M336" s="2">
        <v>515</v>
      </c>
    </row>
    <row r="337" spans="2:13" ht="12.75">
      <c r="B337" s="240">
        <v>1300</v>
      </c>
      <c r="C337" s="1" t="s">
        <v>35</v>
      </c>
      <c r="D337" s="12" t="s">
        <v>16</v>
      </c>
      <c r="E337" s="1" t="s">
        <v>86</v>
      </c>
      <c r="F337" s="78" t="s">
        <v>176</v>
      </c>
      <c r="G337" s="27" t="s">
        <v>172</v>
      </c>
      <c r="H337" s="6">
        <f>H336-B337</f>
        <v>-4400</v>
      </c>
      <c r="I337" s="22">
        <f t="shared" si="27"/>
        <v>2.5242718446601944</v>
      </c>
      <c r="K337" s="15" t="s">
        <v>73</v>
      </c>
      <c r="L337" s="15">
        <v>8</v>
      </c>
      <c r="M337" s="2">
        <v>515</v>
      </c>
    </row>
    <row r="338" spans="1:13" s="73" customFormat="1" ht="12.75">
      <c r="A338" s="11"/>
      <c r="B338" s="239">
        <f>SUM(B335:B337)</f>
        <v>4400</v>
      </c>
      <c r="C338" s="11"/>
      <c r="D338" s="11"/>
      <c r="E338" s="11" t="s">
        <v>86</v>
      </c>
      <c r="F338" s="79"/>
      <c r="G338" s="18"/>
      <c r="H338" s="71">
        <v>0</v>
      </c>
      <c r="I338" s="72">
        <f t="shared" si="27"/>
        <v>8.54368932038835</v>
      </c>
      <c r="M338" s="2">
        <v>515</v>
      </c>
    </row>
    <row r="339" spans="2:13" ht="12.75">
      <c r="B339" s="240"/>
      <c r="H339" s="6">
        <f>H338-B339</f>
        <v>0</v>
      </c>
      <c r="I339" s="22">
        <f t="shared" si="27"/>
        <v>0</v>
      </c>
      <c r="M339" s="2">
        <v>515</v>
      </c>
    </row>
    <row r="340" spans="2:13" ht="12.75">
      <c r="B340" s="240"/>
      <c r="H340" s="6">
        <f>H339-B340</f>
        <v>0</v>
      </c>
      <c r="I340" s="22">
        <f t="shared" si="27"/>
        <v>0</v>
      </c>
      <c r="M340" s="2">
        <v>515</v>
      </c>
    </row>
    <row r="341" spans="2:13" ht="12.75">
      <c r="B341" s="240">
        <v>2500</v>
      </c>
      <c r="C341" s="1" t="s">
        <v>62</v>
      </c>
      <c r="D341" s="12" t="s">
        <v>16</v>
      </c>
      <c r="E341" s="1" t="s">
        <v>46</v>
      </c>
      <c r="F341" s="78" t="s">
        <v>176</v>
      </c>
      <c r="G341" s="27" t="s">
        <v>96</v>
      </c>
      <c r="H341" s="6">
        <f>H340-B341</f>
        <v>-2500</v>
      </c>
      <c r="I341" s="22">
        <f t="shared" si="27"/>
        <v>4.854368932038835</v>
      </c>
      <c r="K341" s="15" t="s">
        <v>73</v>
      </c>
      <c r="L341" s="15">
        <v>8</v>
      </c>
      <c r="M341" s="2">
        <v>515</v>
      </c>
    </row>
    <row r="342" spans="2:13" ht="12.75">
      <c r="B342" s="240">
        <v>2500</v>
      </c>
      <c r="C342" s="1" t="s">
        <v>62</v>
      </c>
      <c r="D342" s="12" t="s">
        <v>16</v>
      </c>
      <c r="E342" s="1" t="s">
        <v>46</v>
      </c>
      <c r="F342" s="78" t="s">
        <v>176</v>
      </c>
      <c r="G342" s="27" t="s">
        <v>170</v>
      </c>
      <c r="H342" s="6">
        <f>H341-B342</f>
        <v>-5000</v>
      </c>
      <c r="I342" s="22">
        <f t="shared" si="27"/>
        <v>4.854368932038835</v>
      </c>
      <c r="K342" s="15" t="s">
        <v>73</v>
      </c>
      <c r="L342" s="15">
        <v>8</v>
      </c>
      <c r="M342" s="2">
        <v>515</v>
      </c>
    </row>
    <row r="343" spans="1:13" s="73" customFormat="1" ht="12.75">
      <c r="A343" s="11"/>
      <c r="B343" s="239">
        <f>SUM(B341:B342)</f>
        <v>5000</v>
      </c>
      <c r="C343" s="11" t="s">
        <v>62</v>
      </c>
      <c r="D343" s="11"/>
      <c r="E343" s="11"/>
      <c r="F343" s="79"/>
      <c r="G343" s="18"/>
      <c r="H343" s="71">
        <v>0</v>
      </c>
      <c r="I343" s="72">
        <f t="shared" si="27"/>
        <v>9.70873786407767</v>
      </c>
      <c r="M343" s="2">
        <v>515</v>
      </c>
    </row>
    <row r="344" spans="2:13" ht="12.75">
      <c r="B344" s="240"/>
      <c r="H344" s="6">
        <f>H343-B344</f>
        <v>0</v>
      </c>
      <c r="I344" s="22">
        <f t="shared" si="27"/>
        <v>0</v>
      </c>
      <c r="M344" s="2">
        <v>515</v>
      </c>
    </row>
    <row r="345" spans="2:13" ht="12.75">
      <c r="B345" s="240"/>
      <c r="H345" s="6">
        <f>H344-B345</f>
        <v>0</v>
      </c>
      <c r="I345" s="22">
        <f t="shared" si="27"/>
        <v>0</v>
      </c>
      <c r="M345" s="2">
        <v>515</v>
      </c>
    </row>
    <row r="346" spans="2:13" ht="12.75">
      <c r="B346" s="240">
        <v>2000</v>
      </c>
      <c r="C346" s="1" t="s">
        <v>66</v>
      </c>
      <c r="D346" s="12" t="s">
        <v>16</v>
      </c>
      <c r="E346" s="1" t="s">
        <v>46</v>
      </c>
      <c r="F346" s="78" t="s">
        <v>176</v>
      </c>
      <c r="G346" s="27" t="s">
        <v>96</v>
      </c>
      <c r="H346" s="6">
        <f>H345-B346</f>
        <v>-2000</v>
      </c>
      <c r="I346" s="22">
        <f>+B346/M346</f>
        <v>3.883495145631068</v>
      </c>
      <c r="K346" s="15" t="s">
        <v>73</v>
      </c>
      <c r="L346" s="15">
        <v>8</v>
      </c>
      <c r="M346" s="2">
        <v>515</v>
      </c>
    </row>
    <row r="347" spans="2:13" ht="12.75">
      <c r="B347" s="240">
        <v>2000</v>
      </c>
      <c r="C347" s="1" t="s">
        <v>66</v>
      </c>
      <c r="D347" s="12" t="s">
        <v>16</v>
      </c>
      <c r="E347" s="1" t="s">
        <v>46</v>
      </c>
      <c r="F347" s="78" t="s">
        <v>176</v>
      </c>
      <c r="G347" s="27" t="s">
        <v>170</v>
      </c>
      <c r="H347" s="6">
        <f>H346-B347</f>
        <v>-4000</v>
      </c>
      <c r="I347" s="22">
        <f t="shared" si="27"/>
        <v>3.883495145631068</v>
      </c>
      <c r="K347" s="15" t="s">
        <v>73</v>
      </c>
      <c r="L347" s="15">
        <v>8</v>
      </c>
      <c r="M347" s="2">
        <v>515</v>
      </c>
    </row>
    <row r="348" spans="2:13" ht="12.75">
      <c r="B348" s="240">
        <v>2000</v>
      </c>
      <c r="C348" s="1" t="s">
        <v>66</v>
      </c>
      <c r="D348" s="12" t="s">
        <v>16</v>
      </c>
      <c r="E348" s="1" t="s">
        <v>46</v>
      </c>
      <c r="F348" s="78" t="s">
        <v>176</v>
      </c>
      <c r="G348" s="27" t="s">
        <v>172</v>
      </c>
      <c r="H348" s="6">
        <f>H347-B348</f>
        <v>-6000</v>
      </c>
      <c r="I348" s="22">
        <f t="shared" si="27"/>
        <v>3.883495145631068</v>
      </c>
      <c r="K348" s="15" t="s">
        <v>73</v>
      </c>
      <c r="L348" s="15">
        <v>8</v>
      </c>
      <c r="M348" s="2">
        <v>515</v>
      </c>
    </row>
    <row r="349" spans="1:13" s="73" customFormat="1" ht="12.75">
      <c r="A349" s="11"/>
      <c r="B349" s="239">
        <f>SUM(B346:B348)</f>
        <v>6000</v>
      </c>
      <c r="C349" s="11" t="s">
        <v>66</v>
      </c>
      <c r="D349" s="11"/>
      <c r="E349" s="11"/>
      <c r="F349" s="79"/>
      <c r="G349" s="18"/>
      <c r="H349" s="71">
        <v>0</v>
      </c>
      <c r="I349" s="72">
        <f t="shared" si="27"/>
        <v>11.650485436893204</v>
      </c>
      <c r="M349" s="2">
        <v>515</v>
      </c>
    </row>
    <row r="350" spans="2:13" ht="12.75">
      <c r="B350" s="240"/>
      <c r="H350" s="6">
        <f>H349-B350</f>
        <v>0</v>
      </c>
      <c r="I350" s="22">
        <f t="shared" si="27"/>
        <v>0</v>
      </c>
      <c r="M350" s="2">
        <v>515</v>
      </c>
    </row>
    <row r="351" spans="2:13" ht="12.75">
      <c r="B351" s="240"/>
      <c r="H351" s="6">
        <f>H350-B351</f>
        <v>0</v>
      </c>
      <c r="I351" s="22">
        <f t="shared" si="27"/>
        <v>0</v>
      </c>
      <c r="M351" s="2">
        <v>515</v>
      </c>
    </row>
    <row r="352" spans="2:13" ht="12.75">
      <c r="B352" s="240">
        <v>1500</v>
      </c>
      <c r="C352" s="1" t="s">
        <v>67</v>
      </c>
      <c r="D352" s="12" t="s">
        <v>16</v>
      </c>
      <c r="E352" s="1" t="s">
        <v>68</v>
      </c>
      <c r="F352" s="78" t="s">
        <v>176</v>
      </c>
      <c r="G352" s="27" t="s">
        <v>170</v>
      </c>
      <c r="H352" s="6">
        <f>H351-B352</f>
        <v>-1500</v>
      </c>
      <c r="I352" s="22">
        <v>3</v>
      </c>
      <c r="K352" s="15" t="s">
        <v>73</v>
      </c>
      <c r="L352" s="15">
        <v>8</v>
      </c>
      <c r="M352" s="2">
        <v>515</v>
      </c>
    </row>
    <row r="353" spans="2:13" ht="12.75">
      <c r="B353" s="240">
        <v>500</v>
      </c>
      <c r="C353" s="1" t="s">
        <v>67</v>
      </c>
      <c r="D353" s="12" t="s">
        <v>16</v>
      </c>
      <c r="E353" s="1" t="s">
        <v>68</v>
      </c>
      <c r="F353" s="78" t="s">
        <v>176</v>
      </c>
      <c r="G353" s="27" t="s">
        <v>172</v>
      </c>
      <c r="H353" s="6">
        <f>H352-B353</f>
        <v>-2000</v>
      </c>
      <c r="I353" s="22">
        <v>1</v>
      </c>
      <c r="K353" s="15" t="s">
        <v>73</v>
      </c>
      <c r="L353" s="15">
        <v>8</v>
      </c>
      <c r="M353" s="2">
        <v>515</v>
      </c>
    </row>
    <row r="354" spans="1:13" s="73" customFormat="1" ht="12.75">
      <c r="A354" s="11"/>
      <c r="B354" s="239">
        <f>SUM(B352:B353)</f>
        <v>2000</v>
      </c>
      <c r="C354" s="11"/>
      <c r="D354" s="11"/>
      <c r="E354" s="11" t="s">
        <v>68</v>
      </c>
      <c r="F354" s="79"/>
      <c r="G354" s="18"/>
      <c r="H354" s="71">
        <v>0</v>
      </c>
      <c r="I354" s="72">
        <f>+B354/M354</f>
        <v>3.883495145631068</v>
      </c>
      <c r="M354" s="2">
        <v>515</v>
      </c>
    </row>
    <row r="355" spans="2:13" ht="12.75">
      <c r="B355" s="240"/>
      <c r="H355" s="6">
        <f aca="true" t="shared" si="29" ref="H355:H360">H354-B355</f>
        <v>0</v>
      </c>
      <c r="I355" s="22">
        <f>+B355/M355</f>
        <v>0</v>
      </c>
      <c r="M355" s="2">
        <v>515</v>
      </c>
    </row>
    <row r="356" spans="2:13" ht="12.75">
      <c r="B356" s="240"/>
      <c r="H356" s="6">
        <f t="shared" si="29"/>
        <v>0</v>
      </c>
      <c r="I356" s="22">
        <f>+B356/M356</f>
        <v>0</v>
      </c>
      <c r="M356" s="2">
        <v>515</v>
      </c>
    </row>
    <row r="357" spans="2:13" ht="12.75">
      <c r="B357" s="240">
        <v>1000</v>
      </c>
      <c r="C357" s="1" t="s">
        <v>181</v>
      </c>
      <c r="D357" s="12" t="s">
        <v>16</v>
      </c>
      <c r="E357" s="1" t="s">
        <v>25</v>
      </c>
      <c r="F357" s="78" t="s">
        <v>182</v>
      </c>
      <c r="G357" s="27" t="s">
        <v>96</v>
      </c>
      <c r="H357" s="6">
        <f t="shared" si="29"/>
        <v>-1000</v>
      </c>
      <c r="I357" s="22">
        <v>2</v>
      </c>
      <c r="K357" s="15" t="s">
        <v>73</v>
      </c>
      <c r="L357" s="15">
        <v>8</v>
      </c>
      <c r="M357" s="2">
        <v>515</v>
      </c>
    </row>
    <row r="358" spans="2:13" ht="12.75">
      <c r="B358" s="240">
        <v>100</v>
      </c>
      <c r="C358" s="1" t="s">
        <v>183</v>
      </c>
      <c r="D358" s="12" t="s">
        <v>16</v>
      </c>
      <c r="E358" s="1" t="s">
        <v>25</v>
      </c>
      <c r="F358" s="78" t="s">
        <v>176</v>
      </c>
      <c r="G358" s="27" t="s">
        <v>96</v>
      </c>
      <c r="H358" s="6">
        <f t="shared" si="29"/>
        <v>-1100</v>
      </c>
      <c r="I358" s="22">
        <v>0.2</v>
      </c>
      <c r="K358" s="15" t="s">
        <v>73</v>
      </c>
      <c r="L358">
        <v>8</v>
      </c>
      <c r="M358" s="2">
        <v>515</v>
      </c>
    </row>
    <row r="359" spans="1:13" ht="12.75">
      <c r="A359" s="12"/>
      <c r="B359" s="241">
        <v>1000</v>
      </c>
      <c r="C359" s="12" t="s">
        <v>181</v>
      </c>
      <c r="D359" s="12" t="s">
        <v>16</v>
      </c>
      <c r="E359" s="12" t="s">
        <v>25</v>
      </c>
      <c r="F359" s="112" t="s">
        <v>184</v>
      </c>
      <c r="G359" s="29" t="s">
        <v>185</v>
      </c>
      <c r="H359" s="6">
        <f t="shared" si="29"/>
        <v>-2100</v>
      </c>
      <c r="I359" s="74">
        <v>2</v>
      </c>
      <c r="J359" s="15"/>
      <c r="K359" s="15" t="s">
        <v>73</v>
      </c>
      <c r="L359" s="15">
        <v>8</v>
      </c>
      <c r="M359" s="2">
        <v>515</v>
      </c>
    </row>
    <row r="360" spans="1:13" ht="12.75">
      <c r="A360" s="12"/>
      <c r="B360" s="241">
        <v>100</v>
      </c>
      <c r="C360" s="12" t="s">
        <v>183</v>
      </c>
      <c r="D360" s="12" t="s">
        <v>16</v>
      </c>
      <c r="E360" s="12" t="s">
        <v>25</v>
      </c>
      <c r="F360" s="112" t="s">
        <v>176</v>
      </c>
      <c r="G360" s="29" t="s">
        <v>185</v>
      </c>
      <c r="H360" s="6">
        <f t="shared" si="29"/>
        <v>-2200</v>
      </c>
      <c r="I360" s="74">
        <v>0.2</v>
      </c>
      <c r="J360" s="15"/>
      <c r="K360" s="15" t="s">
        <v>73</v>
      </c>
      <c r="L360" s="15">
        <v>8</v>
      </c>
      <c r="M360" s="2">
        <v>515</v>
      </c>
    </row>
    <row r="361" spans="1:13" s="73" customFormat="1" ht="12.75">
      <c r="A361" s="11"/>
      <c r="B361" s="239">
        <f>SUM(B357:B360)</f>
        <v>2200</v>
      </c>
      <c r="C361" s="11"/>
      <c r="D361" s="11"/>
      <c r="E361" s="11" t="s">
        <v>25</v>
      </c>
      <c r="F361" s="79"/>
      <c r="G361" s="18"/>
      <c r="H361" s="71">
        <v>0</v>
      </c>
      <c r="I361" s="72">
        <f aca="true" t="shared" si="30" ref="I361:I372">+B361/M361</f>
        <v>4.271844660194175</v>
      </c>
      <c r="M361" s="2">
        <v>515</v>
      </c>
    </row>
    <row r="362" spans="8:13" ht="12.75">
      <c r="H362" s="6">
        <f>H361-B362</f>
        <v>0</v>
      </c>
      <c r="I362" s="22">
        <f t="shared" si="30"/>
        <v>0</v>
      </c>
      <c r="M362" s="2">
        <v>515</v>
      </c>
    </row>
    <row r="363" spans="8:13" ht="12.75">
      <c r="H363" s="6">
        <f>H362-B363</f>
        <v>0</v>
      </c>
      <c r="I363" s="22">
        <f t="shared" si="30"/>
        <v>0</v>
      </c>
      <c r="M363" s="2">
        <v>515</v>
      </c>
    </row>
    <row r="364" spans="8:13" ht="12.75">
      <c r="H364" s="6">
        <f>H363-B364</f>
        <v>0</v>
      </c>
      <c r="I364" s="22">
        <f t="shared" si="30"/>
        <v>0</v>
      </c>
      <c r="M364" s="2">
        <v>515</v>
      </c>
    </row>
    <row r="365" spans="8:13" ht="12.75">
      <c r="H365" s="6">
        <f>H364-B365</f>
        <v>0</v>
      </c>
      <c r="I365" s="22">
        <f t="shared" si="30"/>
        <v>0</v>
      </c>
      <c r="M365" s="2">
        <v>515</v>
      </c>
    </row>
    <row r="366" spans="1:13" s="73" customFormat="1" ht="12.75">
      <c r="A366" s="11"/>
      <c r="B366" s="67">
        <f>+B373+B381</f>
        <v>20000</v>
      </c>
      <c r="C366" s="68" t="s">
        <v>186</v>
      </c>
      <c r="D366" s="69" t="s">
        <v>187</v>
      </c>
      <c r="E366" s="68" t="s">
        <v>29</v>
      </c>
      <c r="F366" s="120" t="s">
        <v>30</v>
      </c>
      <c r="G366" s="70" t="s">
        <v>31</v>
      </c>
      <c r="H366" s="71"/>
      <c r="I366" s="72">
        <f t="shared" si="30"/>
        <v>38.83495145631068</v>
      </c>
      <c r="J366" s="72"/>
      <c r="K366" s="72"/>
      <c r="M366" s="2">
        <v>515</v>
      </c>
    </row>
    <row r="367" spans="8:13" ht="12.75">
      <c r="H367" s="6">
        <f aca="true" t="shared" si="31" ref="H367:H372">H366-B367</f>
        <v>0</v>
      </c>
      <c r="I367" s="22">
        <f t="shared" si="30"/>
        <v>0</v>
      </c>
      <c r="M367" s="2">
        <v>515</v>
      </c>
    </row>
    <row r="368" spans="2:13" ht="12.75">
      <c r="B368" s="226">
        <v>2500</v>
      </c>
      <c r="C368" s="32" t="s">
        <v>32</v>
      </c>
      <c r="D368" s="1" t="s">
        <v>16</v>
      </c>
      <c r="E368" s="1" t="s">
        <v>33</v>
      </c>
      <c r="F368" s="78" t="s">
        <v>834</v>
      </c>
      <c r="G368" s="27" t="s">
        <v>96</v>
      </c>
      <c r="H368" s="6">
        <f t="shared" si="31"/>
        <v>-2500</v>
      </c>
      <c r="I368" s="22">
        <f t="shared" si="30"/>
        <v>4.854368932038835</v>
      </c>
      <c r="K368" t="s">
        <v>32</v>
      </c>
      <c r="L368">
        <v>9</v>
      </c>
      <c r="M368" s="2">
        <v>515</v>
      </c>
    </row>
    <row r="369" spans="2:13" ht="12.75">
      <c r="B369" s="226">
        <v>2500</v>
      </c>
      <c r="C369" s="32" t="s">
        <v>32</v>
      </c>
      <c r="D369" s="1" t="s">
        <v>16</v>
      </c>
      <c r="E369" s="1" t="s">
        <v>33</v>
      </c>
      <c r="F369" s="78" t="s">
        <v>835</v>
      </c>
      <c r="G369" s="27" t="s">
        <v>170</v>
      </c>
      <c r="H369" s="6">
        <f t="shared" si="31"/>
        <v>-5000</v>
      </c>
      <c r="I369" s="22">
        <f t="shared" si="30"/>
        <v>4.854368932038835</v>
      </c>
      <c r="K369" t="s">
        <v>32</v>
      </c>
      <c r="L369">
        <v>9</v>
      </c>
      <c r="M369" s="2">
        <v>515</v>
      </c>
    </row>
    <row r="370" spans="2:13" ht="12.75">
      <c r="B370" s="226">
        <v>2500</v>
      </c>
      <c r="C370" s="32" t="s">
        <v>32</v>
      </c>
      <c r="D370" s="1" t="s">
        <v>16</v>
      </c>
      <c r="E370" s="1" t="s">
        <v>33</v>
      </c>
      <c r="F370" s="78" t="s">
        <v>836</v>
      </c>
      <c r="G370" s="27" t="s">
        <v>185</v>
      </c>
      <c r="H370" s="6">
        <f t="shared" si="31"/>
        <v>-7500</v>
      </c>
      <c r="I370" s="22">
        <f t="shared" si="30"/>
        <v>4.854368932038835</v>
      </c>
      <c r="K370" t="s">
        <v>32</v>
      </c>
      <c r="L370">
        <v>9</v>
      </c>
      <c r="M370" s="2">
        <v>515</v>
      </c>
    </row>
    <row r="371" spans="2:13" ht="12.75">
      <c r="B371" s="226">
        <v>2500</v>
      </c>
      <c r="C371" s="32" t="s">
        <v>32</v>
      </c>
      <c r="D371" s="1" t="s">
        <v>16</v>
      </c>
      <c r="E371" s="1" t="s">
        <v>33</v>
      </c>
      <c r="F371" s="78" t="s">
        <v>837</v>
      </c>
      <c r="G371" s="27" t="s">
        <v>188</v>
      </c>
      <c r="H371" s="6">
        <f t="shared" si="31"/>
        <v>-10000</v>
      </c>
      <c r="I371" s="22">
        <f t="shared" si="30"/>
        <v>4.854368932038835</v>
      </c>
      <c r="K371" t="s">
        <v>32</v>
      </c>
      <c r="L371">
        <v>9</v>
      </c>
      <c r="M371" s="2">
        <v>515</v>
      </c>
    </row>
    <row r="372" spans="2:13" ht="12.75">
      <c r="B372" s="226">
        <v>2500</v>
      </c>
      <c r="C372" s="32" t="s">
        <v>32</v>
      </c>
      <c r="D372" s="1" t="s">
        <v>16</v>
      </c>
      <c r="E372" s="1" t="s">
        <v>33</v>
      </c>
      <c r="F372" s="78" t="s">
        <v>838</v>
      </c>
      <c r="G372" s="27" t="s">
        <v>189</v>
      </c>
      <c r="H372" s="6">
        <f t="shared" si="31"/>
        <v>-12500</v>
      </c>
      <c r="I372" s="22">
        <f t="shared" si="30"/>
        <v>4.854368932038835</v>
      </c>
      <c r="K372" t="s">
        <v>32</v>
      </c>
      <c r="L372">
        <v>9</v>
      </c>
      <c r="M372" s="2">
        <v>515</v>
      </c>
    </row>
    <row r="373" spans="1:13" s="73" customFormat="1" ht="12.75">
      <c r="A373" s="11"/>
      <c r="B373" s="225">
        <f>SUM(B368:B372)</f>
        <v>12500</v>
      </c>
      <c r="C373" s="75" t="s">
        <v>32</v>
      </c>
      <c r="D373" s="11"/>
      <c r="E373" s="11"/>
      <c r="F373" s="79"/>
      <c r="G373" s="18"/>
      <c r="H373" s="71">
        <v>0</v>
      </c>
      <c r="I373" s="72">
        <f>+B373/M373</f>
        <v>24.271844660194176</v>
      </c>
      <c r="M373" s="2">
        <v>515</v>
      </c>
    </row>
    <row r="374" spans="8:13" ht="12.75">
      <c r="H374" s="6">
        <f aca="true" t="shared" si="32" ref="H374:H380">H373-B374</f>
        <v>0</v>
      </c>
      <c r="I374" s="22">
        <f aca="true" t="shared" si="33" ref="I374:I398">+B374/M374</f>
        <v>0</v>
      </c>
      <c r="M374" s="2">
        <v>515</v>
      </c>
    </row>
    <row r="375" spans="8:13" ht="12.75">
      <c r="H375" s="6">
        <f t="shared" si="32"/>
        <v>0</v>
      </c>
      <c r="I375" s="22">
        <f t="shared" si="33"/>
        <v>0</v>
      </c>
      <c r="M375" s="2">
        <v>515</v>
      </c>
    </row>
    <row r="376" spans="1:13" ht="12.75">
      <c r="A376" s="12"/>
      <c r="B376" s="161">
        <v>1800</v>
      </c>
      <c r="C376" s="12" t="s">
        <v>35</v>
      </c>
      <c r="D376" s="12" t="s">
        <v>16</v>
      </c>
      <c r="E376" s="12" t="s">
        <v>36</v>
      </c>
      <c r="F376" s="78" t="s">
        <v>190</v>
      </c>
      <c r="G376" s="29" t="s">
        <v>96</v>
      </c>
      <c r="H376" s="6">
        <f t="shared" si="32"/>
        <v>-1800</v>
      </c>
      <c r="I376" s="22">
        <f t="shared" si="33"/>
        <v>3.495145631067961</v>
      </c>
      <c r="J376" s="15"/>
      <c r="K376" t="s">
        <v>33</v>
      </c>
      <c r="L376" s="15">
        <v>9</v>
      </c>
      <c r="M376" s="2">
        <v>515</v>
      </c>
    </row>
    <row r="377" spans="2:13" ht="12.75">
      <c r="B377" s="189">
        <v>1500</v>
      </c>
      <c r="C377" s="12" t="s">
        <v>35</v>
      </c>
      <c r="D377" s="12" t="s">
        <v>16</v>
      </c>
      <c r="E377" s="1" t="s">
        <v>36</v>
      </c>
      <c r="F377" s="78" t="s">
        <v>190</v>
      </c>
      <c r="G377" s="27" t="s">
        <v>170</v>
      </c>
      <c r="H377" s="6">
        <f t="shared" si="32"/>
        <v>-3300</v>
      </c>
      <c r="I377" s="22">
        <f t="shared" si="33"/>
        <v>2.912621359223301</v>
      </c>
      <c r="K377" t="s">
        <v>33</v>
      </c>
      <c r="L377" s="15">
        <v>9</v>
      </c>
      <c r="M377" s="2">
        <v>515</v>
      </c>
    </row>
    <row r="378" spans="2:13" ht="12.75">
      <c r="B378" s="226">
        <v>1200</v>
      </c>
      <c r="C378" s="1" t="s">
        <v>35</v>
      </c>
      <c r="D378" s="12" t="s">
        <v>16</v>
      </c>
      <c r="E378" s="1" t="s">
        <v>36</v>
      </c>
      <c r="F378" s="78" t="s">
        <v>190</v>
      </c>
      <c r="G378" s="27" t="s">
        <v>188</v>
      </c>
      <c r="H378" s="6">
        <f t="shared" si="32"/>
        <v>-4500</v>
      </c>
      <c r="I378" s="22">
        <f t="shared" si="33"/>
        <v>2.3300970873786406</v>
      </c>
      <c r="K378" t="s">
        <v>33</v>
      </c>
      <c r="L378" s="15">
        <v>9</v>
      </c>
      <c r="M378" s="2">
        <v>515</v>
      </c>
    </row>
    <row r="379" spans="2:13" ht="12.75">
      <c r="B379" s="226">
        <v>1800</v>
      </c>
      <c r="C379" s="1" t="s">
        <v>35</v>
      </c>
      <c r="D379" s="12" t="s">
        <v>16</v>
      </c>
      <c r="E379" s="1" t="s">
        <v>36</v>
      </c>
      <c r="F379" s="78" t="s">
        <v>190</v>
      </c>
      <c r="G379" s="27" t="s">
        <v>191</v>
      </c>
      <c r="H379" s="6">
        <f t="shared" si="32"/>
        <v>-6300</v>
      </c>
      <c r="I379" s="22">
        <f t="shared" si="33"/>
        <v>3.495145631067961</v>
      </c>
      <c r="K379" t="s">
        <v>33</v>
      </c>
      <c r="L379" s="15">
        <v>9</v>
      </c>
      <c r="M379" s="2">
        <v>515</v>
      </c>
    </row>
    <row r="380" spans="2:13" ht="12.75">
      <c r="B380" s="226">
        <v>1200</v>
      </c>
      <c r="C380" s="36" t="s">
        <v>35</v>
      </c>
      <c r="D380" s="12" t="s">
        <v>16</v>
      </c>
      <c r="E380" s="36" t="s">
        <v>36</v>
      </c>
      <c r="F380" s="78" t="s">
        <v>190</v>
      </c>
      <c r="G380" s="27" t="s">
        <v>189</v>
      </c>
      <c r="H380" s="6">
        <f t="shared" si="32"/>
        <v>-7500</v>
      </c>
      <c r="I380" s="22">
        <f t="shared" si="33"/>
        <v>2.3300970873786406</v>
      </c>
      <c r="J380" s="35"/>
      <c r="K380" t="s">
        <v>33</v>
      </c>
      <c r="L380" s="15">
        <v>9</v>
      </c>
      <c r="M380" s="2">
        <v>515</v>
      </c>
    </row>
    <row r="381" spans="1:13" s="73" customFormat="1" ht="12.75">
      <c r="A381" s="11"/>
      <c r="B381" s="67">
        <f>SUM(B376:B380)</f>
        <v>7500</v>
      </c>
      <c r="C381" s="11"/>
      <c r="D381" s="11"/>
      <c r="E381" s="11" t="s">
        <v>86</v>
      </c>
      <c r="F381" s="79"/>
      <c r="G381" s="18"/>
      <c r="H381" s="71">
        <v>0</v>
      </c>
      <c r="I381" s="72">
        <f t="shared" si="33"/>
        <v>14.563106796116505</v>
      </c>
      <c r="M381" s="2">
        <v>515</v>
      </c>
    </row>
    <row r="382" spans="8:13" ht="12.75">
      <c r="H382" s="6">
        <f>H381-B382</f>
        <v>0</v>
      </c>
      <c r="I382" s="22">
        <f t="shared" si="33"/>
        <v>0</v>
      </c>
      <c r="M382" s="2">
        <v>515</v>
      </c>
    </row>
    <row r="383" spans="8:13" ht="12.75">
      <c r="H383" s="6">
        <f>H382-B383</f>
        <v>0</v>
      </c>
      <c r="I383" s="22">
        <f t="shared" si="33"/>
        <v>0</v>
      </c>
      <c r="M383" s="2">
        <v>515</v>
      </c>
    </row>
    <row r="384" spans="8:13" ht="12.75">
      <c r="H384" s="6">
        <f>H383-B384</f>
        <v>0</v>
      </c>
      <c r="I384" s="22">
        <f t="shared" si="33"/>
        <v>0</v>
      </c>
      <c r="M384" s="2">
        <v>515</v>
      </c>
    </row>
    <row r="385" spans="8:13" ht="12.75">
      <c r="H385" s="6">
        <f>H384-B385</f>
        <v>0</v>
      </c>
      <c r="I385" s="22">
        <f t="shared" si="33"/>
        <v>0</v>
      </c>
      <c r="M385" s="2">
        <v>515</v>
      </c>
    </row>
    <row r="386" spans="1:13" s="73" customFormat="1" ht="12.75">
      <c r="A386" s="11"/>
      <c r="B386" s="242">
        <f>+B399+B404+B420+B427+B431+B437+B390+B414</f>
        <v>71300</v>
      </c>
      <c r="C386" s="68" t="s">
        <v>192</v>
      </c>
      <c r="D386" s="69" t="s">
        <v>784</v>
      </c>
      <c r="E386" s="68" t="s">
        <v>40</v>
      </c>
      <c r="F386" s="120" t="s">
        <v>90</v>
      </c>
      <c r="G386" s="70" t="s">
        <v>91</v>
      </c>
      <c r="H386" s="71"/>
      <c r="I386" s="72">
        <f t="shared" si="33"/>
        <v>138.44660194174756</v>
      </c>
      <c r="J386" s="72"/>
      <c r="K386" s="72"/>
      <c r="M386" s="2">
        <v>515</v>
      </c>
    </row>
    <row r="387" spans="2:13" ht="12.75">
      <c r="B387" s="189"/>
      <c r="H387" s="6">
        <f>H386-B387</f>
        <v>0</v>
      </c>
      <c r="I387" s="22">
        <f t="shared" si="33"/>
        <v>0</v>
      </c>
      <c r="M387" s="2">
        <v>515</v>
      </c>
    </row>
    <row r="388" spans="2:13" ht="12.75">
      <c r="B388" s="189">
        <v>2500</v>
      </c>
      <c r="C388" s="32" t="s">
        <v>32</v>
      </c>
      <c r="D388" s="1" t="s">
        <v>16</v>
      </c>
      <c r="E388" s="1" t="s">
        <v>92</v>
      </c>
      <c r="F388" s="78" t="s">
        <v>839</v>
      </c>
      <c r="G388" s="27" t="s">
        <v>193</v>
      </c>
      <c r="H388" s="6">
        <f>H387-B388</f>
        <v>-2500</v>
      </c>
      <c r="I388" s="22">
        <f t="shared" si="33"/>
        <v>4.854368932038835</v>
      </c>
      <c r="K388" t="s">
        <v>32</v>
      </c>
      <c r="L388">
        <v>10</v>
      </c>
      <c r="M388" s="2">
        <v>515</v>
      </c>
    </row>
    <row r="389" spans="2:13" ht="12.75">
      <c r="B389" s="189">
        <v>2500</v>
      </c>
      <c r="C389" s="32" t="s">
        <v>32</v>
      </c>
      <c r="D389" s="1" t="s">
        <v>16</v>
      </c>
      <c r="E389" s="1" t="s">
        <v>92</v>
      </c>
      <c r="F389" s="78" t="s">
        <v>840</v>
      </c>
      <c r="G389" s="27" t="s">
        <v>188</v>
      </c>
      <c r="H389" s="6">
        <f>H388-B389</f>
        <v>-5000</v>
      </c>
      <c r="I389" s="22">
        <f t="shared" si="33"/>
        <v>4.854368932038835</v>
      </c>
      <c r="K389" t="s">
        <v>32</v>
      </c>
      <c r="L389">
        <v>10</v>
      </c>
      <c r="M389" s="2">
        <v>515</v>
      </c>
    </row>
    <row r="390" spans="1:13" s="73" customFormat="1" ht="12.75">
      <c r="A390" s="11"/>
      <c r="B390" s="242">
        <f>SUM(B388:B389)</f>
        <v>5000</v>
      </c>
      <c r="C390" s="75" t="s">
        <v>32</v>
      </c>
      <c r="D390" s="11"/>
      <c r="E390" s="11"/>
      <c r="F390" s="79"/>
      <c r="G390" s="18"/>
      <c r="H390" s="71">
        <v>0</v>
      </c>
      <c r="I390" s="72">
        <f t="shared" si="33"/>
        <v>9.70873786407767</v>
      </c>
      <c r="M390" s="2">
        <v>515</v>
      </c>
    </row>
    <row r="391" spans="2:13" ht="12.75">
      <c r="B391" s="189"/>
      <c r="H391" s="6">
        <f aca="true" t="shared" si="34" ref="H391:H398">H390-B391</f>
        <v>0</v>
      </c>
      <c r="I391" s="22">
        <f t="shared" si="33"/>
        <v>0</v>
      </c>
      <c r="M391" s="2">
        <v>515</v>
      </c>
    </row>
    <row r="392" spans="2:13" ht="12.75">
      <c r="B392" s="189"/>
      <c r="H392" s="6">
        <f t="shared" si="34"/>
        <v>0</v>
      </c>
      <c r="I392" s="22">
        <f t="shared" si="33"/>
        <v>0</v>
      </c>
      <c r="M392" s="2">
        <v>515</v>
      </c>
    </row>
    <row r="393" spans="2:13" ht="12.75">
      <c r="B393" s="189">
        <v>900</v>
      </c>
      <c r="C393" s="12" t="s">
        <v>97</v>
      </c>
      <c r="D393" s="1" t="s">
        <v>16</v>
      </c>
      <c r="E393" s="1" t="s">
        <v>99</v>
      </c>
      <c r="F393" s="78" t="s">
        <v>194</v>
      </c>
      <c r="G393" s="27" t="s">
        <v>195</v>
      </c>
      <c r="H393" s="6">
        <f t="shared" si="34"/>
        <v>-900</v>
      </c>
      <c r="I393" s="22">
        <f t="shared" si="33"/>
        <v>1.7475728155339805</v>
      </c>
      <c r="K393" s="15" t="s">
        <v>92</v>
      </c>
      <c r="L393">
        <v>10</v>
      </c>
      <c r="M393" s="2">
        <v>515</v>
      </c>
    </row>
    <row r="394" spans="1:13" ht="12.75">
      <c r="A394" s="12"/>
      <c r="B394" s="161">
        <v>2000</v>
      </c>
      <c r="C394" s="12" t="s">
        <v>103</v>
      </c>
      <c r="D394" s="12" t="s">
        <v>16</v>
      </c>
      <c r="E394" s="12" t="s">
        <v>99</v>
      </c>
      <c r="F394" s="112" t="s">
        <v>196</v>
      </c>
      <c r="G394" s="29" t="s">
        <v>195</v>
      </c>
      <c r="H394" s="6">
        <f t="shared" si="34"/>
        <v>-2900</v>
      </c>
      <c r="I394" s="22">
        <f t="shared" si="33"/>
        <v>3.883495145631068</v>
      </c>
      <c r="J394" s="15"/>
      <c r="K394" s="15" t="s">
        <v>92</v>
      </c>
      <c r="L394" s="15">
        <v>10</v>
      </c>
      <c r="M394" s="2">
        <v>515</v>
      </c>
    </row>
    <row r="395" spans="1:13" ht="12.75">
      <c r="A395" s="12"/>
      <c r="B395" s="161">
        <v>2000</v>
      </c>
      <c r="C395" s="12" t="s">
        <v>103</v>
      </c>
      <c r="D395" s="12" t="s">
        <v>16</v>
      </c>
      <c r="E395" s="12" t="s">
        <v>99</v>
      </c>
      <c r="F395" s="112" t="s">
        <v>196</v>
      </c>
      <c r="G395" s="29" t="s">
        <v>197</v>
      </c>
      <c r="H395" s="6">
        <f t="shared" si="34"/>
        <v>-4900</v>
      </c>
      <c r="I395" s="22">
        <f t="shared" si="33"/>
        <v>3.883495145631068</v>
      </c>
      <c r="J395" s="15"/>
      <c r="K395" s="15" t="s">
        <v>92</v>
      </c>
      <c r="L395" s="15">
        <v>10</v>
      </c>
      <c r="M395" s="2">
        <v>515</v>
      </c>
    </row>
    <row r="396" spans="2:13" ht="12.75">
      <c r="B396" s="189">
        <v>1200</v>
      </c>
      <c r="C396" s="12" t="s">
        <v>105</v>
      </c>
      <c r="D396" s="1" t="s">
        <v>16</v>
      </c>
      <c r="E396" s="1" t="s">
        <v>99</v>
      </c>
      <c r="F396" s="78" t="s">
        <v>194</v>
      </c>
      <c r="G396" s="27" t="s">
        <v>197</v>
      </c>
      <c r="H396" s="6">
        <f t="shared" si="34"/>
        <v>-6100</v>
      </c>
      <c r="I396" s="22">
        <f t="shared" si="33"/>
        <v>2.3300970873786406</v>
      </c>
      <c r="K396" s="15" t="s">
        <v>92</v>
      </c>
      <c r="L396">
        <v>10</v>
      </c>
      <c r="M396" s="2">
        <v>515</v>
      </c>
    </row>
    <row r="397" spans="1:13" ht="12.75">
      <c r="A397" s="12"/>
      <c r="B397" s="161">
        <v>2000</v>
      </c>
      <c r="C397" s="12" t="s">
        <v>103</v>
      </c>
      <c r="D397" s="12" t="s">
        <v>16</v>
      </c>
      <c r="E397" s="12" t="s">
        <v>99</v>
      </c>
      <c r="F397" s="112" t="s">
        <v>196</v>
      </c>
      <c r="G397" s="29" t="s">
        <v>198</v>
      </c>
      <c r="H397" s="6">
        <f t="shared" si="34"/>
        <v>-8100</v>
      </c>
      <c r="I397" s="22">
        <f t="shared" si="33"/>
        <v>3.883495145631068</v>
      </c>
      <c r="J397" s="15"/>
      <c r="K397" s="15" t="s">
        <v>92</v>
      </c>
      <c r="L397" s="15">
        <v>10</v>
      </c>
      <c r="M397" s="2">
        <v>515</v>
      </c>
    </row>
    <row r="398" spans="2:13" ht="12.75">
      <c r="B398" s="189">
        <v>1500</v>
      </c>
      <c r="C398" s="12" t="s">
        <v>103</v>
      </c>
      <c r="D398" s="1" t="s">
        <v>16</v>
      </c>
      <c r="E398" s="1" t="s">
        <v>99</v>
      </c>
      <c r="F398" s="78" t="s">
        <v>194</v>
      </c>
      <c r="G398" s="27" t="s">
        <v>198</v>
      </c>
      <c r="H398" s="6">
        <f t="shared" si="34"/>
        <v>-9600</v>
      </c>
      <c r="I398" s="22">
        <f t="shared" si="33"/>
        <v>2.912621359223301</v>
      </c>
      <c r="K398" s="15" t="s">
        <v>92</v>
      </c>
      <c r="L398">
        <v>10</v>
      </c>
      <c r="M398" s="2">
        <v>515</v>
      </c>
    </row>
    <row r="399" spans="1:13" s="73" customFormat="1" ht="12.75">
      <c r="A399" s="11"/>
      <c r="B399" s="242">
        <f>SUM(B393:B398)</f>
        <v>9600</v>
      </c>
      <c r="C399" s="11" t="s">
        <v>199</v>
      </c>
      <c r="D399" s="11"/>
      <c r="E399" s="11"/>
      <c r="F399" s="79"/>
      <c r="G399" s="18"/>
      <c r="H399" s="71">
        <v>0</v>
      </c>
      <c r="I399" s="72">
        <f>+B399/M399</f>
        <v>18.640776699029125</v>
      </c>
      <c r="M399" s="2">
        <v>515</v>
      </c>
    </row>
    <row r="400" spans="2:13" ht="12.75">
      <c r="B400" s="189"/>
      <c r="H400" s="6">
        <f>H399-B400</f>
        <v>0</v>
      </c>
      <c r="I400" s="22">
        <f>+B400/M400</f>
        <v>0</v>
      </c>
      <c r="M400" s="2">
        <v>515</v>
      </c>
    </row>
    <row r="401" spans="2:13" ht="12.75">
      <c r="B401" s="189"/>
      <c r="H401" s="6">
        <f>H400-B401</f>
        <v>0</v>
      </c>
      <c r="I401" s="22">
        <f>+B401/M401</f>
        <v>0</v>
      </c>
      <c r="M401" s="2">
        <v>515</v>
      </c>
    </row>
    <row r="402" spans="2:13" ht="12.75">
      <c r="B402" s="189">
        <v>4500</v>
      </c>
      <c r="C402" s="1" t="s">
        <v>106</v>
      </c>
      <c r="D402" s="1" t="s">
        <v>16</v>
      </c>
      <c r="E402" s="1" t="s">
        <v>46</v>
      </c>
      <c r="F402" s="78" t="s">
        <v>200</v>
      </c>
      <c r="G402" s="27" t="s">
        <v>195</v>
      </c>
      <c r="H402" s="6">
        <f>H401-B402</f>
        <v>-4500</v>
      </c>
      <c r="I402" s="22">
        <f>+B402/M402</f>
        <v>8.737864077669903</v>
      </c>
      <c r="K402" s="15" t="s">
        <v>92</v>
      </c>
      <c r="L402">
        <v>10</v>
      </c>
      <c r="M402" s="2">
        <v>515</v>
      </c>
    </row>
    <row r="403" spans="2:13" ht="12.75">
      <c r="B403" s="189">
        <v>4000</v>
      </c>
      <c r="C403" s="1" t="s">
        <v>201</v>
      </c>
      <c r="D403" s="1" t="s">
        <v>16</v>
      </c>
      <c r="E403" s="1" t="s">
        <v>46</v>
      </c>
      <c r="F403" s="78" t="s">
        <v>202</v>
      </c>
      <c r="G403" s="27" t="s">
        <v>203</v>
      </c>
      <c r="H403" s="6">
        <f>H402-B403</f>
        <v>-8500</v>
      </c>
      <c r="I403" s="22">
        <f>+B403/M403</f>
        <v>7.766990291262136</v>
      </c>
      <c r="K403" s="15" t="s">
        <v>92</v>
      </c>
      <c r="L403">
        <v>10</v>
      </c>
      <c r="M403" s="2">
        <v>515</v>
      </c>
    </row>
    <row r="404" spans="1:13" s="73" customFormat="1" ht="12.75">
      <c r="A404" s="11"/>
      <c r="B404" s="242">
        <f>SUM(B402:B403)</f>
        <v>8500</v>
      </c>
      <c r="C404" s="11" t="s">
        <v>740</v>
      </c>
      <c r="D404" s="11"/>
      <c r="E404" s="11"/>
      <c r="F404" s="79"/>
      <c r="G404" s="18"/>
      <c r="H404" s="71">
        <v>0</v>
      </c>
      <c r="I404" s="72">
        <f aca="true" t="shared" si="35" ref="I404:I478">+B404/M404</f>
        <v>16.50485436893204</v>
      </c>
      <c r="M404" s="2">
        <v>515</v>
      </c>
    </row>
    <row r="405" spans="2:13" ht="12.75">
      <c r="B405" s="189"/>
      <c r="H405" s="6">
        <f aca="true" t="shared" si="36" ref="H405:H410">H404-B405</f>
        <v>0</v>
      </c>
      <c r="I405" s="22">
        <f t="shared" si="35"/>
        <v>0</v>
      </c>
      <c r="M405" s="2">
        <v>515</v>
      </c>
    </row>
    <row r="406" spans="2:13" ht="12.75">
      <c r="B406" s="189"/>
      <c r="H406" s="6">
        <f t="shared" si="36"/>
        <v>0</v>
      </c>
      <c r="I406" s="22">
        <f t="shared" si="35"/>
        <v>0</v>
      </c>
      <c r="M406" s="2">
        <v>515</v>
      </c>
    </row>
    <row r="407" spans="2:13" ht="12.75">
      <c r="B407" s="189">
        <v>1800</v>
      </c>
      <c r="C407" s="1" t="s">
        <v>35</v>
      </c>
      <c r="D407" s="1" t="s">
        <v>16</v>
      </c>
      <c r="E407" s="1" t="s">
        <v>36</v>
      </c>
      <c r="F407" s="78" t="s">
        <v>194</v>
      </c>
      <c r="G407" s="27" t="s">
        <v>195</v>
      </c>
      <c r="H407" s="6">
        <f t="shared" si="36"/>
        <v>-1800</v>
      </c>
      <c r="I407" s="22">
        <f t="shared" si="35"/>
        <v>3.495145631067961</v>
      </c>
      <c r="K407" s="15" t="s">
        <v>92</v>
      </c>
      <c r="L407">
        <v>10</v>
      </c>
      <c r="M407" s="2">
        <v>515</v>
      </c>
    </row>
    <row r="408" spans="1:13" s="15" customFormat="1" ht="12.75">
      <c r="A408" s="12"/>
      <c r="B408" s="161">
        <v>1000</v>
      </c>
      <c r="C408" s="12" t="s">
        <v>35</v>
      </c>
      <c r="D408" s="12" t="s">
        <v>16</v>
      </c>
      <c r="E408" s="12" t="s">
        <v>36</v>
      </c>
      <c r="F408" s="112" t="s">
        <v>204</v>
      </c>
      <c r="G408" s="29" t="s">
        <v>195</v>
      </c>
      <c r="H408" s="28">
        <f t="shared" si="36"/>
        <v>-2800</v>
      </c>
      <c r="I408" s="74">
        <f t="shared" si="35"/>
        <v>1.941747572815534</v>
      </c>
      <c r="K408" s="15" t="s">
        <v>92</v>
      </c>
      <c r="L408" s="15">
        <v>10</v>
      </c>
      <c r="M408" s="38">
        <v>515</v>
      </c>
    </row>
    <row r="409" spans="1:13" s="15" customFormat="1" ht="12.75">
      <c r="A409" s="12"/>
      <c r="B409" s="161">
        <v>800</v>
      </c>
      <c r="C409" s="12" t="s">
        <v>35</v>
      </c>
      <c r="D409" s="12" t="s">
        <v>16</v>
      </c>
      <c r="E409" s="12" t="s">
        <v>36</v>
      </c>
      <c r="F409" s="112" t="s">
        <v>194</v>
      </c>
      <c r="G409" s="29" t="s">
        <v>197</v>
      </c>
      <c r="H409" s="28">
        <f t="shared" si="36"/>
        <v>-3600</v>
      </c>
      <c r="I409" s="74">
        <f t="shared" si="35"/>
        <v>1.5533980582524272</v>
      </c>
      <c r="K409" s="15" t="s">
        <v>92</v>
      </c>
      <c r="L409" s="15">
        <v>10</v>
      </c>
      <c r="M409" s="38">
        <v>515</v>
      </c>
    </row>
    <row r="410" spans="1:13" s="15" customFormat="1" ht="12.75">
      <c r="A410" s="12"/>
      <c r="B410" s="161">
        <v>1000</v>
      </c>
      <c r="C410" s="12" t="s">
        <v>35</v>
      </c>
      <c r="D410" s="12" t="s">
        <v>16</v>
      </c>
      <c r="E410" s="12" t="s">
        <v>36</v>
      </c>
      <c r="F410" s="112" t="s">
        <v>204</v>
      </c>
      <c r="G410" s="29" t="s">
        <v>197</v>
      </c>
      <c r="H410" s="28">
        <f t="shared" si="36"/>
        <v>-4600</v>
      </c>
      <c r="I410" s="74">
        <f>+B410/M410</f>
        <v>1.941747572815534</v>
      </c>
      <c r="K410" s="15" t="s">
        <v>92</v>
      </c>
      <c r="L410" s="15">
        <v>10</v>
      </c>
      <c r="M410" s="38">
        <v>515</v>
      </c>
    </row>
    <row r="411" spans="1:13" s="15" customFormat="1" ht="12.75">
      <c r="A411" s="12"/>
      <c r="B411" s="161">
        <v>1600</v>
      </c>
      <c r="C411" s="12" t="s">
        <v>35</v>
      </c>
      <c r="D411" s="12" t="s">
        <v>16</v>
      </c>
      <c r="E411" s="12" t="s">
        <v>36</v>
      </c>
      <c r="F411" s="112" t="s">
        <v>194</v>
      </c>
      <c r="G411" s="29" t="s">
        <v>198</v>
      </c>
      <c r="H411" s="28">
        <f>H409-B411</f>
        <v>-5200</v>
      </c>
      <c r="I411" s="74">
        <f t="shared" si="35"/>
        <v>3.1067961165048543</v>
      </c>
      <c r="K411" s="15" t="s">
        <v>92</v>
      </c>
      <c r="L411" s="15">
        <v>10</v>
      </c>
      <c r="M411" s="38">
        <v>515</v>
      </c>
    </row>
    <row r="412" spans="1:13" s="15" customFormat="1" ht="12.75">
      <c r="A412" s="12"/>
      <c r="B412" s="161">
        <v>1000</v>
      </c>
      <c r="C412" s="12" t="s">
        <v>35</v>
      </c>
      <c r="D412" s="12" t="s">
        <v>16</v>
      </c>
      <c r="E412" s="12" t="s">
        <v>36</v>
      </c>
      <c r="F412" s="112" t="s">
        <v>204</v>
      </c>
      <c r="G412" s="29" t="s">
        <v>198</v>
      </c>
      <c r="H412" s="28">
        <f>H411-B412</f>
        <v>-6200</v>
      </c>
      <c r="I412" s="74">
        <f>+B412/M412</f>
        <v>1.941747572815534</v>
      </c>
      <c r="K412" s="15" t="s">
        <v>92</v>
      </c>
      <c r="L412" s="15">
        <v>10</v>
      </c>
      <c r="M412" s="38">
        <v>515</v>
      </c>
    </row>
    <row r="413" spans="2:13" ht="12.75">
      <c r="B413" s="189">
        <v>1800</v>
      </c>
      <c r="C413" s="1" t="s">
        <v>35</v>
      </c>
      <c r="D413" s="1" t="s">
        <v>16</v>
      </c>
      <c r="E413" s="1" t="s">
        <v>36</v>
      </c>
      <c r="F413" s="78" t="s">
        <v>194</v>
      </c>
      <c r="G413" s="27" t="s">
        <v>203</v>
      </c>
      <c r="H413" s="6">
        <f>H411-B413</f>
        <v>-7000</v>
      </c>
      <c r="I413" s="22">
        <f t="shared" si="35"/>
        <v>3.495145631067961</v>
      </c>
      <c r="K413" s="15" t="s">
        <v>92</v>
      </c>
      <c r="L413">
        <v>10</v>
      </c>
      <c r="M413" s="2">
        <v>515</v>
      </c>
    </row>
    <row r="414" spans="1:13" s="73" customFormat="1" ht="12.75">
      <c r="A414" s="11"/>
      <c r="B414" s="242">
        <f>SUM(B407:B413)</f>
        <v>9000</v>
      </c>
      <c r="C414" s="11"/>
      <c r="D414" s="11"/>
      <c r="E414" s="11" t="s">
        <v>36</v>
      </c>
      <c r="F414" s="79"/>
      <c r="G414" s="18"/>
      <c r="H414" s="71">
        <v>0</v>
      </c>
      <c r="I414" s="72">
        <f t="shared" si="35"/>
        <v>17.475728155339805</v>
      </c>
      <c r="M414" s="2">
        <v>515</v>
      </c>
    </row>
    <row r="415" spans="2:13" ht="12.75">
      <c r="B415" s="189"/>
      <c r="H415" s="6">
        <f>H414-B415</f>
        <v>0</v>
      </c>
      <c r="I415" s="22">
        <f t="shared" si="35"/>
        <v>0</v>
      </c>
      <c r="M415" s="2">
        <v>515</v>
      </c>
    </row>
    <row r="416" spans="2:13" ht="12.75">
      <c r="B416" s="189"/>
      <c r="H416" s="6">
        <f>H415-B416</f>
        <v>0</v>
      </c>
      <c r="I416" s="22">
        <f t="shared" si="35"/>
        <v>0</v>
      </c>
      <c r="M416" s="2">
        <v>515</v>
      </c>
    </row>
    <row r="417" spans="2:13" ht="12.75">
      <c r="B417" s="189">
        <v>5000</v>
      </c>
      <c r="C417" s="1" t="s">
        <v>62</v>
      </c>
      <c r="D417" s="1" t="s">
        <v>16</v>
      </c>
      <c r="E417" s="1" t="s">
        <v>46</v>
      </c>
      <c r="F417" s="78" t="s">
        <v>205</v>
      </c>
      <c r="G417" s="27" t="s">
        <v>195</v>
      </c>
      <c r="H417" s="6">
        <f>H416-B417</f>
        <v>-5000</v>
      </c>
      <c r="I417" s="22">
        <f t="shared" si="35"/>
        <v>9.70873786407767</v>
      </c>
      <c r="K417" s="15" t="s">
        <v>92</v>
      </c>
      <c r="L417">
        <v>10</v>
      </c>
      <c r="M417" s="2">
        <v>515</v>
      </c>
    </row>
    <row r="418" spans="2:13" ht="12.75">
      <c r="B418" s="189">
        <v>5000</v>
      </c>
      <c r="C418" s="1" t="s">
        <v>62</v>
      </c>
      <c r="D418" s="1" t="s">
        <v>16</v>
      </c>
      <c r="E418" s="1" t="s">
        <v>46</v>
      </c>
      <c r="F418" s="78" t="s">
        <v>205</v>
      </c>
      <c r="G418" s="27" t="s">
        <v>197</v>
      </c>
      <c r="H418" s="6">
        <f>H417-B418</f>
        <v>-10000</v>
      </c>
      <c r="I418" s="22">
        <f t="shared" si="35"/>
        <v>9.70873786407767</v>
      </c>
      <c r="K418" s="15" t="s">
        <v>92</v>
      </c>
      <c r="L418">
        <v>10</v>
      </c>
      <c r="M418" s="2">
        <v>515</v>
      </c>
    </row>
    <row r="419" spans="2:13" ht="12.75">
      <c r="B419" s="189">
        <v>5000</v>
      </c>
      <c r="C419" s="1" t="s">
        <v>62</v>
      </c>
      <c r="D419" s="1" t="s">
        <v>16</v>
      </c>
      <c r="E419" s="1" t="s">
        <v>46</v>
      </c>
      <c r="F419" s="78" t="s">
        <v>205</v>
      </c>
      <c r="G419" s="27" t="s">
        <v>198</v>
      </c>
      <c r="H419" s="6">
        <f>H418-B419</f>
        <v>-15000</v>
      </c>
      <c r="I419" s="22">
        <f t="shared" si="35"/>
        <v>9.70873786407767</v>
      </c>
      <c r="K419" s="15" t="s">
        <v>92</v>
      </c>
      <c r="L419">
        <v>10</v>
      </c>
      <c r="M419" s="2">
        <v>515</v>
      </c>
    </row>
    <row r="420" spans="1:13" s="73" customFormat="1" ht="12.75">
      <c r="A420" s="11"/>
      <c r="B420" s="242">
        <f>SUM(B417:B419)</f>
        <v>15000</v>
      </c>
      <c r="C420" s="11" t="s">
        <v>62</v>
      </c>
      <c r="D420" s="11"/>
      <c r="E420" s="11"/>
      <c r="F420" s="79"/>
      <c r="G420" s="18"/>
      <c r="H420" s="71">
        <v>0</v>
      </c>
      <c r="I420" s="72">
        <f t="shared" si="35"/>
        <v>29.12621359223301</v>
      </c>
      <c r="M420" s="2">
        <v>515</v>
      </c>
    </row>
    <row r="421" spans="2:13" ht="12.75">
      <c r="B421" s="189"/>
      <c r="H421" s="6">
        <f aca="true" t="shared" si="37" ref="H421:H426">H420-B421</f>
        <v>0</v>
      </c>
      <c r="I421" s="22">
        <f t="shared" si="35"/>
        <v>0</v>
      </c>
      <c r="M421" s="2">
        <v>515</v>
      </c>
    </row>
    <row r="422" spans="2:13" ht="12.75">
      <c r="B422" s="189"/>
      <c r="H422" s="6">
        <f t="shared" si="37"/>
        <v>0</v>
      </c>
      <c r="I422" s="22">
        <f t="shared" si="35"/>
        <v>0</v>
      </c>
      <c r="M422" s="2">
        <v>515</v>
      </c>
    </row>
    <row r="423" spans="2:13" ht="12.75">
      <c r="B423" s="189">
        <v>2000</v>
      </c>
      <c r="C423" s="1" t="s">
        <v>66</v>
      </c>
      <c r="D423" s="1" t="s">
        <v>16</v>
      </c>
      <c r="E423" s="1" t="s">
        <v>46</v>
      </c>
      <c r="F423" s="78" t="s">
        <v>194</v>
      </c>
      <c r="G423" s="27" t="s">
        <v>195</v>
      </c>
      <c r="H423" s="6">
        <f t="shared" si="37"/>
        <v>-2000</v>
      </c>
      <c r="I423" s="22">
        <f t="shared" si="35"/>
        <v>3.883495145631068</v>
      </c>
      <c r="K423" s="15" t="s">
        <v>92</v>
      </c>
      <c r="L423">
        <v>10</v>
      </c>
      <c r="M423" s="2">
        <v>515</v>
      </c>
    </row>
    <row r="424" spans="2:13" ht="12.75">
      <c r="B424" s="189">
        <v>2000</v>
      </c>
      <c r="C424" s="1" t="s">
        <v>66</v>
      </c>
      <c r="D424" s="1" t="s">
        <v>16</v>
      </c>
      <c r="E424" s="1" t="s">
        <v>46</v>
      </c>
      <c r="F424" s="78" t="s">
        <v>194</v>
      </c>
      <c r="G424" s="27" t="s">
        <v>197</v>
      </c>
      <c r="H424" s="6">
        <f t="shared" si="37"/>
        <v>-4000</v>
      </c>
      <c r="I424" s="22">
        <f t="shared" si="35"/>
        <v>3.883495145631068</v>
      </c>
      <c r="K424" s="15" t="s">
        <v>92</v>
      </c>
      <c r="L424">
        <v>10</v>
      </c>
      <c r="M424" s="2">
        <v>515</v>
      </c>
    </row>
    <row r="425" spans="2:13" ht="12.75">
      <c r="B425" s="189">
        <v>2000</v>
      </c>
      <c r="C425" s="1" t="s">
        <v>66</v>
      </c>
      <c r="D425" s="1" t="s">
        <v>16</v>
      </c>
      <c r="E425" s="1" t="s">
        <v>46</v>
      </c>
      <c r="F425" s="78" t="s">
        <v>194</v>
      </c>
      <c r="G425" s="27" t="s">
        <v>198</v>
      </c>
      <c r="H425" s="6">
        <f t="shared" si="37"/>
        <v>-6000</v>
      </c>
      <c r="I425" s="22">
        <f t="shared" si="35"/>
        <v>3.883495145631068</v>
      </c>
      <c r="K425" s="15" t="s">
        <v>92</v>
      </c>
      <c r="L425">
        <v>10</v>
      </c>
      <c r="M425" s="2">
        <v>515</v>
      </c>
    </row>
    <row r="426" spans="2:13" ht="12.75">
      <c r="B426" s="189">
        <v>2000</v>
      </c>
      <c r="C426" s="1" t="s">
        <v>66</v>
      </c>
      <c r="D426" s="1" t="s">
        <v>16</v>
      </c>
      <c r="E426" s="1" t="s">
        <v>46</v>
      </c>
      <c r="F426" s="78" t="s">
        <v>194</v>
      </c>
      <c r="G426" s="27" t="s">
        <v>203</v>
      </c>
      <c r="H426" s="6">
        <f t="shared" si="37"/>
        <v>-8000</v>
      </c>
      <c r="I426" s="22">
        <f t="shared" si="35"/>
        <v>3.883495145631068</v>
      </c>
      <c r="K426" s="15" t="s">
        <v>92</v>
      </c>
      <c r="L426">
        <v>10</v>
      </c>
      <c r="M426" s="2">
        <v>515</v>
      </c>
    </row>
    <row r="427" spans="1:13" s="73" customFormat="1" ht="12.75">
      <c r="A427" s="11"/>
      <c r="B427" s="242">
        <f>SUM(B423:B426)</f>
        <v>8000</v>
      </c>
      <c r="C427" s="11" t="s">
        <v>66</v>
      </c>
      <c r="D427" s="11"/>
      <c r="E427" s="11"/>
      <c r="F427" s="79"/>
      <c r="G427" s="18"/>
      <c r="H427" s="71">
        <v>0</v>
      </c>
      <c r="I427" s="72">
        <f t="shared" si="35"/>
        <v>15.533980582524272</v>
      </c>
      <c r="M427" s="2">
        <v>515</v>
      </c>
    </row>
    <row r="428" spans="2:13" ht="12.75">
      <c r="B428" s="189"/>
      <c r="H428" s="6">
        <f>H427-B428</f>
        <v>0</v>
      </c>
      <c r="I428" s="22">
        <f t="shared" si="35"/>
        <v>0</v>
      </c>
      <c r="M428" s="2">
        <v>515</v>
      </c>
    </row>
    <row r="429" spans="2:13" ht="12.75">
      <c r="B429" s="189"/>
      <c r="H429" s="6">
        <f>H428-B429</f>
        <v>0</v>
      </c>
      <c r="I429" s="22">
        <f t="shared" si="35"/>
        <v>0</v>
      </c>
      <c r="M429" s="2">
        <v>515</v>
      </c>
    </row>
    <row r="430" spans="2:13" ht="12.75">
      <c r="B430" s="189">
        <v>1200</v>
      </c>
      <c r="C430" s="1" t="s">
        <v>115</v>
      </c>
      <c r="D430" s="1" t="s">
        <v>16</v>
      </c>
      <c r="E430" s="1" t="s">
        <v>68</v>
      </c>
      <c r="F430" s="78" t="s">
        <v>194</v>
      </c>
      <c r="G430" s="27" t="s">
        <v>195</v>
      </c>
      <c r="H430" s="6">
        <f>H429-B430</f>
        <v>-1200</v>
      </c>
      <c r="I430" s="22">
        <f t="shared" si="35"/>
        <v>2.3300970873786406</v>
      </c>
      <c r="K430" s="15" t="s">
        <v>92</v>
      </c>
      <c r="L430">
        <v>10</v>
      </c>
      <c r="M430" s="2">
        <v>515</v>
      </c>
    </row>
    <row r="431" spans="1:13" s="73" customFormat="1" ht="12.75">
      <c r="A431" s="11"/>
      <c r="B431" s="242">
        <f>SUM(B430)</f>
        <v>1200</v>
      </c>
      <c r="C431" s="11"/>
      <c r="D431" s="11"/>
      <c r="E431" s="11" t="s">
        <v>68</v>
      </c>
      <c r="F431" s="79"/>
      <c r="G431" s="18"/>
      <c r="H431" s="71">
        <v>0</v>
      </c>
      <c r="I431" s="72">
        <f t="shared" si="35"/>
        <v>2.3300970873786406</v>
      </c>
      <c r="M431" s="2">
        <v>515</v>
      </c>
    </row>
    <row r="432" spans="2:13" ht="12.75">
      <c r="B432" s="189"/>
      <c r="H432" s="6">
        <f>H431-B432</f>
        <v>0</v>
      </c>
      <c r="I432" s="22">
        <f t="shared" si="35"/>
        <v>0</v>
      </c>
      <c r="M432" s="2">
        <v>515</v>
      </c>
    </row>
    <row r="433" spans="2:13" ht="12.75">
      <c r="B433" s="189"/>
      <c r="H433" s="6">
        <f>H432-B433</f>
        <v>0</v>
      </c>
      <c r="I433" s="22">
        <f t="shared" si="35"/>
        <v>0</v>
      </c>
      <c r="M433" s="2">
        <v>515</v>
      </c>
    </row>
    <row r="434" spans="2:13" ht="12.75">
      <c r="B434" s="189">
        <v>5000</v>
      </c>
      <c r="C434" s="1" t="s">
        <v>116</v>
      </c>
      <c r="D434" s="1" t="s">
        <v>16</v>
      </c>
      <c r="E434" s="1" t="s">
        <v>117</v>
      </c>
      <c r="F434" s="78" t="s">
        <v>206</v>
      </c>
      <c r="G434" s="27" t="s">
        <v>203</v>
      </c>
      <c r="H434" s="6">
        <f>H433-B434</f>
        <v>-5000</v>
      </c>
      <c r="I434" s="22">
        <f t="shared" si="35"/>
        <v>9.70873786407767</v>
      </c>
      <c r="K434" s="15" t="s">
        <v>92</v>
      </c>
      <c r="L434">
        <v>10</v>
      </c>
      <c r="M434" s="2">
        <v>515</v>
      </c>
    </row>
    <row r="435" spans="1:13" s="15" customFormat="1" ht="12.75">
      <c r="A435" s="12"/>
      <c r="B435" s="161">
        <v>5000</v>
      </c>
      <c r="C435" s="12" t="s">
        <v>116</v>
      </c>
      <c r="D435" s="12" t="s">
        <v>16</v>
      </c>
      <c r="E435" s="12" t="s">
        <v>117</v>
      </c>
      <c r="F435" s="112" t="s">
        <v>365</v>
      </c>
      <c r="G435" s="29" t="s">
        <v>197</v>
      </c>
      <c r="H435" s="28">
        <f>H434-B435</f>
        <v>-10000</v>
      </c>
      <c r="I435" s="74">
        <f t="shared" si="35"/>
        <v>9.70873786407767</v>
      </c>
      <c r="K435" s="15" t="s">
        <v>92</v>
      </c>
      <c r="L435" s="15">
        <v>10</v>
      </c>
      <c r="M435" s="38">
        <v>515</v>
      </c>
    </row>
    <row r="436" spans="1:13" s="15" customFormat="1" ht="12.75">
      <c r="A436" s="12"/>
      <c r="B436" s="161">
        <v>5000</v>
      </c>
      <c r="C436" s="12" t="s">
        <v>116</v>
      </c>
      <c r="D436" s="12" t="s">
        <v>16</v>
      </c>
      <c r="E436" s="12" t="s">
        <v>117</v>
      </c>
      <c r="F436" s="112" t="s">
        <v>366</v>
      </c>
      <c r="G436" s="29" t="s">
        <v>197</v>
      </c>
      <c r="H436" s="28">
        <f>H435-B436</f>
        <v>-15000</v>
      </c>
      <c r="I436" s="74">
        <f t="shared" si="35"/>
        <v>9.70873786407767</v>
      </c>
      <c r="K436" s="15" t="s">
        <v>92</v>
      </c>
      <c r="L436" s="15">
        <v>10</v>
      </c>
      <c r="M436" s="38">
        <v>515</v>
      </c>
    </row>
    <row r="437" spans="1:13" s="73" customFormat="1" ht="12.75">
      <c r="A437" s="11"/>
      <c r="B437" s="247">
        <f>SUM(B434:B436)</f>
        <v>15000</v>
      </c>
      <c r="C437" s="11"/>
      <c r="D437" s="11"/>
      <c r="E437" s="11" t="s">
        <v>117</v>
      </c>
      <c r="F437" s="79"/>
      <c r="G437" s="18"/>
      <c r="H437" s="71">
        <v>0</v>
      </c>
      <c r="I437" s="72">
        <f t="shared" si="35"/>
        <v>29.12621359223301</v>
      </c>
      <c r="M437" s="2">
        <v>515</v>
      </c>
    </row>
    <row r="438" spans="1:13" s="15" customFormat="1" ht="12.75">
      <c r="A438" s="12"/>
      <c r="B438" s="31"/>
      <c r="C438" s="12"/>
      <c r="D438" s="12"/>
      <c r="E438" s="12"/>
      <c r="F438" s="112"/>
      <c r="G438" s="29"/>
      <c r="H438" s="28">
        <v>0</v>
      </c>
      <c r="I438" s="74">
        <f t="shared" si="35"/>
        <v>0</v>
      </c>
      <c r="M438" s="38">
        <v>515</v>
      </c>
    </row>
    <row r="439" spans="8:13" ht="12.75">
      <c r="H439" s="6">
        <f>H438-B439</f>
        <v>0</v>
      </c>
      <c r="I439" s="22">
        <f t="shared" si="35"/>
        <v>0</v>
      </c>
      <c r="M439" s="2">
        <v>515</v>
      </c>
    </row>
    <row r="440" spans="8:13" ht="12.75">
      <c r="H440" s="6">
        <f>H439-B440</f>
        <v>0</v>
      </c>
      <c r="I440" s="22">
        <f t="shared" si="35"/>
        <v>0</v>
      </c>
      <c r="M440" s="2">
        <v>515</v>
      </c>
    </row>
    <row r="441" spans="8:13" ht="12.75">
      <c r="H441" s="6">
        <f>H440-B441</f>
        <v>0</v>
      </c>
      <c r="I441" s="22">
        <f t="shared" si="35"/>
        <v>0</v>
      </c>
      <c r="M441" s="2">
        <v>515</v>
      </c>
    </row>
    <row r="442" spans="8:13" ht="12.75">
      <c r="H442" s="6">
        <f>H441-B442</f>
        <v>0</v>
      </c>
      <c r="I442" s="22">
        <f t="shared" si="35"/>
        <v>0</v>
      </c>
      <c r="M442" s="2">
        <v>515</v>
      </c>
    </row>
    <row r="443" spans="1:13" s="73" customFormat="1" ht="12.75">
      <c r="A443" s="11"/>
      <c r="B443" s="225">
        <f>+B451+B463+B469+B477+B487+B493</f>
        <v>85300</v>
      </c>
      <c r="C443" s="68" t="s">
        <v>207</v>
      </c>
      <c r="D443" s="69" t="s">
        <v>785</v>
      </c>
      <c r="E443" s="68" t="s">
        <v>208</v>
      </c>
      <c r="F443" s="120" t="s">
        <v>209</v>
      </c>
      <c r="G443" s="70" t="s">
        <v>154</v>
      </c>
      <c r="H443" s="71"/>
      <c r="I443" s="72">
        <f>+B443/M443</f>
        <v>165.63106796116506</v>
      </c>
      <c r="J443" s="72"/>
      <c r="K443" s="72"/>
      <c r="M443" s="2">
        <v>515</v>
      </c>
    </row>
    <row r="444" spans="2:13" ht="12.75">
      <c r="B444" s="226"/>
      <c r="H444" s="6">
        <f aca="true" t="shared" si="38" ref="H444:H450">H443-B444</f>
        <v>0</v>
      </c>
      <c r="I444" s="22">
        <f aca="true" t="shared" si="39" ref="I444:I450">+B444/M444</f>
        <v>0</v>
      </c>
      <c r="M444" s="2">
        <v>515</v>
      </c>
    </row>
    <row r="445" spans="2:13" ht="12.75">
      <c r="B445" s="226">
        <v>2500</v>
      </c>
      <c r="C445" s="32" t="s">
        <v>32</v>
      </c>
      <c r="D445" s="1" t="s">
        <v>16</v>
      </c>
      <c r="E445" s="1" t="s">
        <v>162</v>
      </c>
      <c r="F445" s="78" t="s">
        <v>841</v>
      </c>
      <c r="G445" s="27" t="s">
        <v>185</v>
      </c>
      <c r="H445" s="6">
        <f t="shared" si="38"/>
        <v>-2500</v>
      </c>
      <c r="I445" s="22">
        <f t="shared" si="39"/>
        <v>4.854368932038835</v>
      </c>
      <c r="K445" t="s">
        <v>32</v>
      </c>
      <c r="L445">
        <v>11</v>
      </c>
      <c r="M445" s="2">
        <v>515</v>
      </c>
    </row>
    <row r="446" spans="2:13" ht="12.75">
      <c r="B446" s="226">
        <v>2500</v>
      </c>
      <c r="C446" s="32" t="s">
        <v>32</v>
      </c>
      <c r="D446" s="1" t="s">
        <v>16</v>
      </c>
      <c r="E446" s="1" t="s">
        <v>162</v>
      </c>
      <c r="F446" s="78" t="s">
        <v>842</v>
      </c>
      <c r="G446" s="27" t="s">
        <v>193</v>
      </c>
      <c r="H446" s="6">
        <f t="shared" si="38"/>
        <v>-5000</v>
      </c>
      <c r="I446" s="22">
        <f t="shared" si="39"/>
        <v>4.854368932038835</v>
      </c>
      <c r="K446" t="s">
        <v>32</v>
      </c>
      <c r="L446">
        <v>11</v>
      </c>
      <c r="M446" s="2">
        <v>515</v>
      </c>
    </row>
    <row r="447" spans="2:13" ht="12.75">
      <c r="B447" s="226">
        <v>2500</v>
      </c>
      <c r="C447" s="32" t="s">
        <v>32</v>
      </c>
      <c r="D447" s="1" t="s">
        <v>16</v>
      </c>
      <c r="E447" s="1" t="s">
        <v>162</v>
      </c>
      <c r="F447" s="78" t="s">
        <v>843</v>
      </c>
      <c r="G447" s="27" t="s">
        <v>210</v>
      </c>
      <c r="H447" s="6">
        <f t="shared" si="38"/>
        <v>-7500</v>
      </c>
      <c r="I447" s="22">
        <f t="shared" si="39"/>
        <v>4.854368932038835</v>
      </c>
      <c r="K447" t="s">
        <v>32</v>
      </c>
      <c r="L447">
        <v>11</v>
      </c>
      <c r="M447" s="2">
        <v>515</v>
      </c>
    </row>
    <row r="448" spans="2:13" ht="12.75">
      <c r="B448" s="226">
        <v>2500</v>
      </c>
      <c r="C448" s="32" t="s">
        <v>32</v>
      </c>
      <c r="D448" s="1" t="s">
        <v>16</v>
      </c>
      <c r="E448" s="1" t="s">
        <v>162</v>
      </c>
      <c r="F448" s="78" t="s">
        <v>844</v>
      </c>
      <c r="G448" s="27" t="s">
        <v>188</v>
      </c>
      <c r="H448" s="6">
        <f t="shared" si="38"/>
        <v>-10000</v>
      </c>
      <c r="I448" s="22">
        <f t="shared" si="39"/>
        <v>4.854368932038835</v>
      </c>
      <c r="K448" t="s">
        <v>32</v>
      </c>
      <c r="L448">
        <v>11</v>
      </c>
      <c r="M448" s="2">
        <v>515</v>
      </c>
    </row>
    <row r="449" spans="2:13" ht="12.75">
      <c r="B449" s="226">
        <v>2500</v>
      </c>
      <c r="C449" s="32" t="s">
        <v>32</v>
      </c>
      <c r="D449" s="1" t="s">
        <v>16</v>
      </c>
      <c r="E449" s="1" t="s">
        <v>162</v>
      </c>
      <c r="F449" s="78" t="s">
        <v>845</v>
      </c>
      <c r="G449" s="27" t="s">
        <v>211</v>
      </c>
      <c r="H449" s="6">
        <f t="shared" si="38"/>
        <v>-12500</v>
      </c>
      <c r="I449" s="22">
        <f t="shared" si="39"/>
        <v>4.854368932038835</v>
      </c>
      <c r="K449" t="s">
        <v>32</v>
      </c>
      <c r="L449">
        <v>11</v>
      </c>
      <c r="M449" s="2">
        <v>515</v>
      </c>
    </row>
    <row r="450" spans="2:13" ht="12.75">
      <c r="B450" s="226">
        <v>2500</v>
      </c>
      <c r="C450" s="32" t="s">
        <v>32</v>
      </c>
      <c r="D450" s="1" t="s">
        <v>16</v>
      </c>
      <c r="E450" s="1" t="s">
        <v>162</v>
      </c>
      <c r="F450" s="78" t="s">
        <v>846</v>
      </c>
      <c r="G450" s="27" t="s">
        <v>189</v>
      </c>
      <c r="H450" s="6">
        <f t="shared" si="38"/>
        <v>-15000</v>
      </c>
      <c r="I450" s="22">
        <f t="shared" si="39"/>
        <v>4.854368932038835</v>
      </c>
      <c r="K450" t="s">
        <v>32</v>
      </c>
      <c r="L450">
        <v>11</v>
      </c>
      <c r="M450" s="2">
        <v>515</v>
      </c>
    </row>
    <row r="451" spans="1:13" s="73" customFormat="1" ht="12.75">
      <c r="A451" s="11"/>
      <c r="B451" s="225">
        <f>SUM(B445:B450)</f>
        <v>15000</v>
      </c>
      <c r="C451" s="11" t="s">
        <v>32</v>
      </c>
      <c r="D451" s="11"/>
      <c r="E451" s="11"/>
      <c r="F451" s="79"/>
      <c r="G451" s="18"/>
      <c r="H451" s="71">
        <v>0</v>
      </c>
      <c r="I451" s="72">
        <f t="shared" si="35"/>
        <v>29.12621359223301</v>
      </c>
      <c r="M451" s="2">
        <v>515</v>
      </c>
    </row>
    <row r="452" spans="2:13" ht="12.75">
      <c r="B452" s="226"/>
      <c r="H452" s="6">
        <f aca="true" t="shared" si="40" ref="H452:H462">H451-B452</f>
        <v>0</v>
      </c>
      <c r="I452" s="22">
        <f t="shared" si="35"/>
        <v>0</v>
      </c>
      <c r="M452" s="2">
        <v>515</v>
      </c>
    </row>
    <row r="453" spans="2:13" ht="12.75">
      <c r="B453" s="226"/>
      <c r="H453" s="6">
        <f t="shared" si="40"/>
        <v>0</v>
      </c>
      <c r="I453" s="22">
        <f t="shared" si="35"/>
        <v>0</v>
      </c>
      <c r="M453" s="2">
        <v>515</v>
      </c>
    </row>
    <row r="454" spans="2:13" ht="12.75">
      <c r="B454" s="226">
        <v>3500</v>
      </c>
      <c r="C454" s="1" t="s">
        <v>76</v>
      </c>
      <c r="D454" s="12" t="s">
        <v>16</v>
      </c>
      <c r="E454" s="1" t="s">
        <v>164</v>
      </c>
      <c r="F454" s="78" t="s">
        <v>212</v>
      </c>
      <c r="G454" s="27" t="s">
        <v>185</v>
      </c>
      <c r="H454" s="6">
        <f t="shared" si="40"/>
        <v>-3500</v>
      </c>
      <c r="I454" s="22">
        <f t="shared" si="35"/>
        <v>6.796116504854369</v>
      </c>
      <c r="K454" t="s">
        <v>162</v>
      </c>
      <c r="L454" s="15">
        <v>11</v>
      </c>
      <c r="M454" s="2">
        <v>515</v>
      </c>
    </row>
    <row r="455" spans="2:13" ht="12.75">
      <c r="B455" s="226">
        <v>2000</v>
      </c>
      <c r="C455" s="1" t="s">
        <v>213</v>
      </c>
      <c r="D455" s="12" t="s">
        <v>16</v>
      </c>
      <c r="E455" s="1" t="s">
        <v>164</v>
      </c>
      <c r="F455" s="78" t="s">
        <v>214</v>
      </c>
      <c r="G455" s="27" t="s">
        <v>193</v>
      </c>
      <c r="H455" s="6">
        <f t="shared" si="40"/>
        <v>-5500</v>
      </c>
      <c r="I455" s="22">
        <f t="shared" si="35"/>
        <v>3.883495145631068</v>
      </c>
      <c r="J455" s="36"/>
      <c r="K455" t="s">
        <v>162</v>
      </c>
      <c r="L455" s="15">
        <v>11</v>
      </c>
      <c r="M455" s="2">
        <v>515</v>
      </c>
    </row>
    <row r="456" spans="2:13" ht="12.75">
      <c r="B456" s="226">
        <v>2000</v>
      </c>
      <c r="C456" s="1" t="s">
        <v>215</v>
      </c>
      <c r="D456" s="12" t="s">
        <v>16</v>
      </c>
      <c r="E456" s="1" t="s">
        <v>164</v>
      </c>
      <c r="F456" s="78" t="s">
        <v>214</v>
      </c>
      <c r="G456" s="27" t="s">
        <v>193</v>
      </c>
      <c r="H456" s="6">
        <f t="shared" si="40"/>
        <v>-7500</v>
      </c>
      <c r="I456" s="22">
        <f t="shared" si="35"/>
        <v>3.883495145631068</v>
      </c>
      <c r="K456" t="s">
        <v>162</v>
      </c>
      <c r="L456" s="15">
        <v>11</v>
      </c>
      <c r="M456" s="2">
        <v>515</v>
      </c>
    </row>
    <row r="457" spans="2:13" ht="12.75">
      <c r="B457" s="226">
        <v>3000</v>
      </c>
      <c r="C457" s="1" t="s">
        <v>216</v>
      </c>
      <c r="D457" s="12" t="s">
        <v>16</v>
      </c>
      <c r="E457" s="1" t="s">
        <v>164</v>
      </c>
      <c r="F457" s="78" t="s">
        <v>214</v>
      </c>
      <c r="G457" s="27" t="s">
        <v>210</v>
      </c>
      <c r="H457" s="6">
        <f t="shared" si="40"/>
        <v>-10500</v>
      </c>
      <c r="I457" s="22">
        <f t="shared" si="35"/>
        <v>5.825242718446602</v>
      </c>
      <c r="K457" t="s">
        <v>162</v>
      </c>
      <c r="L457" s="15">
        <v>11</v>
      </c>
      <c r="M457" s="2">
        <v>515</v>
      </c>
    </row>
    <row r="458" spans="2:13" ht="12.75">
      <c r="B458" s="226">
        <v>3000</v>
      </c>
      <c r="C458" s="1" t="s">
        <v>217</v>
      </c>
      <c r="D458" s="12" t="s">
        <v>16</v>
      </c>
      <c r="E458" s="1" t="s">
        <v>164</v>
      </c>
      <c r="F458" s="78" t="s">
        <v>214</v>
      </c>
      <c r="G458" s="27" t="s">
        <v>210</v>
      </c>
      <c r="H458" s="6">
        <f t="shared" si="40"/>
        <v>-13500</v>
      </c>
      <c r="I458" s="22">
        <f t="shared" si="35"/>
        <v>5.825242718446602</v>
      </c>
      <c r="K458" t="s">
        <v>162</v>
      </c>
      <c r="L458" s="15">
        <v>11</v>
      </c>
      <c r="M458" s="2">
        <v>515</v>
      </c>
    </row>
    <row r="459" spans="2:13" ht="12.75">
      <c r="B459" s="226">
        <v>3000</v>
      </c>
      <c r="C459" s="1" t="s">
        <v>218</v>
      </c>
      <c r="D459" s="12" t="s">
        <v>16</v>
      </c>
      <c r="E459" s="1" t="s">
        <v>164</v>
      </c>
      <c r="F459" s="78" t="s">
        <v>214</v>
      </c>
      <c r="G459" s="27" t="s">
        <v>188</v>
      </c>
      <c r="H459" s="6">
        <f t="shared" si="40"/>
        <v>-16500</v>
      </c>
      <c r="I459" s="22">
        <f t="shared" si="35"/>
        <v>5.825242718446602</v>
      </c>
      <c r="K459" t="s">
        <v>162</v>
      </c>
      <c r="L459" s="15">
        <v>11</v>
      </c>
      <c r="M459" s="2">
        <v>515</v>
      </c>
    </row>
    <row r="460" spans="2:13" ht="12.75">
      <c r="B460" s="226">
        <v>3000</v>
      </c>
      <c r="C460" s="1" t="s">
        <v>219</v>
      </c>
      <c r="D460" s="12" t="s">
        <v>16</v>
      </c>
      <c r="E460" s="1" t="s">
        <v>164</v>
      </c>
      <c r="F460" s="78" t="s">
        <v>214</v>
      </c>
      <c r="G460" s="27" t="s">
        <v>188</v>
      </c>
      <c r="H460" s="6">
        <f t="shared" si="40"/>
        <v>-19500</v>
      </c>
      <c r="I460" s="22">
        <f t="shared" si="35"/>
        <v>5.825242718446602</v>
      </c>
      <c r="J460" s="15"/>
      <c r="K460" t="s">
        <v>162</v>
      </c>
      <c r="L460" s="15">
        <v>11</v>
      </c>
      <c r="M460" s="2">
        <v>515</v>
      </c>
    </row>
    <row r="461" spans="2:13" ht="12.75">
      <c r="B461" s="226">
        <v>3500</v>
      </c>
      <c r="C461" s="1" t="s">
        <v>220</v>
      </c>
      <c r="D461" s="12" t="s">
        <v>16</v>
      </c>
      <c r="E461" s="1" t="s">
        <v>164</v>
      </c>
      <c r="F461" s="78" t="s">
        <v>214</v>
      </c>
      <c r="G461" s="27" t="s">
        <v>191</v>
      </c>
      <c r="H461" s="6">
        <f t="shared" si="40"/>
        <v>-23000</v>
      </c>
      <c r="I461" s="22">
        <f t="shared" si="35"/>
        <v>6.796116504854369</v>
      </c>
      <c r="K461" t="s">
        <v>162</v>
      </c>
      <c r="L461" s="15">
        <v>11</v>
      </c>
      <c r="M461" s="2">
        <v>515</v>
      </c>
    </row>
    <row r="462" spans="2:13" ht="12.75">
      <c r="B462" s="226">
        <v>3500</v>
      </c>
      <c r="C462" s="1" t="s">
        <v>221</v>
      </c>
      <c r="D462" s="12" t="s">
        <v>16</v>
      </c>
      <c r="E462" s="1" t="s">
        <v>164</v>
      </c>
      <c r="F462" s="78" t="s">
        <v>214</v>
      </c>
      <c r="G462" s="27" t="s">
        <v>191</v>
      </c>
      <c r="H462" s="6">
        <f t="shared" si="40"/>
        <v>-26500</v>
      </c>
      <c r="I462" s="22">
        <f t="shared" si="35"/>
        <v>6.796116504854369</v>
      </c>
      <c r="J462" s="15"/>
      <c r="K462" t="s">
        <v>162</v>
      </c>
      <c r="L462" s="15">
        <v>11</v>
      </c>
      <c r="M462" s="2">
        <v>515</v>
      </c>
    </row>
    <row r="463" spans="1:13" s="73" customFormat="1" ht="12.75">
      <c r="A463" s="11"/>
      <c r="B463" s="225">
        <f>SUM(B454:B462)</f>
        <v>26500</v>
      </c>
      <c r="C463" s="11" t="s">
        <v>740</v>
      </c>
      <c r="D463" s="11"/>
      <c r="E463" s="11"/>
      <c r="F463" s="79"/>
      <c r="G463" s="18"/>
      <c r="H463" s="71">
        <v>0</v>
      </c>
      <c r="I463" s="72">
        <f t="shared" si="35"/>
        <v>51.45631067961165</v>
      </c>
      <c r="M463" s="2">
        <v>515</v>
      </c>
    </row>
    <row r="464" spans="2:13" ht="12.75">
      <c r="B464" s="226"/>
      <c r="H464" s="6">
        <f>H463-B464</f>
        <v>0</v>
      </c>
      <c r="I464" s="22">
        <f t="shared" si="35"/>
        <v>0</v>
      </c>
      <c r="M464" s="2">
        <v>515</v>
      </c>
    </row>
    <row r="465" spans="2:13" ht="12.75">
      <c r="B465" s="226"/>
      <c r="H465" s="6">
        <f>H464-B465</f>
        <v>0</v>
      </c>
      <c r="I465" s="22">
        <f t="shared" si="35"/>
        <v>0</v>
      </c>
      <c r="M465" s="2">
        <v>515</v>
      </c>
    </row>
    <row r="466" spans="1:13" ht="12.75">
      <c r="A466" s="12"/>
      <c r="B466" s="224">
        <v>400</v>
      </c>
      <c r="C466" s="12" t="s">
        <v>35</v>
      </c>
      <c r="D466" s="12" t="s">
        <v>16</v>
      </c>
      <c r="E466" s="12" t="s">
        <v>86</v>
      </c>
      <c r="F466" s="112" t="s">
        <v>214</v>
      </c>
      <c r="G466" s="29" t="s">
        <v>172</v>
      </c>
      <c r="H466" s="6">
        <f>H465-B466</f>
        <v>-400</v>
      </c>
      <c r="I466" s="22">
        <f t="shared" si="35"/>
        <v>0.7766990291262136</v>
      </c>
      <c r="J466" s="15"/>
      <c r="K466" s="15" t="s">
        <v>162</v>
      </c>
      <c r="L466" s="15">
        <v>11</v>
      </c>
      <c r="M466" s="2">
        <v>515</v>
      </c>
    </row>
    <row r="467" spans="2:13" ht="12.75">
      <c r="B467" s="226">
        <v>800</v>
      </c>
      <c r="C467" s="1" t="s">
        <v>35</v>
      </c>
      <c r="D467" s="12" t="s">
        <v>16</v>
      </c>
      <c r="E467" s="1" t="s">
        <v>86</v>
      </c>
      <c r="F467" s="78" t="s">
        <v>214</v>
      </c>
      <c r="G467" s="27" t="s">
        <v>185</v>
      </c>
      <c r="H467" s="6">
        <f>H466-B467</f>
        <v>-1200</v>
      </c>
      <c r="I467" s="22">
        <f t="shared" si="35"/>
        <v>1.5533980582524272</v>
      </c>
      <c r="K467" t="s">
        <v>162</v>
      </c>
      <c r="L467" s="15">
        <v>11</v>
      </c>
      <c r="M467" s="2">
        <v>515</v>
      </c>
    </row>
    <row r="468" spans="2:13" ht="12.75">
      <c r="B468" s="226">
        <v>600</v>
      </c>
      <c r="C468" s="1" t="s">
        <v>35</v>
      </c>
      <c r="D468" s="12" t="s">
        <v>16</v>
      </c>
      <c r="E468" s="1" t="s">
        <v>86</v>
      </c>
      <c r="F468" s="78" t="s">
        <v>214</v>
      </c>
      <c r="G468" s="27" t="s">
        <v>189</v>
      </c>
      <c r="H468" s="6">
        <f>H467-B468</f>
        <v>-1800</v>
      </c>
      <c r="I468" s="22">
        <f t="shared" si="35"/>
        <v>1.1650485436893203</v>
      </c>
      <c r="K468" t="s">
        <v>162</v>
      </c>
      <c r="L468" s="15">
        <v>11</v>
      </c>
      <c r="M468" s="2">
        <v>515</v>
      </c>
    </row>
    <row r="469" spans="1:13" s="73" customFormat="1" ht="12.75">
      <c r="A469" s="11"/>
      <c r="B469" s="225">
        <f>SUM(B466:B468)</f>
        <v>1800</v>
      </c>
      <c r="C469" s="11"/>
      <c r="D469" s="11"/>
      <c r="E469" s="11" t="s">
        <v>86</v>
      </c>
      <c r="F469" s="79"/>
      <c r="G469" s="18"/>
      <c r="H469" s="71">
        <v>0</v>
      </c>
      <c r="I469" s="72">
        <f t="shared" si="35"/>
        <v>3.495145631067961</v>
      </c>
      <c r="M469" s="2">
        <v>515</v>
      </c>
    </row>
    <row r="470" spans="2:13" ht="12.75">
      <c r="B470" s="226"/>
      <c r="H470" s="6">
        <f aca="true" t="shared" si="41" ref="H470:H476">H469-B470</f>
        <v>0</v>
      </c>
      <c r="I470" s="22">
        <f t="shared" si="35"/>
        <v>0</v>
      </c>
      <c r="M470" s="2">
        <v>515</v>
      </c>
    </row>
    <row r="471" spans="2:13" ht="12.75">
      <c r="B471" s="226"/>
      <c r="H471" s="6">
        <f t="shared" si="41"/>
        <v>0</v>
      </c>
      <c r="I471" s="22">
        <f t="shared" si="35"/>
        <v>0</v>
      </c>
      <c r="M471" s="2">
        <v>515</v>
      </c>
    </row>
    <row r="472" spans="2:13" ht="12.75">
      <c r="B472" s="226">
        <v>5000</v>
      </c>
      <c r="C472" s="1" t="s">
        <v>62</v>
      </c>
      <c r="D472" s="12" t="s">
        <v>16</v>
      </c>
      <c r="E472" s="1" t="s">
        <v>164</v>
      </c>
      <c r="F472" s="78" t="s">
        <v>222</v>
      </c>
      <c r="G472" s="27" t="s">
        <v>185</v>
      </c>
      <c r="H472" s="6">
        <f t="shared" si="41"/>
        <v>-5000</v>
      </c>
      <c r="I472" s="22">
        <f t="shared" si="35"/>
        <v>9.70873786407767</v>
      </c>
      <c r="K472" t="s">
        <v>162</v>
      </c>
      <c r="L472" s="15">
        <v>11</v>
      </c>
      <c r="M472" s="2">
        <v>515</v>
      </c>
    </row>
    <row r="473" spans="2:13" ht="12.75">
      <c r="B473" s="226">
        <v>5000</v>
      </c>
      <c r="C473" s="1" t="s">
        <v>62</v>
      </c>
      <c r="D473" s="12" t="s">
        <v>16</v>
      </c>
      <c r="E473" s="1" t="s">
        <v>164</v>
      </c>
      <c r="F473" s="78" t="s">
        <v>222</v>
      </c>
      <c r="G473" s="27" t="s">
        <v>193</v>
      </c>
      <c r="H473" s="6">
        <f t="shared" si="41"/>
        <v>-10000</v>
      </c>
      <c r="I473" s="22">
        <f t="shared" si="35"/>
        <v>9.70873786407767</v>
      </c>
      <c r="K473" t="s">
        <v>162</v>
      </c>
      <c r="L473" s="15">
        <v>11</v>
      </c>
      <c r="M473" s="2">
        <v>515</v>
      </c>
    </row>
    <row r="474" spans="2:13" ht="12.75">
      <c r="B474" s="226">
        <v>5000</v>
      </c>
      <c r="C474" s="1" t="s">
        <v>62</v>
      </c>
      <c r="D474" s="12" t="s">
        <v>16</v>
      </c>
      <c r="E474" s="1" t="s">
        <v>164</v>
      </c>
      <c r="F474" s="78" t="s">
        <v>222</v>
      </c>
      <c r="G474" s="27" t="s">
        <v>210</v>
      </c>
      <c r="H474" s="6">
        <f t="shared" si="41"/>
        <v>-15000</v>
      </c>
      <c r="I474" s="22">
        <f t="shared" si="35"/>
        <v>9.70873786407767</v>
      </c>
      <c r="K474" t="s">
        <v>162</v>
      </c>
      <c r="L474" s="15">
        <v>11</v>
      </c>
      <c r="M474" s="2">
        <v>515</v>
      </c>
    </row>
    <row r="475" spans="2:13" ht="12.75">
      <c r="B475" s="226">
        <v>5000</v>
      </c>
      <c r="C475" s="1" t="s">
        <v>62</v>
      </c>
      <c r="D475" s="12" t="s">
        <v>16</v>
      </c>
      <c r="E475" s="1" t="s">
        <v>164</v>
      </c>
      <c r="F475" s="78" t="s">
        <v>222</v>
      </c>
      <c r="G475" s="27" t="s">
        <v>188</v>
      </c>
      <c r="H475" s="6">
        <f t="shared" si="41"/>
        <v>-20000</v>
      </c>
      <c r="I475" s="22">
        <f t="shared" si="35"/>
        <v>9.70873786407767</v>
      </c>
      <c r="K475" t="s">
        <v>162</v>
      </c>
      <c r="L475" s="15">
        <v>11</v>
      </c>
      <c r="M475" s="2">
        <v>515</v>
      </c>
    </row>
    <row r="476" spans="2:13" ht="12.75">
      <c r="B476" s="226">
        <v>5000</v>
      </c>
      <c r="C476" s="1" t="s">
        <v>62</v>
      </c>
      <c r="D476" s="12" t="s">
        <v>16</v>
      </c>
      <c r="E476" s="1" t="s">
        <v>164</v>
      </c>
      <c r="F476" s="78" t="s">
        <v>222</v>
      </c>
      <c r="G476" s="27" t="s">
        <v>211</v>
      </c>
      <c r="H476" s="6">
        <f t="shared" si="41"/>
        <v>-25000</v>
      </c>
      <c r="I476" s="22">
        <f t="shared" si="35"/>
        <v>9.70873786407767</v>
      </c>
      <c r="K476" t="s">
        <v>162</v>
      </c>
      <c r="L476" s="15">
        <v>11</v>
      </c>
      <c r="M476" s="2">
        <v>515</v>
      </c>
    </row>
    <row r="477" spans="1:13" s="73" customFormat="1" ht="12.75">
      <c r="A477" s="11"/>
      <c r="B477" s="225">
        <f>SUM(B472:B476)</f>
        <v>25000</v>
      </c>
      <c r="C477" s="11" t="s">
        <v>62</v>
      </c>
      <c r="D477" s="11"/>
      <c r="E477" s="11"/>
      <c r="F477" s="79"/>
      <c r="G477" s="18"/>
      <c r="H477" s="71">
        <v>0</v>
      </c>
      <c r="I477" s="72">
        <f t="shared" si="35"/>
        <v>48.54368932038835</v>
      </c>
      <c r="M477" s="2">
        <v>515</v>
      </c>
    </row>
    <row r="478" spans="2:13" ht="12.75">
      <c r="B478" s="226"/>
      <c r="H478" s="6">
        <f aca="true" t="shared" si="42" ref="H478:H486">H477-B478</f>
        <v>0</v>
      </c>
      <c r="I478" s="22">
        <f t="shared" si="35"/>
        <v>0</v>
      </c>
      <c r="M478" s="2">
        <v>515</v>
      </c>
    </row>
    <row r="479" spans="2:13" ht="12.75">
      <c r="B479" s="226"/>
      <c r="H479" s="6">
        <f t="shared" si="42"/>
        <v>0</v>
      </c>
      <c r="I479" s="22">
        <f aca="true" t="shared" si="43" ref="I479:I542">+B479/M479</f>
        <v>0</v>
      </c>
      <c r="M479" s="2">
        <v>515</v>
      </c>
    </row>
    <row r="480" spans="2:13" ht="12.75">
      <c r="B480" s="226">
        <v>2000</v>
      </c>
      <c r="C480" s="1" t="s">
        <v>66</v>
      </c>
      <c r="D480" s="12" t="s">
        <v>16</v>
      </c>
      <c r="E480" s="1" t="s">
        <v>164</v>
      </c>
      <c r="F480" s="78" t="s">
        <v>214</v>
      </c>
      <c r="G480" s="27" t="s">
        <v>185</v>
      </c>
      <c r="H480" s="6">
        <f t="shared" si="42"/>
        <v>-2000</v>
      </c>
      <c r="I480" s="22">
        <f t="shared" si="43"/>
        <v>3.883495145631068</v>
      </c>
      <c r="K480" t="s">
        <v>162</v>
      </c>
      <c r="L480" s="15">
        <v>11</v>
      </c>
      <c r="M480" s="2">
        <v>515</v>
      </c>
    </row>
    <row r="481" spans="2:13" ht="12.75">
      <c r="B481" s="226">
        <v>2000</v>
      </c>
      <c r="C481" s="1" t="s">
        <v>66</v>
      </c>
      <c r="D481" s="12" t="s">
        <v>16</v>
      </c>
      <c r="E481" s="1" t="s">
        <v>164</v>
      </c>
      <c r="F481" s="78" t="s">
        <v>214</v>
      </c>
      <c r="G481" s="27" t="s">
        <v>193</v>
      </c>
      <c r="H481" s="6">
        <f t="shared" si="42"/>
        <v>-4000</v>
      </c>
      <c r="I481" s="22">
        <f t="shared" si="43"/>
        <v>3.883495145631068</v>
      </c>
      <c r="K481" t="s">
        <v>162</v>
      </c>
      <c r="L481" s="15">
        <v>11</v>
      </c>
      <c r="M481" s="2">
        <v>515</v>
      </c>
    </row>
    <row r="482" spans="2:13" ht="12.75">
      <c r="B482" s="226">
        <v>2000</v>
      </c>
      <c r="C482" s="1" t="s">
        <v>66</v>
      </c>
      <c r="D482" s="12" t="s">
        <v>16</v>
      </c>
      <c r="E482" s="1" t="s">
        <v>164</v>
      </c>
      <c r="F482" s="78" t="s">
        <v>214</v>
      </c>
      <c r="G482" s="27" t="s">
        <v>210</v>
      </c>
      <c r="H482" s="6">
        <f t="shared" si="42"/>
        <v>-6000</v>
      </c>
      <c r="I482" s="22">
        <f t="shared" si="43"/>
        <v>3.883495145631068</v>
      </c>
      <c r="K482" t="s">
        <v>162</v>
      </c>
      <c r="L482" s="15">
        <v>11</v>
      </c>
      <c r="M482" s="2">
        <v>515</v>
      </c>
    </row>
    <row r="483" spans="2:13" ht="12.75">
      <c r="B483" s="226">
        <v>2000</v>
      </c>
      <c r="C483" s="1" t="s">
        <v>66</v>
      </c>
      <c r="D483" s="12" t="s">
        <v>16</v>
      </c>
      <c r="E483" s="1" t="s">
        <v>164</v>
      </c>
      <c r="F483" s="78" t="s">
        <v>214</v>
      </c>
      <c r="G483" s="27" t="s">
        <v>188</v>
      </c>
      <c r="H483" s="6">
        <f t="shared" si="42"/>
        <v>-8000</v>
      </c>
      <c r="I483" s="22">
        <f t="shared" si="43"/>
        <v>3.883495145631068</v>
      </c>
      <c r="K483" t="s">
        <v>162</v>
      </c>
      <c r="L483" s="15">
        <v>11</v>
      </c>
      <c r="M483" s="2">
        <v>515</v>
      </c>
    </row>
    <row r="484" spans="2:13" ht="12.75">
      <c r="B484" s="226">
        <v>2000</v>
      </c>
      <c r="C484" s="1" t="s">
        <v>66</v>
      </c>
      <c r="D484" s="12" t="s">
        <v>16</v>
      </c>
      <c r="E484" s="1" t="s">
        <v>164</v>
      </c>
      <c r="F484" s="78" t="s">
        <v>214</v>
      </c>
      <c r="G484" s="27" t="s">
        <v>211</v>
      </c>
      <c r="H484" s="6">
        <f t="shared" si="42"/>
        <v>-10000</v>
      </c>
      <c r="I484" s="22">
        <f t="shared" si="43"/>
        <v>3.883495145631068</v>
      </c>
      <c r="K484" t="s">
        <v>162</v>
      </c>
      <c r="L484" s="15">
        <v>11</v>
      </c>
      <c r="M484" s="2">
        <v>515</v>
      </c>
    </row>
    <row r="485" spans="2:13" ht="12.75">
      <c r="B485" s="226">
        <v>2000</v>
      </c>
      <c r="C485" s="1" t="s">
        <v>66</v>
      </c>
      <c r="D485" s="12" t="s">
        <v>16</v>
      </c>
      <c r="E485" s="1" t="s">
        <v>164</v>
      </c>
      <c r="F485" s="78" t="s">
        <v>214</v>
      </c>
      <c r="G485" s="27" t="s">
        <v>191</v>
      </c>
      <c r="H485" s="6">
        <f t="shared" si="42"/>
        <v>-12000</v>
      </c>
      <c r="I485" s="22">
        <f t="shared" si="43"/>
        <v>3.883495145631068</v>
      </c>
      <c r="K485" t="s">
        <v>162</v>
      </c>
      <c r="L485" s="15">
        <v>11</v>
      </c>
      <c r="M485" s="2">
        <v>515</v>
      </c>
    </row>
    <row r="486" spans="2:13" ht="12.75">
      <c r="B486" s="226">
        <v>2000</v>
      </c>
      <c r="C486" s="1" t="s">
        <v>66</v>
      </c>
      <c r="D486" s="12" t="s">
        <v>16</v>
      </c>
      <c r="E486" s="1" t="s">
        <v>164</v>
      </c>
      <c r="F486" s="78" t="s">
        <v>214</v>
      </c>
      <c r="G486" s="27" t="s">
        <v>189</v>
      </c>
      <c r="H486" s="6">
        <f t="shared" si="42"/>
        <v>-14000</v>
      </c>
      <c r="I486" s="22">
        <f t="shared" si="43"/>
        <v>3.883495145631068</v>
      </c>
      <c r="K486" t="s">
        <v>162</v>
      </c>
      <c r="L486">
        <v>11</v>
      </c>
      <c r="M486" s="2">
        <v>515</v>
      </c>
    </row>
    <row r="487" spans="1:13" s="73" customFormat="1" ht="12.75">
      <c r="A487" s="11"/>
      <c r="B487" s="225">
        <f>SUM(B480:B486)</f>
        <v>14000</v>
      </c>
      <c r="C487" s="11" t="s">
        <v>66</v>
      </c>
      <c r="D487" s="11"/>
      <c r="E487" s="11"/>
      <c r="F487" s="79"/>
      <c r="G487" s="18"/>
      <c r="H487" s="71">
        <v>0</v>
      </c>
      <c r="I487" s="72">
        <f t="shared" si="43"/>
        <v>27.184466019417474</v>
      </c>
      <c r="M487" s="2">
        <v>515</v>
      </c>
    </row>
    <row r="488" spans="2:13" ht="12.75">
      <c r="B488" s="226"/>
      <c r="H488" s="6">
        <f>H487-B488</f>
        <v>0</v>
      </c>
      <c r="I488" s="22">
        <f t="shared" si="43"/>
        <v>0</v>
      </c>
      <c r="M488" s="2">
        <v>515</v>
      </c>
    </row>
    <row r="489" spans="2:13" ht="12.75">
      <c r="B489" s="226"/>
      <c r="H489" s="6">
        <f>H488-B489</f>
        <v>0</v>
      </c>
      <c r="I489" s="22">
        <f t="shared" si="43"/>
        <v>0</v>
      </c>
      <c r="M489" s="2">
        <v>515</v>
      </c>
    </row>
    <row r="490" spans="2:13" ht="12.75">
      <c r="B490" s="226">
        <v>1000</v>
      </c>
      <c r="C490" s="1" t="s">
        <v>67</v>
      </c>
      <c r="D490" s="12" t="s">
        <v>16</v>
      </c>
      <c r="E490" s="1" t="s">
        <v>68</v>
      </c>
      <c r="F490" s="78" t="s">
        <v>214</v>
      </c>
      <c r="G490" s="27" t="s">
        <v>193</v>
      </c>
      <c r="H490" s="6">
        <f>H489-B490</f>
        <v>-1000</v>
      </c>
      <c r="I490" s="22">
        <f t="shared" si="43"/>
        <v>1.941747572815534</v>
      </c>
      <c r="K490" t="s">
        <v>162</v>
      </c>
      <c r="L490" s="15">
        <v>11</v>
      </c>
      <c r="M490" s="2">
        <v>515</v>
      </c>
    </row>
    <row r="491" spans="2:13" ht="12.75">
      <c r="B491" s="226">
        <v>1000</v>
      </c>
      <c r="C491" s="1" t="s">
        <v>67</v>
      </c>
      <c r="D491" s="12" t="s">
        <v>16</v>
      </c>
      <c r="E491" s="1" t="s">
        <v>68</v>
      </c>
      <c r="F491" s="78" t="s">
        <v>214</v>
      </c>
      <c r="G491" s="27" t="s">
        <v>188</v>
      </c>
      <c r="H491" s="6">
        <f>H490-B491</f>
        <v>-2000</v>
      </c>
      <c r="I491" s="22">
        <f t="shared" si="43"/>
        <v>1.941747572815534</v>
      </c>
      <c r="K491" t="s">
        <v>162</v>
      </c>
      <c r="L491" s="15">
        <v>11</v>
      </c>
      <c r="M491" s="2">
        <v>515</v>
      </c>
    </row>
    <row r="492" spans="2:13" ht="12.75">
      <c r="B492" s="226">
        <v>1000</v>
      </c>
      <c r="C492" s="1" t="s">
        <v>67</v>
      </c>
      <c r="D492" s="12" t="s">
        <v>16</v>
      </c>
      <c r="E492" s="1" t="s">
        <v>68</v>
      </c>
      <c r="F492" s="78" t="s">
        <v>214</v>
      </c>
      <c r="G492" s="27" t="s">
        <v>211</v>
      </c>
      <c r="H492" s="6">
        <f>H491-B492</f>
        <v>-3000</v>
      </c>
      <c r="I492" s="22">
        <f t="shared" si="43"/>
        <v>1.941747572815534</v>
      </c>
      <c r="K492" t="s">
        <v>162</v>
      </c>
      <c r="L492" s="15">
        <v>11</v>
      </c>
      <c r="M492" s="2">
        <v>515</v>
      </c>
    </row>
    <row r="493" spans="1:13" s="73" customFormat="1" ht="12.75">
      <c r="A493" s="11"/>
      <c r="B493" s="225">
        <f>SUM(B490:B492)</f>
        <v>3000</v>
      </c>
      <c r="C493" s="11"/>
      <c r="D493" s="11"/>
      <c r="E493" s="11" t="s">
        <v>68</v>
      </c>
      <c r="F493" s="79"/>
      <c r="G493" s="18"/>
      <c r="H493" s="71">
        <v>0</v>
      </c>
      <c r="I493" s="72">
        <f t="shared" si="43"/>
        <v>5.825242718446602</v>
      </c>
      <c r="M493" s="2">
        <v>515</v>
      </c>
    </row>
    <row r="494" spans="8:13" ht="12.75">
      <c r="H494" s="6">
        <f>H493-B494</f>
        <v>0</v>
      </c>
      <c r="I494" s="22">
        <f t="shared" si="43"/>
        <v>0</v>
      </c>
      <c r="M494" s="2">
        <v>515</v>
      </c>
    </row>
    <row r="495" spans="8:13" ht="12.75">
      <c r="H495" s="6">
        <f>H494-B495</f>
        <v>0</v>
      </c>
      <c r="I495" s="22">
        <f t="shared" si="43"/>
        <v>0</v>
      </c>
      <c r="M495" s="2">
        <v>515</v>
      </c>
    </row>
    <row r="496" spans="8:13" ht="12.75">
      <c r="H496" s="6">
        <f>H495-B496</f>
        <v>0</v>
      </c>
      <c r="I496" s="22">
        <f t="shared" si="43"/>
        <v>0</v>
      </c>
      <c r="M496" s="2">
        <v>515</v>
      </c>
    </row>
    <row r="497" spans="8:13" ht="12.75">
      <c r="H497" s="6">
        <f>H496-B497</f>
        <v>0</v>
      </c>
      <c r="I497" s="22">
        <f t="shared" si="43"/>
        <v>0</v>
      </c>
      <c r="M497" s="2">
        <v>515</v>
      </c>
    </row>
    <row r="498" spans="1:13" s="73" customFormat="1" ht="12.75">
      <c r="A498" s="11"/>
      <c r="B498" s="242">
        <f>+B502+B511+B516+B520+B525+B529</f>
        <v>23600</v>
      </c>
      <c r="C498" s="68" t="s">
        <v>223</v>
      </c>
      <c r="D498" s="69" t="s">
        <v>224</v>
      </c>
      <c r="E498" s="68" t="s">
        <v>152</v>
      </c>
      <c r="F498" s="120" t="s">
        <v>153</v>
      </c>
      <c r="G498" s="70" t="s">
        <v>161</v>
      </c>
      <c r="H498" s="71"/>
      <c r="I498" s="72">
        <f t="shared" si="43"/>
        <v>45.8252427184466</v>
      </c>
      <c r="J498" s="72"/>
      <c r="K498" s="72"/>
      <c r="M498" s="2">
        <v>515</v>
      </c>
    </row>
    <row r="499" spans="2:13" ht="12.75">
      <c r="B499" s="189"/>
      <c r="H499" s="6">
        <f>H498-B499</f>
        <v>0</v>
      </c>
      <c r="I499" s="22">
        <f t="shared" si="43"/>
        <v>0</v>
      </c>
      <c r="M499" s="2">
        <v>515</v>
      </c>
    </row>
    <row r="500" spans="2:13" ht="12.75">
      <c r="B500" s="189">
        <v>3000</v>
      </c>
      <c r="C500" s="32" t="s">
        <v>32</v>
      </c>
      <c r="D500" s="1" t="s">
        <v>16</v>
      </c>
      <c r="E500" s="1" t="s">
        <v>73</v>
      </c>
      <c r="F500" s="78" t="s">
        <v>847</v>
      </c>
      <c r="G500" s="27" t="s">
        <v>185</v>
      </c>
      <c r="H500" s="6">
        <f>H499-B500</f>
        <v>-3000</v>
      </c>
      <c r="I500" s="22">
        <f t="shared" si="43"/>
        <v>5.825242718446602</v>
      </c>
      <c r="K500" t="s">
        <v>32</v>
      </c>
      <c r="L500">
        <v>12</v>
      </c>
      <c r="M500" s="2">
        <v>515</v>
      </c>
    </row>
    <row r="501" spans="2:13" ht="12.75">
      <c r="B501" s="189">
        <v>3000</v>
      </c>
      <c r="C501" s="32" t="s">
        <v>32</v>
      </c>
      <c r="D501" s="1" t="s">
        <v>16</v>
      </c>
      <c r="E501" s="1" t="s">
        <v>73</v>
      </c>
      <c r="F501" s="78" t="s">
        <v>848</v>
      </c>
      <c r="G501" s="27" t="s">
        <v>193</v>
      </c>
      <c r="H501" s="6">
        <f>H500-B501</f>
        <v>-6000</v>
      </c>
      <c r="I501" s="22">
        <f t="shared" si="43"/>
        <v>5.825242718446602</v>
      </c>
      <c r="K501" t="s">
        <v>32</v>
      </c>
      <c r="L501">
        <v>12</v>
      </c>
      <c r="M501" s="2">
        <v>515</v>
      </c>
    </row>
    <row r="502" spans="1:13" s="73" customFormat="1" ht="12.75">
      <c r="A502" s="11"/>
      <c r="B502" s="242">
        <f>SUM(B500:B501)</f>
        <v>6000</v>
      </c>
      <c r="C502" s="11" t="s">
        <v>32</v>
      </c>
      <c r="D502" s="11"/>
      <c r="E502" s="11"/>
      <c r="F502" s="79"/>
      <c r="G502" s="18"/>
      <c r="H502" s="71">
        <v>0</v>
      </c>
      <c r="I502" s="72">
        <f t="shared" si="43"/>
        <v>11.650485436893204</v>
      </c>
      <c r="M502" s="2">
        <v>515</v>
      </c>
    </row>
    <row r="503" spans="2:13" ht="12.75">
      <c r="B503" s="189"/>
      <c r="H503" s="6">
        <f aca="true" t="shared" si="44" ref="H503:H510">H502-B503</f>
        <v>0</v>
      </c>
      <c r="I503" s="22">
        <f t="shared" si="43"/>
        <v>0</v>
      </c>
      <c r="M503" s="2">
        <v>515</v>
      </c>
    </row>
    <row r="504" spans="2:13" ht="12.75">
      <c r="B504" s="189"/>
      <c r="H504" s="6">
        <f t="shared" si="44"/>
        <v>0</v>
      </c>
      <c r="I504" s="22">
        <f t="shared" si="43"/>
        <v>0</v>
      </c>
      <c r="M504" s="2">
        <v>515</v>
      </c>
    </row>
    <row r="505" spans="2:13" ht="12.75">
      <c r="B505" s="189">
        <v>700</v>
      </c>
      <c r="C505" s="1" t="s">
        <v>155</v>
      </c>
      <c r="D505" s="12" t="s">
        <v>16</v>
      </c>
      <c r="E505" s="1" t="s">
        <v>46</v>
      </c>
      <c r="F505" s="78" t="s">
        <v>225</v>
      </c>
      <c r="G505" s="27" t="s">
        <v>185</v>
      </c>
      <c r="H505" s="6">
        <f t="shared" si="44"/>
        <v>-700</v>
      </c>
      <c r="I505" s="22">
        <f t="shared" si="43"/>
        <v>1.3592233009708738</v>
      </c>
      <c r="K505" s="15" t="s">
        <v>73</v>
      </c>
      <c r="L505" s="15">
        <v>12</v>
      </c>
      <c r="M505" s="2">
        <v>515</v>
      </c>
    </row>
    <row r="506" spans="2:13" ht="12.75">
      <c r="B506" s="189">
        <v>1000</v>
      </c>
      <c r="C506" s="1" t="s">
        <v>157</v>
      </c>
      <c r="D506" s="12" t="s">
        <v>16</v>
      </c>
      <c r="E506" s="1" t="s">
        <v>46</v>
      </c>
      <c r="F506" s="78" t="s">
        <v>225</v>
      </c>
      <c r="G506" s="27" t="s">
        <v>185</v>
      </c>
      <c r="H506" s="6">
        <f t="shared" si="44"/>
        <v>-1700</v>
      </c>
      <c r="I506" s="22">
        <f t="shared" si="43"/>
        <v>1.941747572815534</v>
      </c>
      <c r="K506" s="15" t="s">
        <v>73</v>
      </c>
      <c r="L506" s="15">
        <v>12</v>
      </c>
      <c r="M506" s="2">
        <v>515</v>
      </c>
    </row>
    <row r="507" spans="2:13" ht="12.75">
      <c r="B507" s="189">
        <v>1000</v>
      </c>
      <c r="C507" s="1" t="s">
        <v>255</v>
      </c>
      <c r="D507" s="12" t="s">
        <v>16</v>
      </c>
      <c r="E507" s="1" t="s">
        <v>46</v>
      </c>
      <c r="F507" s="78" t="s">
        <v>225</v>
      </c>
      <c r="G507" s="27" t="s">
        <v>193</v>
      </c>
      <c r="H507" s="6">
        <f t="shared" si="44"/>
        <v>-2700</v>
      </c>
      <c r="I507" s="22">
        <f t="shared" si="43"/>
        <v>1.941747572815534</v>
      </c>
      <c r="K507" s="15" t="s">
        <v>73</v>
      </c>
      <c r="L507" s="15">
        <v>12</v>
      </c>
      <c r="M507" s="2">
        <v>515</v>
      </c>
    </row>
    <row r="508" spans="2:13" ht="12.75">
      <c r="B508" s="189">
        <v>1000</v>
      </c>
      <c r="C508" s="1" t="s">
        <v>226</v>
      </c>
      <c r="D508" s="12" t="s">
        <v>16</v>
      </c>
      <c r="E508" s="1" t="s">
        <v>46</v>
      </c>
      <c r="F508" s="78" t="s">
        <v>225</v>
      </c>
      <c r="G508" s="27" t="s">
        <v>193</v>
      </c>
      <c r="H508" s="6">
        <f t="shared" si="44"/>
        <v>-3700</v>
      </c>
      <c r="I508" s="22">
        <f t="shared" si="43"/>
        <v>1.941747572815534</v>
      </c>
      <c r="K508" s="15" t="s">
        <v>73</v>
      </c>
      <c r="L508" s="15">
        <v>12</v>
      </c>
      <c r="M508" s="2">
        <v>515</v>
      </c>
    </row>
    <row r="509" spans="2:13" ht="12.75">
      <c r="B509" s="189">
        <v>1000</v>
      </c>
      <c r="C509" s="1" t="s">
        <v>158</v>
      </c>
      <c r="D509" s="12" t="s">
        <v>16</v>
      </c>
      <c r="E509" s="1" t="s">
        <v>46</v>
      </c>
      <c r="F509" s="78" t="s">
        <v>225</v>
      </c>
      <c r="G509" s="27" t="s">
        <v>193</v>
      </c>
      <c r="H509" s="6">
        <f t="shared" si="44"/>
        <v>-4700</v>
      </c>
      <c r="I509" s="22">
        <f t="shared" si="43"/>
        <v>1.941747572815534</v>
      </c>
      <c r="K509" s="15" t="s">
        <v>73</v>
      </c>
      <c r="L509" s="15">
        <v>12</v>
      </c>
      <c r="M509" s="2">
        <v>515</v>
      </c>
    </row>
    <row r="510" spans="2:13" ht="12.75">
      <c r="B510" s="189">
        <v>700</v>
      </c>
      <c r="C510" s="1" t="s">
        <v>85</v>
      </c>
      <c r="D510" s="12" t="s">
        <v>16</v>
      </c>
      <c r="E510" s="1" t="s">
        <v>46</v>
      </c>
      <c r="F510" s="78" t="s">
        <v>225</v>
      </c>
      <c r="G510" s="27" t="s">
        <v>193</v>
      </c>
      <c r="H510" s="6">
        <f t="shared" si="44"/>
        <v>-5400</v>
      </c>
      <c r="I510" s="22">
        <f t="shared" si="43"/>
        <v>1.3592233009708738</v>
      </c>
      <c r="J510" t="s">
        <v>227</v>
      </c>
      <c r="K510" s="15" t="s">
        <v>73</v>
      </c>
      <c r="L510" s="15">
        <v>12</v>
      </c>
      <c r="M510" s="2">
        <v>515</v>
      </c>
    </row>
    <row r="511" spans="1:13" s="73" customFormat="1" ht="12.75">
      <c r="A511" s="11"/>
      <c r="B511" s="242">
        <f>SUM(B505:B510)</f>
        <v>5400</v>
      </c>
      <c r="C511" s="11" t="s">
        <v>740</v>
      </c>
      <c r="D511" s="11"/>
      <c r="E511" s="11"/>
      <c r="F511" s="79"/>
      <c r="G511" s="18"/>
      <c r="H511" s="71">
        <v>0</v>
      </c>
      <c r="I511" s="72">
        <f t="shared" si="43"/>
        <v>10.485436893203884</v>
      </c>
      <c r="M511" s="2">
        <v>515</v>
      </c>
    </row>
    <row r="512" spans="2:13" ht="12.75">
      <c r="B512" s="189"/>
      <c r="H512" s="6">
        <f>H511-B512</f>
        <v>0</v>
      </c>
      <c r="I512" s="22">
        <f t="shared" si="43"/>
        <v>0</v>
      </c>
      <c r="M512" s="2">
        <v>515</v>
      </c>
    </row>
    <row r="513" spans="2:13" ht="12.75">
      <c r="B513" s="189"/>
      <c r="H513" s="6">
        <f>H512-B513</f>
        <v>0</v>
      </c>
      <c r="I513" s="22">
        <f t="shared" si="43"/>
        <v>0</v>
      </c>
      <c r="M513" s="2">
        <v>515</v>
      </c>
    </row>
    <row r="514" spans="2:13" ht="12.75">
      <c r="B514" s="189">
        <v>1000</v>
      </c>
      <c r="C514" s="1" t="s">
        <v>35</v>
      </c>
      <c r="D514" s="12" t="s">
        <v>16</v>
      </c>
      <c r="E514" s="1" t="s">
        <v>86</v>
      </c>
      <c r="F514" s="78" t="s">
        <v>225</v>
      </c>
      <c r="G514" s="27" t="s">
        <v>185</v>
      </c>
      <c r="H514" s="6">
        <f>H513-B514</f>
        <v>-1000</v>
      </c>
      <c r="I514" s="22">
        <f t="shared" si="43"/>
        <v>1.941747572815534</v>
      </c>
      <c r="K514" s="15" t="s">
        <v>228</v>
      </c>
      <c r="L514" s="15">
        <v>12</v>
      </c>
      <c r="M514" s="2">
        <v>515</v>
      </c>
    </row>
    <row r="515" spans="2:13" ht="12.75">
      <c r="B515" s="189">
        <v>1200</v>
      </c>
      <c r="C515" s="1" t="s">
        <v>35</v>
      </c>
      <c r="D515" s="12" t="s">
        <v>16</v>
      </c>
      <c r="E515" s="1" t="s">
        <v>86</v>
      </c>
      <c r="F515" s="78" t="s">
        <v>225</v>
      </c>
      <c r="G515" s="27" t="s">
        <v>193</v>
      </c>
      <c r="H515" s="6">
        <f>H514-B515</f>
        <v>-2200</v>
      </c>
      <c r="I515" s="22">
        <f t="shared" si="43"/>
        <v>2.3300970873786406</v>
      </c>
      <c r="K515" s="15" t="s">
        <v>73</v>
      </c>
      <c r="L515" s="15">
        <v>12</v>
      </c>
      <c r="M515" s="2">
        <v>515</v>
      </c>
    </row>
    <row r="516" spans="1:13" s="73" customFormat="1" ht="12.75">
      <c r="A516" s="11"/>
      <c r="B516" s="242">
        <f>SUM(B514:B515)</f>
        <v>2200</v>
      </c>
      <c r="C516" s="11"/>
      <c r="D516" s="11"/>
      <c r="E516" s="11" t="s">
        <v>86</v>
      </c>
      <c r="F516" s="79"/>
      <c r="G516" s="18"/>
      <c r="H516" s="71">
        <v>0</v>
      </c>
      <c r="I516" s="72">
        <f t="shared" si="43"/>
        <v>4.271844660194175</v>
      </c>
      <c r="M516" s="2">
        <v>515</v>
      </c>
    </row>
    <row r="517" spans="2:13" ht="12.75">
      <c r="B517" s="189"/>
      <c r="H517" s="6">
        <f>H516-B517</f>
        <v>0</v>
      </c>
      <c r="I517" s="22">
        <f t="shared" si="43"/>
        <v>0</v>
      </c>
      <c r="M517" s="2">
        <v>515</v>
      </c>
    </row>
    <row r="518" spans="2:13" ht="12.75">
      <c r="B518" s="189"/>
      <c r="H518" s="6">
        <f>H517-B518</f>
        <v>0</v>
      </c>
      <c r="I518" s="22">
        <f t="shared" si="43"/>
        <v>0</v>
      </c>
      <c r="M518" s="2">
        <v>515</v>
      </c>
    </row>
    <row r="519" spans="2:13" ht="12.75">
      <c r="B519" s="189">
        <v>5000</v>
      </c>
      <c r="C519" s="1" t="s">
        <v>62</v>
      </c>
      <c r="D519" s="12" t="s">
        <v>16</v>
      </c>
      <c r="E519" s="1" t="s">
        <v>46</v>
      </c>
      <c r="F519" s="78" t="s">
        <v>229</v>
      </c>
      <c r="G519" s="27" t="s">
        <v>185</v>
      </c>
      <c r="H519" s="6">
        <f>H518-B519</f>
        <v>-5000</v>
      </c>
      <c r="I519" s="22">
        <f t="shared" si="43"/>
        <v>9.70873786407767</v>
      </c>
      <c r="K519" s="15" t="s">
        <v>73</v>
      </c>
      <c r="L519" s="15">
        <v>12</v>
      </c>
      <c r="M519" s="2">
        <v>515</v>
      </c>
    </row>
    <row r="520" spans="1:13" s="73" customFormat="1" ht="12.75">
      <c r="A520" s="11"/>
      <c r="B520" s="242">
        <f>SUM(B519)</f>
        <v>5000</v>
      </c>
      <c r="C520" s="11" t="s">
        <v>62</v>
      </c>
      <c r="D520" s="11"/>
      <c r="E520" s="11"/>
      <c r="F520" s="79"/>
      <c r="G520" s="18"/>
      <c r="H520" s="71">
        <v>0</v>
      </c>
      <c r="I520" s="72">
        <f t="shared" si="43"/>
        <v>9.70873786407767</v>
      </c>
      <c r="M520" s="2">
        <v>515</v>
      </c>
    </row>
    <row r="521" spans="2:13" ht="12.75">
      <c r="B521" s="189"/>
      <c r="H521" s="6">
        <f>H520-B521</f>
        <v>0</v>
      </c>
      <c r="I521" s="22">
        <f t="shared" si="43"/>
        <v>0</v>
      </c>
      <c r="M521" s="2">
        <v>515</v>
      </c>
    </row>
    <row r="522" spans="2:13" ht="12.75">
      <c r="B522" s="189"/>
      <c r="H522" s="6">
        <f>H521-B522</f>
        <v>0</v>
      </c>
      <c r="I522" s="22">
        <f t="shared" si="43"/>
        <v>0</v>
      </c>
      <c r="M522" s="2">
        <v>515</v>
      </c>
    </row>
    <row r="523" spans="2:13" ht="12.75">
      <c r="B523" s="189">
        <v>2000</v>
      </c>
      <c r="C523" s="1" t="s">
        <v>66</v>
      </c>
      <c r="D523" s="12" t="s">
        <v>16</v>
      </c>
      <c r="E523" s="1" t="s">
        <v>46</v>
      </c>
      <c r="F523" s="78" t="s">
        <v>225</v>
      </c>
      <c r="G523" s="27" t="s">
        <v>185</v>
      </c>
      <c r="H523" s="6">
        <f>H522-B523</f>
        <v>-2000</v>
      </c>
      <c r="I523" s="22">
        <f t="shared" si="43"/>
        <v>3.883495145631068</v>
      </c>
      <c r="K523" s="15" t="s">
        <v>73</v>
      </c>
      <c r="L523" s="15">
        <v>12</v>
      </c>
      <c r="M523" s="2">
        <v>515</v>
      </c>
    </row>
    <row r="524" spans="2:13" ht="12.75">
      <c r="B524" s="189">
        <v>2000</v>
      </c>
      <c r="C524" s="1" t="s">
        <v>66</v>
      </c>
      <c r="D524" s="12" t="s">
        <v>16</v>
      </c>
      <c r="E524" s="1" t="s">
        <v>46</v>
      </c>
      <c r="F524" s="78" t="s">
        <v>225</v>
      </c>
      <c r="G524" s="27" t="s">
        <v>193</v>
      </c>
      <c r="H524" s="6">
        <f>H523-B524</f>
        <v>-4000</v>
      </c>
      <c r="I524" s="22">
        <f t="shared" si="43"/>
        <v>3.883495145631068</v>
      </c>
      <c r="K524" s="15" t="s">
        <v>73</v>
      </c>
      <c r="L524" s="15">
        <v>12</v>
      </c>
      <c r="M524" s="2">
        <v>515</v>
      </c>
    </row>
    <row r="525" spans="1:13" s="73" customFormat="1" ht="12.75">
      <c r="A525" s="11"/>
      <c r="B525" s="242">
        <f>SUM(B523:B524)</f>
        <v>4000</v>
      </c>
      <c r="C525" s="75" t="s">
        <v>66</v>
      </c>
      <c r="D525" s="11"/>
      <c r="E525" s="75"/>
      <c r="F525" s="79"/>
      <c r="G525" s="76"/>
      <c r="H525" s="71">
        <v>0</v>
      </c>
      <c r="I525" s="72">
        <f t="shared" si="43"/>
        <v>7.766990291262136</v>
      </c>
      <c r="M525" s="2">
        <v>515</v>
      </c>
    </row>
    <row r="526" spans="2:13" ht="12.75">
      <c r="B526" s="161"/>
      <c r="C526" s="12"/>
      <c r="D526" s="12"/>
      <c r="E526" s="33"/>
      <c r="G526" s="34"/>
      <c r="H526" s="6">
        <f>H525-B526</f>
        <v>0</v>
      </c>
      <c r="I526" s="22">
        <f t="shared" si="43"/>
        <v>0</v>
      </c>
      <c r="M526" s="2">
        <v>515</v>
      </c>
    </row>
    <row r="527" spans="2:13" ht="12.75">
      <c r="B527" s="161"/>
      <c r="C527" s="12"/>
      <c r="D527" s="12"/>
      <c r="E527" s="12"/>
      <c r="G527" s="29"/>
      <c r="H527" s="6">
        <f>H526-B527</f>
        <v>0</v>
      </c>
      <c r="I527" s="22">
        <f t="shared" si="43"/>
        <v>0</v>
      </c>
      <c r="M527" s="2">
        <v>515</v>
      </c>
    </row>
    <row r="528" spans="1:13" s="15" customFormat="1" ht="12.75">
      <c r="A528" s="1"/>
      <c r="B528" s="189">
        <v>1000</v>
      </c>
      <c r="C528" s="1" t="s">
        <v>67</v>
      </c>
      <c r="D528" s="12" t="s">
        <v>16</v>
      </c>
      <c r="E528" s="1" t="s">
        <v>68</v>
      </c>
      <c r="F528" s="78" t="s">
        <v>225</v>
      </c>
      <c r="G528" s="27" t="s">
        <v>193</v>
      </c>
      <c r="H528" s="6">
        <f>H527-B528</f>
        <v>-1000</v>
      </c>
      <c r="I528" s="22">
        <f t="shared" si="43"/>
        <v>1.941747572815534</v>
      </c>
      <c r="J528"/>
      <c r="K528" s="15" t="s">
        <v>73</v>
      </c>
      <c r="L528" s="15">
        <v>12</v>
      </c>
      <c r="M528" s="2">
        <v>515</v>
      </c>
    </row>
    <row r="529" spans="1:13" s="73" customFormat="1" ht="12.75">
      <c r="A529" s="11"/>
      <c r="B529" s="242">
        <f>SUM(B528)</f>
        <v>1000</v>
      </c>
      <c r="C529" s="11"/>
      <c r="D529" s="11"/>
      <c r="E529" s="11" t="s">
        <v>68</v>
      </c>
      <c r="F529" s="79"/>
      <c r="G529" s="18"/>
      <c r="H529" s="71">
        <v>0</v>
      </c>
      <c r="I529" s="72">
        <f t="shared" si="43"/>
        <v>1.941747572815534</v>
      </c>
      <c r="M529" s="2">
        <v>515</v>
      </c>
    </row>
    <row r="530" spans="2:13" ht="12.75">
      <c r="B530" s="226"/>
      <c r="D530" s="12"/>
      <c r="H530" s="6">
        <f>H529-B530</f>
        <v>0</v>
      </c>
      <c r="I530" s="22">
        <f t="shared" si="43"/>
        <v>0</v>
      </c>
      <c r="M530" s="2">
        <v>515</v>
      </c>
    </row>
    <row r="531" spans="2:13" ht="12.75">
      <c r="B531" s="226"/>
      <c r="D531" s="12"/>
      <c r="H531" s="6">
        <f>H530-B531</f>
        <v>0</v>
      </c>
      <c r="I531" s="22">
        <f t="shared" si="43"/>
        <v>0</v>
      </c>
      <c r="M531" s="2">
        <v>515</v>
      </c>
    </row>
    <row r="532" spans="2:14" ht="12.75">
      <c r="B532" s="230"/>
      <c r="C532" s="36"/>
      <c r="D532" s="12"/>
      <c r="E532" s="36"/>
      <c r="H532" s="6">
        <f>H531-B532</f>
        <v>0</v>
      </c>
      <c r="I532" s="22">
        <f t="shared" si="43"/>
        <v>0</v>
      </c>
      <c r="J532" s="35"/>
      <c r="K532" s="35"/>
      <c r="L532" s="35"/>
      <c r="M532" s="2">
        <v>515</v>
      </c>
      <c r="N532" s="37"/>
    </row>
    <row r="533" spans="2:13" ht="12.75">
      <c r="B533" s="226"/>
      <c r="D533" s="12"/>
      <c r="H533" s="6">
        <f>H532-B533</f>
        <v>0</v>
      </c>
      <c r="I533" s="22">
        <f t="shared" si="43"/>
        <v>0</v>
      </c>
      <c r="M533" s="2">
        <v>515</v>
      </c>
    </row>
    <row r="534" spans="1:13" s="73" customFormat="1" ht="12.75">
      <c r="A534" s="11"/>
      <c r="B534" s="225">
        <f>+B539+B552+B558+B565+B570</f>
        <v>44400</v>
      </c>
      <c r="C534" s="68" t="s">
        <v>230</v>
      </c>
      <c r="D534" s="69" t="s">
        <v>231</v>
      </c>
      <c r="E534" s="68" t="s">
        <v>208</v>
      </c>
      <c r="F534" s="120" t="s">
        <v>209</v>
      </c>
      <c r="G534" s="70" t="s">
        <v>154</v>
      </c>
      <c r="H534" s="71"/>
      <c r="I534" s="72">
        <f>+B534/M534</f>
        <v>86.2135922330097</v>
      </c>
      <c r="J534" s="72"/>
      <c r="K534" s="72"/>
      <c r="M534" s="2">
        <v>515</v>
      </c>
    </row>
    <row r="535" spans="2:13" ht="12.75">
      <c r="B535" s="226"/>
      <c r="D535" s="12"/>
      <c r="H535" s="6">
        <f>H534-B535</f>
        <v>0</v>
      </c>
      <c r="I535" s="22">
        <f>+B535/M535</f>
        <v>0</v>
      </c>
      <c r="M535" s="2">
        <v>515</v>
      </c>
    </row>
    <row r="536" spans="2:13" ht="12.75">
      <c r="B536" s="226">
        <v>2500</v>
      </c>
      <c r="C536" s="32" t="s">
        <v>32</v>
      </c>
      <c r="D536" s="1" t="s">
        <v>16</v>
      </c>
      <c r="E536" s="1" t="s">
        <v>232</v>
      </c>
      <c r="F536" s="78" t="s">
        <v>849</v>
      </c>
      <c r="G536" s="27" t="s">
        <v>189</v>
      </c>
      <c r="H536" s="6">
        <f>H535-B536</f>
        <v>-2500</v>
      </c>
      <c r="I536" s="22">
        <f>+B536/M536</f>
        <v>4.854368932038835</v>
      </c>
      <c r="K536" t="s">
        <v>32</v>
      </c>
      <c r="L536">
        <v>13</v>
      </c>
      <c r="M536" s="2">
        <v>515</v>
      </c>
    </row>
    <row r="537" spans="2:13" ht="12.75">
      <c r="B537" s="226">
        <v>2500</v>
      </c>
      <c r="C537" s="32" t="s">
        <v>32</v>
      </c>
      <c r="D537" s="1" t="s">
        <v>16</v>
      </c>
      <c r="E537" s="1" t="s">
        <v>232</v>
      </c>
      <c r="F537" s="78" t="s">
        <v>850</v>
      </c>
      <c r="G537" s="27" t="s">
        <v>233</v>
      </c>
      <c r="H537" s="6">
        <f>H536-B537</f>
        <v>-5000</v>
      </c>
      <c r="I537" s="22">
        <f>+B537/M537</f>
        <v>4.854368932038835</v>
      </c>
      <c r="K537" t="s">
        <v>32</v>
      </c>
      <c r="L537">
        <v>13</v>
      </c>
      <c r="M537" s="2">
        <v>515</v>
      </c>
    </row>
    <row r="538" spans="2:13" ht="12.75">
      <c r="B538" s="226">
        <v>2500</v>
      </c>
      <c r="C538" s="32" t="s">
        <v>32</v>
      </c>
      <c r="D538" s="1" t="s">
        <v>16</v>
      </c>
      <c r="E538" s="1" t="s">
        <v>232</v>
      </c>
      <c r="F538" s="78" t="s">
        <v>851</v>
      </c>
      <c r="G538" s="27" t="s">
        <v>234</v>
      </c>
      <c r="H538" s="6">
        <f>H537-B538</f>
        <v>-7500</v>
      </c>
      <c r="I538" s="22">
        <f>+B538/M538</f>
        <v>4.854368932038835</v>
      </c>
      <c r="K538" t="s">
        <v>32</v>
      </c>
      <c r="L538">
        <v>13</v>
      </c>
      <c r="M538" s="2">
        <v>515</v>
      </c>
    </row>
    <row r="539" spans="1:13" s="73" customFormat="1" ht="12.75">
      <c r="A539" s="11"/>
      <c r="B539" s="225">
        <f>SUM(B536:B538)</f>
        <v>7500</v>
      </c>
      <c r="C539" s="11" t="s">
        <v>32</v>
      </c>
      <c r="D539" s="11"/>
      <c r="E539" s="11"/>
      <c r="F539" s="79"/>
      <c r="G539" s="18"/>
      <c r="H539" s="71">
        <v>0</v>
      </c>
      <c r="I539" s="72">
        <f t="shared" si="43"/>
        <v>14.563106796116505</v>
      </c>
      <c r="M539" s="2">
        <v>515</v>
      </c>
    </row>
    <row r="540" spans="2:13" ht="12.75">
      <c r="B540" s="226"/>
      <c r="D540" s="12"/>
      <c r="H540" s="6">
        <f aca="true" t="shared" si="45" ref="H540:H551">H539-B540</f>
        <v>0</v>
      </c>
      <c r="I540" s="22">
        <f t="shared" si="43"/>
        <v>0</v>
      </c>
      <c r="M540" s="2">
        <v>515</v>
      </c>
    </row>
    <row r="541" spans="2:13" ht="12.75">
      <c r="B541" s="226"/>
      <c r="D541" s="12"/>
      <c r="H541" s="6">
        <f t="shared" si="45"/>
        <v>0</v>
      </c>
      <c r="I541" s="22">
        <f t="shared" si="43"/>
        <v>0</v>
      </c>
      <c r="M541" s="2">
        <v>515</v>
      </c>
    </row>
    <row r="542" spans="2:13" ht="12.75">
      <c r="B542" s="224">
        <v>4500</v>
      </c>
      <c r="C542" s="32" t="s">
        <v>235</v>
      </c>
      <c r="D542" s="12" t="s">
        <v>16</v>
      </c>
      <c r="E542" s="32" t="s">
        <v>236</v>
      </c>
      <c r="F542" s="78" t="s">
        <v>237</v>
      </c>
      <c r="G542" s="30" t="s">
        <v>191</v>
      </c>
      <c r="H542" s="6">
        <f t="shared" si="45"/>
        <v>-4500</v>
      </c>
      <c r="I542" s="22">
        <f t="shared" si="43"/>
        <v>8.737864077669903</v>
      </c>
      <c r="K542" t="s">
        <v>232</v>
      </c>
      <c r="L542">
        <v>13</v>
      </c>
      <c r="M542" s="2">
        <v>515</v>
      </c>
    </row>
    <row r="543" spans="2:13" ht="12.75">
      <c r="B543" s="226">
        <v>1000</v>
      </c>
      <c r="C543" s="12" t="s">
        <v>238</v>
      </c>
      <c r="D543" s="12" t="s">
        <v>16</v>
      </c>
      <c r="E543" s="1" t="s">
        <v>236</v>
      </c>
      <c r="F543" s="78" t="s">
        <v>239</v>
      </c>
      <c r="G543" s="27" t="s">
        <v>189</v>
      </c>
      <c r="H543" s="6">
        <f t="shared" si="45"/>
        <v>-5500</v>
      </c>
      <c r="I543" s="22">
        <f aca="true" t="shared" si="46" ref="I543:I607">+B543/M543</f>
        <v>1.941747572815534</v>
      </c>
      <c r="K543" t="s">
        <v>232</v>
      </c>
      <c r="L543">
        <v>13</v>
      </c>
      <c r="M543" s="2">
        <v>515</v>
      </c>
    </row>
    <row r="544" spans="2:13" ht="12.75">
      <c r="B544" s="226">
        <v>1000</v>
      </c>
      <c r="C544" s="1" t="s">
        <v>240</v>
      </c>
      <c r="D544" s="12" t="s">
        <v>16</v>
      </c>
      <c r="E544" s="1" t="s">
        <v>236</v>
      </c>
      <c r="F544" s="78" t="s">
        <v>241</v>
      </c>
      <c r="G544" s="27" t="s">
        <v>189</v>
      </c>
      <c r="H544" s="6">
        <f t="shared" si="45"/>
        <v>-6500</v>
      </c>
      <c r="I544" s="22">
        <f t="shared" si="46"/>
        <v>1.941747572815534</v>
      </c>
      <c r="K544" t="s">
        <v>232</v>
      </c>
      <c r="L544">
        <v>13</v>
      </c>
      <c r="M544" s="2">
        <v>515</v>
      </c>
    </row>
    <row r="545" spans="2:13" ht="12.75">
      <c r="B545" s="226">
        <v>1000</v>
      </c>
      <c r="C545" s="1" t="s">
        <v>242</v>
      </c>
      <c r="D545" s="12" t="s">
        <v>16</v>
      </c>
      <c r="E545" s="1" t="s">
        <v>236</v>
      </c>
      <c r="F545" s="78" t="s">
        <v>241</v>
      </c>
      <c r="G545" s="27" t="s">
        <v>189</v>
      </c>
      <c r="H545" s="6">
        <f t="shared" si="45"/>
        <v>-7500</v>
      </c>
      <c r="I545" s="22">
        <f t="shared" si="46"/>
        <v>1.941747572815534</v>
      </c>
      <c r="K545" t="s">
        <v>232</v>
      </c>
      <c r="L545">
        <v>13</v>
      </c>
      <c r="M545" s="2">
        <v>515</v>
      </c>
    </row>
    <row r="546" spans="2:13" ht="12.75">
      <c r="B546" s="226">
        <v>2500</v>
      </c>
      <c r="C546" s="1" t="s">
        <v>243</v>
      </c>
      <c r="D546" s="12" t="s">
        <v>16</v>
      </c>
      <c r="E546" s="1" t="s">
        <v>236</v>
      </c>
      <c r="F546" s="78" t="s">
        <v>241</v>
      </c>
      <c r="G546" s="27" t="s">
        <v>233</v>
      </c>
      <c r="H546" s="6">
        <f t="shared" si="45"/>
        <v>-10000</v>
      </c>
      <c r="I546" s="22">
        <f t="shared" si="46"/>
        <v>4.854368932038835</v>
      </c>
      <c r="K546" t="s">
        <v>232</v>
      </c>
      <c r="L546">
        <v>13</v>
      </c>
      <c r="M546" s="2">
        <v>515</v>
      </c>
    </row>
    <row r="547" spans="2:13" ht="12.75">
      <c r="B547" s="226">
        <v>2500</v>
      </c>
      <c r="C547" s="1" t="s">
        <v>244</v>
      </c>
      <c r="D547" s="12" t="s">
        <v>16</v>
      </c>
      <c r="E547" s="1" t="s">
        <v>236</v>
      </c>
      <c r="F547" s="78" t="s">
        <v>241</v>
      </c>
      <c r="G547" s="27" t="s">
        <v>233</v>
      </c>
      <c r="H547" s="6">
        <f t="shared" si="45"/>
        <v>-12500</v>
      </c>
      <c r="I547" s="22">
        <f t="shared" si="46"/>
        <v>4.854368932038835</v>
      </c>
      <c r="K547" t="s">
        <v>232</v>
      </c>
      <c r="L547">
        <v>13</v>
      </c>
      <c r="M547" s="2">
        <v>515</v>
      </c>
    </row>
    <row r="548" spans="1:13" ht="12.75">
      <c r="A548" s="12"/>
      <c r="B548" s="224">
        <v>3000</v>
      </c>
      <c r="C548" s="12" t="s">
        <v>245</v>
      </c>
      <c r="D548" s="12" t="s">
        <v>16</v>
      </c>
      <c r="E548" s="12" t="s">
        <v>236</v>
      </c>
      <c r="F548" s="78" t="s">
        <v>241</v>
      </c>
      <c r="G548" s="29" t="s">
        <v>234</v>
      </c>
      <c r="H548" s="6">
        <f t="shared" si="45"/>
        <v>-15500</v>
      </c>
      <c r="I548" s="22">
        <f t="shared" si="46"/>
        <v>5.825242718446602</v>
      </c>
      <c r="J548" s="15"/>
      <c r="K548" s="15" t="s">
        <v>232</v>
      </c>
      <c r="L548">
        <v>13</v>
      </c>
      <c r="M548" s="2">
        <v>515</v>
      </c>
    </row>
    <row r="549" spans="1:13" ht="12.75">
      <c r="A549" s="12"/>
      <c r="B549" s="224">
        <v>3000</v>
      </c>
      <c r="C549" s="12" t="s">
        <v>246</v>
      </c>
      <c r="D549" s="12" t="s">
        <v>16</v>
      </c>
      <c r="E549" s="12" t="s">
        <v>236</v>
      </c>
      <c r="F549" s="112" t="s">
        <v>241</v>
      </c>
      <c r="G549" s="29" t="s">
        <v>234</v>
      </c>
      <c r="H549" s="6">
        <f t="shared" si="45"/>
        <v>-18500</v>
      </c>
      <c r="I549" s="22">
        <f t="shared" si="46"/>
        <v>5.825242718446602</v>
      </c>
      <c r="J549" s="15"/>
      <c r="K549" s="15" t="s">
        <v>232</v>
      </c>
      <c r="L549">
        <v>13</v>
      </c>
      <c r="M549" s="2">
        <v>515</v>
      </c>
    </row>
    <row r="550" spans="2:13" ht="12.75">
      <c r="B550" s="226">
        <v>1000</v>
      </c>
      <c r="C550" s="1" t="s">
        <v>247</v>
      </c>
      <c r="D550" s="12" t="s">
        <v>16</v>
      </c>
      <c r="E550" s="1" t="s">
        <v>236</v>
      </c>
      <c r="F550" s="78" t="s">
        <v>248</v>
      </c>
      <c r="G550" s="27" t="s">
        <v>234</v>
      </c>
      <c r="H550" s="6">
        <f t="shared" si="45"/>
        <v>-19500</v>
      </c>
      <c r="I550" s="22">
        <f t="shared" si="46"/>
        <v>1.941747572815534</v>
      </c>
      <c r="K550" t="s">
        <v>232</v>
      </c>
      <c r="L550">
        <v>13</v>
      </c>
      <c r="M550" s="2">
        <v>515</v>
      </c>
    </row>
    <row r="551" spans="2:13" ht="12.75">
      <c r="B551" s="226">
        <v>4000</v>
      </c>
      <c r="C551" s="1" t="s">
        <v>249</v>
      </c>
      <c r="D551" s="12" t="s">
        <v>16</v>
      </c>
      <c r="E551" s="1" t="s">
        <v>236</v>
      </c>
      <c r="F551" s="78" t="s">
        <v>250</v>
      </c>
      <c r="G551" s="27" t="s">
        <v>234</v>
      </c>
      <c r="H551" s="6">
        <f t="shared" si="45"/>
        <v>-23500</v>
      </c>
      <c r="I551" s="22">
        <f t="shared" si="46"/>
        <v>7.766990291262136</v>
      </c>
      <c r="K551" t="s">
        <v>232</v>
      </c>
      <c r="L551">
        <v>13</v>
      </c>
      <c r="M551" s="2">
        <v>515</v>
      </c>
    </row>
    <row r="552" spans="1:13" s="73" customFormat="1" ht="12.75">
      <c r="A552" s="11"/>
      <c r="B552" s="225">
        <f>SUM(B542:B551)</f>
        <v>23500</v>
      </c>
      <c r="C552" s="11" t="s">
        <v>729</v>
      </c>
      <c r="D552" s="11"/>
      <c r="E552" s="11"/>
      <c r="F552" s="79"/>
      <c r="G552" s="18"/>
      <c r="H552" s="71">
        <v>0</v>
      </c>
      <c r="I552" s="72">
        <f t="shared" si="46"/>
        <v>45.63106796116505</v>
      </c>
      <c r="M552" s="2">
        <v>515</v>
      </c>
    </row>
    <row r="553" spans="2:13" ht="12.75">
      <c r="B553" s="226"/>
      <c r="D553" s="12"/>
      <c r="H553" s="6">
        <f>H552-B553</f>
        <v>0</v>
      </c>
      <c r="I553" s="22">
        <f t="shared" si="46"/>
        <v>0</v>
      </c>
      <c r="M553" s="2">
        <v>515</v>
      </c>
    </row>
    <row r="554" spans="2:13" ht="12.75">
      <c r="B554" s="226"/>
      <c r="D554" s="12"/>
      <c r="H554" s="6">
        <f>H553-B554</f>
        <v>0</v>
      </c>
      <c r="I554" s="22">
        <f t="shared" si="46"/>
        <v>0</v>
      </c>
      <c r="M554" s="2">
        <v>515</v>
      </c>
    </row>
    <row r="555" spans="2:13" ht="12.75">
      <c r="B555" s="224">
        <v>1100</v>
      </c>
      <c r="C555" s="12" t="s">
        <v>35</v>
      </c>
      <c r="D555" s="12" t="s">
        <v>16</v>
      </c>
      <c r="E555" s="33" t="s">
        <v>251</v>
      </c>
      <c r="F555" s="78" t="s">
        <v>241</v>
      </c>
      <c r="G555" s="34" t="s">
        <v>191</v>
      </c>
      <c r="H555" s="6">
        <f>H554-B555</f>
        <v>-1100</v>
      </c>
      <c r="I555" s="22">
        <f t="shared" si="46"/>
        <v>2.1359223300970873</v>
      </c>
      <c r="K555" t="s">
        <v>232</v>
      </c>
      <c r="L555">
        <v>13</v>
      </c>
      <c r="M555" s="2">
        <v>515</v>
      </c>
    </row>
    <row r="556" spans="2:13" ht="12.75">
      <c r="B556" s="226">
        <v>1200</v>
      </c>
      <c r="C556" s="1" t="s">
        <v>35</v>
      </c>
      <c r="D556" s="12" t="s">
        <v>16</v>
      </c>
      <c r="E556" s="1" t="s">
        <v>251</v>
      </c>
      <c r="F556" s="78" t="s">
        <v>241</v>
      </c>
      <c r="G556" s="27" t="s">
        <v>189</v>
      </c>
      <c r="H556" s="6">
        <f>H555-B556</f>
        <v>-2300</v>
      </c>
      <c r="I556" s="22">
        <f t="shared" si="46"/>
        <v>2.3300970873786406</v>
      </c>
      <c r="K556" t="s">
        <v>232</v>
      </c>
      <c r="L556">
        <v>13</v>
      </c>
      <c r="M556" s="2">
        <v>515</v>
      </c>
    </row>
    <row r="557" spans="2:13" ht="12.75">
      <c r="B557" s="226">
        <v>1100</v>
      </c>
      <c r="C557" s="1" t="s">
        <v>35</v>
      </c>
      <c r="D557" s="12" t="s">
        <v>16</v>
      </c>
      <c r="E557" s="1" t="s">
        <v>251</v>
      </c>
      <c r="F557" s="78" t="s">
        <v>241</v>
      </c>
      <c r="G557" s="27" t="s">
        <v>234</v>
      </c>
      <c r="H557" s="6">
        <f>H556-B557</f>
        <v>-3400</v>
      </c>
      <c r="I557" s="22">
        <f t="shared" si="46"/>
        <v>2.1359223300970873</v>
      </c>
      <c r="K557" t="s">
        <v>232</v>
      </c>
      <c r="L557">
        <v>13</v>
      </c>
      <c r="M557" s="2">
        <v>515</v>
      </c>
    </row>
    <row r="558" spans="1:13" s="73" customFormat="1" ht="12.75">
      <c r="A558" s="11"/>
      <c r="B558" s="225">
        <f>SUM(B555:B557)</f>
        <v>3400</v>
      </c>
      <c r="C558" s="11"/>
      <c r="D558" s="11"/>
      <c r="E558" s="11" t="s">
        <v>86</v>
      </c>
      <c r="F558" s="79"/>
      <c r="G558" s="18"/>
      <c r="H558" s="71">
        <v>0</v>
      </c>
      <c r="I558" s="72">
        <f t="shared" si="46"/>
        <v>6.601941747572815</v>
      </c>
      <c r="M558" s="2">
        <v>515</v>
      </c>
    </row>
    <row r="559" spans="2:13" ht="12.75">
      <c r="B559" s="226"/>
      <c r="D559" s="12"/>
      <c r="H559" s="6">
        <f aca="true" t="shared" si="47" ref="H559:H564">H558-B559</f>
        <v>0</v>
      </c>
      <c r="I559" s="22">
        <f t="shared" si="46"/>
        <v>0</v>
      </c>
      <c r="M559" s="2">
        <v>515</v>
      </c>
    </row>
    <row r="560" spans="2:13" ht="12.75">
      <c r="B560" s="226"/>
      <c r="D560" s="12"/>
      <c r="H560" s="6">
        <f t="shared" si="47"/>
        <v>0</v>
      </c>
      <c r="I560" s="22">
        <f t="shared" si="46"/>
        <v>0</v>
      </c>
      <c r="M560" s="2">
        <v>515</v>
      </c>
    </row>
    <row r="561" spans="2:13" ht="12.75">
      <c r="B561" s="226">
        <v>2000</v>
      </c>
      <c r="C561" s="1" t="s">
        <v>66</v>
      </c>
      <c r="D561" s="12" t="s">
        <v>16</v>
      </c>
      <c r="E561" s="1" t="s">
        <v>236</v>
      </c>
      <c r="F561" s="78" t="s">
        <v>241</v>
      </c>
      <c r="G561" s="27" t="s">
        <v>191</v>
      </c>
      <c r="H561" s="6">
        <f t="shared" si="47"/>
        <v>-2000</v>
      </c>
      <c r="I561" s="22">
        <f>+B561/M561</f>
        <v>3.883495145631068</v>
      </c>
      <c r="K561" t="s">
        <v>232</v>
      </c>
      <c r="L561">
        <v>13</v>
      </c>
      <c r="M561" s="2">
        <v>515</v>
      </c>
    </row>
    <row r="562" spans="2:13" ht="12.75">
      <c r="B562" s="224">
        <v>2000</v>
      </c>
      <c r="C562" s="12" t="s">
        <v>66</v>
      </c>
      <c r="D562" s="12" t="s">
        <v>16</v>
      </c>
      <c r="E562" s="12" t="s">
        <v>236</v>
      </c>
      <c r="F562" s="78" t="s">
        <v>241</v>
      </c>
      <c r="G562" s="29" t="s">
        <v>189</v>
      </c>
      <c r="H562" s="6">
        <f t="shared" si="47"/>
        <v>-4000</v>
      </c>
      <c r="I562" s="22">
        <f t="shared" si="46"/>
        <v>3.883495145631068</v>
      </c>
      <c r="K562" t="s">
        <v>232</v>
      </c>
      <c r="L562">
        <v>13</v>
      </c>
      <c r="M562" s="2">
        <v>515</v>
      </c>
    </row>
    <row r="563" spans="2:13" ht="12.75">
      <c r="B563" s="226">
        <v>2000</v>
      </c>
      <c r="C563" s="1" t="s">
        <v>66</v>
      </c>
      <c r="D563" s="12" t="s">
        <v>16</v>
      </c>
      <c r="E563" s="1" t="s">
        <v>236</v>
      </c>
      <c r="F563" s="78" t="s">
        <v>241</v>
      </c>
      <c r="G563" s="27" t="s">
        <v>233</v>
      </c>
      <c r="H563" s="6">
        <f t="shared" si="47"/>
        <v>-6000</v>
      </c>
      <c r="I563" s="22">
        <f t="shared" si="46"/>
        <v>3.883495145631068</v>
      </c>
      <c r="K563" t="s">
        <v>232</v>
      </c>
      <c r="L563">
        <v>13</v>
      </c>
      <c r="M563" s="2">
        <v>515</v>
      </c>
    </row>
    <row r="564" spans="2:13" ht="12.75">
      <c r="B564" s="226">
        <v>2000</v>
      </c>
      <c r="C564" s="1" t="s">
        <v>66</v>
      </c>
      <c r="D564" s="12" t="s">
        <v>16</v>
      </c>
      <c r="E564" s="1" t="s">
        <v>236</v>
      </c>
      <c r="F564" s="78" t="s">
        <v>241</v>
      </c>
      <c r="G564" s="27" t="s">
        <v>234</v>
      </c>
      <c r="H564" s="6">
        <f t="shared" si="47"/>
        <v>-8000</v>
      </c>
      <c r="I564" s="22">
        <f t="shared" si="46"/>
        <v>3.883495145631068</v>
      </c>
      <c r="K564" t="s">
        <v>232</v>
      </c>
      <c r="L564">
        <v>13</v>
      </c>
      <c r="M564" s="2">
        <v>515</v>
      </c>
    </row>
    <row r="565" spans="1:13" s="73" customFormat="1" ht="12.75">
      <c r="A565" s="11"/>
      <c r="B565" s="225">
        <f>SUM(B561:B564)</f>
        <v>8000</v>
      </c>
      <c r="C565" s="11" t="s">
        <v>66</v>
      </c>
      <c r="D565" s="11"/>
      <c r="E565" s="11"/>
      <c r="F565" s="79"/>
      <c r="G565" s="18"/>
      <c r="H565" s="71">
        <v>0</v>
      </c>
      <c r="I565" s="72">
        <f t="shared" si="46"/>
        <v>15.533980582524272</v>
      </c>
      <c r="M565" s="2">
        <v>515</v>
      </c>
    </row>
    <row r="566" spans="2:13" ht="12.75">
      <c r="B566" s="226"/>
      <c r="D566" s="12"/>
      <c r="H566" s="6">
        <f>G566-B566</f>
        <v>0</v>
      </c>
      <c r="I566" s="22">
        <f t="shared" si="46"/>
        <v>0</v>
      </c>
      <c r="M566" s="2">
        <v>515</v>
      </c>
    </row>
    <row r="567" spans="2:13" ht="12.75">
      <c r="B567" s="226"/>
      <c r="D567" s="12"/>
      <c r="H567" s="6">
        <f>H566-B567</f>
        <v>0</v>
      </c>
      <c r="I567" s="22">
        <f t="shared" si="46"/>
        <v>0</v>
      </c>
      <c r="M567" s="2">
        <v>515</v>
      </c>
    </row>
    <row r="568" spans="1:13" ht="12.75">
      <c r="A568" s="12"/>
      <c r="B568" s="224">
        <v>1000</v>
      </c>
      <c r="C568" s="12" t="s">
        <v>67</v>
      </c>
      <c r="D568" s="12" t="s">
        <v>16</v>
      </c>
      <c r="E568" s="12" t="s">
        <v>68</v>
      </c>
      <c r="F568" s="78" t="s">
        <v>241</v>
      </c>
      <c r="G568" s="29" t="s">
        <v>191</v>
      </c>
      <c r="H568" s="6">
        <f>H567-B568</f>
        <v>-1000</v>
      </c>
      <c r="I568" s="22">
        <f t="shared" si="46"/>
        <v>1.941747572815534</v>
      </c>
      <c r="J568" s="15"/>
      <c r="K568" t="s">
        <v>232</v>
      </c>
      <c r="L568">
        <v>13</v>
      </c>
      <c r="M568" s="2">
        <v>515</v>
      </c>
    </row>
    <row r="569" spans="2:13" ht="12.75">
      <c r="B569" s="226">
        <v>1000</v>
      </c>
      <c r="C569" s="1" t="s">
        <v>67</v>
      </c>
      <c r="D569" s="12" t="s">
        <v>16</v>
      </c>
      <c r="E569" s="1" t="s">
        <v>68</v>
      </c>
      <c r="F569" s="78" t="s">
        <v>241</v>
      </c>
      <c r="G569" s="27" t="s">
        <v>234</v>
      </c>
      <c r="H569" s="6">
        <f>H568-B569</f>
        <v>-2000</v>
      </c>
      <c r="I569" s="22">
        <f t="shared" si="46"/>
        <v>1.941747572815534</v>
      </c>
      <c r="K569" t="s">
        <v>232</v>
      </c>
      <c r="L569">
        <v>13</v>
      </c>
      <c r="M569" s="2">
        <v>515</v>
      </c>
    </row>
    <row r="570" spans="1:13" s="73" customFormat="1" ht="12.75">
      <c r="A570" s="11"/>
      <c r="B570" s="225">
        <f>SUM(B568:B569)</f>
        <v>2000</v>
      </c>
      <c r="C570" s="11"/>
      <c r="D570" s="11"/>
      <c r="E570" s="11" t="s">
        <v>68</v>
      </c>
      <c r="F570" s="79"/>
      <c r="G570" s="18"/>
      <c r="H570" s="71">
        <v>0</v>
      </c>
      <c r="I570" s="72">
        <f t="shared" si="46"/>
        <v>3.883495145631068</v>
      </c>
      <c r="M570" s="2">
        <v>515</v>
      </c>
    </row>
    <row r="571" spans="2:13" ht="12.75">
      <c r="B571" s="226"/>
      <c r="D571" s="12"/>
      <c r="H571" s="6">
        <f>H570-B571</f>
        <v>0</v>
      </c>
      <c r="I571" s="22">
        <f t="shared" si="46"/>
        <v>0</v>
      </c>
      <c r="M571" s="2">
        <v>515</v>
      </c>
    </row>
    <row r="572" spans="2:13" ht="12.75">
      <c r="B572" s="226"/>
      <c r="D572" s="12"/>
      <c r="H572" s="6">
        <f>H571-B572</f>
        <v>0</v>
      </c>
      <c r="I572" s="22">
        <f t="shared" si="46"/>
        <v>0</v>
      </c>
      <c r="M572" s="2">
        <v>515</v>
      </c>
    </row>
    <row r="573" spans="2:13" ht="12.75">
      <c r="B573" s="226"/>
      <c r="D573" s="12"/>
      <c r="H573" s="6">
        <f>H572-B573</f>
        <v>0</v>
      </c>
      <c r="I573" s="22">
        <f t="shared" si="46"/>
        <v>0</v>
      </c>
      <c r="M573" s="2">
        <v>515</v>
      </c>
    </row>
    <row r="574" spans="2:13" ht="12.75">
      <c r="B574" s="226"/>
      <c r="D574" s="12"/>
      <c r="H574" s="6">
        <f>H573-B574</f>
        <v>0</v>
      </c>
      <c r="I574" s="22">
        <f t="shared" si="46"/>
        <v>0</v>
      </c>
      <c r="M574" s="2">
        <v>515</v>
      </c>
    </row>
    <row r="575" spans="1:13" s="73" customFormat="1" ht="12.75">
      <c r="A575" s="11"/>
      <c r="B575" s="225">
        <f>+B581+B590+B595+B599+B604+B608</f>
        <v>31900</v>
      </c>
      <c r="C575" s="68" t="s">
        <v>252</v>
      </c>
      <c r="D575" s="69" t="s">
        <v>253</v>
      </c>
      <c r="E575" s="68" t="s">
        <v>152</v>
      </c>
      <c r="F575" s="120" t="s">
        <v>153</v>
      </c>
      <c r="G575" s="70" t="s">
        <v>161</v>
      </c>
      <c r="H575" s="71"/>
      <c r="I575" s="72">
        <f t="shared" si="46"/>
        <v>61.94174757281554</v>
      </c>
      <c r="J575" s="72"/>
      <c r="K575" s="72"/>
      <c r="M575" s="2">
        <v>515</v>
      </c>
    </row>
    <row r="576" spans="2:13" ht="12.75">
      <c r="B576" s="226"/>
      <c r="D576" s="12"/>
      <c r="H576" s="6">
        <f>H575-B576</f>
        <v>0</v>
      </c>
      <c r="I576" s="22">
        <f t="shared" si="46"/>
        <v>0</v>
      </c>
      <c r="M576" s="2">
        <v>515</v>
      </c>
    </row>
    <row r="577" spans="1:13" s="41" customFormat="1" ht="12.75">
      <c r="A577" s="1"/>
      <c r="B577" s="226">
        <v>3000</v>
      </c>
      <c r="C577" s="32" t="s">
        <v>32</v>
      </c>
      <c r="D577" s="1" t="s">
        <v>16</v>
      </c>
      <c r="E577" s="1" t="s">
        <v>73</v>
      </c>
      <c r="F577" s="78" t="s">
        <v>852</v>
      </c>
      <c r="G577" s="27" t="s">
        <v>188</v>
      </c>
      <c r="H577" s="6">
        <f>H576-B577</f>
        <v>-3000</v>
      </c>
      <c r="I577" s="22">
        <f t="shared" si="46"/>
        <v>5.825242718446602</v>
      </c>
      <c r="J577"/>
      <c r="K577" t="s">
        <v>32</v>
      </c>
      <c r="L577">
        <v>14</v>
      </c>
      <c r="M577" s="2">
        <v>515</v>
      </c>
    </row>
    <row r="578" spans="2:13" ht="12.75">
      <c r="B578" s="226">
        <v>5000</v>
      </c>
      <c r="C578" s="32" t="s">
        <v>32</v>
      </c>
      <c r="D578" s="1" t="s">
        <v>16</v>
      </c>
      <c r="E578" s="1" t="s">
        <v>171</v>
      </c>
      <c r="F578" s="78" t="s">
        <v>853</v>
      </c>
      <c r="G578" s="27" t="s">
        <v>211</v>
      </c>
      <c r="H578" s="6">
        <f>H577-B578</f>
        <v>-8000</v>
      </c>
      <c r="I578" s="22">
        <f t="shared" si="46"/>
        <v>9.70873786407767</v>
      </c>
      <c r="K578" t="s">
        <v>32</v>
      </c>
      <c r="L578">
        <v>14</v>
      </c>
      <c r="M578" s="2">
        <v>515</v>
      </c>
    </row>
    <row r="579" spans="2:13" ht="12.75">
      <c r="B579" s="226">
        <v>3000</v>
      </c>
      <c r="C579" s="32" t="s">
        <v>32</v>
      </c>
      <c r="D579" s="1" t="s">
        <v>16</v>
      </c>
      <c r="E579" s="1" t="s">
        <v>73</v>
      </c>
      <c r="F579" s="78" t="s">
        <v>854</v>
      </c>
      <c r="G579" s="27" t="s">
        <v>211</v>
      </c>
      <c r="H579" s="6">
        <f>H578-B579</f>
        <v>-11000</v>
      </c>
      <c r="I579" s="22">
        <f t="shared" si="46"/>
        <v>5.825242718446602</v>
      </c>
      <c r="K579" t="s">
        <v>32</v>
      </c>
      <c r="L579">
        <v>14</v>
      </c>
      <c r="M579" s="2">
        <v>515</v>
      </c>
    </row>
    <row r="580" spans="2:13" ht="12.75">
      <c r="B580" s="226">
        <v>3000</v>
      </c>
      <c r="C580" s="32" t="s">
        <v>32</v>
      </c>
      <c r="D580" s="1" t="s">
        <v>16</v>
      </c>
      <c r="E580" s="1" t="s">
        <v>73</v>
      </c>
      <c r="F580" s="78" t="s">
        <v>855</v>
      </c>
      <c r="G580" s="27" t="s">
        <v>191</v>
      </c>
      <c r="H580" s="6">
        <f>H579-B580</f>
        <v>-14000</v>
      </c>
      <c r="I580" s="22">
        <f t="shared" si="46"/>
        <v>5.825242718446602</v>
      </c>
      <c r="K580" t="s">
        <v>32</v>
      </c>
      <c r="L580">
        <v>14</v>
      </c>
      <c r="M580" s="2">
        <v>515</v>
      </c>
    </row>
    <row r="581" spans="1:13" s="73" customFormat="1" ht="12.75">
      <c r="A581" s="11"/>
      <c r="B581" s="225">
        <f>SUM(B577:B580)</f>
        <v>14000</v>
      </c>
      <c r="C581" s="11" t="s">
        <v>32</v>
      </c>
      <c r="D581" s="11"/>
      <c r="E581" s="11"/>
      <c r="F581" s="79"/>
      <c r="G581" s="18"/>
      <c r="H581" s="71">
        <v>0</v>
      </c>
      <c r="I581" s="72">
        <f t="shared" si="46"/>
        <v>27.184466019417474</v>
      </c>
      <c r="M581" s="2">
        <v>515</v>
      </c>
    </row>
    <row r="582" spans="2:13" ht="12.75">
      <c r="B582" s="226"/>
      <c r="D582" s="12"/>
      <c r="H582" s="6">
        <f aca="true" t="shared" si="48" ref="H582:H589">H581-B582</f>
        <v>0</v>
      </c>
      <c r="I582" s="22">
        <f t="shared" si="46"/>
        <v>0</v>
      </c>
      <c r="M582" s="2">
        <v>515</v>
      </c>
    </row>
    <row r="583" spans="2:13" ht="12.75">
      <c r="B583" s="226"/>
      <c r="D583" s="12"/>
      <c r="H583" s="6">
        <f t="shared" si="48"/>
        <v>0</v>
      </c>
      <c r="I583" s="22">
        <f t="shared" si="46"/>
        <v>0</v>
      </c>
      <c r="M583" s="2">
        <v>515</v>
      </c>
    </row>
    <row r="584" spans="2:13" ht="12.75">
      <c r="B584" s="226">
        <v>700</v>
      </c>
      <c r="C584" s="1" t="s">
        <v>155</v>
      </c>
      <c r="D584" s="12" t="s">
        <v>16</v>
      </c>
      <c r="E584" s="1" t="s">
        <v>46</v>
      </c>
      <c r="F584" s="78" t="s">
        <v>254</v>
      </c>
      <c r="G584" s="27" t="s">
        <v>188</v>
      </c>
      <c r="H584" s="6">
        <f t="shared" si="48"/>
        <v>-700</v>
      </c>
      <c r="I584" s="22">
        <f t="shared" si="46"/>
        <v>1.3592233009708738</v>
      </c>
      <c r="K584" s="15" t="s">
        <v>73</v>
      </c>
      <c r="L584">
        <v>14</v>
      </c>
      <c r="M584" s="2">
        <v>515</v>
      </c>
    </row>
    <row r="585" spans="2:13" ht="12.75">
      <c r="B585" s="226">
        <v>1000</v>
      </c>
      <c r="C585" s="1" t="s">
        <v>157</v>
      </c>
      <c r="D585" s="12" t="s">
        <v>16</v>
      </c>
      <c r="E585" s="1" t="s">
        <v>46</v>
      </c>
      <c r="F585" s="78" t="s">
        <v>254</v>
      </c>
      <c r="G585" s="27" t="s">
        <v>188</v>
      </c>
      <c r="H585" s="6">
        <f t="shared" si="48"/>
        <v>-1700</v>
      </c>
      <c r="I585" s="22">
        <f t="shared" si="46"/>
        <v>1.941747572815534</v>
      </c>
      <c r="K585" s="15" t="s">
        <v>73</v>
      </c>
      <c r="L585">
        <v>14</v>
      </c>
      <c r="M585" s="2">
        <v>515</v>
      </c>
    </row>
    <row r="586" spans="2:13" ht="12.75">
      <c r="B586" s="226">
        <v>1000</v>
      </c>
      <c r="C586" s="1" t="s">
        <v>255</v>
      </c>
      <c r="D586" s="12" t="s">
        <v>16</v>
      </c>
      <c r="E586" s="1" t="s">
        <v>46</v>
      </c>
      <c r="F586" s="78" t="s">
        <v>254</v>
      </c>
      <c r="G586" s="27" t="s">
        <v>188</v>
      </c>
      <c r="H586" s="6">
        <f t="shared" si="48"/>
        <v>-2700</v>
      </c>
      <c r="I586" s="22">
        <f t="shared" si="46"/>
        <v>1.941747572815534</v>
      </c>
      <c r="K586" s="15" t="s">
        <v>73</v>
      </c>
      <c r="L586">
        <v>14</v>
      </c>
      <c r="M586" s="2">
        <v>515</v>
      </c>
    </row>
    <row r="587" spans="2:13" ht="12.75">
      <c r="B587" s="226">
        <v>1000</v>
      </c>
      <c r="C587" s="1" t="s">
        <v>226</v>
      </c>
      <c r="D587" s="12" t="s">
        <v>16</v>
      </c>
      <c r="E587" s="1" t="s">
        <v>46</v>
      </c>
      <c r="F587" s="78" t="s">
        <v>254</v>
      </c>
      <c r="G587" s="27" t="s">
        <v>188</v>
      </c>
      <c r="H587" s="6">
        <f t="shared" si="48"/>
        <v>-3700</v>
      </c>
      <c r="I587" s="22">
        <f t="shared" si="46"/>
        <v>1.941747572815534</v>
      </c>
      <c r="K587" s="15" t="s">
        <v>73</v>
      </c>
      <c r="L587">
        <v>14</v>
      </c>
      <c r="M587" s="2">
        <v>515</v>
      </c>
    </row>
    <row r="588" spans="2:13" ht="12.75">
      <c r="B588" s="226">
        <v>1000</v>
      </c>
      <c r="C588" s="1" t="s">
        <v>158</v>
      </c>
      <c r="D588" s="12" t="s">
        <v>16</v>
      </c>
      <c r="E588" s="1" t="s">
        <v>46</v>
      </c>
      <c r="F588" s="78" t="s">
        <v>254</v>
      </c>
      <c r="G588" s="27" t="s">
        <v>211</v>
      </c>
      <c r="H588" s="6">
        <f t="shared" si="48"/>
        <v>-4700</v>
      </c>
      <c r="I588" s="22">
        <f t="shared" si="46"/>
        <v>1.941747572815534</v>
      </c>
      <c r="K588" s="15" t="s">
        <v>73</v>
      </c>
      <c r="L588">
        <v>14</v>
      </c>
      <c r="M588" s="2">
        <v>515</v>
      </c>
    </row>
    <row r="589" spans="2:13" ht="12.75">
      <c r="B589" s="226">
        <v>700</v>
      </c>
      <c r="C589" s="1" t="s">
        <v>85</v>
      </c>
      <c r="D589" s="12" t="s">
        <v>16</v>
      </c>
      <c r="E589" s="1" t="s">
        <v>46</v>
      </c>
      <c r="F589" s="78" t="s">
        <v>254</v>
      </c>
      <c r="G589" s="27" t="s">
        <v>211</v>
      </c>
      <c r="H589" s="6">
        <f t="shared" si="48"/>
        <v>-5400</v>
      </c>
      <c r="I589" s="22">
        <f t="shared" si="46"/>
        <v>1.3592233009708738</v>
      </c>
      <c r="K589" s="15" t="s">
        <v>73</v>
      </c>
      <c r="L589">
        <v>14</v>
      </c>
      <c r="M589" s="2">
        <v>515</v>
      </c>
    </row>
    <row r="590" spans="1:13" s="73" customFormat="1" ht="12.75">
      <c r="A590" s="11"/>
      <c r="B590" s="225">
        <f>SUM(B584:B589)</f>
        <v>5400</v>
      </c>
      <c r="C590" s="11" t="s">
        <v>740</v>
      </c>
      <c r="D590" s="11"/>
      <c r="E590" s="11"/>
      <c r="F590" s="79"/>
      <c r="G590" s="18"/>
      <c r="H590" s="71">
        <v>0</v>
      </c>
      <c r="I590" s="72">
        <f t="shared" si="46"/>
        <v>10.485436893203884</v>
      </c>
      <c r="M590" s="2">
        <v>515</v>
      </c>
    </row>
    <row r="591" spans="2:13" ht="12.75">
      <c r="B591" s="226"/>
      <c r="H591" s="6">
        <f>H590-B591</f>
        <v>0</v>
      </c>
      <c r="I591" s="22">
        <f t="shared" si="46"/>
        <v>0</v>
      </c>
      <c r="M591" s="2">
        <v>515</v>
      </c>
    </row>
    <row r="592" spans="2:13" ht="12.75">
      <c r="B592" s="226"/>
      <c r="H592" s="6">
        <f>H591-B592</f>
        <v>0</v>
      </c>
      <c r="I592" s="22">
        <f t="shared" si="46"/>
        <v>0</v>
      </c>
      <c r="M592" s="2">
        <v>515</v>
      </c>
    </row>
    <row r="593" spans="2:13" ht="12.75">
      <c r="B593" s="224">
        <v>1200</v>
      </c>
      <c r="C593" s="1" t="s">
        <v>35</v>
      </c>
      <c r="D593" s="12" t="s">
        <v>16</v>
      </c>
      <c r="E593" s="1" t="s">
        <v>86</v>
      </c>
      <c r="F593" s="78" t="s">
        <v>254</v>
      </c>
      <c r="G593" s="27" t="s">
        <v>188</v>
      </c>
      <c r="H593" s="6">
        <f>H592-B593</f>
        <v>-1200</v>
      </c>
      <c r="I593" s="22">
        <f t="shared" si="46"/>
        <v>2.3300970873786406</v>
      </c>
      <c r="K593" s="15" t="s">
        <v>73</v>
      </c>
      <c r="L593">
        <v>14</v>
      </c>
      <c r="M593" s="2">
        <v>515</v>
      </c>
    </row>
    <row r="594" spans="2:13" ht="12.75">
      <c r="B594" s="226">
        <v>1300</v>
      </c>
      <c r="C594" s="1" t="s">
        <v>35</v>
      </c>
      <c r="D594" s="12" t="s">
        <v>16</v>
      </c>
      <c r="E594" s="1" t="s">
        <v>86</v>
      </c>
      <c r="F594" s="78" t="s">
        <v>254</v>
      </c>
      <c r="G594" s="27" t="s">
        <v>211</v>
      </c>
      <c r="H594" s="6">
        <f>H593-B594</f>
        <v>-2500</v>
      </c>
      <c r="I594" s="22">
        <f t="shared" si="46"/>
        <v>2.5242718446601944</v>
      </c>
      <c r="K594" s="15" t="s">
        <v>73</v>
      </c>
      <c r="L594">
        <v>14</v>
      </c>
      <c r="M594" s="2">
        <v>515</v>
      </c>
    </row>
    <row r="595" spans="1:13" s="73" customFormat="1" ht="12.75">
      <c r="A595" s="11"/>
      <c r="B595" s="225">
        <f>SUM(B593:B594)</f>
        <v>2500</v>
      </c>
      <c r="C595" s="11"/>
      <c r="D595" s="11"/>
      <c r="E595" s="11" t="s">
        <v>251</v>
      </c>
      <c r="F595" s="79"/>
      <c r="G595" s="18"/>
      <c r="H595" s="71">
        <v>0</v>
      </c>
      <c r="I595" s="72">
        <f t="shared" si="46"/>
        <v>4.854368932038835</v>
      </c>
      <c r="M595" s="2">
        <v>515</v>
      </c>
    </row>
    <row r="596" spans="2:13" ht="12.75">
      <c r="B596" s="226"/>
      <c r="H596" s="6">
        <f>H595-B596</f>
        <v>0</v>
      </c>
      <c r="I596" s="22">
        <f t="shared" si="46"/>
        <v>0</v>
      </c>
      <c r="M596" s="2">
        <v>515</v>
      </c>
    </row>
    <row r="597" spans="2:13" ht="12.75">
      <c r="B597" s="226"/>
      <c r="H597" s="6">
        <f>H596-B597</f>
        <v>0</v>
      </c>
      <c r="I597" s="22">
        <f t="shared" si="46"/>
        <v>0</v>
      </c>
      <c r="M597" s="2">
        <v>515</v>
      </c>
    </row>
    <row r="598" spans="2:13" ht="12.75">
      <c r="B598" s="226">
        <v>5000</v>
      </c>
      <c r="C598" s="1" t="s">
        <v>62</v>
      </c>
      <c r="D598" s="12" t="s">
        <v>16</v>
      </c>
      <c r="E598" s="1" t="s">
        <v>46</v>
      </c>
      <c r="F598" s="78" t="s">
        <v>256</v>
      </c>
      <c r="G598" s="27" t="s">
        <v>188</v>
      </c>
      <c r="H598" s="6">
        <f>H597-B598</f>
        <v>-5000</v>
      </c>
      <c r="I598" s="22">
        <f t="shared" si="46"/>
        <v>9.70873786407767</v>
      </c>
      <c r="K598" s="15" t="s">
        <v>73</v>
      </c>
      <c r="L598">
        <v>14</v>
      </c>
      <c r="M598" s="2">
        <v>515</v>
      </c>
    </row>
    <row r="599" spans="1:13" s="73" customFormat="1" ht="12.75">
      <c r="A599" s="11"/>
      <c r="B599" s="225">
        <f>SUM(B598)</f>
        <v>5000</v>
      </c>
      <c r="C599" s="11" t="s">
        <v>62</v>
      </c>
      <c r="D599" s="11"/>
      <c r="E599" s="11"/>
      <c r="F599" s="79"/>
      <c r="G599" s="18"/>
      <c r="H599" s="71">
        <v>0</v>
      </c>
      <c r="I599" s="72">
        <f t="shared" si="46"/>
        <v>9.70873786407767</v>
      </c>
      <c r="M599" s="2">
        <v>515</v>
      </c>
    </row>
    <row r="600" spans="2:13" ht="12.75">
      <c r="B600" s="226"/>
      <c r="H600" s="6">
        <f>H599-B600</f>
        <v>0</v>
      </c>
      <c r="I600" s="22">
        <f t="shared" si="46"/>
        <v>0</v>
      </c>
      <c r="M600" s="2">
        <v>515</v>
      </c>
    </row>
    <row r="601" spans="2:13" ht="12.75">
      <c r="B601" s="226"/>
      <c r="H601" s="6">
        <f>H600-B601</f>
        <v>0</v>
      </c>
      <c r="I601" s="22">
        <f t="shared" si="46"/>
        <v>0</v>
      </c>
      <c r="M601" s="2">
        <v>515</v>
      </c>
    </row>
    <row r="602" spans="2:13" ht="12.75">
      <c r="B602" s="226">
        <v>2000</v>
      </c>
      <c r="C602" s="1" t="s">
        <v>66</v>
      </c>
      <c r="D602" s="12" t="s">
        <v>16</v>
      </c>
      <c r="E602" s="1" t="s">
        <v>46</v>
      </c>
      <c r="F602" s="78" t="s">
        <v>254</v>
      </c>
      <c r="G602" s="27" t="s">
        <v>188</v>
      </c>
      <c r="H602" s="6">
        <f>H601-B602</f>
        <v>-2000</v>
      </c>
      <c r="I602" s="22">
        <f t="shared" si="46"/>
        <v>3.883495145631068</v>
      </c>
      <c r="K602" s="15" t="s">
        <v>73</v>
      </c>
      <c r="L602">
        <v>14</v>
      </c>
      <c r="M602" s="2">
        <v>515</v>
      </c>
    </row>
    <row r="603" spans="2:13" ht="12.75">
      <c r="B603" s="226">
        <v>2000</v>
      </c>
      <c r="C603" s="1" t="s">
        <v>66</v>
      </c>
      <c r="D603" s="12" t="s">
        <v>16</v>
      </c>
      <c r="E603" s="1" t="s">
        <v>46</v>
      </c>
      <c r="F603" s="78" t="s">
        <v>254</v>
      </c>
      <c r="G603" s="27" t="s">
        <v>211</v>
      </c>
      <c r="H603" s="6">
        <f>H602-B603</f>
        <v>-4000</v>
      </c>
      <c r="I603" s="22">
        <f t="shared" si="46"/>
        <v>3.883495145631068</v>
      </c>
      <c r="K603" s="15" t="s">
        <v>73</v>
      </c>
      <c r="L603">
        <v>14</v>
      </c>
      <c r="M603" s="2">
        <v>515</v>
      </c>
    </row>
    <row r="604" spans="1:13" s="73" customFormat="1" ht="12.75">
      <c r="A604" s="11"/>
      <c r="B604" s="225">
        <f>SUM(B602:B603)</f>
        <v>4000</v>
      </c>
      <c r="C604" s="11" t="s">
        <v>66</v>
      </c>
      <c r="D604" s="11"/>
      <c r="E604" s="11"/>
      <c r="F604" s="79"/>
      <c r="G604" s="18"/>
      <c r="H604" s="71">
        <v>0</v>
      </c>
      <c r="I604" s="72">
        <f t="shared" si="46"/>
        <v>7.766990291262136</v>
      </c>
      <c r="M604" s="2">
        <v>515</v>
      </c>
    </row>
    <row r="605" spans="2:13" ht="12.75">
      <c r="B605" s="226"/>
      <c r="H605" s="6">
        <f>H604-B605</f>
        <v>0</v>
      </c>
      <c r="I605" s="22">
        <f t="shared" si="46"/>
        <v>0</v>
      </c>
      <c r="M605" s="2">
        <v>515</v>
      </c>
    </row>
    <row r="606" spans="2:13" ht="12.75">
      <c r="B606" s="226"/>
      <c r="H606" s="6">
        <f>H605-B606</f>
        <v>0</v>
      </c>
      <c r="I606" s="22">
        <f t="shared" si="46"/>
        <v>0</v>
      </c>
      <c r="M606" s="2">
        <v>515</v>
      </c>
    </row>
    <row r="607" spans="2:13" ht="12.75">
      <c r="B607" s="226">
        <v>1000</v>
      </c>
      <c r="C607" s="1" t="s">
        <v>67</v>
      </c>
      <c r="D607" s="12" t="s">
        <v>16</v>
      </c>
      <c r="E607" s="1" t="s">
        <v>68</v>
      </c>
      <c r="F607" s="78" t="s">
        <v>254</v>
      </c>
      <c r="G607" s="27" t="s">
        <v>188</v>
      </c>
      <c r="H607" s="6">
        <f>H606-B607</f>
        <v>-1000</v>
      </c>
      <c r="I607" s="22">
        <f t="shared" si="46"/>
        <v>1.941747572815534</v>
      </c>
      <c r="K607" s="15" t="s">
        <v>73</v>
      </c>
      <c r="L607">
        <v>14</v>
      </c>
      <c r="M607" s="2">
        <v>515</v>
      </c>
    </row>
    <row r="608" spans="1:13" s="73" customFormat="1" ht="12.75">
      <c r="A608" s="11"/>
      <c r="B608" s="225">
        <f>SUM(B607)</f>
        <v>1000</v>
      </c>
      <c r="C608" s="11"/>
      <c r="D608" s="11"/>
      <c r="E608" s="11" t="s">
        <v>68</v>
      </c>
      <c r="F608" s="79"/>
      <c r="G608" s="18"/>
      <c r="H608" s="71">
        <v>0</v>
      </c>
      <c r="I608" s="72">
        <f aca="true" t="shared" si="49" ref="I608:I671">+B608/M608</f>
        <v>1.941747572815534</v>
      </c>
      <c r="M608" s="2">
        <v>515</v>
      </c>
    </row>
    <row r="609" spans="2:13" ht="12.75">
      <c r="B609" s="226"/>
      <c r="H609" s="6">
        <f>H608-B609</f>
        <v>0</v>
      </c>
      <c r="I609" s="22">
        <f t="shared" si="49"/>
        <v>0</v>
      </c>
      <c r="M609" s="2">
        <v>515</v>
      </c>
    </row>
    <row r="610" spans="2:13" ht="12.75">
      <c r="B610" s="226"/>
      <c r="H610" s="6">
        <f>H609-B610</f>
        <v>0</v>
      </c>
      <c r="I610" s="22">
        <f t="shared" si="49"/>
        <v>0</v>
      </c>
      <c r="M610" s="2">
        <v>515</v>
      </c>
    </row>
    <row r="611" spans="2:13" ht="12.75">
      <c r="B611" s="226"/>
      <c r="H611" s="6">
        <f>H610-B611</f>
        <v>0</v>
      </c>
      <c r="I611" s="22">
        <f t="shared" si="49"/>
        <v>0</v>
      </c>
      <c r="M611" s="2">
        <v>515</v>
      </c>
    </row>
    <row r="612" spans="2:13" ht="12.75">
      <c r="B612" s="226"/>
      <c r="H612" s="6">
        <f>H611-B612</f>
        <v>0</v>
      </c>
      <c r="I612" s="22">
        <f t="shared" si="49"/>
        <v>0</v>
      </c>
      <c r="M612" s="2">
        <v>515</v>
      </c>
    </row>
    <row r="613" spans="1:13" s="73" customFormat="1" ht="12.75">
      <c r="A613" s="11"/>
      <c r="B613" s="225">
        <f>+B617+B622+B626+B630+B638+B634</f>
        <v>12700</v>
      </c>
      <c r="C613" s="68" t="s">
        <v>257</v>
      </c>
      <c r="D613" s="69" t="s">
        <v>786</v>
      </c>
      <c r="E613" s="68" t="s">
        <v>152</v>
      </c>
      <c r="F613" s="120" t="s">
        <v>258</v>
      </c>
      <c r="G613" s="70" t="s">
        <v>161</v>
      </c>
      <c r="H613" s="71"/>
      <c r="I613" s="72">
        <f>+B613/M613</f>
        <v>24.660194174757283</v>
      </c>
      <c r="J613" s="72"/>
      <c r="K613" s="72"/>
      <c r="M613" s="2">
        <v>515</v>
      </c>
    </row>
    <row r="614" spans="2:13" ht="12.75">
      <c r="B614" s="226"/>
      <c r="H614" s="6">
        <f>H613-B614</f>
        <v>0</v>
      </c>
      <c r="I614" s="22">
        <f>+B614/M614</f>
        <v>0</v>
      </c>
      <c r="M614" s="2">
        <v>515</v>
      </c>
    </row>
    <row r="615" spans="2:13" ht="12.75">
      <c r="B615" s="226">
        <v>3000</v>
      </c>
      <c r="C615" s="32" t="s">
        <v>32</v>
      </c>
      <c r="D615" s="1" t="s">
        <v>16</v>
      </c>
      <c r="E615" s="1" t="s">
        <v>73</v>
      </c>
      <c r="F615" s="78" t="s">
        <v>856</v>
      </c>
      <c r="G615" s="27" t="s">
        <v>189</v>
      </c>
      <c r="H615" s="6">
        <f>H614-B615</f>
        <v>-3000</v>
      </c>
      <c r="I615" s="22">
        <f>+B615/M615</f>
        <v>5.825242718446602</v>
      </c>
      <c r="K615" t="s">
        <v>32</v>
      </c>
      <c r="L615">
        <v>15</v>
      </c>
      <c r="M615" s="2">
        <v>515</v>
      </c>
    </row>
    <row r="616" spans="2:13" ht="12.75">
      <c r="B616" s="226">
        <v>3000</v>
      </c>
      <c r="C616" s="32" t="s">
        <v>32</v>
      </c>
      <c r="D616" s="1" t="s">
        <v>16</v>
      </c>
      <c r="E616" s="1" t="s">
        <v>73</v>
      </c>
      <c r="F616" s="78" t="s">
        <v>857</v>
      </c>
      <c r="G616" s="27" t="s">
        <v>259</v>
      </c>
      <c r="H616" s="6">
        <f>H615-B616</f>
        <v>-6000</v>
      </c>
      <c r="I616" s="22">
        <f>+B616/M616</f>
        <v>5.825242718446602</v>
      </c>
      <c r="K616" t="s">
        <v>32</v>
      </c>
      <c r="L616">
        <v>15</v>
      </c>
      <c r="M616" s="2">
        <v>515</v>
      </c>
    </row>
    <row r="617" spans="1:13" s="73" customFormat="1" ht="12.75">
      <c r="A617" s="11"/>
      <c r="B617" s="225">
        <f>SUM(B615:B616)</f>
        <v>6000</v>
      </c>
      <c r="C617" s="11" t="s">
        <v>32</v>
      </c>
      <c r="D617" s="11"/>
      <c r="E617" s="11"/>
      <c r="F617" s="79"/>
      <c r="G617" s="18"/>
      <c r="H617" s="71">
        <v>0</v>
      </c>
      <c r="I617" s="72">
        <f t="shared" si="49"/>
        <v>11.650485436893204</v>
      </c>
      <c r="M617" s="2">
        <v>515</v>
      </c>
    </row>
    <row r="618" spans="2:13" ht="12.75">
      <c r="B618" s="227"/>
      <c r="H618" s="6">
        <f>H617-B618</f>
        <v>0</v>
      </c>
      <c r="I618" s="22">
        <f t="shared" si="49"/>
        <v>0</v>
      </c>
      <c r="M618" s="2">
        <v>515</v>
      </c>
    </row>
    <row r="619" spans="2:13" ht="12.75">
      <c r="B619" s="226"/>
      <c r="C619" s="3"/>
      <c r="H619" s="6">
        <f>H618-B619</f>
        <v>0</v>
      </c>
      <c r="I619" s="22">
        <f t="shared" si="49"/>
        <v>0</v>
      </c>
      <c r="M619" s="2">
        <v>515</v>
      </c>
    </row>
    <row r="620" spans="1:13" ht="12.75">
      <c r="A620" s="40"/>
      <c r="B620" s="224">
        <v>700</v>
      </c>
      <c r="C620" s="32" t="s">
        <v>155</v>
      </c>
      <c r="D620" s="12" t="s">
        <v>16</v>
      </c>
      <c r="E620" s="33" t="s">
        <v>46</v>
      </c>
      <c r="F620" s="78" t="s">
        <v>260</v>
      </c>
      <c r="G620" s="34" t="s">
        <v>233</v>
      </c>
      <c r="H620" s="6">
        <f>H619-B620</f>
        <v>-700</v>
      </c>
      <c r="I620" s="22">
        <f t="shared" si="49"/>
        <v>1.3592233009708738</v>
      </c>
      <c r="J620" s="41"/>
      <c r="K620" s="15" t="s">
        <v>73</v>
      </c>
      <c r="L620" s="77">
        <v>15</v>
      </c>
      <c r="M620" s="2">
        <v>515</v>
      </c>
    </row>
    <row r="621" spans="2:13" ht="12.75">
      <c r="B621" s="226">
        <v>700</v>
      </c>
      <c r="C621" s="1" t="s">
        <v>85</v>
      </c>
      <c r="D621" s="12" t="s">
        <v>16</v>
      </c>
      <c r="E621" s="1" t="s">
        <v>46</v>
      </c>
      <c r="F621" s="78" t="s">
        <v>260</v>
      </c>
      <c r="G621" s="27" t="s">
        <v>233</v>
      </c>
      <c r="H621" s="6">
        <f>H620-B621</f>
        <v>-1400</v>
      </c>
      <c r="I621" s="22">
        <f t="shared" si="49"/>
        <v>1.3592233009708738</v>
      </c>
      <c r="K621" s="15" t="s">
        <v>73</v>
      </c>
      <c r="L621" s="77">
        <v>15</v>
      </c>
      <c r="M621" s="2">
        <v>515</v>
      </c>
    </row>
    <row r="622" spans="1:13" s="73" customFormat="1" ht="12.75">
      <c r="A622" s="11"/>
      <c r="B622" s="225">
        <f>SUM(B620:B621)</f>
        <v>1400</v>
      </c>
      <c r="C622" s="75" t="s">
        <v>740</v>
      </c>
      <c r="D622" s="11"/>
      <c r="E622" s="75"/>
      <c r="F622" s="79"/>
      <c r="G622" s="76"/>
      <c r="H622" s="71">
        <v>0</v>
      </c>
      <c r="I622" s="72">
        <f t="shared" si="49"/>
        <v>2.7184466019417477</v>
      </c>
      <c r="M622" s="2">
        <v>515</v>
      </c>
    </row>
    <row r="623" spans="2:13" ht="12.75">
      <c r="B623" s="224"/>
      <c r="C623" s="12"/>
      <c r="D623" s="12"/>
      <c r="E623" s="33"/>
      <c r="G623" s="34"/>
      <c r="H623" s="6">
        <f>H622-B623</f>
        <v>0</v>
      </c>
      <c r="I623" s="22">
        <f t="shared" si="49"/>
        <v>0</v>
      </c>
      <c r="M623" s="2">
        <v>515</v>
      </c>
    </row>
    <row r="624" spans="2:13" ht="12.75">
      <c r="B624" s="224"/>
      <c r="C624" s="12"/>
      <c r="D624" s="12"/>
      <c r="E624" s="12"/>
      <c r="G624" s="29"/>
      <c r="H624" s="6">
        <f>H623-B624</f>
        <v>0</v>
      </c>
      <c r="I624" s="22">
        <f t="shared" si="49"/>
        <v>0</v>
      </c>
      <c r="M624" s="2">
        <v>515</v>
      </c>
    </row>
    <row r="625" spans="1:13" s="15" customFormat="1" ht="12.75">
      <c r="A625" s="1"/>
      <c r="B625" s="226">
        <v>1300</v>
      </c>
      <c r="C625" s="1" t="s">
        <v>35</v>
      </c>
      <c r="D625" s="12" t="s">
        <v>16</v>
      </c>
      <c r="E625" s="1" t="s">
        <v>86</v>
      </c>
      <c r="F625" s="78" t="s">
        <v>260</v>
      </c>
      <c r="G625" s="27" t="s">
        <v>233</v>
      </c>
      <c r="H625" s="6">
        <f>H624-B625</f>
        <v>-1300</v>
      </c>
      <c r="I625" s="22">
        <f t="shared" si="49"/>
        <v>2.5242718446601944</v>
      </c>
      <c r="J625"/>
      <c r="K625" s="15" t="s">
        <v>73</v>
      </c>
      <c r="L625" s="77">
        <v>15</v>
      </c>
      <c r="M625" s="2">
        <v>515</v>
      </c>
    </row>
    <row r="626" spans="1:13" s="73" customFormat="1" ht="12.75">
      <c r="A626" s="11"/>
      <c r="B626" s="225">
        <f>SUM(B625)</f>
        <v>1300</v>
      </c>
      <c r="C626" s="11"/>
      <c r="D626" s="11"/>
      <c r="E626" s="11" t="s">
        <v>86</v>
      </c>
      <c r="F626" s="79"/>
      <c r="G626" s="18"/>
      <c r="H626" s="71">
        <v>0</v>
      </c>
      <c r="I626" s="72">
        <f t="shared" si="49"/>
        <v>2.5242718446601944</v>
      </c>
      <c r="M626" s="2">
        <v>515</v>
      </c>
    </row>
    <row r="627" spans="2:13" ht="12.75">
      <c r="B627" s="226"/>
      <c r="D627" s="12"/>
      <c r="H627" s="6">
        <f>H626-B627</f>
        <v>0</v>
      </c>
      <c r="I627" s="22">
        <f t="shared" si="49"/>
        <v>0</v>
      </c>
      <c r="M627" s="2">
        <v>515</v>
      </c>
    </row>
    <row r="628" spans="2:13" ht="12.75">
      <c r="B628" s="226"/>
      <c r="D628" s="12"/>
      <c r="H628" s="6">
        <f>H627-B628</f>
        <v>0</v>
      </c>
      <c r="I628" s="22">
        <f t="shared" si="49"/>
        <v>0</v>
      </c>
      <c r="M628" s="2">
        <v>515</v>
      </c>
    </row>
    <row r="629" spans="2:14" ht="12.75">
      <c r="B629" s="226">
        <v>2000</v>
      </c>
      <c r="C629" s="1" t="s">
        <v>66</v>
      </c>
      <c r="D629" s="12" t="s">
        <v>16</v>
      </c>
      <c r="E629" s="1" t="s">
        <v>46</v>
      </c>
      <c r="F629" s="78" t="s">
        <v>260</v>
      </c>
      <c r="G629" s="27" t="s">
        <v>233</v>
      </c>
      <c r="H629" s="6">
        <f>H628-B629</f>
        <v>-2000</v>
      </c>
      <c r="I629" s="22">
        <f t="shared" si="49"/>
        <v>3.883495145631068</v>
      </c>
      <c r="K629" s="15" t="s">
        <v>73</v>
      </c>
      <c r="L629" s="77">
        <v>15</v>
      </c>
      <c r="M629" s="2">
        <v>515</v>
      </c>
      <c r="N629" s="37"/>
    </row>
    <row r="630" spans="1:13" s="73" customFormat="1" ht="12.75">
      <c r="A630" s="11"/>
      <c r="B630" s="225">
        <f>SUM(B629)</f>
        <v>2000</v>
      </c>
      <c r="C630" s="11" t="s">
        <v>66</v>
      </c>
      <c r="D630" s="11"/>
      <c r="E630" s="11"/>
      <c r="F630" s="79"/>
      <c r="G630" s="18"/>
      <c r="H630" s="71">
        <v>0</v>
      </c>
      <c r="I630" s="72">
        <f t="shared" si="49"/>
        <v>3.883495145631068</v>
      </c>
      <c r="M630" s="2">
        <v>515</v>
      </c>
    </row>
    <row r="631" spans="1:13" s="15" customFormat="1" ht="12.75">
      <c r="A631" s="12"/>
      <c r="B631" s="224"/>
      <c r="C631" s="12"/>
      <c r="D631" s="12"/>
      <c r="E631" s="12"/>
      <c r="F631" s="112"/>
      <c r="G631" s="29"/>
      <c r="H631" s="6">
        <f>H630-B631</f>
        <v>0</v>
      </c>
      <c r="I631" s="22">
        <f t="shared" si="49"/>
        <v>0</v>
      </c>
      <c r="M631" s="2">
        <v>515</v>
      </c>
    </row>
    <row r="632" spans="2:13" ht="12.75">
      <c r="B632" s="226"/>
      <c r="D632" s="12"/>
      <c r="H632" s="6">
        <f>H631-B632</f>
        <v>0</v>
      </c>
      <c r="I632" s="22">
        <f t="shared" si="49"/>
        <v>0</v>
      </c>
      <c r="M632" s="2">
        <v>515</v>
      </c>
    </row>
    <row r="633" spans="2:13" ht="12.75">
      <c r="B633" s="226">
        <v>1000</v>
      </c>
      <c r="C633" s="1" t="s">
        <v>67</v>
      </c>
      <c r="D633" s="12" t="s">
        <v>16</v>
      </c>
      <c r="E633" s="1" t="s">
        <v>68</v>
      </c>
      <c r="F633" s="78" t="s">
        <v>260</v>
      </c>
      <c r="G633" s="27" t="s">
        <v>233</v>
      </c>
      <c r="H633" s="6">
        <f>H632-B633</f>
        <v>-1000</v>
      </c>
      <c r="I633" s="22">
        <f t="shared" si="49"/>
        <v>1.941747572815534</v>
      </c>
      <c r="K633" s="15" t="s">
        <v>73</v>
      </c>
      <c r="L633" s="77">
        <v>15</v>
      </c>
      <c r="M633" s="2">
        <v>515</v>
      </c>
    </row>
    <row r="634" spans="1:13" s="73" customFormat="1" ht="12.75">
      <c r="A634" s="11"/>
      <c r="B634" s="225">
        <f>SUM(B633)</f>
        <v>1000</v>
      </c>
      <c r="C634" s="11"/>
      <c r="D634" s="11"/>
      <c r="E634" s="11" t="s">
        <v>68</v>
      </c>
      <c r="F634" s="79"/>
      <c r="G634" s="18"/>
      <c r="H634" s="71"/>
      <c r="I634" s="72"/>
      <c r="L634" s="80"/>
      <c r="M634" s="2">
        <v>515</v>
      </c>
    </row>
    <row r="635" spans="2:13" ht="12.75">
      <c r="B635" s="226"/>
      <c r="D635" s="12"/>
      <c r="H635" s="6">
        <f>H634-B635</f>
        <v>0</v>
      </c>
      <c r="I635" s="22">
        <f>+B635/M635</f>
        <v>0</v>
      </c>
      <c r="K635" s="15"/>
      <c r="L635" s="77"/>
      <c r="M635" s="2">
        <v>515</v>
      </c>
    </row>
    <row r="636" spans="2:13" ht="12.75">
      <c r="B636" s="226"/>
      <c r="D636" s="12"/>
      <c r="H636" s="6">
        <f>H635-B636</f>
        <v>0</v>
      </c>
      <c r="I636" s="22">
        <f>+B636/M636</f>
        <v>0</v>
      </c>
      <c r="M636" s="2">
        <v>515</v>
      </c>
    </row>
    <row r="637" spans="1:13" ht="12.75">
      <c r="A637" s="12"/>
      <c r="B637" s="224">
        <v>1000</v>
      </c>
      <c r="C637" s="12" t="s">
        <v>261</v>
      </c>
      <c r="D637" s="12" t="s">
        <v>16</v>
      </c>
      <c r="E637" s="12" t="s">
        <v>262</v>
      </c>
      <c r="F637" s="112" t="s">
        <v>260</v>
      </c>
      <c r="G637" s="29" t="s">
        <v>233</v>
      </c>
      <c r="H637" s="6">
        <f>H636-B637</f>
        <v>-1000</v>
      </c>
      <c r="I637" s="22">
        <f>+B637/M637</f>
        <v>1.941747572815534</v>
      </c>
      <c r="J637" s="15"/>
      <c r="K637" s="15" t="s">
        <v>73</v>
      </c>
      <c r="L637" s="15">
        <v>15</v>
      </c>
      <c r="M637" s="2">
        <v>515</v>
      </c>
    </row>
    <row r="638" spans="1:13" s="73" customFormat="1" ht="12.75">
      <c r="A638" s="11"/>
      <c r="B638" s="225">
        <f>SUM(B637)</f>
        <v>1000</v>
      </c>
      <c r="C638" s="11"/>
      <c r="D638" s="11"/>
      <c r="E638" s="11" t="s">
        <v>262</v>
      </c>
      <c r="F638" s="79"/>
      <c r="G638" s="18"/>
      <c r="H638" s="71">
        <v>0</v>
      </c>
      <c r="I638" s="72">
        <f t="shared" si="49"/>
        <v>1.941747572815534</v>
      </c>
      <c r="M638" s="2">
        <v>515</v>
      </c>
    </row>
    <row r="639" spans="2:13" ht="12.75">
      <c r="B639" s="226"/>
      <c r="D639" s="12"/>
      <c r="H639" s="6">
        <f>H638-B639</f>
        <v>0</v>
      </c>
      <c r="I639" s="22">
        <f t="shared" si="49"/>
        <v>0</v>
      </c>
      <c r="M639" s="2">
        <v>515</v>
      </c>
    </row>
    <row r="640" spans="2:13" ht="12.75">
      <c r="B640" s="226"/>
      <c r="D640" s="12"/>
      <c r="H640" s="6">
        <f>H639-B640</f>
        <v>0</v>
      </c>
      <c r="I640" s="22">
        <f t="shared" si="49"/>
        <v>0</v>
      </c>
      <c r="M640" s="2">
        <v>515</v>
      </c>
    </row>
    <row r="641" spans="2:13" ht="12.75">
      <c r="B641" s="226"/>
      <c r="D641" s="12"/>
      <c r="H641" s="6">
        <f>H640-B641</f>
        <v>0</v>
      </c>
      <c r="I641" s="22">
        <f t="shared" si="49"/>
        <v>0</v>
      </c>
      <c r="M641" s="2">
        <v>515</v>
      </c>
    </row>
    <row r="642" spans="2:13" ht="12.75">
      <c r="B642" s="226"/>
      <c r="D642" s="12"/>
      <c r="H642" s="6">
        <f>H641-B642</f>
        <v>0</v>
      </c>
      <c r="I642" s="22">
        <f t="shared" si="49"/>
        <v>0</v>
      </c>
      <c r="M642" s="2">
        <v>515</v>
      </c>
    </row>
    <row r="643" spans="1:13" s="73" customFormat="1" ht="12.75">
      <c r="A643" s="11"/>
      <c r="B643" s="225">
        <f>+B649+B658+B664+B669+B675+B680</f>
        <v>36700</v>
      </c>
      <c r="C643" s="68" t="s">
        <v>263</v>
      </c>
      <c r="D643" s="69" t="s">
        <v>264</v>
      </c>
      <c r="E643" s="68" t="s">
        <v>29</v>
      </c>
      <c r="F643" s="120" t="s">
        <v>265</v>
      </c>
      <c r="G643" s="70" t="s">
        <v>72</v>
      </c>
      <c r="H643" s="71"/>
      <c r="I643" s="72">
        <f t="shared" si="49"/>
        <v>71.2621359223301</v>
      </c>
      <c r="J643" s="72"/>
      <c r="K643" s="72"/>
      <c r="M643" s="2">
        <v>515</v>
      </c>
    </row>
    <row r="644" spans="2:13" ht="12.75">
      <c r="B644" s="226"/>
      <c r="D644" s="12"/>
      <c r="H644" s="6">
        <f>H643-B644</f>
        <v>0</v>
      </c>
      <c r="I644" s="22">
        <f t="shared" si="49"/>
        <v>0</v>
      </c>
      <c r="M644" s="2">
        <v>515</v>
      </c>
    </row>
    <row r="645" spans="2:13" ht="12.75">
      <c r="B645" s="226">
        <v>2500</v>
      </c>
      <c r="C645" s="32" t="s">
        <v>32</v>
      </c>
      <c r="D645" s="1" t="s">
        <v>16</v>
      </c>
      <c r="E645" s="1" t="s">
        <v>33</v>
      </c>
      <c r="F645" s="78" t="s">
        <v>858</v>
      </c>
      <c r="G645" s="27" t="s">
        <v>233</v>
      </c>
      <c r="H645" s="6">
        <f>H644-B645</f>
        <v>-2500</v>
      </c>
      <c r="I645" s="22">
        <f t="shared" si="49"/>
        <v>4.854368932038835</v>
      </c>
      <c r="K645" t="s">
        <v>32</v>
      </c>
      <c r="L645">
        <v>16</v>
      </c>
      <c r="M645" s="2">
        <v>515</v>
      </c>
    </row>
    <row r="646" spans="2:13" ht="12.75">
      <c r="B646" s="226">
        <v>2500</v>
      </c>
      <c r="C646" s="32" t="s">
        <v>32</v>
      </c>
      <c r="D646" s="1" t="s">
        <v>16</v>
      </c>
      <c r="E646" s="1" t="s">
        <v>33</v>
      </c>
      <c r="F646" s="78" t="s">
        <v>859</v>
      </c>
      <c r="G646" s="27" t="s">
        <v>234</v>
      </c>
      <c r="H646" s="6">
        <f>H645-B646</f>
        <v>-5000</v>
      </c>
      <c r="I646" s="22">
        <f t="shared" si="49"/>
        <v>4.854368932038835</v>
      </c>
      <c r="K646" t="s">
        <v>32</v>
      </c>
      <c r="L646">
        <v>16</v>
      </c>
      <c r="M646" s="2">
        <v>515</v>
      </c>
    </row>
    <row r="647" spans="2:13" ht="12.75">
      <c r="B647" s="226">
        <v>2500</v>
      </c>
      <c r="C647" s="32" t="s">
        <v>32</v>
      </c>
      <c r="D647" s="1" t="s">
        <v>16</v>
      </c>
      <c r="E647" s="1" t="s">
        <v>33</v>
      </c>
      <c r="F647" s="78" t="s">
        <v>860</v>
      </c>
      <c r="G647" s="27" t="s">
        <v>266</v>
      </c>
      <c r="H647" s="6">
        <f>H646-B647</f>
        <v>-7500</v>
      </c>
      <c r="I647" s="22">
        <f t="shared" si="49"/>
        <v>4.854368932038835</v>
      </c>
      <c r="K647" t="s">
        <v>32</v>
      </c>
      <c r="L647">
        <v>16</v>
      </c>
      <c r="M647" s="2">
        <v>515</v>
      </c>
    </row>
    <row r="648" spans="2:13" ht="12.75">
      <c r="B648" s="226">
        <v>2500</v>
      </c>
      <c r="C648" s="32" t="s">
        <v>32</v>
      </c>
      <c r="D648" s="1" t="s">
        <v>16</v>
      </c>
      <c r="E648" s="1" t="s">
        <v>33</v>
      </c>
      <c r="F648" s="78" t="s">
        <v>861</v>
      </c>
      <c r="G648" s="27" t="s">
        <v>267</v>
      </c>
      <c r="H648" s="6">
        <f>H647-B648</f>
        <v>-10000</v>
      </c>
      <c r="I648" s="22">
        <f t="shared" si="49"/>
        <v>4.854368932038835</v>
      </c>
      <c r="K648" t="s">
        <v>32</v>
      </c>
      <c r="L648">
        <v>16</v>
      </c>
      <c r="M648" s="2">
        <v>515</v>
      </c>
    </row>
    <row r="649" spans="1:13" s="73" customFormat="1" ht="12.75">
      <c r="A649" s="11"/>
      <c r="B649" s="225">
        <f>SUM(B645:B648)</f>
        <v>10000</v>
      </c>
      <c r="C649" s="11" t="s">
        <v>32</v>
      </c>
      <c r="D649" s="11"/>
      <c r="E649" s="11"/>
      <c r="F649" s="79"/>
      <c r="G649" s="18"/>
      <c r="H649" s="71">
        <v>0</v>
      </c>
      <c r="I649" s="72">
        <f t="shared" si="49"/>
        <v>19.41747572815534</v>
      </c>
      <c r="M649" s="2">
        <v>515</v>
      </c>
    </row>
    <row r="650" spans="2:13" ht="12.75">
      <c r="B650" s="226"/>
      <c r="D650" s="12"/>
      <c r="H650" s="6">
        <f aca="true" t="shared" si="50" ref="H650:H657">H649-B650</f>
        <v>0</v>
      </c>
      <c r="I650" s="22">
        <f t="shared" si="49"/>
        <v>0</v>
      </c>
      <c r="M650" s="2">
        <v>515</v>
      </c>
    </row>
    <row r="651" spans="2:13" ht="12.75">
      <c r="B651" s="226"/>
      <c r="D651" s="12"/>
      <c r="H651" s="6">
        <f t="shared" si="50"/>
        <v>0</v>
      </c>
      <c r="I651" s="22">
        <f t="shared" si="49"/>
        <v>0</v>
      </c>
      <c r="M651" s="2">
        <v>515</v>
      </c>
    </row>
    <row r="652" spans="1:13" ht="12.75">
      <c r="A652" s="12"/>
      <c r="B652" s="224">
        <v>1800</v>
      </c>
      <c r="C652" s="12" t="s">
        <v>268</v>
      </c>
      <c r="D652" s="12" t="s">
        <v>16</v>
      </c>
      <c r="E652" s="12" t="s">
        <v>46</v>
      </c>
      <c r="F652" s="112" t="s">
        <v>269</v>
      </c>
      <c r="G652" s="29" t="s">
        <v>234</v>
      </c>
      <c r="H652" s="6">
        <f t="shared" si="50"/>
        <v>-1800</v>
      </c>
      <c r="I652" s="22">
        <f t="shared" si="49"/>
        <v>3.495145631067961</v>
      </c>
      <c r="J652" s="15"/>
      <c r="K652" s="15" t="s">
        <v>33</v>
      </c>
      <c r="L652" s="15">
        <v>16</v>
      </c>
      <c r="M652" s="2">
        <v>515</v>
      </c>
    </row>
    <row r="653" spans="2:13" ht="12.75">
      <c r="B653" s="226">
        <v>500</v>
      </c>
      <c r="C653" s="1" t="s">
        <v>270</v>
      </c>
      <c r="D653" s="12" t="s">
        <v>16</v>
      </c>
      <c r="E653" s="1" t="s">
        <v>46</v>
      </c>
      <c r="F653" s="78" t="s">
        <v>271</v>
      </c>
      <c r="G653" s="27" t="s">
        <v>234</v>
      </c>
      <c r="H653" s="6">
        <f t="shared" si="50"/>
        <v>-2300</v>
      </c>
      <c r="I653" s="22">
        <f t="shared" si="49"/>
        <v>0.970873786407767</v>
      </c>
      <c r="K653" t="s">
        <v>33</v>
      </c>
      <c r="L653" s="15">
        <v>16</v>
      </c>
      <c r="M653" s="2">
        <v>515</v>
      </c>
    </row>
    <row r="654" spans="2:13" ht="12.75">
      <c r="B654" s="226">
        <v>500</v>
      </c>
      <c r="C654" s="1" t="s">
        <v>272</v>
      </c>
      <c r="D654" s="12" t="s">
        <v>16</v>
      </c>
      <c r="E654" s="1" t="s">
        <v>46</v>
      </c>
      <c r="F654" s="78" t="s">
        <v>271</v>
      </c>
      <c r="G654" s="27" t="s">
        <v>234</v>
      </c>
      <c r="H654" s="6">
        <f t="shared" si="50"/>
        <v>-2800</v>
      </c>
      <c r="I654" s="22">
        <f t="shared" si="49"/>
        <v>0.970873786407767</v>
      </c>
      <c r="K654" t="s">
        <v>33</v>
      </c>
      <c r="L654" s="15">
        <v>16</v>
      </c>
      <c r="M654" s="2">
        <v>515</v>
      </c>
    </row>
    <row r="655" spans="2:13" ht="12.75">
      <c r="B655" s="226">
        <v>800</v>
      </c>
      <c r="C655" s="1" t="s">
        <v>273</v>
      </c>
      <c r="D655" s="12" t="s">
        <v>16</v>
      </c>
      <c r="E655" s="1" t="s">
        <v>46</v>
      </c>
      <c r="F655" s="78" t="s">
        <v>271</v>
      </c>
      <c r="G655" s="27" t="s">
        <v>267</v>
      </c>
      <c r="H655" s="6">
        <f t="shared" si="50"/>
        <v>-3600</v>
      </c>
      <c r="I655" s="22">
        <f t="shared" si="49"/>
        <v>1.5533980582524272</v>
      </c>
      <c r="K655" t="s">
        <v>33</v>
      </c>
      <c r="L655" s="15">
        <v>16</v>
      </c>
      <c r="M655" s="2">
        <v>515</v>
      </c>
    </row>
    <row r="656" spans="2:13" ht="12.75">
      <c r="B656" s="226">
        <v>800</v>
      </c>
      <c r="C656" s="1" t="s">
        <v>274</v>
      </c>
      <c r="D656" s="12" t="s">
        <v>16</v>
      </c>
      <c r="E656" s="1" t="s">
        <v>46</v>
      </c>
      <c r="F656" s="78" t="s">
        <v>271</v>
      </c>
      <c r="G656" s="27" t="s">
        <v>267</v>
      </c>
      <c r="H656" s="6">
        <f t="shared" si="50"/>
        <v>-4400</v>
      </c>
      <c r="I656" s="22">
        <f t="shared" si="49"/>
        <v>1.5533980582524272</v>
      </c>
      <c r="K656" t="s">
        <v>33</v>
      </c>
      <c r="L656" s="15">
        <v>16</v>
      </c>
      <c r="M656" s="2">
        <v>515</v>
      </c>
    </row>
    <row r="657" spans="2:13" ht="12.75">
      <c r="B657" s="226">
        <v>1500</v>
      </c>
      <c r="C657" s="1" t="s">
        <v>275</v>
      </c>
      <c r="D657" s="12" t="s">
        <v>16</v>
      </c>
      <c r="E657" s="1" t="s">
        <v>46</v>
      </c>
      <c r="F657" s="78" t="s">
        <v>276</v>
      </c>
      <c r="G657" s="27" t="s">
        <v>267</v>
      </c>
      <c r="H657" s="6">
        <f t="shared" si="50"/>
        <v>-5900</v>
      </c>
      <c r="I657" s="22">
        <f t="shared" si="49"/>
        <v>2.912621359223301</v>
      </c>
      <c r="K657" t="s">
        <v>33</v>
      </c>
      <c r="L657" s="15">
        <v>16</v>
      </c>
      <c r="M657" s="2">
        <v>515</v>
      </c>
    </row>
    <row r="658" spans="1:13" s="73" customFormat="1" ht="12.75">
      <c r="A658" s="11"/>
      <c r="B658" s="225">
        <f>SUM(B652:B657)</f>
        <v>5900</v>
      </c>
      <c r="C658" s="11" t="s">
        <v>740</v>
      </c>
      <c r="D658" s="11"/>
      <c r="E658" s="11"/>
      <c r="F658" s="79"/>
      <c r="G658" s="18"/>
      <c r="H658" s="71">
        <v>0</v>
      </c>
      <c r="I658" s="72">
        <f t="shared" si="49"/>
        <v>11.45631067961165</v>
      </c>
      <c r="M658" s="2">
        <v>515</v>
      </c>
    </row>
    <row r="659" spans="2:13" ht="12.75">
      <c r="B659" s="226"/>
      <c r="D659" s="12"/>
      <c r="H659" s="6">
        <f>H658-B659</f>
        <v>0</v>
      </c>
      <c r="I659" s="22">
        <f t="shared" si="49"/>
        <v>0</v>
      </c>
      <c r="M659" s="2">
        <v>515</v>
      </c>
    </row>
    <row r="660" spans="2:13" ht="12.75">
      <c r="B660" s="226"/>
      <c r="D660" s="12"/>
      <c r="H660" s="6">
        <f>H659-B660</f>
        <v>0</v>
      </c>
      <c r="I660" s="22">
        <f t="shared" si="49"/>
        <v>0</v>
      </c>
      <c r="M660" s="2">
        <v>515</v>
      </c>
    </row>
    <row r="661" spans="2:13" ht="12.75">
      <c r="B661" s="226">
        <v>500</v>
      </c>
      <c r="C661" s="1" t="s">
        <v>35</v>
      </c>
      <c r="D661" s="12" t="s">
        <v>16</v>
      </c>
      <c r="E661" s="1" t="s">
        <v>36</v>
      </c>
      <c r="F661" s="78" t="s">
        <v>271</v>
      </c>
      <c r="G661" s="27" t="s">
        <v>234</v>
      </c>
      <c r="H661" s="6">
        <f>H660-B661</f>
        <v>-500</v>
      </c>
      <c r="I661" s="22">
        <f t="shared" si="49"/>
        <v>0.970873786407767</v>
      </c>
      <c r="K661" t="s">
        <v>33</v>
      </c>
      <c r="L661" s="15">
        <v>16</v>
      </c>
      <c r="M661" s="2">
        <v>515</v>
      </c>
    </row>
    <row r="662" spans="2:13" ht="12.75">
      <c r="B662" s="226">
        <v>1600</v>
      </c>
      <c r="C662" s="1" t="s">
        <v>35</v>
      </c>
      <c r="D662" s="12" t="s">
        <v>16</v>
      </c>
      <c r="E662" s="1" t="s">
        <v>36</v>
      </c>
      <c r="F662" s="78" t="s">
        <v>271</v>
      </c>
      <c r="G662" s="27" t="s">
        <v>277</v>
      </c>
      <c r="H662" s="6">
        <f>H661-B662</f>
        <v>-2100</v>
      </c>
      <c r="I662" s="22">
        <f t="shared" si="49"/>
        <v>3.1067961165048543</v>
      </c>
      <c r="K662" t="s">
        <v>33</v>
      </c>
      <c r="L662" s="15">
        <v>16</v>
      </c>
      <c r="M662" s="2">
        <v>515</v>
      </c>
    </row>
    <row r="663" spans="2:13" ht="12.75">
      <c r="B663" s="226">
        <v>700</v>
      </c>
      <c r="C663" s="1" t="s">
        <v>35</v>
      </c>
      <c r="D663" s="12" t="s">
        <v>16</v>
      </c>
      <c r="E663" s="1" t="s">
        <v>36</v>
      </c>
      <c r="F663" s="78" t="s">
        <v>271</v>
      </c>
      <c r="G663" s="27" t="s">
        <v>267</v>
      </c>
      <c r="H663" s="6">
        <f>H662-B663</f>
        <v>-2800</v>
      </c>
      <c r="I663" s="22">
        <f t="shared" si="49"/>
        <v>1.3592233009708738</v>
      </c>
      <c r="K663" t="s">
        <v>33</v>
      </c>
      <c r="L663" s="15">
        <v>16</v>
      </c>
      <c r="M663" s="2">
        <v>515</v>
      </c>
    </row>
    <row r="664" spans="1:13" s="73" customFormat="1" ht="12.75">
      <c r="A664" s="11"/>
      <c r="B664" s="225">
        <f>SUM(B661:B663)</f>
        <v>2800</v>
      </c>
      <c r="C664" s="11"/>
      <c r="D664" s="11"/>
      <c r="E664" s="11" t="s">
        <v>86</v>
      </c>
      <c r="F664" s="79"/>
      <c r="G664" s="18"/>
      <c r="H664" s="71">
        <v>0</v>
      </c>
      <c r="I664" s="72">
        <f t="shared" si="49"/>
        <v>5.436893203883495</v>
      </c>
      <c r="M664" s="2">
        <v>515</v>
      </c>
    </row>
    <row r="665" spans="2:13" ht="12.75">
      <c r="B665" s="226"/>
      <c r="D665" s="12"/>
      <c r="H665" s="6">
        <f>H664-B665</f>
        <v>0</v>
      </c>
      <c r="I665" s="22">
        <f t="shared" si="49"/>
        <v>0</v>
      </c>
      <c r="M665" s="2">
        <v>515</v>
      </c>
    </row>
    <row r="666" spans="2:13" ht="12.75">
      <c r="B666" s="226"/>
      <c r="D666" s="12"/>
      <c r="H666" s="6">
        <f>H665-B666</f>
        <v>0</v>
      </c>
      <c r="I666" s="22">
        <f t="shared" si="49"/>
        <v>0</v>
      </c>
      <c r="M666" s="2">
        <v>515</v>
      </c>
    </row>
    <row r="667" spans="2:13" ht="12.75">
      <c r="B667" s="226">
        <v>5000</v>
      </c>
      <c r="C667" s="1" t="s">
        <v>62</v>
      </c>
      <c r="D667" s="12" t="s">
        <v>16</v>
      </c>
      <c r="E667" s="1" t="s">
        <v>46</v>
      </c>
      <c r="F667" s="78" t="s">
        <v>278</v>
      </c>
      <c r="G667" s="27" t="s">
        <v>234</v>
      </c>
      <c r="H667" s="6">
        <f>H666-B667</f>
        <v>-5000</v>
      </c>
      <c r="I667" s="22">
        <f t="shared" si="49"/>
        <v>9.70873786407767</v>
      </c>
      <c r="K667" t="s">
        <v>33</v>
      </c>
      <c r="L667" s="15">
        <v>16</v>
      </c>
      <c r="M667" s="2">
        <v>515</v>
      </c>
    </row>
    <row r="668" spans="2:13" ht="12.75">
      <c r="B668" s="226">
        <v>5000</v>
      </c>
      <c r="C668" s="1" t="s">
        <v>62</v>
      </c>
      <c r="D668" s="12" t="s">
        <v>16</v>
      </c>
      <c r="E668" s="1" t="s">
        <v>46</v>
      </c>
      <c r="F668" s="78" t="s">
        <v>278</v>
      </c>
      <c r="G668" s="27" t="s">
        <v>266</v>
      </c>
      <c r="H668" s="6">
        <f>H667-B668</f>
        <v>-10000</v>
      </c>
      <c r="I668" s="22">
        <f t="shared" si="49"/>
        <v>9.70873786407767</v>
      </c>
      <c r="K668" t="s">
        <v>33</v>
      </c>
      <c r="L668" s="15">
        <v>16</v>
      </c>
      <c r="M668" s="2">
        <v>515</v>
      </c>
    </row>
    <row r="669" spans="1:13" s="73" customFormat="1" ht="12.75">
      <c r="A669" s="11"/>
      <c r="B669" s="225">
        <f>SUM(B667:B668)</f>
        <v>10000</v>
      </c>
      <c r="C669" s="11" t="s">
        <v>62</v>
      </c>
      <c r="D669" s="11"/>
      <c r="E669" s="11"/>
      <c r="F669" s="79"/>
      <c r="G669" s="18"/>
      <c r="H669" s="71">
        <v>0</v>
      </c>
      <c r="I669" s="72">
        <f t="shared" si="49"/>
        <v>19.41747572815534</v>
      </c>
      <c r="M669" s="2">
        <v>515</v>
      </c>
    </row>
    <row r="670" spans="2:13" ht="12.75">
      <c r="B670" s="226"/>
      <c r="D670" s="12"/>
      <c r="H670" s="6">
        <f>H669-B670</f>
        <v>0</v>
      </c>
      <c r="I670" s="22">
        <f t="shared" si="49"/>
        <v>0</v>
      </c>
      <c r="M670" s="2">
        <v>515</v>
      </c>
    </row>
    <row r="671" spans="2:13" ht="12.75">
      <c r="B671" s="226"/>
      <c r="D671" s="12"/>
      <c r="H671" s="6">
        <f>H670-B671</f>
        <v>0</v>
      </c>
      <c r="I671" s="22">
        <f t="shared" si="49"/>
        <v>0</v>
      </c>
      <c r="M671" s="2">
        <v>515</v>
      </c>
    </row>
    <row r="672" spans="2:13" ht="12.75">
      <c r="B672" s="226">
        <v>2000</v>
      </c>
      <c r="C672" s="1" t="s">
        <v>66</v>
      </c>
      <c r="D672" s="12" t="s">
        <v>16</v>
      </c>
      <c r="E672" s="1" t="s">
        <v>46</v>
      </c>
      <c r="F672" s="78" t="s">
        <v>271</v>
      </c>
      <c r="G672" s="27" t="s">
        <v>234</v>
      </c>
      <c r="H672" s="6">
        <f>H671-B672</f>
        <v>-2000</v>
      </c>
      <c r="I672" s="22">
        <f aca="true" t="shared" si="51" ref="I672:I685">+B672/M672</f>
        <v>3.883495145631068</v>
      </c>
      <c r="K672" t="s">
        <v>33</v>
      </c>
      <c r="L672" s="15">
        <v>16</v>
      </c>
      <c r="M672" s="2">
        <v>515</v>
      </c>
    </row>
    <row r="673" spans="2:13" ht="12.75">
      <c r="B673" s="226">
        <v>2000</v>
      </c>
      <c r="C673" s="1" t="s">
        <v>66</v>
      </c>
      <c r="D673" s="12" t="s">
        <v>16</v>
      </c>
      <c r="E673" s="1" t="s">
        <v>46</v>
      </c>
      <c r="F673" s="78" t="s">
        <v>271</v>
      </c>
      <c r="G673" s="27" t="s">
        <v>266</v>
      </c>
      <c r="H673" s="6">
        <f>H672-B673</f>
        <v>-4000</v>
      </c>
      <c r="I673" s="22">
        <f t="shared" si="51"/>
        <v>3.883495145631068</v>
      </c>
      <c r="K673" t="s">
        <v>33</v>
      </c>
      <c r="L673" s="15">
        <v>16</v>
      </c>
      <c r="M673" s="2">
        <v>515</v>
      </c>
    </row>
    <row r="674" spans="2:13" ht="12.75">
      <c r="B674" s="226">
        <v>2000</v>
      </c>
      <c r="C674" s="1" t="s">
        <v>66</v>
      </c>
      <c r="D674" s="12" t="s">
        <v>16</v>
      </c>
      <c r="E674" s="1" t="s">
        <v>46</v>
      </c>
      <c r="F674" s="78" t="s">
        <v>271</v>
      </c>
      <c r="G674" s="27" t="s">
        <v>267</v>
      </c>
      <c r="H674" s="6">
        <f>H673-B674</f>
        <v>-6000</v>
      </c>
      <c r="I674" s="22">
        <f t="shared" si="51"/>
        <v>3.883495145631068</v>
      </c>
      <c r="K674" t="s">
        <v>33</v>
      </c>
      <c r="L674" s="15">
        <v>16</v>
      </c>
      <c r="M674" s="2">
        <v>515</v>
      </c>
    </row>
    <row r="675" spans="1:13" s="73" customFormat="1" ht="12.75">
      <c r="A675" s="11"/>
      <c r="B675" s="225">
        <f>SUM(B672:B674)</f>
        <v>6000</v>
      </c>
      <c r="C675" s="11" t="s">
        <v>66</v>
      </c>
      <c r="D675" s="11"/>
      <c r="E675" s="11"/>
      <c r="F675" s="79"/>
      <c r="G675" s="18"/>
      <c r="H675" s="71">
        <v>0</v>
      </c>
      <c r="I675" s="72">
        <f t="shared" si="51"/>
        <v>11.650485436893204</v>
      </c>
      <c r="M675" s="2">
        <v>515</v>
      </c>
    </row>
    <row r="676" spans="2:13" ht="12.75">
      <c r="B676" s="226"/>
      <c r="D676" s="12"/>
      <c r="H676" s="6">
        <f>H675-B676</f>
        <v>0</v>
      </c>
      <c r="I676" s="22">
        <f t="shared" si="51"/>
        <v>0</v>
      </c>
      <c r="M676" s="2">
        <v>515</v>
      </c>
    </row>
    <row r="677" spans="1:13" s="41" customFormat="1" ht="12.75">
      <c r="A677" s="40"/>
      <c r="B677" s="228"/>
      <c r="C677" s="42"/>
      <c r="D677" s="33"/>
      <c r="E677" s="40"/>
      <c r="F677" s="121"/>
      <c r="G677" s="34"/>
      <c r="H677" s="6">
        <f>H676-B677</f>
        <v>0</v>
      </c>
      <c r="I677" s="22">
        <f t="shared" si="51"/>
        <v>0</v>
      </c>
      <c r="M677" s="2">
        <v>515</v>
      </c>
    </row>
    <row r="678" spans="2:13" ht="12.75">
      <c r="B678" s="226">
        <v>1000</v>
      </c>
      <c r="C678" s="1" t="s">
        <v>67</v>
      </c>
      <c r="D678" s="12" t="s">
        <v>16</v>
      </c>
      <c r="E678" s="1" t="s">
        <v>68</v>
      </c>
      <c r="F678" s="78" t="s">
        <v>271</v>
      </c>
      <c r="G678" s="27" t="s">
        <v>266</v>
      </c>
      <c r="H678" s="6">
        <f>H677-B678</f>
        <v>-1000</v>
      </c>
      <c r="I678" s="22">
        <f t="shared" si="51"/>
        <v>1.941747572815534</v>
      </c>
      <c r="K678" t="s">
        <v>33</v>
      </c>
      <c r="L678" s="15">
        <v>16</v>
      </c>
      <c r="M678" s="2">
        <v>515</v>
      </c>
    </row>
    <row r="679" spans="2:13" ht="12.75">
      <c r="B679" s="226">
        <v>1000</v>
      </c>
      <c r="C679" s="1" t="s">
        <v>67</v>
      </c>
      <c r="D679" s="12" t="s">
        <v>16</v>
      </c>
      <c r="E679" s="1" t="s">
        <v>68</v>
      </c>
      <c r="F679" s="78" t="s">
        <v>271</v>
      </c>
      <c r="G679" s="27" t="s">
        <v>267</v>
      </c>
      <c r="H679" s="6">
        <f>H678-B679</f>
        <v>-2000</v>
      </c>
      <c r="I679" s="22">
        <f t="shared" si="51"/>
        <v>1.941747572815534</v>
      </c>
      <c r="K679" t="s">
        <v>33</v>
      </c>
      <c r="L679">
        <v>16</v>
      </c>
      <c r="M679" s="2">
        <v>515</v>
      </c>
    </row>
    <row r="680" spans="1:13" s="73" customFormat="1" ht="12.75">
      <c r="A680" s="11"/>
      <c r="B680" s="225">
        <f>SUM(B678:B679)</f>
        <v>2000</v>
      </c>
      <c r="C680" s="11"/>
      <c r="D680" s="11"/>
      <c r="E680" s="11" t="s">
        <v>68</v>
      </c>
      <c r="F680" s="79"/>
      <c r="G680" s="18"/>
      <c r="H680" s="71">
        <v>0</v>
      </c>
      <c r="I680" s="72">
        <f t="shared" si="51"/>
        <v>3.883495145631068</v>
      </c>
      <c r="M680" s="2">
        <v>515</v>
      </c>
    </row>
    <row r="681" spans="2:13" ht="12.75">
      <c r="B681" s="226"/>
      <c r="D681" s="12"/>
      <c r="H681" s="6">
        <f>H680-B681</f>
        <v>0</v>
      </c>
      <c r="I681" s="22">
        <f t="shared" si="51"/>
        <v>0</v>
      </c>
      <c r="M681" s="2">
        <v>515</v>
      </c>
    </row>
    <row r="682" spans="2:13" ht="12.75">
      <c r="B682" s="226"/>
      <c r="D682" s="12"/>
      <c r="H682" s="6">
        <f>H681-B682</f>
        <v>0</v>
      </c>
      <c r="I682" s="22">
        <f t="shared" si="51"/>
        <v>0</v>
      </c>
      <c r="M682" s="2">
        <v>515</v>
      </c>
    </row>
    <row r="683" spans="2:13" ht="12.75">
      <c r="B683" s="226"/>
      <c r="D683" s="12"/>
      <c r="H683" s="6">
        <f>H682-B683</f>
        <v>0</v>
      </c>
      <c r="I683" s="22">
        <f t="shared" si="51"/>
        <v>0</v>
      </c>
      <c r="M683" s="2">
        <v>515</v>
      </c>
    </row>
    <row r="684" spans="2:13" ht="12.75">
      <c r="B684" s="226"/>
      <c r="D684" s="12"/>
      <c r="H684" s="6">
        <f>H683-B684</f>
        <v>0</v>
      </c>
      <c r="I684" s="22">
        <f t="shared" si="51"/>
        <v>0</v>
      </c>
      <c r="M684" s="2">
        <v>515</v>
      </c>
    </row>
    <row r="685" spans="1:13" s="73" customFormat="1" ht="12.75">
      <c r="A685" s="11"/>
      <c r="B685" s="225">
        <f>+B705+B714+B727+B734+B744+B748+B757+B694+B761</f>
        <v>178300</v>
      </c>
      <c r="C685" s="68" t="s">
        <v>279</v>
      </c>
      <c r="D685" s="69" t="s">
        <v>730</v>
      </c>
      <c r="E685" s="68" t="s">
        <v>40</v>
      </c>
      <c r="F685" s="120" t="s">
        <v>90</v>
      </c>
      <c r="G685" s="70" t="s">
        <v>91</v>
      </c>
      <c r="H685" s="71"/>
      <c r="I685" s="72">
        <f t="shared" si="51"/>
        <v>346.2135922330097</v>
      </c>
      <c r="J685" s="72"/>
      <c r="K685" s="72"/>
      <c r="M685" s="2">
        <v>515</v>
      </c>
    </row>
    <row r="686" spans="2:13" ht="12.75">
      <c r="B686" s="226" t="s">
        <v>64</v>
      </c>
      <c r="D686" s="12"/>
      <c r="H686" s="6">
        <v>0</v>
      </c>
      <c r="I686" s="22">
        <v>0</v>
      </c>
      <c r="M686" s="2">
        <v>515</v>
      </c>
    </row>
    <row r="687" spans="2:13" ht="12.75">
      <c r="B687" s="226">
        <v>2500</v>
      </c>
      <c r="C687" s="32" t="s">
        <v>32</v>
      </c>
      <c r="D687" s="1" t="s">
        <v>16</v>
      </c>
      <c r="E687" s="1" t="s">
        <v>92</v>
      </c>
      <c r="F687" s="78" t="s">
        <v>862</v>
      </c>
      <c r="G687" s="27" t="s">
        <v>280</v>
      </c>
      <c r="H687" s="6">
        <f aca="true" t="shared" si="52" ref="H687:H693">H686-B687</f>
        <v>-2500</v>
      </c>
      <c r="I687" s="22">
        <f aca="true" t="shared" si="53" ref="I687:I694">+B687/M687</f>
        <v>4.854368932038835</v>
      </c>
      <c r="K687" t="s">
        <v>32</v>
      </c>
      <c r="L687">
        <v>17</v>
      </c>
      <c r="M687" s="2">
        <v>515</v>
      </c>
    </row>
    <row r="688" spans="2:13" ht="12.75">
      <c r="B688" s="226">
        <v>2500</v>
      </c>
      <c r="C688" s="32" t="s">
        <v>32</v>
      </c>
      <c r="D688" s="1" t="s">
        <v>16</v>
      </c>
      <c r="E688" s="1" t="s">
        <v>92</v>
      </c>
      <c r="F688" s="78" t="s">
        <v>863</v>
      </c>
      <c r="G688" s="27" t="s">
        <v>267</v>
      </c>
      <c r="H688" s="6">
        <f t="shared" si="52"/>
        <v>-5000</v>
      </c>
      <c r="I688" s="22">
        <f t="shared" si="53"/>
        <v>4.854368932038835</v>
      </c>
      <c r="K688" t="s">
        <v>32</v>
      </c>
      <c r="L688">
        <v>17</v>
      </c>
      <c r="M688" s="2">
        <v>515</v>
      </c>
    </row>
    <row r="689" spans="2:13" ht="12.75">
      <c r="B689" s="226">
        <v>2500</v>
      </c>
      <c r="C689" s="32" t="s">
        <v>32</v>
      </c>
      <c r="D689" s="1" t="s">
        <v>16</v>
      </c>
      <c r="E689" s="1" t="s">
        <v>281</v>
      </c>
      <c r="F689" s="78" t="s">
        <v>864</v>
      </c>
      <c r="G689" s="27" t="s">
        <v>282</v>
      </c>
      <c r="H689" s="6">
        <f t="shared" si="52"/>
        <v>-7500</v>
      </c>
      <c r="I689" s="22">
        <f t="shared" si="53"/>
        <v>4.854368932038835</v>
      </c>
      <c r="K689" t="s">
        <v>32</v>
      </c>
      <c r="L689">
        <v>17</v>
      </c>
      <c r="M689" s="2">
        <v>515</v>
      </c>
    </row>
    <row r="690" spans="2:13" ht="12.75">
      <c r="B690" s="226">
        <v>5000</v>
      </c>
      <c r="C690" s="32" t="s">
        <v>32</v>
      </c>
      <c r="D690" s="1" t="s">
        <v>16</v>
      </c>
      <c r="E690" s="1" t="s">
        <v>92</v>
      </c>
      <c r="F690" s="78" t="s">
        <v>865</v>
      </c>
      <c r="G690" s="27" t="s">
        <v>282</v>
      </c>
      <c r="H690" s="6">
        <f t="shared" si="52"/>
        <v>-12500</v>
      </c>
      <c r="I690" s="22">
        <f t="shared" si="53"/>
        <v>9.70873786407767</v>
      </c>
      <c r="K690" t="s">
        <v>32</v>
      </c>
      <c r="L690">
        <v>17</v>
      </c>
      <c r="M690" s="2">
        <v>515</v>
      </c>
    </row>
    <row r="691" spans="2:13" ht="12.75">
      <c r="B691" s="226">
        <v>2500</v>
      </c>
      <c r="C691" s="32" t="s">
        <v>32</v>
      </c>
      <c r="D691" s="1" t="s">
        <v>16</v>
      </c>
      <c r="E691" s="1" t="s">
        <v>92</v>
      </c>
      <c r="F691" s="78" t="s">
        <v>866</v>
      </c>
      <c r="G691" s="27" t="s">
        <v>283</v>
      </c>
      <c r="H691" s="6">
        <f t="shared" si="52"/>
        <v>-15000</v>
      </c>
      <c r="I691" s="22">
        <f t="shared" si="53"/>
        <v>4.854368932038835</v>
      </c>
      <c r="K691" t="s">
        <v>32</v>
      </c>
      <c r="L691">
        <v>17</v>
      </c>
      <c r="M691" s="2">
        <v>515</v>
      </c>
    </row>
    <row r="692" spans="2:13" ht="12.75">
      <c r="B692" s="226">
        <v>5000</v>
      </c>
      <c r="C692" s="32" t="s">
        <v>32</v>
      </c>
      <c r="D692" s="1" t="s">
        <v>16</v>
      </c>
      <c r="E692" s="1" t="s">
        <v>92</v>
      </c>
      <c r="F692" s="78" t="s">
        <v>867</v>
      </c>
      <c r="G692" s="27" t="s">
        <v>284</v>
      </c>
      <c r="H692" s="6">
        <f t="shared" si="52"/>
        <v>-20000</v>
      </c>
      <c r="I692" s="22">
        <f t="shared" si="53"/>
        <v>9.70873786407767</v>
      </c>
      <c r="K692" t="s">
        <v>32</v>
      </c>
      <c r="L692">
        <v>17</v>
      </c>
      <c r="M692" s="2">
        <v>515</v>
      </c>
    </row>
    <row r="693" spans="2:13" ht="12.75">
      <c r="B693" s="226">
        <v>2500</v>
      </c>
      <c r="C693" s="32" t="s">
        <v>32</v>
      </c>
      <c r="D693" s="1" t="s">
        <v>16</v>
      </c>
      <c r="E693" s="1" t="s">
        <v>92</v>
      </c>
      <c r="F693" s="78" t="s">
        <v>868</v>
      </c>
      <c r="G693" s="27" t="s">
        <v>285</v>
      </c>
      <c r="H693" s="6">
        <f t="shared" si="52"/>
        <v>-22500</v>
      </c>
      <c r="I693" s="22">
        <f t="shared" si="53"/>
        <v>4.854368932038835</v>
      </c>
      <c r="K693" t="s">
        <v>32</v>
      </c>
      <c r="L693">
        <v>17</v>
      </c>
      <c r="M693" s="2">
        <v>515</v>
      </c>
    </row>
    <row r="694" spans="1:13" s="73" customFormat="1" ht="12.75">
      <c r="A694" s="11"/>
      <c r="B694" s="225">
        <f>SUM(B687:B693)</f>
        <v>22500</v>
      </c>
      <c r="C694" s="11" t="s">
        <v>32</v>
      </c>
      <c r="D694" s="11"/>
      <c r="E694" s="11"/>
      <c r="F694" s="79"/>
      <c r="G694" s="18"/>
      <c r="H694" s="71">
        <v>0</v>
      </c>
      <c r="I694" s="72">
        <f t="shared" si="53"/>
        <v>43.689320388349515</v>
      </c>
      <c r="M694" s="2">
        <v>515</v>
      </c>
    </row>
    <row r="695" spans="2:13" ht="12.75">
      <c r="B695" s="226"/>
      <c r="H695" s="6">
        <f aca="true" t="shared" si="54" ref="H695:H704">H694-B695</f>
        <v>0</v>
      </c>
      <c r="I695" s="22">
        <f aca="true" t="shared" si="55" ref="I695:I704">+B695/M695</f>
        <v>0</v>
      </c>
      <c r="M695" s="2">
        <v>515</v>
      </c>
    </row>
    <row r="696" spans="2:13" ht="12.75">
      <c r="B696" s="226"/>
      <c r="H696" s="6">
        <f t="shared" si="54"/>
        <v>0</v>
      </c>
      <c r="I696" s="22">
        <f t="shared" si="55"/>
        <v>0</v>
      </c>
      <c r="M696" s="2">
        <v>515</v>
      </c>
    </row>
    <row r="697" spans="2:13" ht="12.75">
      <c r="B697" s="226">
        <v>600</v>
      </c>
      <c r="C697" s="12" t="s">
        <v>286</v>
      </c>
      <c r="D697" s="1" t="s">
        <v>98</v>
      </c>
      <c r="E697" s="1" t="s">
        <v>99</v>
      </c>
      <c r="F697" s="78" t="s">
        <v>287</v>
      </c>
      <c r="G697" s="27" t="s">
        <v>288</v>
      </c>
      <c r="H697" s="6">
        <f t="shared" si="54"/>
        <v>-600</v>
      </c>
      <c r="I697" s="22">
        <f t="shared" si="55"/>
        <v>1.1650485436893203</v>
      </c>
      <c r="K697" s="15" t="s">
        <v>92</v>
      </c>
      <c r="L697">
        <v>17</v>
      </c>
      <c r="M697" s="2">
        <v>515</v>
      </c>
    </row>
    <row r="698" spans="1:13" ht="12.75">
      <c r="A698" s="12"/>
      <c r="B698" s="224">
        <v>2000</v>
      </c>
      <c r="C698" s="12" t="s">
        <v>103</v>
      </c>
      <c r="D698" s="12" t="s">
        <v>98</v>
      </c>
      <c r="E698" s="12" t="s">
        <v>99</v>
      </c>
      <c r="F698" s="112" t="s">
        <v>289</v>
      </c>
      <c r="G698" s="29" t="s">
        <v>288</v>
      </c>
      <c r="H698" s="6">
        <f t="shared" si="54"/>
        <v>-2600</v>
      </c>
      <c r="I698" s="22">
        <f t="shared" si="55"/>
        <v>3.883495145631068</v>
      </c>
      <c r="J698" s="15"/>
      <c r="K698" s="15" t="s">
        <v>92</v>
      </c>
      <c r="L698" s="15">
        <v>17</v>
      </c>
      <c r="M698" s="2">
        <v>515</v>
      </c>
    </row>
    <row r="699" spans="1:13" ht="12.75">
      <c r="A699" s="12"/>
      <c r="B699" s="224">
        <v>2000</v>
      </c>
      <c r="C699" s="12" t="s">
        <v>103</v>
      </c>
      <c r="D699" s="12" t="s">
        <v>98</v>
      </c>
      <c r="E699" s="12" t="s">
        <v>99</v>
      </c>
      <c r="F699" s="112" t="s">
        <v>289</v>
      </c>
      <c r="G699" s="29" t="s">
        <v>290</v>
      </c>
      <c r="H699" s="6">
        <f t="shared" si="54"/>
        <v>-4600</v>
      </c>
      <c r="I699" s="22">
        <f t="shared" si="55"/>
        <v>3.883495145631068</v>
      </c>
      <c r="J699" s="15"/>
      <c r="K699" s="15" t="s">
        <v>92</v>
      </c>
      <c r="L699" s="15">
        <v>17</v>
      </c>
      <c r="M699" s="2">
        <v>515</v>
      </c>
    </row>
    <row r="700" spans="2:13" ht="12.75">
      <c r="B700" s="226">
        <v>1500</v>
      </c>
      <c r="C700" s="12" t="s">
        <v>103</v>
      </c>
      <c r="D700" s="1" t="s">
        <v>98</v>
      </c>
      <c r="E700" s="1" t="s">
        <v>99</v>
      </c>
      <c r="F700" s="78" t="s">
        <v>287</v>
      </c>
      <c r="G700" s="27" t="s">
        <v>290</v>
      </c>
      <c r="H700" s="6">
        <f t="shared" si="54"/>
        <v>-6100</v>
      </c>
      <c r="I700" s="22">
        <f t="shared" si="55"/>
        <v>2.912621359223301</v>
      </c>
      <c r="K700" s="15" t="s">
        <v>92</v>
      </c>
      <c r="L700">
        <v>17</v>
      </c>
      <c r="M700" s="2">
        <v>515</v>
      </c>
    </row>
    <row r="701" spans="2:13" ht="12.75">
      <c r="B701" s="226">
        <v>1500</v>
      </c>
      <c r="C701" s="12" t="s">
        <v>103</v>
      </c>
      <c r="D701" s="1" t="s">
        <v>98</v>
      </c>
      <c r="E701" s="1" t="s">
        <v>99</v>
      </c>
      <c r="F701" s="78" t="s">
        <v>287</v>
      </c>
      <c r="G701" s="27" t="s">
        <v>291</v>
      </c>
      <c r="H701" s="6">
        <f t="shared" si="54"/>
        <v>-7600</v>
      </c>
      <c r="I701" s="22">
        <f t="shared" si="55"/>
        <v>2.912621359223301</v>
      </c>
      <c r="K701" s="15" t="s">
        <v>92</v>
      </c>
      <c r="L701">
        <v>17</v>
      </c>
      <c r="M701" s="2">
        <v>515</v>
      </c>
    </row>
    <row r="702" spans="1:13" ht="12.75">
      <c r="A702" s="12"/>
      <c r="B702" s="224">
        <v>2000</v>
      </c>
      <c r="C702" s="12" t="s">
        <v>103</v>
      </c>
      <c r="D702" s="12" t="s">
        <v>98</v>
      </c>
      <c r="E702" s="12" t="s">
        <v>99</v>
      </c>
      <c r="F702" s="112" t="s">
        <v>289</v>
      </c>
      <c r="G702" s="29" t="s">
        <v>291</v>
      </c>
      <c r="H702" s="6">
        <f t="shared" si="54"/>
        <v>-9600</v>
      </c>
      <c r="I702" s="22">
        <f t="shared" si="55"/>
        <v>3.883495145631068</v>
      </c>
      <c r="J702" s="15"/>
      <c r="K702" s="15" t="s">
        <v>92</v>
      </c>
      <c r="L702" s="15">
        <v>17</v>
      </c>
      <c r="M702" s="2">
        <v>515</v>
      </c>
    </row>
    <row r="703" spans="1:13" ht="12.75">
      <c r="A703" s="12"/>
      <c r="B703" s="224">
        <v>2000</v>
      </c>
      <c r="C703" s="12" t="s">
        <v>103</v>
      </c>
      <c r="D703" s="12" t="s">
        <v>98</v>
      </c>
      <c r="E703" s="12" t="s">
        <v>99</v>
      </c>
      <c r="F703" s="112" t="s">
        <v>289</v>
      </c>
      <c r="G703" s="29" t="s">
        <v>294</v>
      </c>
      <c r="H703" s="6">
        <f t="shared" si="54"/>
        <v>-11600</v>
      </c>
      <c r="I703" s="22">
        <f t="shared" si="55"/>
        <v>3.883495145631068</v>
      </c>
      <c r="J703" s="15"/>
      <c r="K703" s="15" t="s">
        <v>92</v>
      </c>
      <c r="L703" s="15">
        <v>17</v>
      </c>
      <c r="M703" s="2">
        <v>515</v>
      </c>
    </row>
    <row r="704" spans="2:13" ht="12.75">
      <c r="B704" s="229">
        <v>1800</v>
      </c>
      <c r="C704" s="12" t="s">
        <v>104</v>
      </c>
      <c r="D704" s="1" t="s">
        <v>98</v>
      </c>
      <c r="E704" s="1" t="s">
        <v>99</v>
      </c>
      <c r="F704" s="78" t="s">
        <v>287</v>
      </c>
      <c r="G704" s="27" t="s">
        <v>294</v>
      </c>
      <c r="H704" s="6">
        <f t="shared" si="54"/>
        <v>-13400</v>
      </c>
      <c r="I704" s="22">
        <f t="shared" si="55"/>
        <v>3.495145631067961</v>
      </c>
      <c r="K704" s="15" t="s">
        <v>92</v>
      </c>
      <c r="L704">
        <v>17</v>
      </c>
      <c r="M704" s="2">
        <v>515</v>
      </c>
    </row>
    <row r="705" spans="1:13" s="73" customFormat="1" ht="12.75">
      <c r="A705" s="11"/>
      <c r="B705" s="225">
        <f>SUM(B697:B704)</f>
        <v>13400</v>
      </c>
      <c r="C705" s="11"/>
      <c r="D705" s="11"/>
      <c r="E705" s="11" t="s">
        <v>99</v>
      </c>
      <c r="F705" s="79"/>
      <c r="G705" s="18"/>
      <c r="H705" s="71">
        <v>0</v>
      </c>
      <c r="I705" s="72">
        <f aca="true" t="shared" si="56" ref="I705:I713">+B705/M705</f>
        <v>26.019417475728154</v>
      </c>
      <c r="M705" s="2">
        <v>515</v>
      </c>
    </row>
    <row r="706" spans="2:13" ht="12.75">
      <c r="B706" s="226"/>
      <c r="H706" s="6">
        <f aca="true" t="shared" si="57" ref="H706:H713">H705-B706</f>
        <v>0</v>
      </c>
      <c r="I706" s="22">
        <f t="shared" si="56"/>
        <v>0</v>
      </c>
      <c r="M706" s="2">
        <v>515</v>
      </c>
    </row>
    <row r="707" spans="2:13" ht="12.75">
      <c r="B707" s="226"/>
      <c r="H707" s="6">
        <f t="shared" si="57"/>
        <v>0</v>
      </c>
      <c r="I707" s="22">
        <f t="shared" si="56"/>
        <v>0</v>
      </c>
      <c r="M707" s="2">
        <v>515</v>
      </c>
    </row>
    <row r="708" spans="2:13" ht="12.75">
      <c r="B708" s="226">
        <v>4500</v>
      </c>
      <c r="C708" s="1" t="s">
        <v>106</v>
      </c>
      <c r="D708" s="1" t="s">
        <v>98</v>
      </c>
      <c r="E708" s="1" t="s">
        <v>46</v>
      </c>
      <c r="F708" s="78" t="s">
        <v>295</v>
      </c>
      <c r="G708" s="27" t="s">
        <v>288</v>
      </c>
      <c r="H708" s="6">
        <f t="shared" si="57"/>
        <v>-4500</v>
      </c>
      <c r="I708" s="22">
        <f t="shared" si="56"/>
        <v>8.737864077669903</v>
      </c>
      <c r="K708" s="15" t="s">
        <v>92</v>
      </c>
      <c r="L708">
        <v>17</v>
      </c>
      <c r="M708" s="2">
        <v>515</v>
      </c>
    </row>
    <row r="709" spans="2:13" ht="12.75">
      <c r="B709" s="226">
        <v>4000</v>
      </c>
      <c r="C709" s="1" t="s">
        <v>108</v>
      </c>
      <c r="D709" s="1" t="s">
        <v>98</v>
      </c>
      <c r="E709" s="1" t="s">
        <v>46</v>
      </c>
      <c r="F709" s="78" t="s">
        <v>296</v>
      </c>
      <c r="G709" s="27" t="s">
        <v>297</v>
      </c>
      <c r="H709" s="6">
        <f t="shared" si="57"/>
        <v>-8500</v>
      </c>
      <c r="I709" s="22">
        <f t="shared" si="56"/>
        <v>7.766990291262136</v>
      </c>
      <c r="K709" s="15" t="s">
        <v>92</v>
      </c>
      <c r="L709">
        <v>17</v>
      </c>
      <c r="M709" s="2">
        <v>515</v>
      </c>
    </row>
    <row r="710" spans="1:13" s="15" customFormat="1" ht="12.75">
      <c r="A710" s="12"/>
      <c r="B710" s="224">
        <v>4500</v>
      </c>
      <c r="C710" s="12" t="s">
        <v>106</v>
      </c>
      <c r="D710" s="12" t="s">
        <v>25</v>
      </c>
      <c r="E710" s="12" t="s">
        <v>236</v>
      </c>
      <c r="F710" s="112" t="s">
        <v>698</v>
      </c>
      <c r="G710" s="29" t="s">
        <v>284</v>
      </c>
      <c r="H710" s="28">
        <f t="shared" si="57"/>
        <v>-13000</v>
      </c>
      <c r="I710" s="74">
        <f t="shared" si="56"/>
        <v>8.737864077669903</v>
      </c>
      <c r="K710" s="15" t="s">
        <v>583</v>
      </c>
      <c r="M710" s="38">
        <v>515</v>
      </c>
    </row>
    <row r="711" spans="1:13" s="15" customFormat="1" ht="12.75">
      <c r="A711" s="12"/>
      <c r="B711" s="224">
        <v>500</v>
      </c>
      <c r="C711" s="12" t="s">
        <v>699</v>
      </c>
      <c r="D711" s="12" t="s">
        <v>25</v>
      </c>
      <c r="E711" s="12" t="s">
        <v>236</v>
      </c>
      <c r="F711" s="112" t="s">
        <v>736</v>
      </c>
      <c r="G711" s="29" t="s">
        <v>284</v>
      </c>
      <c r="H711" s="28">
        <f t="shared" si="57"/>
        <v>-13500</v>
      </c>
      <c r="I711" s="74">
        <f t="shared" si="56"/>
        <v>0.970873786407767</v>
      </c>
      <c r="K711" s="15" t="s">
        <v>583</v>
      </c>
      <c r="M711" s="38">
        <v>515</v>
      </c>
    </row>
    <row r="712" spans="1:13" s="15" customFormat="1" ht="12.75">
      <c r="A712" s="12"/>
      <c r="B712" s="224">
        <v>2000</v>
      </c>
      <c r="C712" s="12" t="s">
        <v>700</v>
      </c>
      <c r="D712" s="12" t="s">
        <v>25</v>
      </c>
      <c r="E712" s="12" t="s">
        <v>236</v>
      </c>
      <c r="F712" s="112" t="s">
        <v>736</v>
      </c>
      <c r="G712" s="29" t="s">
        <v>285</v>
      </c>
      <c r="H712" s="28">
        <f t="shared" si="57"/>
        <v>-15500</v>
      </c>
      <c r="I712" s="74">
        <f t="shared" si="56"/>
        <v>3.883495145631068</v>
      </c>
      <c r="K712" s="15" t="s">
        <v>583</v>
      </c>
      <c r="M712" s="38">
        <v>515</v>
      </c>
    </row>
    <row r="713" spans="1:13" s="15" customFormat="1" ht="12.75">
      <c r="A713" s="12"/>
      <c r="B713" s="224">
        <v>3500</v>
      </c>
      <c r="C713" s="12" t="s">
        <v>701</v>
      </c>
      <c r="D713" s="12" t="s">
        <v>25</v>
      </c>
      <c r="E713" s="12" t="s">
        <v>236</v>
      </c>
      <c r="F713" s="112" t="s">
        <v>702</v>
      </c>
      <c r="G713" s="29" t="s">
        <v>285</v>
      </c>
      <c r="H713" s="28">
        <f t="shared" si="57"/>
        <v>-19000</v>
      </c>
      <c r="I713" s="74">
        <f t="shared" si="56"/>
        <v>6.796116504854369</v>
      </c>
      <c r="K713" s="15" t="s">
        <v>583</v>
      </c>
      <c r="M713" s="38">
        <v>515</v>
      </c>
    </row>
    <row r="714" spans="1:13" s="73" customFormat="1" ht="12.75">
      <c r="A714" s="11"/>
      <c r="B714" s="225">
        <f>SUM(B708:B713)</f>
        <v>19000</v>
      </c>
      <c r="C714" s="75" t="s">
        <v>740</v>
      </c>
      <c r="D714" s="11"/>
      <c r="E714" s="75"/>
      <c r="F714" s="79"/>
      <c r="G714" s="76"/>
      <c r="H714" s="71">
        <v>0</v>
      </c>
      <c r="I714" s="72">
        <f aca="true" t="shared" si="58" ref="I714:I784">+B714/M714</f>
        <v>36.89320388349515</v>
      </c>
      <c r="M714" s="2">
        <v>515</v>
      </c>
    </row>
    <row r="715" spans="2:13" ht="12.75">
      <c r="B715" s="224"/>
      <c r="C715" s="12"/>
      <c r="D715" s="12"/>
      <c r="E715" s="33"/>
      <c r="G715" s="34"/>
      <c r="H715" s="6">
        <f aca="true" t="shared" si="59" ref="H715:H726">H714-B715</f>
        <v>0</v>
      </c>
      <c r="I715" s="22">
        <f t="shared" si="58"/>
        <v>0</v>
      </c>
      <c r="M715" s="2">
        <v>515</v>
      </c>
    </row>
    <row r="716" spans="2:13" ht="12.75">
      <c r="B716" s="224"/>
      <c r="C716" s="12"/>
      <c r="D716" s="12"/>
      <c r="E716" s="12"/>
      <c r="G716" s="29"/>
      <c r="H716" s="6">
        <f t="shared" si="59"/>
        <v>0</v>
      </c>
      <c r="I716" s="22">
        <f t="shared" si="58"/>
        <v>0</v>
      </c>
      <c r="M716" s="2">
        <v>515</v>
      </c>
    </row>
    <row r="717" spans="1:13" s="15" customFormat="1" ht="12.75">
      <c r="A717" s="1"/>
      <c r="B717" s="226">
        <v>1800</v>
      </c>
      <c r="C717" s="1" t="s">
        <v>35</v>
      </c>
      <c r="D717" s="1" t="s">
        <v>98</v>
      </c>
      <c r="E717" s="1" t="s">
        <v>36</v>
      </c>
      <c r="F717" s="78" t="s">
        <v>287</v>
      </c>
      <c r="G717" s="27" t="s">
        <v>288</v>
      </c>
      <c r="H717" s="6">
        <f t="shared" si="59"/>
        <v>-1800</v>
      </c>
      <c r="I717" s="22">
        <f t="shared" si="58"/>
        <v>3.495145631067961</v>
      </c>
      <c r="J717"/>
      <c r="K717" s="15" t="s">
        <v>92</v>
      </c>
      <c r="L717">
        <v>17</v>
      </c>
      <c r="M717" s="2">
        <v>515</v>
      </c>
    </row>
    <row r="718" spans="1:13" ht="12.75">
      <c r="A718" s="12"/>
      <c r="B718" s="224">
        <v>1000</v>
      </c>
      <c r="C718" s="12" t="s">
        <v>35</v>
      </c>
      <c r="D718" s="12" t="s">
        <v>98</v>
      </c>
      <c r="E718" s="12" t="s">
        <v>36</v>
      </c>
      <c r="F718" s="112" t="s">
        <v>298</v>
      </c>
      <c r="G718" s="29" t="s">
        <v>288</v>
      </c>
      <c r="H718" s="6">
        <f t="shared" si="59"/>
        <v>-2800</v>
      </c>
      <c r="I718" s="22">
        <f t="shared" si="58"/>
        <v>1.941747572815534</v>
      </c>
      <c r="J718" s="15"/>
      <c r="K718" s="15" t="s">
        <v>92</v>
      </c>
      <c r="L718" s="15">
        <v>17</v>
      </c>
      <c r="M718" s="2">
        <v>515</v>
      </c>
    </row>
    <row r="719" spans="2:13" ht="12.75">
      <c r="B719" s="226">
        <v>1800</v>
      </c>
      <c r="C719" s="1" t="s">
        <v>35</v>
      </c>
      <c r="D719" s="1" t="s">
        <v>98</v>
      </c>
      <c r="E719" s="1" t="s">
        <v>36</v>
      </c>
      <c r="F719" s="78" t="s">
        <v>287</v>
      </c>
      <c r="G719" s="27" t="s">
        <v>290</v>
      </c>
      <c r="H719" s="6">
        <f t="shared" si="59"/>
        <v>-4600</v>
      </c>
      <c r="I719" s="22">
        <f t="shared" si="58"/>
        <v>3.495145631067961</v>
      </c>
      <c r="K719" s="15" t="s">
        <v>92</v>
      </c>
      <c r="L719">
        <v>17</v>
      </c>
      <c r="M719" s="2">
        <v>515</v>
      </c>
    </row>
    <row r="720" spans="1:13" ht="12.75">
      <c r="A720" s="12"/>
      <c r="B720" s="224">
        <v>1000</v>
      </c>
      <c r="C720" s="12" t="s">
        <v>35</v>
      </c>
      <c r="D720" s="12" t="s">
        <v>98</v>
      </c>
      <c r="E720" s="12" t="s">
        <v>36</v>
      </c>
      <c r="F720" s="112" t="s">
        <v>298</v>
      </c>
      <c r="G720" s="29" t="s">
        <v>290</v>
      </c>
      <c r="H720" s="6">
        <f t="shared" si="59"/>
        <v>-5600</v>
      </c>
      <c r="I720" s="22">
        <f t="shared" si="58"/>
        <v>1.941747572815534</v>
      </c>
      <c r="J720" s="15"/>
      <c r="K720" s="15" t="s">
        <v>92</v>
      </c>
      <c r="L720" s="15">
        <v>17</v>
      </c>
      <c r="M720" s="2">
        <v>515</v>
      </c>
    </row>
    <row r="721" spans="2:14" ht="12.75">
      <c r="B721" s="226">
        <v>1700</v>
      </c>
      <c r="C721" s="1" t="s">
        <v>35</v>
      </c>
      <c r="D721" s="1" t="s">
        <v>98</v>
      </c>
      <c r="E721" s="1" t="s">
        <v>36</v>
      </c>
      <c r="F721" s="78" t="s">
        <v>287</v>
      </c>
      <c r="G721" s="27" t="s">
        <v>291</v>
      </c>
      <c r="H721" s="6">
        <f t="shared" si="59"/>
        <v>-7300</v>
      </c>
      <c r="I721" s="22">
        <f t="shared" si="58"/>
        <v>3.3009708737864076</v>
      </c>
      <c r="K721" s="15" t="s">
        <v>92</v>
      </c>
      <c r="L721">
        <v>17</v>
      </c>
      <c r="M721" s="2">
        <v>515</v>
      </c>
      <c r="N721" s="37"/>
    </row>
    <row r="722" spans="1:13" ht="12.75">
      <c r="A722" s="12"/>
      <c r="B722" s="224">
        <v>1000</v>
      </c>
      <c r="C722" s="12" t="s">
        <v>35</v>
      </c>
      <c r="D722" s="12" t="s">
        <v>98</v>
      </c>
      <c r="E722" s="12" t="s">
        <v>36</v>
      </c>
      <c r="F722" s="112" t="s">
        <v>298</v>
      </c>
      <c r="G722" s="29" t="s">
        <v>291</v>
      </c>
      <c r="H722" s="6">
        <f t="shared" si="59"/>
        <v>-8300</v>
      </c>
      <c r="I722" s="22">
        <f t="shared" si="58"/>
        <v>1.941747572815534</v>
      </c>
      <c r="J722" s="15"/>
      <c r="K722" s="15" t="s">
        <v>92</v>
      </c>
      <c r="L722" s="15">
        <v>17</v>
      </c>
      <c r="M722" s="2">
        <v>515</v>
      </c>
    </row>
    <row r="723" spans="2:13" ht="12.75">
      <c r="B723" s="226">
        <v>5000</v>
      </c>
      <c r="C723" s="1" t="s">
        <v>299</v>
      </c>
      <c r="D723" s="12" t="s">
        <v>98</v>
      </c>
      <c r="E723" s="1" t="s">
        <v>36</v>
      </c>
      <c r="F723" s="78" t="s">
        <v>287</v>
      </c>
      <c r="G723" s="27" t="s">
        <v>294</v>
      </c>
      <c r="H723" s="6">
        <f t="shared" si="59"/>
        <v>-13300</v>
      </c>
      <c r="I723" s="22">
        <f t="shared" si="58"/>
        <v>9.70873786407767</v>
      </c>
      <c r="K723" s="15" t="s">
        <v>92</v>
      </c>
      <c r="L723" s="15">
        <v>17</v>
      </c>
      <c r="M723" s="2">
        <v>515</v>
      </c>
    </row>
    <row r="724" spans="2:13" ht="12.75">
      <c r="B724" s="226">
        <v>1700</v>
      </c>
      <c r="C724" s="81" t="s">
        <v>35</v>
      </c>
      <c r="D724" s="1" t="s">
        <v>98</v>
      </c>
      <c r="E724" s="1" t="s">
        <v>36</v>
      </c>
      <c r="F724" s="78" t="s">
        <v>287</v>
      </c>
      <c r="G724" s="27" t="s">
        <v>294</v>
      </c>
      <c r="H724" s="6">
        <f t="shared" si="59"/>
        <v>-15000</v>
      </c>
      <c r="I724" s="22">
        <f t="shared" si="58"/>
        <v>3.3009708737864076</v>
      </c>
      <c r="K724" s="15" t="s">
        <v>92</v>
      </c>
      <c r="L724">
        <v>17</v>
      </c>
      <c r="M724" s="2">
        <v>515</v>
      </c>
    </row>
    <row r="725" spans="1:13" ht="12.75">
      <c r="A725" s="12"/>
      <c r="B725" s="224">
        <v>1000</v>
      </c>
      <c r="C725" s="12" t="s">
        <v>35</v>
      </c>
      <c r="D725" s="12" t="s">
        <v>98</v>
      </c>
      <c r="E725" s="12" t="s">
        <v>36</v>
      </c>
      <c r="F725" s="112" t="s">
        <v>298</v>
      </c>
      <c r="G725" s="29" t="s">
        <v>294</v>
      </c>
      <c r="H725" s="6">
        <f t="shared" si="59"/>
        <v>-16000</v>
      </c>
      <c r="I725" s="22">
        <f t="shared" si="58"/>
        <v>1.941747572815534</v>
      </c>
      <c r="J725" s="15"/>
      <c r="K725" s="15" t="s">
        <v>92</v>
      </c>
      <c r="L725" s="15">
        <v>17</v>
      </c>
      <c r="M725" s="2">
        <v>515</v>
      </c>
    </row>
    <row r="726" spans="1:13" s="73" customFormat="1" ht="12.75">
      <c r="A726" s="1"/>
      <c r="B726" s="226">
        <v>1200</v>
      </c>
      <c r="C726" s="1" t="s">
        <v>35</v>
      </c>
      <c r="D726" s="1" t="s">
        <v>98</v>
      </c>
      <c r="E726" s="1" t="s">
        <v>36</v>
      </c>
      <c r="F726" s="78" t="s">
        <v>287</v>
      </c>
      <c r="G726" s="27" t="s">
        <v>297</v>
      </c>
      <c r="H726" s="6">
        <f t="shared" si="59"/>
        <v>-17200</v>
      </c>
      <c r="I726" s="22">
        <f t="shared" si="58"/>
        <v>2.3300970873786406</v>
      </c>
      <c r="J726"/>
      <c r="K726" s="15" t="s">
        <v>92</v>
      </c>
      <c r="L726">
        <v>17</v>
      </c>
      <c r="M726" s="2">
        <v>515</v>
      </c>
    </row>
    <row r="727" spans="1:13" ht="12.75">
      <c r="A727" s="11"/>
      <c r="B727" s="225">
        <f>SUM(B717:B726)</f>
        <v>17200</v>
      </c>
      <c r="C727" s="11"/>
      <c r="D727" s="11"/>
      <c r="E727" s="11" t="s">
        <v>36</v>
      </c>
      <c r="F727" s="79"/>
      <c r="G727" s="18"/>
      <c r="H727" s="71">
        <v>0</v>
      </c>
      <c r="I727" s="72">
        <f t="shared" si="58"/>
        <v>33.398058252427184</v>
      </c>
      <c r="J727" s="73"/>
      <c r="K727" s="73"/>
      <c r="L727" s="73"/>
      <c r="M727" s="2">
        <v>515</v>
      </c>
    </row>
    <row r="728" spans="2:13" ht="12.75">
      <c r="B728" s="226"/>
      <c r="D728" s="12"/>
      <c r="H728" s="6">
        <f aca="true" t="shared" si="60" ref="H728:H733">H727-B728</f>
        <v>0</v>
      </c>
      <c r="I728" s="22">
        <f t="shared" si="58"/>
        <v>0</v>
      </c>
      <c r="M728" s="2">
        <v>515</v>
      </c>
    </row>
    <row r="729" spans="2:13" ht="12.75">
      <c r="B729" s="226"/>
      <c r="D729" s="12"/>
      <c r="H729" s="6">
        <f t="shared" si="60"/>
        <v>0</v>
      </c>
      <c r="I729" s="22">
        <f t="shared" si="58"/>
        <v>0</v>
      </c>
      <c r="M729" s="2">
        <v>515</v>
      </c>
    </row>
    <row r="730" spans="2:13" ht="12.75">
      <c r="B730" s="226">
        <v>5000</v>
      </c>
      <c r="C730" s="1" t="s">
        <v>62</v>
      </c>
      <c r="D730" s="1" t="s">
        <v>98</v>
      </c>
      <c r="E730" s="1" t="s">
        <v>46</v>
      </c>
      <c r="F730" s="78" t="s">
        <v>300</v>
      </c>
      <c r="G730" s="27" t="s">
        <v>288</v>
      </c>
      <c r="H730" s="6">
        <f t="shared" si="60"/>
        <v>-5000</v>
      </c>
      <c r="I730" s="22">
        <f t="shared" si="58"/>
        <v>9.70873786407767</v>
      </c>
      <c r="K730" s="15" t="s">
        <v>92</v>
      </c>
      <c r="L730">
        <v>17</v>
      </c>
      <c r="M730" s="2">
        <v>515</v>
      </c>
    </row>
    <row r="731" spans="2:13" ht="12.75">
      <c r="B731" s="226">
        <v>5000</v>
      </c>
      <c r="C731" s="1" t="s">
        <v>62</v>
      </c>
      <c r="D731" s="1" t="s">
        <v>98</v>
      </c>
      <c r="E731" s="1" t="s">
        <v>46</v>
      </c>
      <c r="F731" s="78" t="s">
        <v>300</v>
      </c>
      <c r="G731" s="27" t="s">
        <v>290</v>
      </c>
      <c r="H731" s="6">
        <f t="shared" si="60"/>
        <v>-10000</v>
      </c>
      <c r="I731" s="22">
        <f t="shared" si="58"/>
        <v>9.70873786407767</v>
      </c>
      <c r="K731" s="15" t="s">
        <v>92</v>
      </c>
      <c r="L731">
        <v>17</v>
      </c>
      <c r="M731" s="2">
        <v>515</v>
      </c>
    </row>
    <row r="732" spans="1:13" s="15" customFormat="1" ht="12.75">
      <c r="A732" s="1"/>
      <c r="B732" s="226">
        <v>5000</v>
      </c>
      <c r="C732" s="1" t="s">
        <v>62</v>
      </c>
      <c r="D732" s="1" t="s">
        <v>98</v>
      </c>
      <c r="E732" s="1" t="s">
        <v>46</v>
      </c>
      <c r="F732" s="78" t="s">
        <v>300</v>
      </c>
      <c r="G732" s="27" t="s">
        <v>291</v>
      </c>
      <c r="H732" s="6">
        <f t="shared" si="60"/>
        <v>-15000</v>
      </c>
      <c r="I732" s="22">
        <f t="shared" si="58"/>
        <v>9.70873786407767</v>
      </c>
      <c r="J732"/>
      <c r="K732" s="15" t="s">
        <v>92</v>
      </c>
      <c r="L732">
        <v>17</v>
      </c>
      <c r="M732" s="2">
        <v>515</v>
      </c>
    </row>
    <row r="733" spans="1:13" s="73" customFormat="1" ht="12.75">
      <c r="A733" s="12"/>
      <c r="B733" s="224">
        <v>5000</v>
      </c>
      <c r="C733" s="12" t="s">
        <v>62</v>
      </c>
      <c r="D733" s="12" t="s">
        <v>98</v>
      </c>
      <c r="E733" s="12" t="s">
        <v>46</v>
      </c>
      <c r="F733" s="112" t="s">
        <v>300</v>
      </c>
      <c r="G733" s="29" t="s">
        <v>294</v>
      </c>
      <c r="H733" s="6">
        <f t="shared" si="60"/>
        <v>-20000</v>
      </c>
      <c r="I733" s="22">
        <f t="shared" si="58"/>
        <v>9.70873786407767</v>
      </c>
      <c r="J733" s="15"/>
      <c r="K733" s="15" t="s">
        <v>92</v>
      </c>
      <c r="L733" s="15">
        <v>17</v>
      </c>
      <c r="M733" s="2">
        <v>515</v>
      </c>
    </row>
    <row r="734" spans="1:13" ht="12.75">
      <c r="A734" s="11"/>
      <c r="B734" s="225">
        <f>SUM(B730:B733)</f>
        <v>20000</v>
      </c>
      <c r="C734" s="11" t="s">
        <v>62</v>
      </c>
      <c r="D734" s="11"/>
      <c r="E734" s="11"/>
      <c r="F734" s="79"/>
      <c r="G734" s="18"/>
      <c r="H734" s="71">
        <v>0</v>
      </c>
      <c r="I734" s="72">
        <f t="shared" si="58"/>
        <v>38.83495145631068</v>
      </c>
      <c r="J734" s="73"/>
      <c r="K734" s="73"/>
      <c r="L734" s="73"/>
      <c r="M734" s="2">
        <v>515</v>
      </c>
    </row>
    <row r="735" spans="2:13" ht="12.75">
      <c r="B735" s="226"/>
      <c r="D735" s="12"/>
      <c r="H735" s="6">
        <f aca="true" t="shared" si="61" ref="H735:H743">H734-B735</f>
        <v>0</v>
      </c>
      <c r="I735" s="22">
        <f t="shared" si="58"/>
        <v>0</v>
      </c>
      <c r="M735" s="2">
        <v>515</v>
      </c>
    </row>
    <row r="736" spans="2:13" ht="12.75">
      <c r="B736" s="226"/>
      <c r="D736" s="12"/>
      <c r="H736" s="6">
        <f t="shared" si="61"/>
        <v>0</v>
      </c>
      <c r="I736" s="22">
        <f t="shared" si="58"/>
        <v>0</v>
      </c>
      <c r="M736" s="2">
        <v>515</v>
      </c>
    </row>
    <row r="737" spans="2:13" ht="12.75">
      <c r="B737" s="226">
        <v>2000</v>
      </c>
      <c r="C737" s="1" t="s">
        <v>66</v>
      </c>
      <c r="D737" s="1" t="s">
        <v>98</v>
      </c>
      <c r="E737" s="1" t="s">
        <v>46</v>
      </c>
      <c r="F737" s="78" t="s">
        <v>287</v>
      </c>
      <c r="G737" s="27" t="s">
        <v>288</v>
      </c>
      <c r="H737" s="6">
        <f t="shared" si="61"/>
        <v>-2000</v>
      </c>
      <c r="I737" s="22">
        <f t="shared" si="58"/>
        <v>3.883495145631068</v>
      </c>
      <c r="K737" s="15" t="s">
        <v>92</v>
      </c>
      <c r="L737">
        <v>17</v>
      </c>
      <c r="M737" s="2">
        <v>515</v>
      </c>
    </row>
    <row r="738" spans="2:13" ht="12.75">
      <c r="B738" s="226">
        <v>2000</v>
      </c>
      <c r="C738" s="1" t="s">
        <v>66</v>
      </c>
      <c r="D738" s="1" t="s">
        <v>98</v>
      </c>
      <c r="E738" s="1" t="s">
        <v>46</v>
      </c>
      <c r="F738" s="78" t="s">
        <v>287</v>
      </c>
      <c r="G738" s="27" t="s">
        <v>290</v>
      </c>
      <c r="H738" s="6">
        <f t="shared" si="61"/>
        <v>-4000</v>
      </c>
      <c r="I738" s="22">
        <f t="shared" si="58"/>
        <v>3.883495145631068</v>
      </c>
      <c r="K738" s="15" t="s">
        <v>92</v>
      </c>
      <c r="L738">
        <v>17</v>
      </c>
      <c r="M738" s="2">
        <v>515</v>
      </c>
    </row>
    <row r="739" spans="2:13" ht="12.75">
      <c r="B739" s="226">
        <v>2000</v>
      </c>
      <c r="C739" s="1" t="s">
        <v>66</v>
      </c>
      <c r="D739" s="1" t="s">
        <v>98</v>
      </c>
      <c r="E739" s="1" t="s">
        <v>46</v>
      </c>
      <c r="F739" s="78" t="s">
        <v>287</v>
      </c>
      <c r="G739" s="27" t="s">
        <v>291</v>
      </c>
      <c r="H739" s="6">
        <f t="shared" si="61"/>
        <v>-6000</v>
      </c>
      <c r="I739" s="22">
        <f t="shared" si="58"/>
        <v>3.883495145631068</v>
      </c>
      <c r="K739" s="15" t="s">
        <v>92</v>
      </c>
      <c r="L739">
        <v>17</v>
      </c>
      <c r="M739" s="2">
        <v>515</v>
      </c>
    </row>
    <row r="740" spans="2:13" ht="12.75">
      <c r="B740" s="226">
        <v>2000</v>
      </c>
      <c r="C740" s="1" t="s">
        <v>66</v>
      </c>
      <c r="D740" s="1" t="s">
        <v>98</v>
      </c>
      <c r="E740" s="1" t="s">
        <v>46</v>
      </c>
      <c r="F740" s="78" t="s">
        <v>287</v>
      </c>
      <c r="G740" s="27" t="s">
        <v>294</v>
      </c>
      <c r="H740" s="6">
        <f t="shared" si="61"/>
        <v>-8000</v>
      </c>
      <c r="I740" s="22">
        <f t="shared" si="58"/>
        <v>3.883495145631068</v>
      </c>
      <c r="K740" s="15" t="s">
        <v>92</v>
      </c>
      <c r="L740">
        <v>17</v>
      </c>
      <c r="M740" s="2">
        <v>515</v>
      </c>
    </row>
    <row r="741" spans="1:13" s="73" customFormat="1" ht="12.75">
      <c r="A741" s="1"/>
      <c r="B741" s="226">
        <v>2000</v>
      </c>
      <c r="C741" s="1" t="s">
        <v>66</v>
      </c>
      <c r="D741" s="1" t="s">
        <v>98</v>
      </c>
      <c r="E741" s="1" t="s">
        <v>46</v>
      </c>
      <c r="F741" s="78" t="s">
        <v>287</v>
      </c>
      <c r="G741" s="27" t="s">
        <v>297</v>
      </c>
      <c r="H741" s="6">
        <f t="shared" si="61"/>
        <v>-10000</v>
      </c>
      <c r="I741" s="22">
        <f t="shared" si="58"/>
        <v>3.883495145631068</v>
      </c>
      <c r="J741"/>
      <c r="K741" s="15" t="s">
        <v>92</v>
      </c>
      <c r="L741">
        <v>17</v>
      </c>
      <c r="M741" s="2">
        <v>515</v>
      </c>
    </row>
    <row r="742" spans="2:13" ht="12.75">
      <c r="B742" s="226">
        <v>2000</v>
      </c>
      <c r="C742" s="1" t="s">
        <v>66</v>
      </c>
      <c r="D742" s="12" t="s">
        <v>25</v>
      </c>
      <c r="E742" s="1" t="s">
        <v>236</v>
      </c>
      <c r="F742" s="78" t="s">
        <v>736</v>
      </c>
      <c r="G742" s="27" t="s">
        <v>284</v>
      </c>
      <c r="H742" s="6">
        <f t="shared" si="61"/>
        <v>-12000</v>
      </c>
      <c r="I742" s="22">
        <f t="shared" si="58"/>
        <v>3.883495145631068</v>
      </c>
      <c r="K742" t="s">
        <v>583</v>
      </c>
      <c r="M742" s="2">
        <v>515</v>
      </c>
    </row>
    <row r="743" spans="2:13" ht="12.75">
      <c r="B743" s="226">
        <v>2000</v>
      </c>
      <c r="C743" s="1" t="s">
        <v>66</v>
      </c>
      <c r="D743" s="12" t="s">
        <v>25</v>
      </c>
      <c r="E743" s="1" t="s">
        <v>236</v>
      </c>
      <c r="F743" s="78" t="s">
        <v>736</v>
      </c>
      <c r="G743" s="27" t="s">
        <v>285</v>
      </c>
      <c r="H743" s="6">
        <f t="shared" si="61"/>
        <v>-14000</v>
      </c>
      <c r="I743" s="22">
        <f t="shared" si="58"/>
        <v>3.883495145631068</v>
      </c>
      <c r="K743" t="s">
        <v>583</v>
      </c>
      <c r="M743" s="2">
        <v>515</v>
      </c>
    </row>
    <row r="744" spans="1:13" ht="12.75">
      <c r="A744" s="11"/>
      <c r="B744" s="225">
        <f>SUM(B737:B743)</f>
        <v>14000</v>
      </c>
      <c r="C744" s="11" t="s">
        <v>66</v>
      </c>
      <c r="D744" s="11"/>
      <c r="E744" s="11"/>
      <c r="F744" s="79"/>
      <c r="G744" s="18"/>
      <c r="H744" s="71">
        <v>0</v>
      </c>
      <c r="I744" s="72">
        <f t="shared" si="58"/>
        <v>27.184466019417474</v>
      </c>
      <c r="J744" s="73"/>
      <c r="K744" s="73"/>
      <c r="L744" s="73"/>
      <c r="M744" s="2">
        <v>515</v>
      </c>
    </row>
    <row r="745" spans="2:13" ht="12.75">
      <c r="B745" s="226"/>
      <c r="D745" s="12"/>
      <c r="H745" s="6">
        <f>H744-B745</f>
        <v>0</v>
      </c>
      <c r="I745" s="22">
        <f t="shared" si="58"/>
        <v>0</v>
      </c>
      <c r="M745" s="2">
        <v>515</v>
      </c>
    </row>
    <row r="746" spans="2:13" ht="12.75">
      <c r="B746" s="226"/>
      <c r="D746" s="12"/>
      <c r="H746" s="6">
        <f>H745-B746</f>
        <v>0</v>
      </c>
      <c r="I746" s="22">
        <f t="shared" si="58"/>
        <v>0</v>
      </c>
      <c r="M746" s="2">
        <v>515</v>
      </c>
    </row>
    <row r="747" spans="1:13" s="73" customFormat="1" ht="12.75">
      <c r="A747" s="1"/>
      <c r="B747" s="226">
        <v>1200</v>
      </c>
      <c r="C747" s="1" t="s">
        <v>115</v>
      </c>
      <c r="D747" s="1" t="s">
        <v>98</v>
      </c>
      <c r="E747" s="1" t="s">
        <v>68</v>
      </c>
      <c r="F747" s="78" t="s">
        <v>287</v>
      </c>
      <c r="G747" s="27" t="s">
        <v>288</v>
      </c>
      <c r="H747" s="6">
        <f>H746-B747</f>
        <v>-1200</v>
      </c>
      <c r="I747" s="22">
        <f t="shared" si="58"/>
        <v>2.3300970873786406</v>
      </c>
      <c r="J747"/>
      <c r="K747" s="15" t="s">
        <v>92</v>
      </c>
      <c r="L747">
        <v>17</v>
      </c>
      <c r="M747" s="2">
        <v>515</v>
      </c>
    </row>
    <row r="748" spans="1:13" ht="12.75">
      <c r="A748" s="11"/>
      <c r="B748" s="225">
        <f>SUM(B747)</f>
        <v>1200</v>
      </c>
      <c r="C748" s="11"/>
      <c r="D748" s="11"/>
      <c r="E748" s="11" t="s">
        <v>68</v>
      </c>
      <c r="F748" s="79"/>
      <c r="G748" s="18"/>
      <c r="H748" s="71">
        <v>0</v>
      </c>
      <c r="I748" s="72">
        <f t="shared" si="58"/>
        <v>2.3300970873786406</v>
      </c>
      <c r="J748" s="73"/>
      <c r="K748" s="73"/>
      <c r="L748" s="73"/>
      <c r="M748" s="2">
        <v>515</v>
      </c>
    </row>
    <row r="749" spans="2:13" ht="12.75">
      <c r="B749" s="226"/>
      <c r="D749" s="12"/>
      <c r="H749" s="6">
        <f aca="true" t="shared" si="62" ref="H749:H756">H748-B749</f>
        <v>0</v>
      </c>
      <c r="I749" s="22">
        <f t="shared" si="58"/>
        <v>0</v>
      </c>
      <c r="M749" s="2">
        <v>515</v>
      </c>
    </row>
    <row r="750" spans="2:13" ht="12.75">
      <c r="B750" s="226"/>
      <c r="D750" s="12"/>
      <c r="H750" s="6">
        <f t="shared" si="62"/>
        <v>0</v>
      </c>
      <c r="I750" s="22">
        <f t="shared" si="58"/>
        <v>0</v>
      </c>
      <c r="M750" s="2">
        <v>515</v>
      </c>
    </row>
    <row r="751" spans="2:13" ht="12.75">
      <c r="B751" s="226">
        <v>10000</v>
      </c>
      <c r="C751" s="1" t="s">
        <v>116</v>
      </c>
      <c r="D751" s="1" t="s">
        <v>98</v>
      </c>
      <c r="E751" s="1" t="s">
        <v>117</v>
      </c>
      <c r="F751" s="78" t="s">
        <v>301</v>
      </c>
      <c r="G751" s="27" t="s">
        <v>291</v>
      </c>
      <c r="H751" s="6">
        <f t="shared" si="62"/>
        <v>-10000</v>
      </c>
      <c r="I751" s="22">
        <f t="shared" si="58"/>
        <v>19.41747572815534</v>
      </c>
      <c r="K751" s="15" t="s">
        <v>92</v>
      </c>
      <c r="L751">
        <v>17</v>
      </c>
      <c r="M751" s="2">
        <v>515</v>
      </c>
    </row>
    <row r="752" spans="2:13" ht="12.75">
      <c r="B752" s="226">
        <v>15000</v>
      </c>
      <c r="C752" s="1" t="s">
        <v>116</v>
      </c>
      <c r="D752" s="1" t="s">
        <v>98</v>
      </c>
      <c r="E752" s="1" t="s">
        <v>117</v>
      </c>
      <c r="F752" s="78" t="s">
        <v>302</v>
      </c>
      <c r="G752" s="27" t="s">
        <v>294</v>
      </c>
      <c r="H752" s="6">
        <f t="shared" si="62"/>
        <v>-25000</v>
      </c>
      <c r="I752" s="22">
        <f t="shared" si="58"/>
        <v>29.12621359223301</v>
      </c>
      <c r="K752" s="15" t="s">
        <v>92</v>
      </c>
      <c r="L752">
        <v>17</v>
      </c>
      <c r="M752" s="2">
        <v>515</v>
      </c>
    </row>
    <row r="753" spans="2:13" ht="12.75">
      <c r="B753" s="226">
        <v>15000</v>
      </c>
      <c r="C753" s="1" t="s">
        <v>116</v>
      </c>
      <c r="D753" s="1" t="s">
        <v>98</v>
      </c>
      <c r="E753" s="1" t="s">
        <v>117</v>
      </c>
      <c r="F753" s="78" t="s">
        <v>303</v>
      </c>
      <c r="G753" s="27" t="s">
        <v>294</v>
      </c>
      <c r="H753" s="6">
        <f t="shared" si="62"/>
        <v>-40000</v>
      </c>
      <c r="I753" s="22">
        <f t="shared" si="58"/>
        <v>29.12621359223301</v>
      </c>
      <c r="K753" s="15" t="s">
        <v>92</v>
      </c>
      <c r="L753">
        <v>17</v>
      </c>
      <c r="M753" s="2">
        <v>515</v>
      </c>
    </row>
    <row r="754" spans="2:13" ht="12.75">
      <c r="B754" s="226">
        <v>5000</v>
      </c>
      <c r="C754" s="1" t="s">
        <v>116</v>
      </c>
      <c r="D754" s="1" t="s">
        <v>98</v>
      </c>
      <c r="E754" s="1" t="s">
        <v>117</v>
      </c>
      <c r="F754" s="78" t="s">
        <v>304</v>
      </c>
      <c r="G754" s="27" t="s">
        <v>294</v>
      </c>
      <c r="H754" s="6">
        <f t="shared" si="62"/>
        <v>-45000</v>
      </c>
      <c r="I754" s="22">
        <f t="shared" si="58"/>
        <v>9.70873786407767</v>
      </c>
      <c r="K754" s="15" t="s">
        <v>92</v>
      </c>
      <c r="L754">
        <v>17</v>
      </c>
      <c r="M754" s="2">
        <v>515</v>
      </c>
    </row>
    <row r="755" spans="1:13" s="73" customFormat="1" ht="12.75">
      <c r="A755" s="1"/>
      <c r="B755" s="226">
        <v>5000</v>
      </c>
      <c r="C755" s="1" t="s">
        <v>116</v>
      </c>
      <c r="D755" s="1" t="s">
        <v>98</v>
      </c>
      <c r="E755" s="1" t="s">
        <v>117</v>
      </c>
      <c r="F755" s="78" t="s">
        <v>305</v>
      </c>
      <c r="G755" s="27" t="s">
        <v>294</v>
      </c>
      <c r="H755" s="6">
        <f t="shared" si="62"/>
        <v>-50000</v>
      </c>
      <c r="I755" s="22">
        <f t="shared" si="58"/>
        <v>9.70873786407767</v>
      </c>
      <c r="J755"/>
      <c r="K755" s="15" t="s">
        <v>92</v>
      </c>
      <c r="L755">
        <v>17</v>
      </c>
      <c r="M755" s="2">
        <v>515</v>
      </c>
    </row>
    <row r="756" spans="1:13" s="15" customFormat="1" ht="12.75">
      <c r="A756" s="12"/>
      <c r="B756" s="224">
        <v>20000</v>
      </c>
      <c r="C756" s="12" t="s">
        <v>741</v>
      </c>
      <c r="D756" s="12" t="s">
        <v>98</v>
      </c>
      <c r="E756" s="12" t="s">
        <v>117</v>
      </c>
      <c r="F756" s="112" t="s">
        <v>293</v>
      </c>
      <c r="G756" s="29" t="s">
        <v>291</v>
      </c>
      <c r="H756" s="6">
        <f t="shared" si="62"/>
        <v>-70000</v>
      </c>
      <c r="I756" s="74">
        <f t="shared" si="58"/>
        <v>38.83495145631068</v>
      </c>
      <c r="K756" s="15" t="s">
        <v>92</v>
      </c>
      <c r="L756" s="15">
        <v>17</v>
      </c>
      <c r="M756" s="38">
        <v>515</v>
      </c>
    </row>
    <row r="757" spans="1:13" ht="12.75">
      <c r="A757" s="11"/>
      <c r="B757" s="225">
        <f>SUM(B751:B756)</f>
        <v>70000</v>
      </c>
      <c r="C757" s="11"/>
      <c r="D757" s="11"/>
      <c r="E757" s="11" t="s">
        <v>117</v>
      </c>
      <c r="F757" s="79"/>
      <c r="G757" s="18"/>
      <c r="H757" s="71">
        <v>0</v>
      </c>
      <c r="I757" s="72">
        <f t="shared" si="58"/>
        <v>135.92233009708738</v>
      </c>
      <c r="J757" s="73"/>
      <c r="K757" s="73"/>
      <c r="L757" s="73"/>
      <c r="M757" s="2">
        <v>515</v>
      </c>
    </row>
    <row r="758" spans="2:13" ht="12.75">
      <c r="B758" s="226"/>
      <c r="D758" s="12"/>
      <c r="H758" s="6">
        <f>H757-B758</f>
        <v>0</v>
      </c>
      <c r="I758" s="22">
        <f t="shared" si="58"/>
        <v>0</v>
      </c>
      <c r="M758" s="2">
        <v>515</v>
      </c>
    </row>
    <row r="759" spans="2:13" ht="12.75">
      <c r="B759" s="226"/>
      <c r="D759" s="12"/>
      <c r="H759" s="6">
        <f>H758-B759</f>
        <v>0</v>
      </c>
      <c r="I759" s="22">
        <f t="shared" si="58"/>
        <v>0</v>
      </c>
      <c r="M759" s="2">
        <v>515</v>
      </c>
    </row>
    <row r="760" spans="1:13" s="15" customFormat="1" ht="12.75">
      <c r="A760" s="12"/>
      <c r="B760" s="224">
        <v>1000</v>
      </c>
      <c r="C760" s="12" t="s">
        <v>181</v>
      </c>
      <c r="D760" s="12" t="s">
        <v>98</v>
      </c>
      <c r="E760" s="12" t="s">
        <v>25</v>
      </c>
      <c r="F760" s="112" t="s">
        <v>292</v>
      </c>
      <c r="G760" s="29" t="s">
        <v>291</v>
      </c>
      <c r="H760" s="28">
        <f>H759-B760</f>
        <v>-1000</v>
      </c>
      <c r="I760" s="74">
        <f>+B760/M760</f>
        <v>1.941747572815534</v>
      </c>
      <c r="K760" s="15" t="s">
        <v>92</v>
      </c>
      <c r="L760" s="15">
        <v>17</v>
      </c>
      <c r="M760" s="38">
        <v>515</v>
      </c>
    </row>
    <row r="761" spans="1:13" s="73" customFormat="1" ht="12.75">
      <c r="A761" s="11"/>
      <c r="B761" s="225">
        <f>SUM(B760)</f>
        <v>1000</v>
      </c>
      <c r="C761" s="11"/>
      <c r="D761" s="11"/>
      <c r="E761" s="11" t="s">
        <v>25</v>
      </c>
      <c r="F761" s="79"/>
      <c r="G761" s="18"/>
      <c r="H761" s="71"/>
      <c r="I761" s="72"/>
      <c r="M761" s="38">
        <v>515</v>
      </c>
    </row>
    <row r="762" spans="1:13" s="15" customFormat="1" ht="12.75">
      <c r="A762" s="12"/>
      <c r="B762" s="31"/>
      <c r="C762" s="12"/>
      <c r="D762" s="12"/>
      <c r="E762" s="12"/>
      <c r="F762" s="112"/>
      <c r="G762" s="29"/>
      <c r="H762" s="6">
        <f>H761-B762</f>
        <v>0</v>
      </c>
      <c r="I762" s="22">
        <f>+B762/M762</f>
        <v>0</v>
      </c>
      <c r="M762" s="38">
        <v>515</v>
      </c>
    </row>
    <row r="763" spans="1:13" s="15" customFormat="1" ht="12.75">
      <c r="A763" s="12"/>
      <c r="B763" s="31"/>
      <c r="C763" s="12"/>
      <c r="D763" s="12"/>
      <c r="E763" s="12"/>
      <c r="F763" s="112"/>
      <c r="G763" s="29"/>
      <c r="H763" s="6">
        <f>H762-B763</f>
        <v>0</v>
      </c>
      <c r="I763" s="22">
        <f>+B763/M763</f>
        <v>0</v>
      </c>
      <c r="M763" s="38">
        <v>515</v>
      </c>
    </row>
    <row r="764" spans="1:13" s="15" customFormat="1" ht="12.75">
      <c r="A764" s="12"/>
      <c r="B764" s="31"/>
      <c r="C764" s="12"/>
      <c r="D764" s="12"/>
      <c r="E764" s="12"/>
      <c r="F764" s="112"/>
      <c r="G764" s="29"/>
      <c r="H764" s="6">
        <f>H763-B764</f>
        <v>0</v>
      </c>
      <c r="I764" s="22">
        <f>+B764/M764</f>
        <v>0</v>
      </c>
      <c r="M764" s="38">
        <v>515</v>
      </c>
    </row>
    <row r="765" spans="4:13" ht="12.75">
      <c r="D765" s="12"/>
      <c r="H765" s="6">
        <f>H764-B765</f>
        <v>0</v>
      </c>
      <c r="I765" s="22">
        <f>+B765/M765</f>
        <v>0</v>
      </c>
      <c r="M765" s="38">
        <v>515</v>
      </c>
    </row>
    <row r="766" spans="1:13" s="73" customFormat="1" ht="12.75">
      <c r="A766" s="11"/>
      <c r="B766" s="225">
        <f>+B786+B792+B797+B803+B808+B814+B818+B775</f>
        <v>58100</v>
      </c>
      <c r="C766" s="68" t="s">
        <v>306</v>
      </c>
      <c r="D766" s="69" t="s">
        <v>307</v>
      </c>
      <c r="E766" s="68" t="s">
        <v>152</v>
      </c>
      <c r="F766" s="120" t="s">
        <v>308</v>
      </c>
      <c r="G766" s="70" t="s">
        <v>309</v>
      </c>
      <c r="H766" s="71"/>
      <c r="I766" s="72">
        <f>+B766/M766</f>
        <v>112.81553398058253</v>
      </c>
      <c r="J766" s="72"/>
      <c r="K766" s="72"/>
      <c r="M766" s="2">
        <v>515</v>
      </c>
    </row>
    <row r="767" spans="2:13" ht="12.75">
      <c r="B767" s="226"/>
      <c r="D767" s="12"/>
      <c r="H767" s="6">
        <f aca="true" t="shared" si="63" ref="H767:H774">H766-B767</f>
        <v>0</v>
      </c>
      <c r="I767" s="22">
        <f aca="true" t="shared" si="64" ref="I767:I774">+B767/M767</f>
        <v>0</v>
      </c>
      <c r="M767" s="2">
        <v>515</v>
      </c>
    </row>
    <row r="768" spans="2:13" ht="12.75">
      <c r="B768" s="226">
        <v>3000</v>
      </c>
      <c r="C768" s="32" t="s">
        <v>32</v>
      </c>
      <c r="D768" s="1" t="s">
        <v>16</v>
      </c>
      <c r="E768" s="1" t="s">
        <v>73</v>
      </c>
      <c r="F768" s="78" t="s">
        <v>869</v>
      </c>
      <c r="G768" s="27" t="s">
        <v>234</v>
      </c>
      <c r="H768" s="6">
        <f t="shared" si="63"/>
        <v>-3000</v>
      </c>
      <c r="I768" s="22">
        <f t="shared" si="64"/>
        <v>5.825242718446602</v>
      </c>
      <c r="K768" t="s">
        <v>32</v>
      </c>
      <c r="L768">
        <v>18</v>
      </c>
      <c r="M768" s="2">
        <v>515</v>
      </c>
    </row>
    <row r="769" spans="2:13" ht="12.75">
      <c r="B769" s="226">
        <v>3000</v>
      </c>
      <c r="C769" s="32" t="s">
        <v>32</v>
      </c>
      <c r="D769" s="1" t="s">
        <v>16</v>
      </c>
      <c r="E769" s="1" t="s">
        <v>73</v>
      </c>
      <c r="F769" s="78" t="s">
        <v>870</v>
      </c>
      <c r="G769" s="27" t="s">
        <v>267</v>
      </c>
      <c r="H769" s="6">
        <f t="shared" si="63"/>
        <v>-6000</v>
      </c>
      <c r="I769" s="22">
        <f t="shared" si="64"/>
        <v>5.825242718446602</v>
      </c>
      <c r="K769" t="s">
        <v>32</v>
      </c>
      <c r="L769">
        <v>18</v>
      </c>
      <c r="M769" s="2">
        <v>515</v>
      </c>
    </row>
    <row r="770" spans="2:13" ht="12.75">
      <c r="B770" s="226">
        <v>3000</v>
      </c>
      <c r="C770" s="32" t="s">
        <v>32</v>
      </c>
      <c r="D770" s="1" t="s">
        <v>16</v>
      </c>
      <c r="E770" s="1" t="s">
        <v>73</v>
      </c>
      <c r="F770" s="78" t="s">
        <v>871</v>
      </c>
      <c r="G770" s="27" t="s">
        <v>282</v>
      </c>
      <c r="H770" s="6">
        <f t="shared" si="63"/>
        <v>-9000</v>
      </c>
      <c r="I770" s="22">
        <f t="shared" si="64"/>
        <v>5.825242718446602</v>
      </c>
      <c r="K770" t="s">
        <v>32</v>
      </c>
      <c r="L770">
        <v>18</v>
      </c>
      <c r="M770" s="2">
        <v>515</v>
      </c>
    </row>
    <row r="771" spans="1:13" s="15" customFormat="1" ht="12.75">
      <c r="A771" s="12"/>
      <c r="B771" s="224">
        <v>6000</v>
      </c>
      <c r="C771" s="32" t="s">
        <v>32</v>
      </c>
      <c r="D771" s="12" t="s">
        <v>16</v>
      </c>
      <c r="E771" s="12" t="s">
        <v>73</v>
      </c>
      <c r="F771" s="112" t="s">
        <v>872</v>
      </c>
      <c r="G771" s="29" t="s">
        <v>283</v>
      </c>
      <c r="H771" s="6">
        <f t="shared" si="63"/>
        <v>-15000</v>
      </c>
      <c r="I771" s="74">
        <f t="shared" si="64"/>
        <v>11.650485436893204</v>
      </c>
      <c r="K771" s="15" t="s">
        <v>32</v>
      </c>
      <c r="L771" s="15">
        <v>18</v>
      </c>
      <c r="M771" s="38">
        <v>515</v>
      </c>
    </row>
    <row r="772" spans="1:13" s="41" customFormat="1" ht="12.75">
      <c r="A772" s="1"/>
      <c r="B772" s="226">
        <v>3000</v>
      </c>
      <c r="C772" s="32" t="s">
        <v>32</v>
      </c>
      <c r="D772" s="1" t="s">
        <v>16</v>
      </c>
      <c r="E772" s="1" t="s">
        <v>73</v>
      </c>
      <c r="F772" s="78" t="s">
        <v>873</v>
      </c>
      <c r="G772" s="27" t="s">
        <v>284</v>
      </c>
      <c r="H772" s="6">
        <f t="shared" si="63"/>
        <v>-18000</v>
      </c>
      <c r="I772" s="22">
        <f t="shared" si="64"/>
        <v>5.825242718446602</v>
      </c>
      <c r="J772"/>
      <c r="K772" t="s">
        <v>32</v>
      </c>
      <c r="L772">
        <v>18</v>
      </c>
      <c r="M772" s="2">
        <v>515</v>
      </c>
    </row>
    <row r="773" spans="2:13" ht="12.75">
      <c r="B773" s="226">
        <v>3000</v>
      </c>
      <c r="C773" s="32" t="s">
        <v>32</v>
      </c>
      <c r="D773" s="1" t="s">
        <v>16</v>
      </c>
      <c r="E773" s="1" t="s">
        <v>171</v>
      </c>
      <c r="F773" s="78" t="s">
        <v>874</v>
      </c>
      <c r="G773" s="27" t="s">
        <v>310</v>
      </c>
      <c r="H773" s="6">
        <f t="shared" si="63"/>
        <v>-21000</v>
      </c>
      <c r="I773" s="22">
        <f t="shared" si="64"/>
        <v>5.825242718446602</v>
      </c>
      <c r="K773" t="s">
        <v>32</v>
      </c>
      <c r="L773">
        <v>18</v>
      </c>
      <c r="M773" s="2">
        <v>515</v>
      </c>
    </row>
    <row r="774" spans="2:13" ht="12.75">
      <c r="B774" s="226">
        <v>4000</v>
      </c>
      <c r="C774" s="32" t="s">
        <v>32</v>
      </c>
      <c r="D774" s="1" t="s">
        <v>16</v>
      </c>
      <c r="E774" s="1" t="s">
        <v>73</v>
      </c>
      <c r="F774" s="78" t="s">
        <v>875</v>
      </c>
      <c r="G774" s="27" t="s">
        <v>310</v>
      </c>
      <c r="H774" s="6">
        <f t="shared" si="63"/>
        <v>-25000</v>
      </c>
      <c r="I774" s="22">
        <f t="shared" si="64"/>
        <v>7.766990291262136</v>
      </c>
      <c r="K774" t="s">
        <v>32</v>
      </c>
      <c r="L774">
        <v>18</v>
      </c>
      <c r="M774" s="2">
        <v>515</v>
      </c>
    </row>
    <row r="775" spans="1:13" s="73" customFormat="1" ht="12.75">
      <c r="A775" s="11"/>
      <c r="B775" s="225">
        <f>SUM(B768:B774)</f>
        <v>25000</v>
      </c>
      <c r="C775" s="11"/>
      <c r="D775" s="11"/>
      <c r="E775" s="11"/>
      <c r="F775" s="79"/>
      <c r="G775" s="18"/>
      <c r="H775" s="71">
        <v>0</v>
      </c>
      <c r="I775" s="72">
        <f t="shared" si="58"/>
        <v>48.54368932038835</v>
      </c>
      <c r="M775" s="2">
        <v>515</v>
      </c>
    </row>
    <row r="776" spans="2:13" ht="12.75">
      <c r="B776" s="226"/>
      <c r="D776" s="12"/>
      <c r="H776" s="6">
        <f aca="true" t="shared" si="65" ref="H776:H785">H775-B776</f>
        <v>0</v>
      </c>
      <c r="I776" s="22">
        <f t="shared" si="58"/>
        <v>0</v>
      </c>
      <c r="M776" s="2">
        <v>515</v>
      </c>
    </row>
    <row r="777" spans="2:13" ht="12.75">
      <c r="B777" s="226"/>
      <c r="D777" s="12"/>
      <c r="H777" s="6">
        <f t="shared" si="65"/>
        <v>0</v>
      </c>
      <c r="I777" s="22">
        <f t="shared" si="58"/>
        <v>0</v>
      </c>
      <c r="M777" s="2">
        <v>515</v>
      </c>
    </row>
    <row r="778" spans="2:13" ht="12.75">
      <c r="B778" s="226">
        <v>700</v>
      </c>
      <c r="C778" s="1" t="s">
        <v>155</v>
      </c>
      <c r="D778" s="12" t="s">
        <v>16</v>
      </c>
      <c r="E778" s="1" t="s">
        <v>236</v>
      </c>
      <c r="F778" s="78" t="s">
        <v>311</v>
      </c>
      <c r="G778" s="27" t="s">
        <v>267</v>
      </c>
      <c r="H778" s="6">
        <f t="shared" si="65"/>
        <v>-700</v>
      </c>
      <c r="I778" s="22">
        <f t="shared" si="58"/>
        <v>1.3592233009708738</v>
      </c>
      <c r="K778" s="15" t="s">
        <v>73</v>
      </c>
      <c r="L778" s="77">
        <v>18</v>
      </c>
      <c r="M778" s="2">
        <v>515</v>
      </c>
    </row>
    <row r="779" spans="2:13" ht="12.75">
      <c r="B779" s="226">
        <v>700</v>
      </c>
      <c r="C779" s="1" t="s">
        <v>312</v>
      </c>
      <c r="D779" s="12" t="s">
        <v>16</v>
      </c>
      <c r="E779" s="1" t="s">
        <v>46</v>
      </c>
      <c r="F779" s="78" t="s">
        <v>313</v>
      </c>
      <c r="G779" s="27" t="s">
        <v>267</v>
      </c>
      <c r="H779" s="6">
        <f t="shared" si="65"/>
        <v>-1400</v>
      </c>
      <c r="I779" s="22">
        <f t="shared" si="58"/>
        <v>1.3592233009708738</v>
      </c>
      <c r="K779" s="15" t="s">
        <v>73</v>
      </c>
      <c r="L779" s="77">
        <v>18</v>
      </c>
      <c r="M779" s="2">
        <v>515</v>
      </c>
    </row>
    <row r="780" spans="2:13" ht="12.75">
      <c r="B780" s="226">
        <v>1500</v>
      </c>
      <c r="C780" s="1" t="s">
        <v>314</v>
      </c>
      <c r="D780" s="12" t="s">
        <v>16</v>
      </c>
      <c r="E780" s="1" t="s">
        <v>46</v>
      </c>
      <c r="F780" s="78" t="s">
        <v>315</v>
      </c>
      <c r="G780" s="27" t="s">
        <v>282</v>
      </c>
      <c r="H780" s="6">
        <f t="shared" si="65"/>
        <v>-2900</v>
      </c>
      <c r="I780" s="22">
        <f t="shared" si="58"/>
        <v>2.912621359223301</v>
      </c>
      <c r="K780" s="15" t="s">
        <v>73</v>
      </c>
      <c r="L780" s="77">
        <v>18</v>
      </c>
      <c r="M780" s="2">
        <v>515</v>
      </c>
    </row>
    <row r="781" spans="2:13" ht="12.75">
      <c r="B781" s="226">
        <v>1500</v>
      </c>
      <c r="C781" s="1" t="s">
        <v>316</v>
      </c>
      <c r="D781" s="12" t="s">
        <v>16</v>
      </c>
      <c r="E781" s="1" t="s">
        <v>46</v>
      </c>
      <c r="F781" s="78" t="s">
        <v>315</v>
      </c>
      <c r="G781" s="27" t="s">
        <v>282</v>
      </c>
      <c r="H781" s="6">
        <f t="shared" si="65"/>
        <v>-4400</v>
      </c>
      <c r="I781" s="22">
        <f t="shared" si="58"/>
        <v>2.912621359223301</v>
      </c>
      <c r="K781" s="15" t="s">
        <v>73</v>
      </c>
      <c r="L781" s="77">
        <v>18</v>
      </c>
      <c r="M781" s="2">
        <v>515</v>
      </c>
    </row>
    <row r="782" spans="2:13" ht="12.75">
      <c r="B782" s="226">
        <v>1000</v>
      </c>
      <c r="C782" s="1" t="s">
        <v>317</v>
      </c>
      <c r="D782" s="12" t="s">
        <v>16</v>
      </c>
      <c r="E782" s="1" t="s">
        <v>46</v>
      </c>
      <c r="F782" s="78" t="s">
        <v>315</v>
      </c>
      <c r="G782" s="27" t="s">
        <v>283</v>
      </c>
      <c r="H782" s="6">
        <f t="shared" si="65"/>
        <v>-5400</v>
      </c>
      <c r="I782" s="22">
        <f t="shared" si="58"/>
        <v>1.941747572815534</v>
      </c>
      <c r="K782" s="15" t="s">
        <v>73</v>
      </c>
      <c r="L782" s="77">
        <v>18</v>
      </c>
      <c r="M782" s="2">
        <v>515</v>
      </c>
    </row>
    <row r="783" spans="2:13" ht="12.75">
      <c r="B783" s="226">
        <v>1000</v>
      </c>
      <c r="C783" s="1" t="s">
        <v>318</v>
      </c>
      <c r="D783" s="12" t="s">
        <v>16</v>
      </c>
      <c r="E783" s="1" t="s">
        <v>46</v>
      </c>
      <c r="F783" s="78" t="s">
        <v>315</v>
      </c>
      <c r="G783" s="27" t="s">
        <v>283</v>
      </c>
      <c r="H783" s="6">
        <f t="shared" si="65"/>
        <v>-6400</v>
      </c>
      <c r="I783" s="22">
        <f t="shared" si="58"/>
        <v>1.941747572815534</v>
      </c>
      <c r="K783" s="15" t="s">
        <v>73</v>
      </c>
      <c r="L783" s="77">
        <v>18</v>
      </c>
      <c r="M783" s="2">
        <v>515</v>
      </c>
    </row>
    <row r="784" spans="2:13" ht="12.75">
      <c r="B784" s="226">
        <v>700</v>
      </c>
      <c r="C784" s="1" t="s">
        <v>319</v>
      </c>
      <c r="D784" s="12" t="s">
        <v>16</v>
      </c>
      <c r="E784" s="1" t="s">
        <v>46</v>
      </c>
      <c r="F784" s="78" t="s">
        <v>315</v>
      </c>
      <c r="G784" s="27" t="s">
        <v>283</v>
      </c>
      <c r="H784" s="6">
        <f t="shared" si="65"/>
        <v>-7100</v>
      </c>
      <c r="I784" s="22">
        <f t="shared" si="58"/>
        <v>1.3592233009708738</v>
      </c>
      <c r="K784" s="15" t="s">
        <v>73</v>
      </c>
      <c r="L784" s="77">
        <v>18</v>
      </c>
      <c r="M784" s="2">
        <v>515</v>
      </c>
    </row>
    <row r="785" spans="2:13" ht="12.75">
      <c r="B785" s="226">
        <v>700</v>
      </c>
      <c r="C785" s="1" t="s">
        <v>85</v>
      </c>
      <c r="D785" s="12" t="s">
        <v>16</v>
      </c>
      <c r="E785" s="1" t="s">
        <v>46</v>
      </c>
      <c r="F785" s="78" t="s">
        <v>315</v>
      </c>
      <c r="G785" s="27" t="s">
        <v>283</v>
      </c>
      <c r="H785" s="6">
        <f t="shared" si="65"/>
        <v>-7800</v>
      </c>
      <c r="I785" s="22">
        <f>+B785/M785</f>
        <v>1.3592233009708738</v>
      </c>
      <c r="K785" s="15" t="s">
        <v>73</v>
      </c>
      <c r="L785" s="77">
        <v>18</v>
      </c>
      <c r="M785" s="2">
        <v>515</v>
      </c>
    </row>
    <row r="786" spans="1:13" s="73" customFormat="1" ht="12.75">
      <c r="A786" s="11"/>
      <c r="B786" s="225">
        <f>SUM(B778:B785)</f>
        <v>7800</v>
      </c>
      <c r="C786" s="11" t="s">
        <v>740</v>
      </c>
      <c r="D786" s="11"/>
      <c r="E786" s="11"/>
      <c r="F786" s="79"/>
      <c r="G786" s="18"/>
      <c r="H786" s="71">
        <v>0</v>
      </c>
      <c r="I786" s="72">
        <f aca="true" t="shared" si="66" ref="I786:I849">+B786/M786</f>
        <v>15.145631067961165</v>
      </c>
      <c r="M786" s="2">
        <v>515</v>
      </c>
    </row>
    <row r="787" spans="2:13" ht="12.75">
      <c r="B787" s="226"/>
      <c r="H787" s="6">
        <f>H786-B787</f>
        <v>0</v>
      </c>
      <c r="I787" s="22">
        <f t="shared" si="66"/>
        <v>0</v>
      </c>
      <c r="M787" s="2">
        <v>515</v>
      </c>
    </row>
    <row r="788" spans="2:13" ht="12.75">
      <c r="B788" s="226"/>
      <c r="H788" s="6">
        <f>H787-B788</f>
        <v>0</v>
      </c>
      <c r="I788" s="22">
        <f t="shared" si="66"/>
        <v>0</v>
      </c>
      <c r="M788" s="2">
        <v>515</v>
      </c>
    </row>
    <row r="789" spans="1:13" ht="12.75">
      <c r="A789" s="12"/>
      <c r="B789" s="224">
        <v>1500</v>
      </c>
      <c r="C789" s="12" t="s">
        <v>35</v>
      </c>
      <c r="D789" s="12" t="s">
        <v>16</v>
      </c>
      <c r="E789" s="1" t="s">
        <v>86</v>
      </c>
      <c r="F789" s="78" t="s">
        <v>315</v>
      </c>
      <c r="G789" s="29" t="s">
        <v>267</v>
      </c>
      <c r="H789" s="6">
        <f>H788-B789</f>
        <v>-1500</v>
      </c>
      <c r="I789" s="22">
        <f t="shared" si="66"/>
        <v>2.912621359223301</v>
      </c>
      <c r="J789" s="15"/>
      <c r="K789" s="15" t="s">
        <v>73</v>
      </c>
      <c r="L789" s="77">
        <v>18</v>
      </c>
      <c r="M789" s="2">
        <v>515</v>
      </c>
    </row>
    <row r="790" spans="2:13" ht="12.75">
      <c r="B790" s="226">
        <v>1400</v>
      </c>
      <c r="C790" s="1" t="s">
        <v>35</v>
      </c>
      <c r="D790" s="12" t="s">
        <v>16</v>
      </c>
      <c r="E790" s="1" t="s">
        <v>86</v>
      </c>
      <c r="F790" s="78" t="s">
        <v>315</v>
      </c>
      <c r="G790" s="27" t="s">
        <v>282</v>
      </c>
      <c r="H790" s="6">
        <f>H789-B790</f>
        <v>-2900</v>
      </c>
      <c r="I790" s="22">
        <f t="shared" si="66"/>
        <v>2.7184466019417477</v>
      </c>
      <c r="K790" s="15" t="s">
        <v>73</v>
      </c>
      <c r="L790" s="77">
        <v>18</v>
      </c>
      <c r="M790" s="2">
        <v>515</v>
      </c>
    </row>
    <row r="791" spans="2:13" ht="12.75">
      <c r="B791" s="226">
        <v>1800</v>
      </c>
      <c r="C791" s="1" t="s">
        <v>35</v>
      </c>
      <c r="D791" s="12" t="s">
        <v>16</v>
      </c>
      <c r="E791" s="1" t="s">
        <v>86</v>
      </c>
      <c r="F791" s="78" t="s">
        <v>315</v>
      </c>
      <c r="G791" s="27" t="s">
        <v>283</v>
      </c>
      <c r="H791" s="6">
        <f>H790-B791</f>
        <v>-4700</v>
      </c>
      <c r="I791" s="22">
        <f t="shared" si="66"/>
        <v>3.495145631067961</v>
      </c>
      <c r="K791" s="15" t="s">
        <v>73</v>
      </c>
      <c r="L791" s="77">
        <v>18</v>
      </c>
      <c r="M791" s="2">
        <v>515</v>
      </c>
    </row>
    <row r="792" spans="1:13" s="73" customFormat="1" ht="12.75">
      <c r="A792" s="11"/>
      <c r="B792" s="225">
        <f>SUM(B789:B791)</f>
        <v>4700</v>
      </c>
      <c r="C792" s="11"/>
      <c r="D792" s="11"/>
      <c r="E792" s="11" t="s">
        <v>86</v>
      </c>
      <c r="F792" s="79"/>
      <c r="G792" s="18"/>
      <c r="H792" s="71">
        <v>0</v>
      </c>
      <c r="I792" s="72">
        <f t="shared" si="66"/>
        <v>9.12621359223301</v>
      </c>
      <c r="M792" s="2">
        <v>515</v>
      </c>
    </row>
    <row r="793" spans="2:13" ht="12.75">
      <c r="B793" s="226"/>
      <c r="H793" s="6">
        <f>H792-B793</f>
        <v>0</v>
      </c>
      <c r="I793" s="22">
        <f t="shared" si="66"/>
        <v>0</v>
      </c>
      <c r="M793" s="2">
        <v>515</v>
      </c>
    </row>
    <row r="794" spans="2:13" ht="12.75">
      <c r="B794" s="226"/>
      <c r="H794" s="6">
        <f>H793-B794</f>
        <v>0</v>
      </c>
      <c r="I794" s="22">
        <f t="shared" si="66"/>
        <v>0</v>
      </c>
      <c r="M794" s="2">
        <v>515</v>
      </c>
    </row>
    <row r="795" spans="2:13" ht="12.75">
      <c r="B795" s="224">
        <v>5000</v>
      </c>
      <c r="C795" s="1" t="s">
        <v>62</v>
      </c>
      <c r="D795" s="12" t="s">
        <v>16</v>
      </c>
      <c r="E795" s="1" t="s">
        <v>46</v>
      </c>
      <c r="F795" s="78" t="s">
        <v>320</v>
      </c>
      <c r="G795" s="27" t="s">
        <v>267</v>
      </c>
      <c r="H795" s="6">
        <f>H794-B795</f>
        <v>-5000</v>
      </c>
      <c r="I795" s="22">
        <f t="shared" si="66"/>
        <v>9.70873786407767</v>
      </c>
      <c r="K795" s="15" t="s">
        <v>73</v>
      </c>
      <c r="L795" s="77">
        <v>18</v>
      </c>
      <c r="M795" s="2">
        <v>515</v>
      </c>
    </row>
    <row r="796" spans="2:13" ht="12.75">
      <c r="B796" s="224">
        <v>5000</v>
      </c>
      <c r="C796" s="1" t="s">
        <v>62</v>
      </c>
      <c r="D796" s="12" t="s">
        <v>16</v>
      </c>
      <c r="E796" s="1" t="s">
        <v>46</v>
      </c>
      <c r="F796" s="78" t="s">
        <v>320</v>
      </c>
      <c r="G796" s="27" t="s">
        <v>282</v>
      </c>
      <c r="H796" s="6">
        <f>H795-B796</f>
        <v>-10000</v>
      </c>
      <c r="I796" s="22">
        <f t="shared" si="66"/>
        <v>9.70873786407767</v>
      </c>
      <c r="K796" s="15" t="s">
        <v>73</v>
      </c>
      <c r="L796" s="77">
        <v>18</v>
      </c>
      <c r="M796" s="2">
        <v>515</v>
      </c>
    </row>
    <row r="797" spans="1:13" s="73" customFormat="1" ht="12.75">
      <c r="A797" s="11"/>
      <c r="B797" s="225">
        <f>SUM(B795:B796)</f>
        <v>10000</v>
      </c>
      <c r="C797" s="11" t="s">
        <v>62</v>
      </c>
      <c r="D797" s="11"/>
      <c r="E797" s="11"/>
      <c r="F797" s="79"/>
      <c r="G797" s="18"/>
      <c r="H797" s="71">
        <v>0</v>
      </c>
      <c r="I797" s="72">
        <f t="shared" si="66"/>
        <v>19.41747572815534</v>
      </c>
      <c r="M797" s="2">
        <v>515</v>
      </c>
    </row>
    <row r="798" spans="2:13" ht="12.75">
      <c r="B798" s="226"/>
      <c r="H798" s="6">
        <f>H797-B798</f>
        <v>0</v>
      </c>
      <c r="I798" s="22">
        <f t="shared" si="66"/>
        <v>0</v>
      </c>
      <c r="M798" s="2">
        <v>515</v>
      </c>
    </row>
    <row r="799" spans="2:13" ht="12.75">
      <c r="B799" s="224"/>
      <c r="H799" s="6">
        <f>H798-B799</f>
        <v>0</v>
      </c>
      <c r="I799" s="22">
        <f t="shared" si="66"/>
        <v>0</v>
      </c>
      <c r="M799" s="2">
        <v>515</v>
      </c>
    </row>
    <row r="800" spans="2:13" ht="12.75">
      <c r="B800" s="226">
        <v>2000</v>
      </c>
      <c r="C800" s="1" t="s">
        <v>66</v>
      </c>
      <c r="D800" s="12" t="s">
        <v>16</v>
      </c>
      <c r="E800" s="1" t="s">
        <v>46</v>
      </c>
      <c r="F800" s="78" t="s">
        <v>315</v>
      </c>
      <c r="G800" s="27" t="s">
        <v>267</v>
      </c>
      <c r="H800" s="6">
        <f>H799-B800</f>
        <v>-2000</v>
      </c>
      <c r="I800" s="22">
        <f t="shared" si="66"/>
        <v>3.883495145631068</v>
      </c>
      <c r="K800" s="15" t="s">
        <v>73</v>
      </c>
      <c r="L800" s="77">
        <v>18</v>
      </c>
      <c r="M800" s="2">
        <v>515</v>
      </c>
    </row>
    <row r="801" spans="2:13" ht="12.75">
      <c r="B801" s="226">
        <v>2000</v>
      </c>
      <c r="C801" s="1" t="s">
        <v>66</v>
      </c>
      <c r="D801" s="12" t="s">
        <v>16</v>
      </c>
      <c r="E801" s="1" t="s">
        <v>46</v>
      </c>
      <c r="F801" s="78" t="s">
        <v>315</v>
      </c>
      <c r="G801" s="27" t="s">
        <v>282</v>
      </c>
      <c r="H801" s="6">
        <f>H800-B801</f>
        <v>-4000</v>
      </c>
      <c r="I801" s="22">
        <f t="shared" si="66"/>
        <v>3.883495145631068</v>
      </c>
      <c r="K801" s="15" t="s">
        <v>73</v>
      </c>
      <c r="L801" s="77">
        <v>18</v>
      </c>
      <c r="M801" s="2">
        <v>515</v>
      </c>
    </row>
    <row r="802" spans="2:13" ht="12.75">
      <c r="B802" s="226">
        <v>2000</v>
      </c>
      <c r="C802" s="1" t="s">
        <v>66</v>
      </c>
      <c r="D802" s="12" t="s">
        <v>16</v>
      </c>
      <c r="E802" s="1" t="s">
        <v>46</v>
      </c>
      <c r="F802" s="78" t="s">
        <v>315</v>
      </c>
      <c r="G802" s="27" t="s">
        <v>283</v>
      </c>
      <c r="H802" s="6">
        <f>H801-B802</f>
        <v>-6000</v>
      </c>
      <c r="I802" s="22">
        <f t="shared" si="66"/>
        <v>3.883495145631068</v>
      </c>
      <c r="K802" s="15" t="s">
        <v>73</v>
      </c>
      <c r="L802" s="77">
        <v>18</v>
      </c>
      <c r="M802" s="2">
        <v>515</v>
      </c>
    </row>
    <row r="803" spans="1:13" s="73" customFormat="1" ht="12.75">
      <c r="A803" s="11"/>
      <c r="B803" s="225">
        <f>SUM(B800:B802)</f>
        <v>6000</v>
      </c>
      <c r="C803" s="11"/>
      <c r="D803" s="11"/>
      <c r="E803" s="11"/>
      <c r="F803" s="79"/>
      <c r="G803" s="18"/>
      <c r="H803" s="71">
        <v>0</v>
      </c>
      <c r="I803" s="72">
        <f t="shared" si="66"/>
        <v>11.650485436893204</v>
      </c>
      <c r="M803" s="2">
        <v>515</v>
      </c>
    </row>
    <row r="804" spans="2:13" ht="12.75">
      <c r="B804" s="226"/>
      <c r="H804" s="6">
        <f>H803-B804</f>
        <v>0</v>
      </c>
      <c r="I804" s="22">
        <f t="shared" si="66"/>
        <v>0</v>
      </c>
      <c r="M804" s="2">
        <v>515</v>
      </c>
    </row>
    <row r="805" spans="2:13" ht="12.75">
      <c r="B805" s="224"/>
      <c r="C805" s="32"/>
      <c r="D805" s="12"/>
      <c r="E805" s="32"/>
      <c r="G805" s="30"/>
      <c r="H805" s="6">
        <f>H804-B805</f>
        <v>0</v>
      </c>
      <c r="I805" s="22">
        <f t="shared" si="66"/>
        <v>0</v>
      </c>
      <c r="M805" s="2">
        <v>515</v>
      </c>
    </row>
    <row r="806" spans="2:13" ht="12.75">
      <c r="B806" s="226">
        <v>1000</v>
      </c>
      <c r="C806" s="1" t="s">
        <v>67</v>
      </c>
      <c r="D806" s="12" t="s">
        <v>16</v>
      </c>
      <c r="E806" s="1" t="s">
        <v>68</v>
      </c>
      <c r="F806" s="78" t="s">
        <v>315</v>
      </c>
      <c r="G806" s="27" t="s">
        <v>282</v>
      </c>
      <c r="H806" s="6">
        <f>H805-B806</f>
        <v>-1000</v>
      </c>
      <c r="I806" s="22">
        <f t="shared" si="66"/>
        <v>1.941747572815534</v>
      </c>
      <c r="K806" s="15" t="s">
        <v>73</v>
      </c>
      <c r="L806" s="77">
        <v>18</v>
      </c>
      <c r="M806" s="2">
        <v>515</v>
      </c>
    </row>
    <row r="807" spans="2:13" ht="12.75">
      <c r="B807" s="226">
        <v>1000</v>
      </c>
      <c r="C807" s="1" t="s">
        <v>67</v>
      </c>
      <c r="D807" s="12" t="s">
        <v>16</v>
      </c>
      <c r="E807" s="1" t="s">
        <v>68</v>
      </c>
      <c r="F807" s="78" t="s">
        <v>315</v>
      </c>
      <c r="G807" s="27" t="s">
        <v>283</v>
      </c>
      <c r="H807" s="6">
        <f>H806-B807</f>
        <v>-2000</v>
      </c>
      <c r="I807" s="22">
        <f t="shared" si="66"/>
        <v>1.941747572815534</v>
      </c>
      <c r="K807" s="15" t="s">
        <v>73</v>
      </c>
      <c r="L807" s="77">
        <v>18</v>
      </c>
      <c r="M807" s="2">
        <v>515</v>
      </c>
    </row>
    <row r="808" spans="1:256" s="73" customFormat="1" ht="12.75">
      <c r="A808" s="11"/>
      <c r="B808" s="225">
        <f>SUM(B806:B807)</f>
        <v>2000</v>
      </c>
      <c r="C808" s="11"/>
      <c r="D808" s="11"/>
      <c r="E808" s="11" t="s">
        <v>68</v>
      </c>
      <c r="F808" s="79"/>
      <c r="G808" s="18"/>
      <c r="H808" s="71">
        <v>0</v>
      </c>
      <c r="I808" s="72">
        <f t="shared" si="66"/>
        <v>3.883495145631068</v>
      </c>
      <c r="M808" s="2">
        <v>515</v>
      </c>
      <c r="IV808" s="73">
        <f>SUM(M808:IU808)</f>
        <v>515</v>
      </c>
    </row>
    <row r="809" spans="2:13" ht="12.75">
      <c r="B809" s="226"/>
      <c r="C809" s="12"/>
      <c r="D809" s="12"/>
      <c r="H809" s="6">
        <f>H808-B809</f>
        <v>0</v>
      </c>
      <c r="I809" s="22">
        <f t="shared" si="66"/>
        <v>0</v>
      </c>
      <c r="M809" s="2">
        <v>515</v>
      </c>
    </row>
    <row r="810" spans="2:13" ht="12.75">
      <c r="B810" s="226"/>
      <c r="D810" s="12"/>
      <c r="H810" s="6">
        <f>H809-B810</f>
        <v>0</v>
      </c>
      <c r="I810" s="22">
        <f t="shared" si="66"/>
        <v>0</v>
      </c>
      <c r="M810" s="2">
        <v>515</v>
      </c>
    </row>
    <row r="811" spans="1:13" ht="12.75">
      <c r="A811" s="12"/>
      <c r="B811" s="224">
        <v>1000</v>
      </c>
      <c r="C811" s="12" t="s">
        <v>181</v>
      </c>
      <c r="D811" s="12" t="s">
        <v>16</v>
      </c>
      <c r="E811" s="12" t="s">
        <v>25</v>
      </c>
      <c r="F811" s="112" t="s">
        <v>321</v>
      </c>
      <c r="G811" s="29" t="s">
        <v>267</v>
      </c>
      <c r="H811" s="6">
        <f>H810-B811</f>
        <v>-1000</v>
      </c>
      <c r="I811" s="22">
        <f t="shared" si="66"/>
        <v>1.941747572815534</v>
      </c>
      <c r="J811" s="15"/>
      <c r="K811" s="15" t="s">
        <v>73</v>
      </c>
      <c r="L811" s="77">
        <v>18</v>
      </c>
      <c r="M811" s="2">
        <v>515</v>
      </c>
    </row>
    <row r="812" spans="2:14" ht="12.75">
      <c r="B812" s="226">
        <v>100</v>
      </c>
      <c r="C812" s="1" t="s">
        <v>183</v>
      </c>
      <c r="D812" s="12" t="s">
        <v>16</v>
      </c>
      <c r="E812" s="1" t="s">
        <v>25</v>
      </c>
      <c r="F812" s="78" t="s">
        <v>315</v>
      </c>
      <c r="G812" s="27" t="s">
        <v>267</v>
      </c>
      <c r="H812" s="6">
        <f>H811-B812</f>
        <v>-1100</v>
      </c>
      <c r="I812" s="22">
        <f t="shared" si="66"/>
        <v>0.1941747572815534</v>
      </c>
      <c r="K812" s="15" t="s">
        <v>73</v>
      </c>
      <c r="L812" s="77">
        <v>18</v>
      </c>
      <c r="M812" s="2">
        <v>515</v>
      </c>
      <c r="N812" s="37"/>
    </row>
    <row r="813" spans="2:13" ht="12.75">
      <c r="B813" s="226">
        <v>500</v>
      </c>
      <c r="C813" s="1" t="s">
        <v>322</v>
      </c>
      <c r="D813" s="12" t="s">
        <v>16</v>
      </c>
      <c r="E813" s="1" t="s">
        <v>25</v>
      </c>
      <c r="F813" s="78" t="s">
        <v>315</v>
      </c>
      <c r="G813" s="27" t="s">
        <v>283</v>
      </c>
      <c r="H813" s="6">
        <f>H812-B813</f>
        <v>-1600</v>
      </c>
      <c r="I813" s="22">
        <f t="shared" si="66"/>
        <v>0.970873786407767</v>
      </c>
      <c r="K813" s="15" t="s">
        <v>73</v>
      </c>
      <c r="L813" s="77">
        <v>18</v>
      </c>
      <c r="M813" s="2">
        <v>515</v>
      </c>
    </row>
    <row r="814" spans="1:13" s="73" customFormat="1" ht="12.75">
      <c r="A814" s="11"/>
      <c r="B814" s="225">
        <f>SUM(B811:B813)</f>
        <v>1600</v>
      </c>
      <c r="C814" s="11"/>
      <c r="D814" s="11"/>
      <c r="E814" s="11" t="s">
        <v>25</v>
      </c>
      <c r="F814" s="79"/>
      <c r="G814" s="18"/>
      <c r="H814" s="71">
        <v>0</v>
      </c>
      <c r="I814" s="72">
        <f t="shared" si="66"/>
        <v>3.1067961165048543</v>
      </c>
      <c r="M814" s="2">
        <v>515</v>
      </c>
    </row>
    <row r="815" spans="2:13" ht="12.75">
      <c r="B815" s="226"/>
      <c r="D815" s="12"/>
      <c r="H815" s="6">
        <f>H814-B815</f>
        <v>0</v>
      </c>
      <c r="I815" s="22">
        <f t="shared" si="66"/>
        <v>0</v>
      </c>
      <c r="M815" s="2">
        <v>515</v>
      </c>
    </row>
    <row r="816" spans="2:13" ht="12.75">
      <c r="B816" s="226"/>
      <c r="D816" s="12"/>
      <c r="H816" s="6">
        <f>H815-B816</f>
        <v>0</v>
      </c>
      <c r="I816" s="22">
        <f t="shared" si="66"/>
        <v>0</v>
      </c>
      <c r="M816" s="2">
        <v>515</v>
      </c>
    </row>
    <row r="817" spans="1:13" ht="12.75">
      <c r="A817" s="12"/>
      <c r="B817" s="224">
        <v>1000</v>
      </c>
      <c r="C817" s="32" t="s">
        <v>261</v>
      </c>
      <c r="D817" s="12" t="s">
        <v>16</v>
      </c>
      <c r="E817" s="12" t="s">
        <v>262</v>
      </c>
      <c r="F817" s="78" t="s">
        <v>315</v>
      </c>
      <c r="G817" s="29" t="s">
        <v>283</v>
      </c>
      <c r="H817" s="6">
        <f>H816-B817</f>
        <v>-1000</v>
      </c>
      <c r="I817" s="22">
        <f t="shared" si="66"/>
        <v>1.941747572815534</v>
      </c>
      <c r="J817" s="15"/>
      <c r="K817" s="15" t="s">
        <v>73</v>
      </c>
      <c r="L817" s="77">
        <v>18</v>
      </c>
      <c r="M817" s="2">
        <v>515</v>
      </c>
    </row>
    <row r="818" spans="1:13" s="73" customFormat="1" ht="12.75">
      <c r="A818" s="11"/>
      <c r="B818" s="225">
        <f>SUM(B817)</f>
        <v>1000</v>
      </c>
      <c r="C818" s="11"/>
      <c r="D818" s="11"/>
      <c r="E818" s="11" t="s">
        <v>262</v>
      </c>
      <c r="F818" s="79"/>
      <c r="G818" s="18"/>
      <c r="H818" s="71">
        <v>0</v>
      </c>
      <c r="I818" s="72">
        <f t="shared" si="66"/>
        <v>1.941747572815534</v>
      </c>
      <c r="M818" s="2">
        <v>515</v>
      </c>
    </row>
    <row r="819" spans="2:13" ht="12.75">
      <c r="B819" s="226"/>
      <c r="D819" s="12"/>
      <c r="H819" s="6">
        <f>H818-B819</f>
        <v>0</v>
      </c>
      <c r="I819" s="22">
        <f t="shared" si="66"/>
        <v>0</v>
      </c>
      <c r="M819" s="2">
        <v>515</v>
      </c>
    </row>
    <row r="820" spans="2:13" ht="12.75">
      <c r="B820" s="226"/>
      <c r="D820" s="12"/>
      <c r="H820" s="6">
        <f>H819-B820</f>
        <v>0</v>
      </c>
      <c r="I820" s="22">
        <f t="shared" si="66"/>
        <v>0</v>
      </c>
      <c r="M820" s="2">
        <v>515</v>
      </c>
    </row>
    <row r="821" spans="2:13" ht="12.75">
      <c r="B821" s="226"/>
      <c r="D821" s="12"/>
      <c r="H821" s="6">
        <f>H820-B821</f>
        <v>0</v>
      </c>
      <c r="I821" s="22">
        <f t="shared" si="66"/>
        <v>0</v>
      </c>
      <c r="M821" s="2">
        <v>515</v>
      </c>
    </row>
    <row r="822" spans="2:13" ht="12.75">
      <c r="B822" s="226"/>
      <c r="D822" s="12"/>
      <c r="H822" s="6">
        <f>H821-B822</f>
        <v>0</v>
      </c>
      <c r="I822" s="22">
        <f t="shared" si="66"/>
        <v>0</v>
      </c>
      <c r="M822" s="2">
        <v>515</v>
      </c>
    </row>
    <row r="823" spans="1:13" s="73" customFormat="1" ht="12.75">
      <c r="A823" s="11"/>
      <c r="B823" s="225">
        <f>+B830+B843+B850+B856+B863+B868</f>
        <v>46200</v>
      </c>
      <c r="C823" s="68" t="s">
        <v>323</v>
      </c>
      <c r="D823" s="69" t="s">
        <v>324</v>
      </c>
      <c r="E823" s="68" t="s">
        <v>152</v>
      </c>
      <c r="F823" s="120" t="s">
        <v>325</v>
      </c>
      <c r="G823" s="70" t="s">
        <v>326</v>
      </c>
      <c r="H823" s="71"/>
      <c r="I823" s="72">
        <f>+B823/M823</f>
        <v>89.70873786407768</v>
      </c>
      <c r="J823" s="72"/>
      <c r="K823" s="72"/>
      <c r="M823" s="2">
        <v>515</v>
      </c>
    </row>
    <row r="824" spans="2:13" ht="12.75">
      <c r="B824" s="226"/>
      <c r="D824" s="12"/>
      <c r="H824" s="6">
        <f aca="true" t="shared" si="67" ref="H824:H829">H823-B824</f>
        <v>0</v>
      </c>
      <c r="I824" s="22">
        <f aca="true" t="shared" si="68" ref="I824:I829">+B824/M824</f>
        <v>0</v>
      </c>
      <c r="M824" s="2">
        <v>515</v>
      </c>
    </row>
    <row r="825" spans="2:13" ht="12.75">
      <c r="B825" s="226">
        <v>2500</v>
      </c>
      <c r="C825" s="32" t="s">
        <v>32</v>
      </c>
      <c r="D825" s="1" t="s">
        <v>16</v>
      </c>
      <c r="E825" s="1" t="s">
        <v>162</v>
      </c>
      <c r="F825" s="78" t="s">
        <v>876</v>
      </c>
      <c r="G825" s="27" t="s">
        <v>282</v>
      </c>
      <c r="H825" s="6">
        <f t="shared" si="67"/>
        <v>-2500</v>
      </c>
      <c r="I825" s="22">
        <f t="shared" si="68"/>
        <v>4.854368932038835</v>
      </c>
      <c r="K825" t="s">
        <v>32</v>
      </c>
      <c r="L825">
        <v>19</v>
      </c>
      <c r="M825" s="2">
        <v>515</v>
      </c>
    </row>
    <row r="826" spans="2:13" ht="12.75">
      <c r="B826" s="226">
        <v>2500</v>
      </c>
      <c r="C826" s="32" t="s">
        <v>32</v>
      </c>
      <c r="D826" s="1" t="s">
        <v>16</v>
      </c>
      <c r="E826" s="1" t="s">
        <v>162</v>
      </c>
      <c r="F826" s="78" t="s">
        <v>877</v>
      </c>
      <c r="G826" s="27" t="s">
        <v>283</v>
      </c>
      <c r="H826" s="6">
        <f t="shared" si="67"/>
        <v>-5000</v>
      </c>
      <c r="I826" s="22">
        <f t="shared" si="68"/>
        <v>4.854368932038835</v>
      </c>
      <c r="K826" t="s">
        <v>32</v>
      </c>
      <c r="L826">
        <v>19</v>
      </c>
      <c r="M826" s="2">
        <v>515</v>
      </c>
    </row>
    <row r="827" spans="2:13" ht="12.75">
      <c r="B827" s="226">
        <v>2500</v>
      </c>
      <c r="C827" s="32" t="s">
        <v>32</v>
      </c>
      <c r="D827" s="1" t="s">
        <v>16</v>
      </c>
      <c r="E827" s="1" t="s">
        <v>162</v>
      </c>
      <c r="F827" s="78" t="s">
        <v>878</v>
      </c>
      <c r="G827" s="27" t="s">
        <v>284</v>
      </c>
      <c r="H827" s="6">
        <f t="shared" si="67"/>
        <v>-7500</v>
      </c>
      <c r="I827" s="22">
        <f t="shared" si="68"/>
        <v>4.854368932038835</v>
      </c>
      <c r="K827" t="s">
        <v>32</v>
      </c>
      <c r="L827">
        <v>19</v>
      </c>
      <c r="M827" s="2">
        <v>515</v>
      </c>
    </row>
    <row r="828" spans="2:13" ht="12.75">
      <c r="B828" s="226">
        <v>2500</v>
      </c>
      <c r="C828" s="32" t="s">
        <v>32</v>
      </c>
      <c r="D828" s="1" t="s">
        <v>16</v>
      </c>
      <c r="E828" s="1" t="s">
        <v>162</v>
      </c>
      <c r="F828" s="78" t="s">
        <v>879</v>
      </c>
      <c r="G828" s="27" t="s">
        <v>285</v>
      </c>
      <c r="H828" s="6">
        <f t="shared" si="67"/>
        <v>-10000</v>
      </c>
      <c r="I828" s="22">
        <f t="shared" si="68"/>
        <v>4.854368932038835</v>
      </c>
      <c r="K828" t="s">
        <v>32</v>
      </c>
      <c r="L828">
        <v>19</v>
      </c>
      <c r="M828" s="2">
        <v>515</v>
      </c>
    </row>
    <row r="829" spans="2:13" ht="12.75">
      <c r="B829" s="226">
        <v>3000</v>
      </c>
      <c r="C829" s="32" t="s">
        <v>32</v>
      </c>
      <c r="D829" s="1" t="s">
        <v>16</v>
      </c>
      <c r="E829" s="1" t="s">
        <v>171</v>
      </c>
      <c r="F829" s="78" t="s">
        <v>880</v>
      </c>
      <c r="G829" s="27" t="s">
        <v>285</v>
      </c>
      <c r="H829" s="6">
        <f t="shared" si="67"/>
        <v>-13000</v>
      </c>
      <c r="I829" s="22">
        <f t="shared" si="68"/>
        <v>5.825242718446602</v>
      </c>
      <c r="K829" t="s">
        <v>32</v>
      </c>
      <c r="L829">
        <v>19</v>
      </c>
      <c r="M829" s="2">
        <v>515</v>
      </c>
    </row>
    <row r="830" spans="1:13" s="73" customFormat="1" ht="12.75">
      <c r="A830" s="11"/>
      <c r="B830" s="225">
        <f>SUM(B825:B829)</f>
        <v>13000</v>
      </c>
      <c r="C830" s="11"/>
      <c r="D830" s="11"/>
      <c r="E830" s="11"/>
      <c r="F830" s="79"/>
      <c r="G830" s="18"/>
      <c r="H830" s="71">
        <v>0</v>
      </c>
      <c r="I830" s="72">
        <f t="shared" si="66"/>
        <v>25.24271844660194</v>
      </c>
      <c r="M830" s="2">
        <v>515</v>
      </c>
    </row>
    <row r="831" spans="2:13" ht="12.75">
      <c r="B831" s="226"/>
      <c r="D831" s="12"/>
      <c r="H831" s="6">
        <f aca="true" t="shared" si="69" ref="H831:H842">H830-B831</f>
        <v>0</v>
      </c>
      <c r="I831" s="22">
        <f t="shared" si="66"/>
        <v>0</v>
      </c>
      <c r="M831" s="2">
        <v>515</v>
      </c>
    </row>
    <row r="832" spans="2:13" ht="12.75">
      <c r="B832" s="226"/>
      <c r="D832" s="12"/>
      <c r="H832" s="6">
        <f t="shared" si="69"/>
        <v>0</v>
      </c>
      <c r="I832" s="22">
        <f t="shared" si="66"/>
        <v>0</v>
      </c>
      <c r="M832" s="2">
        <v>515</v>
      </c>
    </row>
    <row r="833" spans="2:13" ht="12.75">
      <c r="B833" s="226">
        <v>500</v>
      </c>
      <c r="C833" s="1" t="s">
        <v>312</v>
      </c>
      <c r="D833" s="12" t="s">
        <v>16</v>
      </c>
      <c r="E833" s="1" t="s">
        <v>164</v>
      </c>
      <c r="F833" s="78" t="s">
        <v>327</v>
      </c>
      <c r="G833" s="27" t="s">
        <v>282</v>
      </c>
      <c r="H833" s="6">
        <f t="shared" si="69"/>
        <v>-500</v>
      </c>
      <c r="I833" s="22">
        <f t="shared" si="66"/>
        <v>0.970873786407767</v>
      </c>
      <c r="K833" t="s">
        <v>162</v>
      </c>
      <c r="L833">
        <v>19</v>
      </c>
      <c r="M833" s="2">
        <v>515</v>
      </c>
    </row>
    <row r="834" spans="2:13" ht="12.75">
      <c r="B834" s="226">
        <v>700</v>
      </c>
      <c r="C834" s="1" t="s">
        <v>328</v>
      </c>
      <c r="D834" s="12" t="s">
        <v>16</v>
      </c>
      <c r="E834" s="1" t="s">
        <v>164</v>
      </c>
      <c r="F834" s="78" t="s">
        <v>327</v>
      </c>
      <c r="G834" s="27" t="s">
        <v>282</v>
      </c>
      <c r="H834" s="6">
        <f t="shared" si="69"/>
        <v>-1200</v>
      </c>
      <c r="I834" s="22">
        <f t="shared" si="66"/>
        <v>1.3592233009708738</v>
      </c>
      <c r="K834" t="s">
        <v>162</v>
      </c>
      <c r="L834">
        <v>19</v>
      </c>
      <c r="M834" s="2">
        <v>515</v>
      </c>
    </row>
    <row r="835" spans="2:13" ht="12.75">
      <c r="B835" s="226">
        <v>700</v>
      </c>
      <c r="C835" s="1" t="s">
        <v>329</v>
      </c>
      <c r="D835" s="12" t="s">
        <v>16</v>
      </c>
      <c r="E835" s="1" t="s">
        <v>164</v>
      </c>
      <c r="F835" s="78" t="s">
        <v>327</v>
      </c>
      <c r="G835" s="27" t="s">
        <v>282</v>
      </c>
      <c r="H835" s="6">
        <f t="shared" si="69"/>
        <v>-1900</v>
      </c>
      <c r="I835" s="22">
        <f t="shared" si="66"/>
        <v>1.3592233009708738</v>
      </c>
      <c r="K835" t="s">
        <v>162</v>
      </c>
      <c r="L835">
        <v>19</v>
      </c>
      <c r="M835" s="2">
        <v>515</v>
      </c>
    </row>
    <row r="836" spans="2:13" ht="12.75">
      <c r="B836" s="226">
        <v>700</v>
      </c>
      <c r="C836" s="1" t="s">
        <v>328</v>
      </c>
      <c r="D836" s="12" t="s">
        <v>16</v>
      </c>
      <c r="E836" s="1" t="s">
        <v>164</v>
      </c>
      <c r="F836" s="78" t="s">
        <v>327</v>
      </c>
      <c r="G836" s="27" t="s">
        <v>283</v>
      </c>
      <c r="H836" s="6">
        <f t="shared" si="69"/>
        <v>-2600</v>
      </c>
      <c r="I836" s="22">
        <f t="shared" si="66"/>
        <v>1.3592233009708738</v>
      </c>
      <c r="K836" t="s">
        <v>162</v>
      </c>
      <c r="L836">
        <v>19</v>
      </c>
      <c r="M836" s="2">
        <v>515</v>
      </c>
    </row>
    <row r="837" spans="2:13" ht="12.75">
      <c r="B837" s="226">
        <v>700</v>
      </c>
      <c r="C837" s="1" t="s">
        <v>329</v>
      </c>
      <c r="D837" s="12" t="s">
        <v>16</v>
      </c>
      <c r="E837" s="1" t="s">
        <v>164</v>
      </c>
      <c r="F837" s="78" t="s">
        <v>327</v>
      </c>
      <c r="G837" s="27" t="s">
        <v>283</v>
      </c>
      <c r="H837" s="6">
        <f t="shared" si="69"/>
        <v>-3300</v>
      </c>
      <c r="I837" s="22">
        <f t="shared" si="66"/>
        <v>1.3592233009708738</v>
      </c>
      <c r="K837" t="s">
        <v>162</v>
      </c>
      <c r="L837">
        <v>19</v>
      </c>
      <c r="M837" s="2">
        <v>515</v>
      </c>
    </row>
    <row r="838" spans="2:13" ht="12.75">
      <c r="B838" s="226">
        <v>700</v>
      </c>
      <c r="C838" s="1" t="s">
        <v>328</v>
      </c>
      <c r="D838" s="12" t="s">
        <v>16</v>
      </c>
      <c r="E838" s="1" t="s">
        <v>164</v>
      </c>
      <c r="F838" s="78" t="s">
        <v>327</v>
      </c>
      <c r="G838" s="27" t="s">
        <v>284</v>
      </c>
      <c r="H838" s="6">
        <f t="shared" si="69"/>
        <v>-4000</v>
      </c>
      <c r="I838" s="22">
        <f t="shared" si="66"/>
        <v>1.3592233009708738</v>
      </c>
      <c r="K838" t="s">
        <v>162</v>
      </c>
      <c r="L838">
        <v>19</v>
      </c>
      <c r="M838" s="2">
        <v>515</v>
      </c>
    </row>
    <row r="839" spans="2:13" ht="12.75">
      <c r="B839" s="226">
        <v>700</v>
      </c>
      <c r="C839" s="1" t="s">
        <v>329</v>
      </c>
      <c r="D839" s="12" t="s">
        <v>16</v>
      </c>
      <c r="E839" s="1" t="s">
        <v>164</v>
      </c>
      <c r="F839" s="78" t="s">
        <v>327</v>
      </c>
      <c r="G839" s="27" t="s">
        <v>284</v>
      </c>
      <c r="H839" s="6">
        <f t="shared" si="69"/>
        <v>-4700</v>
      </c>
      <c r="I839" s="22">
        <f t="shared" si="66"/>
        <v>1.3592233009708738</v>
      </c>
      <c r="K839" t="s">
        <v>162</v>
      </c>
      <c r="L839">
        <v>19</v>
      </c>
      <c r="M839" s="2">
        <v>515</v>
      </c>
    </row>
    <row r="840" spans="2:13" ht="12.75">
      <c r="B840" s="226">
        <v>700</v>
      </c>
      <c r="C840" s="1" t="s">
        <v>328</v>
      </c>
      <c r="D840" s="12" t="s">
        <v>16</v>
      </c>
      <c r="E840" s="1" t="s">
        <v>164</v>
      </c>
      <c r="F840" s="105" t="s">
        <v>327</v>
      </c>
      <c r="G840" s="27" t="s">
        <v>285</v>
      </c>
      <c r="H840" s="6">
        <f t="shared" si="69"/>
        <v>-5400</v>
      </c>
      <c r="I840" s="22">
        <f t="shared" si="66"/>
        <v>1.3592233009708738</v>
      </c>
      <c r="K840" t="s">
        <v>162</v>
      </c>
      <c r="L840">
        <v>19</v>
      </c>
      <c r="M840" s="2">
        <v>515</v>
      </c>
    </row>
    <row r="841" spans="2:13" ht="12.75">
      <c r="B841" s="226">
        <v>700</v>
      </c>
      <c r="C841" s="1" t="s">
        <v>329</v>
      </c>
      <c r="D841" s="12" t="s">
        <v>16</v>
      </c>
      <c r="E841" s="1" t="s">
        <v>164</v>
      </c>
      <c r="F841" s="105" t="s">
        <v>327</v>
      </c>
      <c r="G841" s="27" t="s">
        <v>285</v>
      </c>
      <c r="H841" s="6">
        <f t="shared" si="69"/>
        <v>-6100</v>
      </c>
      <c r="I841" s="22">
        <f t="shared" si="66"/>
        <v>1.3592233009708738</v>
      </c>
      <c r="K841" t="s">
        <v>162</v>
      </c>
      <c r="L841">
        <v>19</v>
      </c>
      <c r="M841" s="2">
        <v>515</v>
      </c>
    </row>
    <row r="842" spans="2:13" ht="12.75">
      <c r="B842" s="226">
        <v>500</v>
      </c>
      <c r="C842" s="1" t="s">
        <v>319</v>
      </c>
      <c r="D842" s="12" t="s">
        <v>16</v>
      </c>
      <c r="E842" s="32" t="s">
        <v>164</v>
      </c>
      <c r="F842" s="105" t="s">
        <v>327</v>
      </c>
      <c r="G842" s="27" t="s">
        <v>285</v>
      </c>
      <c r="H842" s="6">
        <f t="shared" si="69"/>
        <v>-6600</v>
      </c>
      <c r="I842" s="22">
        <f t="shared" si="66"/>
        <v>0.970873786407767</v>
      </c>
      <c r="K842" t="s">
        <v>162</v>
      </c>
      <c r="L842">
        <v>19</v>
      </c>
      <c r="M842" s="2">
        <v>515</v>
      </c>
    </row>
    <row r="843" spans="1:13" s="73" customFormat="1" ht="12.75">
      <c r="A843" s="11"/>
      <c r="B843" s="225">
        <f>SUM(B833:B842)</f>
        <v>6600</v>
      </c>
      <c r="C843" s="11" t="s">
        <v>740</v>
      </c>
      <c r="D843" s="11"/>
      <c r="E843" s="11"/>
      <c r="F843" s="79"/>
      <c r="G843" s="18"/>
      <c r="H843" s="71">
        <v>0</v>
      </c>
      <c r="I843" s="72">
        <f t="shared" si="66"/>
        <v>12.815533980582524</v>
      </c>
      <c r="M843" s="2">
        <v>515</v>
      </c>
    </row>
    <row r="844" spans="2:13" ht="12.75">
      <c r="B844" s="226"/>
      <c r="D844" s="12"/>
      <c r="H844" s="6">
        <f aca="true" t="shared" si="70" ref="H844:H849">H843-B844</f>
        <v>0</v>
      </c>
      <c r="I844" s="22">
        <f t="shared" si="66"/>
        <v>0</v>
      </c>
      <c r="M844" s="2">
        <v>515</v>
      </c>
    </row>
    <row r="845" spans="2:13" ht="12.75">
      <c r="B845" s="226"/>
      <c r="D845" s="12"/>
      <c r="H845" s="6">
        <f t="shared" si="70"/>
        <v>0</v>
      </c>
      <c r="I845" s="22">
        <f t="shared" si="66"/>
        <v>0</v>
      </c>
      <c r="M845" s="2">
        <v>515</v>
      </c>
    </row>
    <row r="846" spans="2:13" ht="12.75">
      <c r="B846" s="226">
        <v>400</v>
      </c>
      <c r="C846" s="1" t="s">
        <v>35</v>
      </c>
      <c r="D846" s="12" t="s">
        <v>16</v>
      </c>
      <c r="E846" s="1" t="s">
        <v>86</v>
      </c>
      <c r="F846" s="78" t="s">
        <v>327</v>
      </c>
      <c r="G846" s="27" t="s">
        <v>282</v>
      </c>
      <c r="H846" s="6">
        <f t="shared" si="70"/>
        <v>-400</v>
      </c>
      <c r="I846" s="22">
        <f t="shared" si="66"/>
        <v>0.7766990291262136</v>
      </c>
      <c r="K846" t="s">
        <v>162</v>
      </c>
      <c r="L846">
        <v>19</v>
      </c>
      <c r="M846" s="2">
        <v>515</v>
      </c>
    </row>
    <row r="847" spans="2:13" ht="12.75">
      <c r="B847" s="226">
        <v>400</v>
      </c>
      <c r="C847" s="1" t="s">
        <v>35</v>
      </c>
      <c r="D847" s="12" t="s">
        <v>16</v>
      </c>
      <c r="E847" s="1" t="s">
        <v>86</v>
      </c>
      <c r="F847" s="78" t="s">
        <v>327</v>
      </c>
      <c r="G847" s="27" t="s">
        <v>283</v>
      </c>
      <c r="H847" s="6">
        <f t="shared" si="70"/>
        <v>-800</v>
      </c>
      <c r="I847" s="22">
        <f t="shared" si="66"/>
        <v>0.7766990291262136</v>
      </c>
      <c r="K847" t="s">
        <v>162</v>
      </c>
      <c r="L847">
        <v>19</v>
      </c>
      <c r="M847" s="2">
        <v>515</v>
      </c>
    </row>
    <row r="848" spans="2:13" ht="12.75">
      <c r="B848" s="226">
        <v>400</v>
      </c>
      <c r="C848" s="1" t="s">
        <v>35</v>
      </c>
      <c r="D848" s="12" t="s">
        <v>16</v>
      </c>
      <c r="E848" s="1" t="s">
        <v>86</v>
      </c>
      <c r="F848" s="78" t="s">
        <v>327</v>
      </c>
      <c r="G848" s="27" t="s">
        <v>284</v>
      </c>
      <c r="H848" s="6">
        <f t="shared" si="70"/>
        <v>-1200</v>
      </c>
      <c r="I848" s="22">
        <f t="shared" si="66"/>
        <v>0.7766990291262136</v>
      </c>
      <c r="K848" t="s">
        <v>162</v>
      </c>
      <c r="L848">
        <v>19</v>
      </c>
      <c r="M848" s="2">
        <v>515</v>
      </c>
    </row>
    <row r="849" spans="2:13" ht="12.75">
      <c r="B849" s="226">
        <v>400</v>
      </c>
      <c r="C849" s="1" t="s">
        <v>35</v>
      </c>
      <c r="D849" s="12" t="s">
        <v>16</v>
      </c>
      <c r="E849" s="1" t="s">
        <v>86</v>
      </c>
      <c r="F849" s="105" t="s">
        <v>327</v>
      </c>
      <c r="G849" s="27" t="s">
        <v>285</v>
      </c>
      <c r="H849" s="6">
        <f t="shared" si="70"/>
        <v>-1600</v>
      </c>
      <c r="I849" s="22">
        <f t="shared" si="66"/>
        <v>0.7766990291262136</v>
      </c>
      <c r="K849" t="s">
        <v>162</v>
      </c>
      <c r="L849">
        <v>19</v>
      </c>
      <c r="M849" s="2">
        <v>515</v>
      </c>
    </row>
    <row r="850" spans="1:13" s="73" customFormat="1" ht="12.75">
      <c r="A850" s="11"/>
      <c r="B850" s="225">
        <f>SUM(B846:B849)</f>
        <v>1600</v>
      </c>
      <c r="C850" s="11"/>
      <c r="D850" s="11"/>
      <c r="E850" s="11" t="s">
        <v>86</v>
      </c>
      <c r="F850" s="79"/>
      <c r="G850" s="18"/>
      <c r="H850" s="71">
        <v>0</v>
      </c>
      <c r="I850" s="72">
        <f aca="true" t="shared" si="71" ref="I850:I907">+B850/M850</f>
        <v>3.1067961165048543</v>
      </c>
      <c r="M850" s="2">
        <v>515</v>
      </c>
    </row>
    <row r="851" spans="2:13" ht="12.75">
      <c r="B851" s="226"/>
      <c r="D851" s="12"/>
      <c r="H851" s="6">
        <f>H850-B851</f>
        <v>0</v>
      </c>
      <c r="I851" s="22">
        <f t="shared" si="71"/>
        <v>0</v>
      </c>
      <c r="M851" s="2">
        <v>515</v>
      </c>
    </row>
    <row r="852" spans="2:13" ht="12.75">
      <c r="B852" s="226"/>
      <c r="D852" s="12"/>
      <c r="H852" s="6">
        <f>H851-B852</f>
        <v>0</v>
      </c>
      <c r="I852" s="22">
        <f t="shared" si="71"/>
        <v>0</v>
      </c>
      <c r="M852" s="2">
        <v>515</v>
      </c>
    </row>
    <row r="853" spans="2:13" ht="12.75">
      <c r="B853" s="226">
        <v>5000</v>
      </c>
      <c r="C853" s="1" t="s">
        <v>62</v>
      </c>
      <c r="D853" s="12" t="s">
        <v>16</v>
      </c>
      <c r="E853" s="1" t="s">
        <v>164</v>
      </c>
      <c r="F853" s="78" t="s">
        <v>330</v>
      </c>
      <c r="G853" s="27" t="s">
        <v>282</v>
      </c>
      <c r="H853" s="6">
        <f>H852-B853</f>
        <v>-5000</v>
      </c>
      <c r="I853" s="22">
        <f t="shared" si="71"/>
        <v>9.70873786407767</v>
      </c>
      <c r="K853" t="s">
        <v>162</v>
      </c>
      <c r="L853">
        <v>19</v>
      </c>
      <c r="M853" s="2">
        <v>515</v>
      </c>
    </row>
    <row r="854" spans="2:13" ht="12.75">
      <c r="B854" s="226">
        <v>5000</v>
      </c>
      <c r="C854" s="1" t="s">
        <v>62</v>
      </c>
      <c r="D854" s="12" t="s">
        <v>16</v>
      </c>
      <c r="E854" s="1" t="s">
        <v>164</v>
      </c>
      <c r="F854" s="78" t="s">
        <v>330</v>
      </c>
      <c r="G854" s="27" t="s">
        <v>283</v>
      </c>
      <c r="H854" s="6">
        <f>H853-B854</f>
        <v>-10000</v>
      </c>
      <c r="I854" s="22">
        <f t="shared" si="71"/>
        <v>9.70873786407767</v>
      </c>
      <c r="K854" t="s">
        <v>162</v>
      </c>
      <c r="L854">
        <v>19</v>
      </c>
      <c r="M854" s="2">
        <v>515</v>
      </c>
    </row>
    <row r="855" spans="2:13" ht="12.75">
      <c r="B855" s="226">
        <v>5000</v>
      </c>
      <c r="C855" s="1" t="s">
        <v>62</v>
      </c>
      <c r="D855" s="12" t="s">
        <v>16</v>
      </c>
      <c r="E855" s="1" t="s">
        <v>164</v>
      </c>
      <c r="F855" s="78" t="s">
        <v>330</v>
      </c>
      <c r="G855" s="27" t="s">
        <v>284</v>
      </c>
      <c r="H855" s="6">
        <f>H854-B855</f>
        <v>-15000</v>
      </c>
      <c r="I855" s="22">
        <f t="shared" si="71"/>
        <v>9.70873786407767</v>
      </c>
      <c r="K855" t="s">
        <v>162</v>
      </c>
      <c r="L855">
        <v>19</v>
      </c>
      <c r="M855" s="2">
        <v>515</v>
      </c>
    </row>
    <row r="856" spans="1:13" s="80" customFormat="1" ht="12.75">
      <c r="A856" s="75"/>
      <c r="B856" s="225">
        <f>SUM(B853:B855)</f>
        <v>15000</v>
      </c>
      <c r="C856" s="75" t="s">
        <v>62</v>
      </c>
      <c r="D856" s="75"/>
      <c r="E856" s="75"/>
      <c r="F856" s="106"/>
      <c r="G856" s="76"/>
      <c r="H856" s="67">
        <v>0</v>
      </c>
      <c r="I856" s="82">
        <f t="shared" si="71"/>
        <v>29.12621359223301</v>
      </c>
      <c r="M856" s="2">
        <v>515</v>
      </c>
    </row>
    <row r="857" spans="2:13" ht="12.75">
      <c r="B857" s="226"/>
      <c r="D857" s="12"/>
      <c r="H857" s="6">
        <f aca="true" t="shared" si="72" ref="H857:H862">H856-B857</f>
        <v>0</v>
      </c>
      <c r="I857" s="22">
        <f t="shared" si="71"/>
        <v>0</v>
      </c>
      <c r="M857" s="2">
        <v>515</v>
      </c>
    </row>
    <row r="858" spans="2:13" ht="12.75">
      <c r="B858" s="226"/>
      <c r="D858" s="12"/>
      <c r="H858" s="6">
        <f t="shared" si="72"/>
        <v>0</v>
      </c>
      <c r="I858" s="22">
        <f t="shared" si="71"/>
        <v>0</v>
      </c>
      <c r="M858" s="2">
        <v>515</v>
      </c>
    </row>
    <row r="859" spans="2:13" ht="12.75">
      <c r="B859" s="226">
        <v>2000</v>
      </c>
      <c r="C859" s="1" t="s">
        <v>66</v>
      </c>
      <c r="D859" s="12" t="s">
        <v>16</v>
      </c>
      <c r="E859" s="1" t="s">
        <v>164</v>
      </c>
      <c r="F859" s="78" t="s">
        <v>327</v>
      </c>
      <c r="G859" s="27" t="s">
        <v>282</v>
      </c>
      <c r="H859" s="6">
        <f t="shared" si="72"/>
        <v>-2000</v>
      </c>
      <c r="I859" s="22">
        <f t="shared" si="71"/>
        <v>3.883495145631068</v>
      </c>
      <c r="K859" t="s">
        <v>162</v>
      </c>
      <c r="L859">
        <v>19</v>
      </c>
      <c r="M859" s="2">
        <v>515</v>
      </c>
    </row>
    <row r="860" spans="2:13" ht="12.75">
      <c r="B860" s="226">
        <v>2000</v>
      </c>
      <c r="C860" s="1" t="s">
        <v>66</v>
      </c>
      <c r="D860" s="12" t="s">
        <v>16</v>
      </c>
      <c r="E860" s="1" t="s">
        <v>164</v>
      </c>
      <c r="F860" s="78" t="s">
        <v>327</v>
      </c>
      <c r="G860" s="27" t="s">
        <v>283</v>
      </c>
      <c r="H860" s="6">
        <f t="shared" si="72"/>
        <v>-4000</v>
      </c>
      <c r="I860" s="22">
        <f t="shared" si="71"/>
        <v>3.883495145631068</v>
      </c>
      <c r="K860" t="s">
        <v>162</v>
      </c>
      <c r="L860">
        <v>19</v>
      </c>
      <c r="M860" s="2">
        <v>515</v>
      </c>
    </row>
    <row r="861" spans="1:13" ht="12.75">
      <c r="A861" s="83"/>
      <c r="B861" s="224">
        <v>2000</v>
      </c>
      <c r="C861" s="32" t="s">
        <v>66</v>
      </c>
      <c r="D861" s="32" t="s">
        <v>16</v>
      </c>
      <c r="E861" s="32" t="s">
        <v>164</v>
      </c>
      <c r="F861" s="105" t="s">
        <v>327</v>
      </c>
      <c r="G861" s="30" t="s">
        <v>284</v>
      </c>
      <c r="H861" s="6">
        <f t="shared" si="72"/>
        <v>-6000</v>
      </c>
      <c r="I861" s="22">
        <f t="shared" si="71"/>
        <v>3.883495145631068</v>
      </c>
      <c r="J861" s="84"/>
      <c r="K861" s="85" t="s">
        <v>162</v>
      </c>
      <c r="L861">
        <v>19</v>
      </c>
      <c r="M861" s="2">
        <v>515</v>
      </c>
    </row>
    <row r="862" spans="1:13" ht="12.75">
      <c r="A862" s="83"/>
      <c r="B862" s="224">
        <v>2000</v>
      </c>
      <c r="C862" s="32" t="s">
        <v>66</v>
      </c>
      <c r="D862" s="32" t="s">
        <v>16</v>
      </c>
      <c r="E862" s="32" t="s">
        <v>164</v>
      </c>
      <c r="F862" s="105" t="s">
        <v>327</v>
      </c>
      <c r="G862" s="30" t="s">
        <v>285</v>
      </c>
      <c r="H862" s="6">
        <f t="shared" si="72"/>
        <v>-8000</v>
      </c>
      <c r="I862" s="22">
        <f t="shared" si="71"/>
        <v>3.883495145631068</v>
      </c>
      <c r="J862" s="84"/>
      <c r="K862" s="85" t="s">
        <v>162</v>
      </c>
      <c r="L862">
        <v>19</v>
      </c>
      <c r="M862" s="2">
        <v>515</v>
      </c>
    </row>
    <row r="863" spans="1:13" s="73" customFormat="1" ht="12.75">
      <c r="A863" s="11"/>
      <c r="B863" s="225">
        <f>SUM(B859:B862)</f>
        <v>8000</v>
      </c>
      <c r="C863" s="11" t="s">
        <v>66</v>
      </c>
      <c r="D863" s="11"/>
      <c r="E863" s="11"/>
      <c r="F863" s="79"/>
      <c r="G863" s="18"/>
      <c r="H863" s="71">
        <v>0</v>
      </c>
      <c r="I863" s="72">
        <f t="shared" si="71"/>
        <v>15.533980582524272</v>
      </c>
      <c r="M863" s="2">
        <v>515</v>
      </c>
    </row>
    <row r="864" spans="2:13" ht="12.75">
      <c r="B864" s="226"/>
      <c r="D864" s="12"/>
      <c r="H864" s="6">
        <f>H863-B864</f>
        <v>0</v>
      </c>
      <c r="I864" s="22">
        <f t="shared" si="71"/>
        <v>0</v>
      </c>
      <c r="M864" s="2">
        <v>515</v>
      </c>
    </row>
    <row r="865" spans="2:13" ht="12.75">
      <c r="B865" s="226"/>
      <c r="D865" s="12"/>
      <c r="H865" s="6">
        <f>H864-B865</f>
        <v>0</v>
      </c>
      <c r="I865" s="22">
        <f t="shared" si="71"/>
        <v>0</v>
      </c>
      <c r="M865" s="2">
        <v>515</v>
      </c>
    </row>
    <row r="866" spans="2:13" ht="12.75">
      <c r="B866" s="226">
        <v>1000</v>
      </c>
      <c r="C866" s="1" t="s">
        <v>67</v>
      </c>
      <c r="D866" s="12" t="s">
        <v>16</v>
      </c>
      <c r="E866" s="1" t="s">
        <v>68</v>
      </c>
      <c r="F866" s="78" t="s">
        <v>327</v>
      </c>
      <c r="G866" s="27" t="s">
        <v>283</v>
      </c>
      <c r="H866" s="6">
        <f>H865-B866</f>
        <v>-1000</v>
      </c>
      <c r="I866" s="22">
        <f t="shared" si="71"/>
        <v>1.941747572815534</v>
      </c>
      <c r="K866" t="s">
        <v>162</v>
      </c>
      <c r="L866">
        <v>19</v>
      </c>
      <c r="M866" s="2">
        <v>515</v>
      </c>
    </row>
    <row r="867" spans="2:13" ht="12.75">
      <c r="B867" s="226">
        <v>1000</v>
      </c>
      <c r="C867" s="1" t="s">
        <v>67</v>
      </c>
      <c r="D867" s="12" t="s">
        <v>16</v>
      </c>
      <c r="E867" s="1" t="s">
        <v>68</v>
      </c>
      <c r="F867" s="105" t="s">
        <v>327</v>
      </c>
      <c r="G867" s="27" t="s">
        <v>284</v>
      </c>
      <c r="H867" s="6">
        <f>H866-B867</f>
        <v>-2000</v>
      </c>
      <c r="I867" s="22">
        <f t="shared" si="71"/>
        <v>1.941747572815534</v>
      </c>
      <c r="K867" t="s">
        <v>162</v>
      </c>
      <c r="L867">
        <v>19</v>
      </c>
      <c r="M867" s="2">
        <v>515</v>
      </c>
    </row>
    <row r="868" spans="1:13" s="73" customFormat="1" ht="12.75">
      <c r="A868" s="11"/>
      <c r="B868" s="225">
        <f>SUM(B866:B867)</f>
        <v>2000</v>
      </c>
      <c r="C868" s="11"/>
      <c r="D868" s="11"/>
      <c r="E868" s="11" t="s">
        <v>68</v>
      </c>
      <c r="F868" s="79"/>
      <c r="G868" s="18"/>
      <c r="H868" s="71">
        <v>0</v>
      </c>
      <c r="I868" s="72">
        <f t="shared" si="71"/>
        <v>3.883495145631068</v>
      </c>
      <c r="M868" s="2">
        <v>515</v>
      </c>
    </row>
    <row r="869" spans="2:13" ht="12.75">
      <c r="B869" s="226"/>
      <c r="H869" s="6">
        <f>H868-B869</f>
        <v>0</v>
      </c>
      <c r="I869" s="22">
        <f>+B869/M869</f>
        <v>0</v>
      </c>
      <c r="M869" s="2">
        <v>515</v>
      </c>
    </row>
    <row r="870" spans="2:13" ht="12.75">
      <c r="B870" s="226"/>
      <c r="H870" s="6">
        <f>H869-B870</f>
        <v>0</v>
      </c>
      <c r="I870" s="22">
        <f t="shared" si="71"/>
        <v>0</v>
      </c>
      <c r="M870" s="2">
        <v>515</v>
      </c>
    </row>
    <row r="871" spans="2:13" ht="12.75">
      <c r="B871" s="226"/>
      <c r="H871" s="6">
        <f>H870-B871</f>
        <v>0</v>
      </c>
      <c r="I871" s="22">
        <f t="shared" si="71"/>
        <v>0</v>
      </c>
      <c r="M871" s="2">
        <v>515</v>
      </c>
    </row>
    <row r="872" spans="2:13" ht="12.75">
      <c r="B872" s="226"/>
      <c r="H872" s="6">
        <f>H871-B872</f>
        <v>0</v>
      </c>
      <c r="I872" s="22">
        <f t="shared" si="71"/>
        <v>0</v>
      </c>
      <c r="M872" s="2">
        <v>515</v>
      </c>
    </row>
    <row r="873" spans="1:13" s="73" customFormat="1" ht="12.75">
      <c r="A873" s="11"/>
      <c r="B873" s="225">
        <f>+B884+B889+B893+B898+B903+B877</f>
        <v>25700</v>
      </c>
      <c r="C873" s="68" t="s">
        <v>331</v>
      </c>
      <c r="D873" s="69" t="s">
        <v>332</v>
      </c>
      <c r="E873" s="68" t="s">
        <v>29</v>
      </c>
      <c r="F873" s="120" t="s">
        <v>333</v>
      </c>
      <c r="G873" s="70" t="s">
        <v>72</v>
      </c>
      <c r="H873" s="71"/>
      <c r="I873" s="72">
        <f>+B873/M873</f>
        <v>49.90291262135922</v>
      </c>
      <c r="J873" s="72"/>
      <c r="K873" s="72"/>
      <c r="M873" s="2">
        <v>515</v>
      </c>
    </row>
    <row r="874" spans="2:13" ht="12.75">
      <c r="B874" s="226"/>
      <c r="H874" s="6">
        <f>H873-B874</f>
        <v>0</v>
      </c>
      <c r="I874" s="22">
        <f>+B874/M874</f>
        <v>0</v>
      </c>
      <c r="M874" s="2">
        <v>515</v>
      </c>
    </row>
    <row r="875" spans="2:13" ht="12.75">
      <c r="B875" s="226">
        <v>2500</v>
      </c>
      <c r="C875" s="32" t="s">
        <v>32</v>
      </c>
      <c r="D875" s="1" t="s">
        <v>16</v>
      </c>
      <c r="E875" s="1" t="s">
        <v>33</v>
      </c>
      <c r="F875" s="78" t="s">
        <v>881</v>
      </c>
      <c r="G875" s="27" t="s">
        <v>284</v>
      </c>
      <c r="H875" s="6">
        <f>H874-B875</f>
        <v>-2500</v>
      </c>
      <c r="I875" s="22">
        <f>+B875/M875</f>
        <v>4.854368932038835</v>
      </c>
      <c r="K875" t="s">
        <v>32</v>
      </c>
      <c r="L875">
        <v>20</v>
      </c>
      <c r="M875" s="2">
        <v>515</v>
      </c>
    </row>
    <row r="876" spans="2:13" ht="12.75">
      <c r="B876" s="226">
        <v>2500</v>
      </c>
      <c r="C876" s="32" t="s">
        <v>32</v>
      </c>
      <c r="D876" s="1" t="s">
        <v>16</v>
      </c>
      <c r="E876" s="1" t="s">
        <v>33</v>
      </c>
      <c r="F876" s="78" t="s">
        <v>882</v>
      </c>
      <c r="G876" s="27" t="s">
        <v>285</v>
      </c>
      <c r="H876" s="6">
        <f>H875-B876</f>
        <v>-5000</v>
      </c>
      <c r="I876" s="22">
        <f>+B876/M876</f>
        <v>4.854368932038835</v>
      </c>
      <c r="K876" t="s">
        <v>32</v>
      </c>
      <c r="L876">
        <v>20</v>
      </c>
      <c r="M876" s="2">
        <v>515</v>
      </c>
    </row>
    <row r="877" spans="1:13" s="73" customFormat="1" ht="12.75">
      <c r="A877" s="11"/>
      <c r="B877" s="225">
        <f>SUM(B875:B876)</f>
        <v>5000</v>
      </c>
      <c r="C877" s="75" t="s">
        <v>32</v>
      </c>
      <c r="D877" s="11"/>
      <c r="E877" s="11"/>
      <c r="F877" s="79"/>
      <c r="G877" s="18"/>
      <c r="H877" s="71">
        <v>0</v>
      </c>
      <c r="I877" s="72">
        <f t="shared" si="71"/>
        <v>9.70873786407767</v>
      </c>
      <c r="M877" s="2">
        <v>515</v>
      </c>
    </row>
    <row r="878" spans="2:13" ht="12.75">
      <c r="B878" s="226"/>
      <c r="H878" s="6">
        <f aca="true" t="shared" si="73" ref="H878:H883">H877-B878</f>
        <v>0</v>
      </c>
      <c r="I878" s="22">
        <f t="shared" si="71"/>
        <v>0</v>
      </c>
      <c r="M878" s="2">
        <v>515</v>
      </c>
    </row>
    <row r="879" spans="2:13" ht="12.75">
      <c r="B879" s="226"/>
      <c r="H879" s="6">
        <f t="shared" si="73"/>
        <v>0</v>
      </c>
      <c r="I879" s="22">
        <f t="shared" si="71"/>
        <v>0</v>
      </c>
      <c r="M879" s="2">
        <v>515</v>
      </c>
    </row>
    <row r="880" spans="2:13" ht="12.75">
      <c r="B880" s="226">
        <v>3000</v>
      </c>
      <c r="C880" s="1" t="s">
        <v>334</v>
      </c>
      <c r="D880" s="12" t="s">
        <v>16</v>
      </c>
      <c r="E880" s="1" t="s">
        <v>46</v>
      </c>
      <c r="F880" s="78" t="s">
        <v>335</v>
      </c>
      <c r="G880" s="27" t="s">
        <v>284</v>
      </c>
      <c r="H880" s="6">
        <f t="shared" si="73"/>
        <v>-3000</v>
      </c>
      <c r="I880" s="22">
        <f t="shared" si="71"/>
        <v>5.825242718446602</v>
      </c>
      <c r="K880" t="s">
        <v>33</v>
      </c>
      <c r="L880">
        <v>20</v>
      </c>
      <c r="M880" s="2">
        <v>515</v>
      </c>
    </row>
    <row r="881" spans="2:13" ht="12.75">
      <c r="B881" s="226">
        <v>1000</v>
      </c>
      <c r="C881" s="1" t="s">
        <v>336</v>
      </c>
      <c r="D881" s="12" t="s">
        <v>16</v>
      </c>
      <c r="E881" s="1" t="s">
        <v>46</v>
      </c>
      <c r="F881" s="78" t="s">
        <v>337</v>
      </c>
      <c r="G881" s="27" t="s">
        <v>284</v>
      </c>
      <c r="H881" s="6">
        <f t="shared" si="73"/>
        <v>-4000</v>
      </c>
      <c r="I881" s="22">
        <f t="shared" si="71"/>
        <v>1.941747572815534</v>
      </c>
      <c r="K881" t="s">
        <v>33</v>
      </c>
      <c r="L881">
        <v>20</v>
      </c>
      <c r="M881" s="2">
        <v>515</v>
      </c>
    </row>
    <row r="882" spans="2:13" ht="12.75">
      <c r="B882" s="226">
        <v>1000</v>
      </c>
      <c r="C882" s="1" t="s">
        <v>733</v>
      </c>
      <c r="D882" s="12" t="s">
        <v>16</v>
      </c>
      <c r="E882" s="1" t="s">
        <v>46</v>
      </c>
      <c r="F882" s="78" t="s">
        <v>337</v>
      </c>
      <c r="G882" s="27" t="s">
        <v>284</v>
      </c>
      <c r="H882" s="6">
        <f t="shared" si="73"/>
        <v>-5000</v>
      </c>
      <c r="I882" s="22">
        <f t="shared" si="71"/>
        <v>1.941747572815534</v>
      </c>
      <c r="K882" t="s">
        <v>33</v>
      </c>
      <c r="L882">
        <v>20</v>
      </c>
      <c r="M882" s="2">
        <v>515</v>
      </c>
    </row>
    <row r="883" spans="2:13" ht="12.75">
      <c r="B883" s="226">
        <v>3000</v>
      </c>
      <c r="C883" s="1" t="s">
        <v>338</v>
      </c>
      <c r="D883" s="12" t="s">
        <v>16</v>
      </c>
      <c r="E883" s="1" t="s">
        <v>46</v>
      </c>
      <c r="F883" s="78" t="s">
        <v>339</v>
      </c>
      <c r="G883" s="27" t="s">
        <v>285</v>
      </c>
      <c r="H883" s="6">
        <f t="shared" si="73"/>
        <v>-8000</v>
      </c>
      <c r="I883" s="22">
        <f t="shared" si="71"/>
        <v>5.825242718446602</v>
      </c>
      <c r="K883" t="s">
        <v>33</v>
      </c>
      <c r="L883">
        <v>20</v>
      </c>
      <c r="M883" s="2">
        <v>515</v>
      </c>
    </row>
    <row r="884" spans="1:13" s="73" customFormat="1" ht="12.75">
      <c r="A884" s="11"/>
      <c r="B884" s="225">
        <f>SUM(B880:B883)</f>
        <v>8000</v>
      </c>
      <c r="C884" s="11" t="s">
        <v>740</v>
      </c>
      <c r="D884" s="11"/>
      <c r="E884" s="11"/>
      <c r="F884" s="79"/>
      <c r="G884" s="18"/>
      <c r="H884" s="71">
        <v>0</v>
      </c>
      <c r="I884" s="72">
        <f t="shared" si="71"/>
        <v>15.533980582524272</v>
      </c>
      <c r="M884" s="2">
        <v>515</v>
      </c>
    </row>
    <row r="885" spans="2:13" ht="12.75">
      <c r="B885" s="226"/>
      <c r="H885" s="6">
        <f>H884-B885</f>
        <v>0</v>
      </c>
      <c r="I885" s="22">
        <f t="shared" si="71"/>
        <v>0</v>
      </c>
      <c r="M885" s="2">
        <v>515</v>
      </c>
    </row>
    <row r="886" spans="2:13" ht="12.75">
      <c r="B886" s="226"/>
      <c r="H886" s="6">
        <f>H885-B886</f>
        <v>0</v>
      </c>
      <c r="I886" s="22">
        <f t="shared" si="71"/>
        <v>0</v>
      </c>
      <c r="M886" s="2">
        <v>515</v>
      </c>
    </row>
    <row r="887" spans="2:13" ht="12.75">
      <c r="B887" s="226">
        <v>700</v>
      </c>
      <c r="C887" s="1" t="s">
        <v>35</v>
      </c>
      <c r="D887" s="12" t="s">
        <v>16</v>
      </c>
      <c r="E887" s="1" t="s">
        <v>36</v>
      </c>
      <c r="F887" s="78" t="s">
        <v>337</v>
      </c>
      <c r="G887" s="27" t="s">
        <v>284</v>
      </c>
      <c r="H887" s="6">
        <f>H886-B887</f>
        <v>-700</v>
      </c>
      <c r="I887" s="22">
        <f t="shared" si="71"/>
        <v>1.3592233009708738</v>
      </c>
      <c r="K887" t="s">
        <v>33</v>
      </c>
      <c r="L887">
        <v>20</v>
      </c>
      <c r="M887" s="2">
        <v>515</v>
      </c>
    </row>
    <row r="888" spans="2:13" ht="12.75">
      <c r="B888" s="226">
        <v>1000</v>
      </c>
      <c r="C888" s="1" t="s">
        <v>35</v>
      </c>
      <c r="D888" s="12" t="s">
        <v>16</v>
      </c>
      <c r="E888" s="1" t="s">
        <v>36</v>
      </c>
      <c r="F888" s="78" t="s">
        <v>337</v>
      </c>
      <c r="G888" s="27" t="s">
        <v>285</v>
      </c>
      <c r="H888" s="6">
        <f>H887-B888</f>
        <v>-1700</v>
      </c>
      <c r="I888" s="22">
        <f t="shared" si="71"/>
        <v>1.941747572815534</v>
      </c>
      <c r="K888" t="s">
        <v>33</v>
      </c>
      <c r="L888">
        <v>20</v>
      </c>
      <c r="M888" s="2">
        <v>515</v>
      </c>
    </row>
    <row r="889" spans="1:13" s="73" customFormat="1" ht="12.75">
      <c r="A889" s="11"/>
      <c r="B889" s="225">
        <f>SUM(B887:B888)</f>
        <v>1700</v>
      </c>
      <c r="C889" s="11"/>
      <c r="D889" s="11"/>
      <c r="E889" s="11" t="s">
        <v>86</v>
      </c>
      <c r="F889" s="79"/>
      <c r="G889" s="18"/>
      <c r="H889" s="71">
        <v>0</v>
      </c>
      <c r="I889" s="72">
        <f t="shared" si="71"/>
        <v>3.3009708737864076</v>
      </c>
      <c r="M889" s="2">
        <v>515</v>
      </c>
    </row>
    <row r="890" spans="2:13" ht="12.75">
      <c r="B890" s="224"/>
      <c r="H890" s="6">
        <f>H889-B890</f>
        <v>0</v>
      </c>
      <c r="I890" s="22">
        <f t="shared" si="71"/>
        <v>0</v>
      </c>
      <c r="M890" s="2">
        <v>515</v>
      </c>
    </row>
    <row r="891" spans="2:13" ht="12.75">
      <c r="B891" s="226"/>
      <c r="H891" s="6">
        <f>H890-B891</f>
        <v>0</v>
      </c>
      <c r="I891" s="22">
        <f t="shared" si="71"/>
        <v>0</v>
      </c>
      <c r="M891" s="2">
        <v>515</v>
      </c>
    </row>
    <row r="892" spans="2:13" ht="12.75">
      <c r="B892" s="226">
        <v>5000</v>
      </c>
      <c r="C892" s="1" t="s">
        <v>62</v>
      </c>
      <c r="D892" s="12" t="s">
        <v>16</v>
      </c>
      <c r="E892" s="1" t="s">
        <v>46</v>
      </c>
      <c r="F892" s="78" t="s">
        <v>340</v>
      </c>
      <c r="G892" s="27" t="s">
        <v>284</v>
      </c>
      <c r="H892" s="6">
        <f>H891-B892</f>
        <v>-5000</v>
      </c>
      <c r="I892" s="22">
        <f t="shared" si="71"/>
        <v>9.70873786407767</v>
      </c>
      <c r="K892" t="s">
        <v>33</v>
      </c>
      <c r="L892">
        <v>20</v>
      </c>
      <c r="M892" s="2">
        <v>515</v>
      </c>
    </row>
    <row r="893" spans="1:13" s="73" customFormat="1" ht="12.75">
      <c r="A893" s="11"/>
      <c r="B893" s="225">
        <f>SUM(B892)</f>
        <v>5000</v>
      </c>
      <c r="C893" s="11" t="s">
        <v>62</v>
      </c>
      <c r="D893" s="11"/>
      <c r="E893" s="11"/>
      <c r="F893" s="79"/>
      <c r="G893" s="18"/>
      <c r="H893" s="71">
        <v>0</v>
      </c>
      <c r="I893" s="72">
        <f t="shared" si="71"/>
        <v>9.70873786407767</v>
      </c>
      <c r="M893" s="2">
        <v>515</v>
      </c>
    </row>
    <row r="894" spans="2:13" ht="12.75">
      <c r="B894" s="226"/>
      <c r="C894" s="3"/>
      <c r="H894" s="6">
        <f>H893-B894</f>
        <v>0</v>
      </c>
      <c r="I894" s="22">
        <f t="shared" si="71"/>
        <v>0</v>
      </c>
      <c r="M894" s="2">
        <v>515</v>
      </c>
    </row>
    <row r="895" spans="2:13" ht="12.75">
      <c r="B895" s="224"/>
      <c r="H895" s="6">
        <f>H894-B895</f>
        <v>0</v>
      </c>
      <c r="I895" s="22">
        <f t="shared" si="71"/>
        <v>0</v>
      </c>
      <c r="M895" s="2">
        <v>515</v>
      </c>
    </row>
    <row r="896" spans="2:13" ht="12.75">
      <c r="B896" s="226">
        <v>2000</v>
      </c>
      <c r="C896" s="1" t="s">
        <v>66</v>
      </c>
      <c r="D896" s="12" t="s">
        <v>16</v>
      </c>
      <c r="E896" s="1" t="s">
        <v>46</v>
      </c>
      <c r="F896" s="78" t="s">
        <v>337</v>
      </c>
      <c r="G896" s="27" t="s">
        <v>284</v>
      </c>
      <c r="H896" s="6">
        <f>H895-B896</f>
        <v>-2000</v>
      </c>
      <c r="I896" s="22">
        <f t="shared" si="71"/>
        <v>3.883495145631068</v>
      </c>
      <c r="K896" t="s">
        <v>33</v>
      </c>
      <c r="L896">
        <v>20</v>
      </c>
      <c r="M896" s="2">
        <v>515</v>
      </c>
    </row>
    <row r="897" spans="2:13" ht="12.75">
      <c r="B897" s="226">
        <v>2000</v>
      </c>
      <c r="C897" s="1" t="s">
        <v>66</v>
      </c>
      <c r="D897" s="12" t="s">
        <v>16</v>
      </c>
      <c r="E897" s="1" t="s">
        <v>46</v>
      </c>
      <c r="F897" s="78" t="s">
        <v>337</v>
      </c>
      <c r="G897" s="27" t="s">
        <v>285</v>
      </c>
      <c r="H897" s="6">
        <f>H896-B897</f>
        <v>-4000</v>
      </c>
      <c r="I897" s="22">
        <f t="shared" si="71"/>
        <v>3.883495145631068</v>
      </c>
      <c r="K897" t="s">
        <v>33</v>
      </c>
      <c r="L897">
        <v>20</v>
      </c>
      <c r="M897" s="2">
        <v>515</v>
      </c>
    </row>
    <row r="898" spans="1:13" s="73" customFormat="1" ht="12.75">
      <c r="A898" s="11"/>
      <c r="B898" s="225">
        <f>SUM(B896:B897)</f>
        <v>4000</v>
      </c>
      <c r="C898" s="11" t="s">
        <v>66</v>
      </c>
      <c r="D898" s="11"/>
      <c r="E898" s="11"/>
      <c r="F898" s="79"/>
      <c r="G898" s="18"/>
      <c r="H898" s="71">
        <v>0</v>
      </c>
      <c r="I898" s="72">
        <f t="shared" si="71"/>
        <v>7.766990291262136</v>
      </c>
      <c r="M898" s="2">
        <v>515</v>
      </c>
    </row>
    <row r="899" spans="2:13" ht="12.75">
      <c r="B899" s="226"/>
      <c r="H899" s="6">
        <f>H898-B899</f>
        <v>0</v>
      </c>
      <c r="I899" s="22">
        <f>+B899/M899</f>
        <v>0</v>
      </c>
      <c r="M899" s="2">
        <v>515</v>
      </c>
    </row>
    <row r="900" spans="2:13" ht="12.75">
      <c r="B900" s="226"/>
      <c r="H900" s="6">
        <f>H899-B900</f>
        <v>0</v>
      </c>
      <c r="I900" s="22">
        <f t="shared" si="71"/>
        <v>0</v>
      </c>
      <c r="M900" s="2">
        <v>515</v>
      </c>
    </row>
    <row r="901" spans="2:13" ht="12.75">
      <c r="B901" s="226">
        <v>1000</v>
      </c>
      <c r="C901" s="1" t="s">
        <v>67</v>
      </c>
      <c r="D901" s="12" t="s">
        <v>16</v>
      </c>
      <c r="E901" s="1" t="s">
        <v>68</v>
      </c>
      <c r="F901" s="78" t="s">
        <v>337</v>
      </c>
      <c r="G901" s="27" t="s">
        <v>284</v>
      </c>
      <c r="H901" s="6">
        <f>H900-B901</f>
        <v>-1000</v>
      </c>
      <c r="I901" s="22">
        <f t="shared" si="71"/>
        <v>1.941747572815534</v>
      </c>
      <c r="K901" t="s">
        <v>33</v>
      </c>
      <c r="L901">
        <v>20</v>
      </c>
      <c r="M901" s="2">
        <v>515</v>
      </c>
    </row>
    <row r="902" spans="2:13" ht="12.75">
      <c r="B902" s="226">
        <v>1000</v>
      </c>
      <c r="C902" s="1" t="s">
        <v>67</v>
      </c>
      <c r="D902" s="12" t="s">
        <v>16</v>
      </c>
      <c r="E902" s="1" t="s">
        <v>68</v>
      </c>
      <c r="F902" s="78" t="s">
        <v>337</v>
      </c>
      <c r="G902" s="27" t="s">
        <v>285</v>
      </c>
      <c r="H902" s="6">
        <f>H901-B902</f>
        <v>-2000</v>
      </c>
      <c r="I902" s="22">
        <f t="shared" si="71"/>
        <v>1.941747572815534</v>
      </c>
      <c r="K902" t="s">
        <v>33</v>
      </c>
      <c r="L902">
        <v>20</v>
      </c>
      <c r="M902" s="2">
        <v>515</v>
      </c>
    </row>
    <row r="903" spans="1:13" s="73" customFormat="1" ht="12.75">
      <c r="A903" s="11"/>
      <c r="B903" s="225">
        <f>SUM(B901:B902)</f>
        <v>2000</v>
      </c>
      <c r="C903" s="11"/>
      <c r="D903" s="11"/>
      <c r="E903" s="11" t="s">
        <v>68</v>
      </c>
      <c r="F903" s="79"/>
      <c r="G903" s="18"/>
      <c r="H903" s="71">
        <v>0</v>
      </c>
      <c r="I903" s="72">
        <f t="shared" si="71"/>
        <v>3.883495145631068</v>
      </c>
      <c r="M903" s="2">
        <v>515</v>
      </c>
    </row>
    <row r="904" spans="2:13" ht="12.75">
      <c r="B904" s="226"/>
      <c r="H904" s="6">
        <f>H903-B904</f>
        <v>0</v>
      </c>
      <c r="I904" s="22">
        <f t="shared" si="71"/>
        <v>0</v>
      </c>
      <c r="M904" s="2">
        <v>515</v>
      </c>
    </row>
    <row r="905" spans="2:13" ht="12.75">
      <c r="B905" s="226"/>
      <c r="H905" s="6">
        <f>H904-B905</f>
        <v>0</v>
      </c>
      <c r="I905" s="22">
        <f t="shared" si="71"/>
        <v>0</v>
      </c>
      <c r="M905" s="2">
        <v>515</v>
      </c>
    </row>
    <row r="906" spans="2:13" ht="12.75">
      <c r="B906" s="226"/>
      <c r="H906" s="6">
        <f>H905-B906</f>
        <v>0</v>
      </c>
      <c r="I906" s="22">
        <f t="shared" si="71"/>
        <v>0</v>
      </c>
      <c r="M906" s="2">
        <v>515</v>
      </c>
    </row>
    <row r="907" spans="2:13" ht="12.75">
      <c r="B907" s="226"/>
      <c r="H907" s="6">
        <f>H906-B907</f>
        <v>0</v>
      </c>
      <c r="I907" s="22">
        <f t="shared" si="71"/>
        <v>0</v>
      </c>
      <c r="M907" s="2">
        <v>515</v>
      </c>
    </row>
    <row r="908" spans="1:13" s="73" customFormat="1" ht="12.75">
      <c r="A908" s="11"/>
      <c r="B908" s="225">
        <f>+B917+B922+B926+B931+B936+B912</f>
        <v>24700</v>
      </c>
      <c r="C908" s="68" t="s">
        <v>341</v>
      </c>
      <c r="D908" s="69" t="s">
        <v>342</v>
      </c>
      <c r="E908" s="68" t="s">
        <v>343</v>
      </c>
      <c r="F908" s="120" t="s">
        <v>344</v>
      </c>
      <c r="G908" s="70" t="s">
        <v>72</v>
      </c>
      <c r="H908" s="71"/>
      <c r="I908" s="72">
        <f>+B908/M908</f>
        <v>47.96116504854369</v>
      </c>
      <c r="J908" s="72"/>
      <c r="K908" s="72"/>
      <c r="M908" s="2">
        <v>515</v>
      </c>
    </row>
    <row r="909" spans="2:13" ht="12.75">
      <c r="B909" s="226"/>
      <c r="H909" s="6">
        <f>H908-B909</f>
        <v>0</v>
      </c>
      <c r="I909" s="22">
        <f>+B909/M909</f>
        <v>0</v>
      </c>
      <c r="M909" s="2">
        <v>515</v>
      </c>
    </row>
    <row r="910" spans="2:13" ht="12.75">
      <c r="B910" s="226">
        <v>5000</v>
      </c>
      <c r="C910" s="32" t="s">
        <v>32</v>
      </c>
      <c r="D910" s="1" t="s">
        <v>16</v>
      </c>
      <c r="E910" s="1" t="s">
        <v>171</v>
      </c>
      <c r="F910" s="78" t="s">
        <v>883</v>
      </c>
      <c r="G910" s="27" t="s">
        <v>284</v>
      </c>
      <c r="H910" s="6">
        <f>H909-B910</f>
        <v>-5000</v>
      </c>
      <c r="I910" s="22">
        <f>+B910/M910</f>
        <v>9.70873786407767</v>
      </c>
      <c r="K910" t="s">
        <v>32</v>
      </c>
      <c r="L910">
        <v>21</v>
      </c>
      <c r="M910" s="2">
        <v>515</v>
      </c>
    </row>
    <row r="911" spans="2:13" ht="12.75">
      <c r="B911" s="226">
        <v>2500</v>
      </c>
      <c r="C911" s="32" t="s">
        <v>32</v>
      </c>
      <c r="D911" s="1" t="s">
        <v>16</v>
      </c>
      <c r="E911" s="1" t="s">
        <v>232</v>
      </c>
      <c r="F911" s="78" t="s">
        <v>884</v>
      </c>
      <c r="G911" s="27" t="s">
        <v>285</v>
      </c>
      <c r="H911" s="6">
        <f>H910-B911</f>
        <v>-7500</v>
      </c>
      <c r="I911" s="22">
        <f>+B911/M911</f>
        <v>4.854368932038835</v>
      </c>
      <c r="K911" t="s">
        <v>32</v>
      </c>
      <c r="L911">
        <v>21</v>
      </c>
      <c r="M911" s="2">
        <v>515</v>
      </c>
    </row>
    <row r="912" spans="1:13" s="73" customFormat="1" ht="12.75">
      <c r="A912" s="11"/>
      <c r="B912" s="225">
        <f>SUM(B910:B911)</f>
        <v>7500</v>
      </c>
      <c r="C912" s="11"/>
      <c r="D912" s="11"/>
      <c r="E912" s="11"/>
      <c r="F912" s="79"/>
      <c r="G912" s="18"/>
      <c r="H912" s="71">
        <v>0</v>
      </c>
      <c r="I912" s="72">
        <f aca="true" t="shared" si="74" ref="I912:I985">+B912/M912</f>
        <v>14.563106796116505</v>
      </c>
      <c r="M912" s="2">
        <v>515</v>
      </c>
    </row>
    <row r="913" spans="2:13" ht="12.75">
      <c r="B913" s="226"/>
      <c r="H913" s="6">
        <f>H912-B913</f>
        <v>0</v>
      </c>
      <c r="I913" s="22">
        <f t="shared" si="74"/>
        <v>0</v>
      </c>
      <c r="M913" s="2">
        <v>515</v>
      </c>
    </row>
    <row r="914" spans="2:13" ht="12.75">
      <c r="B914" s="226"/>
      <c r="H914" s="6">
        <f>H913-B914</f>
        <v>0</v>
      </c>
      <c r="I914" s="22">
        <f t="shared" si="74"/>
        <v>0</v>
      </c>
      <c r="M914" s="2">
        <v>515</v>
      </c>
    </row>
    <row r="915" spans="2:13" ht="12.75">
      <c r="B915" s="226">
        <v>2000</v>
      </c>
      <c r="C915" s="1" t="s">
        <v>345</v>
      </c>
      <c r="D915" s="12" t="s">
        <v>16</v>
      </c>
      <c r="E915" s="1" t="s">
        <v>236</v>
      </c>
      <c r="F915" s="78" t="s">
        <v>346</v>
      </c>
      <c r="G915" s="27" t="s">
        <v>285</v>
      </c>
      <c r="H915" s="6">
        <f>H914-B915</f>
        <v>-2000</v>
      </c>
      <c r="I915" s="22">
        <f t="shared" si="74"/>
        <v>3.883495145631068</v>
      </c>
      <c r="K915" t="s">
        <v>232</v>
      </c>
      <c r="L915">
        <v>21</v>
      </c>
      <c r="M915" s="2">
        <v>515</v>
      </c>
    </row>
    <row r="916" spans="2:13" ht="12.75">
      <c r="B916" s="226">
        <v>2000</v>
      </c>
      <c r="C916" s="1" t="s">
        <v>347</v>
      </c>
      <c r="D916" s="12" t="s">
        <v>16</v>
      </c>
      <c r="E916" s="1" t="s">
        <v>236</v>
      </c>
      <c r="F916" s="78" t="s">
        <v>348</v>
      </c>
      <c r="G916" s="27" t="s">
        <v>310</v>
      </c>
      <c r="H916" s="6">
        <f>H915-B916</f>
        <v>-4000</v>
      </c>
      <c r="I916" s="22">
        <f t="shared" si="74"/>
        <v>3.883495145631068</v>
      </c>
      <c r="K916" t="s">
        <v>232</v>
      </c>
      <c r="L916">
        <v>21</v>
      </c>
      <c r="M916" s="2">
        <v>515</v>
      </c>
    </row>
    <row r="917" spans="1:13" s="73" customFormat="1" ht="12.75">
      <c r="A917" s="11"/>
      <c r="B917" s="225">
        <f>SUM(B915:B916)</f>
        <v>4000</v>
      </c>
      <c r="C917" s="11" t="s">
        <v>740</v>
      </c>
      <c r="D917" s="11"/>
      <c r="E917" s="11"/>
      <c r="F917" s="79"/>
      <c r="G917" s="18"/>
      <c r="H917" s="71">
        <v>0</v>
      </c>
      <c r="I917" s="72">
        <f t="shared" si="74"/>
        <v>7.766990291262136</v>
      </c>
      <c r="M917" s="2">
        <v>515</v>
      </c>
    </row>
    <row r="918" spans="2:13" ht="12.75">
      <c r="B918" s="226"/>
      <c r="H918" s="6">
        <f>H917-B918</f>
        <v>0</v>
      </c>
      <c r="I918" s="22">
        <f t="shared" si="74"/>
        <v>0</v>
      </c>
      <c r="M918" s="2">
        <v>515</v>
      </c>
    </row>
    <row r="919" spans="2:13" ht="12.75">
      <c r="B919" s="226"/>
      <c r="H919" s="6">
        <f>H918-B919</f>
        <v>0</v>
      </c>
      <c r="I919" s="22">
        <f t="shared" si="74"/>
        <v>0</v>
      </c>
      <c r="M919" s="2">
        <v>515</v>
      </c>
    </row>
    <row r="920" spans="2:13" ht="12.75">
      <c r="B920" s="226">
        <v>1600</v>
      </c>
      <c r="C920" s="1" t="s">
        <v>35</v>
      </c>
      <c r="D920" s="12" t="s">
        <v>16</v>
      </c>
      <c r="E920" s="1" t="s">
        <v>251</v>
      </c>
      <c r="F920" s="78" t="s">
        <v>348</v>
      </c>
      <c r="G920" s="27" t="s">
        <v>285</v>
      </c>
      <c r="H920" s="6">
        <f>H919-B920</f>
        <v>-1600</v>
      </c>
      <c r="I920" s="22">
        <f t="shared" si="74"/>
        <v>3.1067961165048543</v>
      </c>
      <c r="K920" t="s">
        <v>232</v>
      </c>
      <c r="L920">
        <v>21</v>
      </c>
      <c r="M920" s="2">
        <v>515</v>
      </c>
    </row>
    <row r="921" spans="2:13" ht="12.75">
      <c r="B921" s="226">
        <v>600</v>
      </c>
      <c r="C921" s="1" t="s">
        <v>35</v>
      </c>
      <c r="D921" s="12" t="s">
        <v>16</v>
      </c>
      <c r="E921" s="1" t="s">
        <v>251</v>
      </c>
      <c r="F921" s="78" t="s">
        <v>348</v>
      </c>
      <c r="G921" s="27" t="s">
        <v>310</v>
      </c>
      <c r="H921" s="6">
        <f>H920-B921</f>
        <v>-2200</v>
      </c>
      <c r="I921" s="22">
        <f t="shared" si="74"/>
        <v>1.1650485436893203</v>
      </c>
      <c r="K921" t="s">
        <v>232</v>
      </c>
      <c r="L921">
        <v>21</v>
      </c>
      <c r="M921" s="2">
        <v>515</v>
      </c>
    </row>
    <row r="922" spans="1:13" s="73" customFormat="1" ht="12.75">
      <c r="A922" s="11"/>
      <c r="B922" s="225">
        <f>SUM(B920:B921)</f>
        <v>2200</v>
      </c>
      <c r="C922" s="11"/>
      <c r="D922" s="11"/>
      <c r="E922" s="11" t="s">
        <v>36</v>
      </c>
      <c r="F922" s="79"/>
      <c r="G922" s="18"/>
      <c r="H922" s="71">
        <v>0</v>
      </c>
      <c r="I922" s="72">
        <f t="shared" si="74"/>
        <v>4.271844660194175</v>
      </c>
      <c r="M922" s="2">
        <v>515</v>
      </c>
    </row>
    <row r="923" spans="2:13" ht="12.75">
      <c r="B923" s="226"/>
      <c r="C923" s="32"/>
      <c r="D923" s="12"/>
      <c r="E923" s="32"/>
      <c r="G923" s="30"/>
      <c r="H923" s="6">
        <f>H922-B923</f>
        <v>0</v>
      </c>
      <c r="I923" s="22">
        <f t="shared" si="74"/>
        <v>0</v>
      </c>
      <c r="M923" s="2">
        <v>515</v>
      </c>
    </row>
    <row r="924" spans="2:13" ht="12.75">
      <c r="B924" s="224"/>
      <c r="C924" s="12"/>
      <c r="D924" s="12"/>
      <c r="E924" s="33"/>
      <c r="G924" s="34"/>
      <c r="H924" s="6">
        <f>H923-B924</f>
        <v>0</v>
      </c>
      <c r="I924" s="22">
        <f t="shared" si="74"/>
        <v>0</v>
      </c>
      <c r="M924" s="2">
        <v>515</v>
      </c>
    </row>
    <row r="925" spans="2:13" ht="12.75">
      <c r="B925" s="226">
        <v>5000</v>
      </c>
      <c r="C925" s="1" t="s">
        <v>62</v>
      </c>
      <c r="D925" s="12" t="s">
        <v>16</v>
      </c>
      <c r="E925" s="1" t="s">
        <v>236</v>
      </c>
      <c r="F925" s="78" t="s">
        <v>349</v>
      </c>
      <c r="G925" s="27" t="s">
        <v>285</v>
      </c>
      <c r="H925" s="6">
        <f>H924-B925</f>
        <v>-5000</v>
      </c>
      <c r="I925" s="22">
        <f t="shared" si="74"/>
        <v>9.70873786407767</v>
      </c>
      <c r="K925" t="s">
        <v>232</v>
      </c>
      <c r="L925">
        <v>21</v>
      </c>
      <c r="M925" s="2">
        <v>515</v>
      </c>
    </row>
    <row r="926" spans="1:13" s="73" customFormat="1" ht="12.75">
      <c r="A926" s="11"/>
      <c r="B926" s="225">
        <f>SUM(B925)</f>
        <v>5000</v>
      </c>
      <c r="C926" s="11" t="s">
        <v>62</v>
      </c>
      <c r="D926" s="11"/>
      <c r="E926" s="11"/>
      <c r="F926" s="79"/>
      <c r="G926" s="18"/>
      <c r="H926" s="71">
        <v>0</v>
      </c>
      <c r="I926" s="72">
        <f t="shared" si="74"/>
        <v>9.70873786407767</v>
      </c>
      <c r="M926" s="2">
        <v>515</v>
      </c>
    </row>
    <row r="927" spans="2:13" ht="12.75">
      <c r="B927" s="226"/>
      <c r="C927" s="12"/>
      <c r="D927" s="12"/>
      <c r="H927" s="6">
        <f>H926-B927</f>
        <v>0</v>
      </c>
      <c r="I927" s="22">
        <f t="shared" si="74"/>
        <v>0</v>
      </c>
      <c r="M927" s="2">
        <v>515</v>
      </c>
    </row>
    <row r="928" spans="2:13" ht="12.75">
      <c r="B928" s="226"/>
      <c r="D928" s="12"/>
      <c r="H928" s="6">
        <f>H927-B928</f>
        <v>0</v>
      </c>
      <c r="I928" s="22">
        <f t="shared" si="74"/>
        <v>0</v>
      </c>
      <c r="M928" s="2">
        <v>515</v>
      </c>
    </row>
    <row r="929" spans="2:13" ht="12.75">
      <c r="B929" s="226">
        <v>2000</v>
      </c>
      <c r="C929" s="1" t="s">
        <v>66</v>
      </c>
      <c r="D929" s="12" t="s">
        <v>16</v>
      </c>
      <c r="E929" s="1" t="s">
        <v>236</v>
      </c>
      <c r="F929" s="78" t="s">
        <v>348</v>
      </c>
      <c r="G929" s="27" t="s">
        <v>285</v>
      </c>
      <c r="H929" s="6">
        <f>H928-B929</f>
        <v>-2000</v>
      </c>
      <c r="I929" s="22">
        <f t="shared" si="74"/>
        <v>3.883495145631068</v>
      </c>
      <c r="K929" t="s">
        <v>232</v>
      </c>
      <c r="L929">
        <v>21</v>
      </c>
      <c r="M929" s="2">
        <v>515</v>
      </c>
    </row>
    <row r="930" spans="2:14" ht="12.75">
      <c r="B930" s="226">
        <v>2000</v>
      </c>
      <c r="C930" s="1" t="s">
        <v>66</v>
      </c>
      <c r="D930" s="12" t="s">
        <v>16</v>
      </c>
      <c r="E930" s="1" t="s">
        <v>236</v>
      </c>
      <c r="F930" s="78" t="s">
        <v>348</v>
      </c>
      <c r="G930" s="27" t="s">
        <v>310</v>
      </c>
      <c r="H930" s="6">
        <f>H929-B930</f>
        <v>-4000</v>
      </c>
      <c r="I930" s="22">
        <f t="shared" si="74"/>
        <v>3.883495145631068</v>
      </c>
      <c r="K930" t="s">
        <v>232</v>
      </c>
      <c r="L930">
        <v>21</v>
      </c>
      <c r="M930" s="2">
        <v>515</v>
      </c>
      <c r="N930" s="37"/>
    </row>
    <row r="931" spans="1:13" s="73" customFormat="1" ht="12.75">
      <c r="A931" s="11"/>
      <c r="B931" s="225">
        <f>SUM(B929:B930)</f>
        <v>4000</v>
      </c>
      <c r="C931" s="11" t="s">
        <v>66</v>
      </c>
      <c r="D931" s="11"/>
      <c r="E931" s="11"/>
      <c r="F931" s="79"/>
      <c r="G931" s="18"/>
      <c r="H931" s="71">
        <v>0</v>
      </c>
      <c r="I931" s="72">
        <f t="shared" si="74"/>
        <v>7.766990291262136</v>
      </c>
      <c r="M931" s="2">
        <v>515</v>
      </c>
    </row>
    <row r="932" spans="2:13" ht="12.75">
      <c r="B932" s="226"/>
      <c r="D932" s="12"/>
      <c r="H932" s="6">
        <f>H931-B932</f>
        <v>0</v>
      </c>
      <c r="I932" s="22">
        <f t="shared" si="74"/>
        <v>0</v>
      </c>
      <c r="M932" s="2">
        <v>515</v>
      </c>
    </row>
    <row r="933" spans="2:13" ht="12.75">
      <c r="B933" s="226"/>
      <c r="D933" s="12"/>
      <c r="H933" s="6">
        <f>H932-B933</f>
        <v>0</v>
      </c>
      <c r="I933" s="22">
        <f t="shared" si="74"/>
        <v>0</v>
      </c>
      <c r="M933" s="2">
        <v>515</v>
      </c>
    </row>
    <row r="934" spans="2:13" ht="12.75">
      <c r="B934" s="226">
        <v>1000</v>
      </c>
      <c r="C934" s="1" t="s">
        <v>67</v>
      </c>
      <c r="D934" s="12" t="s">
        <v>16</v>
      </c>
      <c r="E934" s="1" t="s">
        <v>68</v>
      </c>
      <c r="F934" s="78" t="s">
        <v>348</v>
      </c>
      <c r="G934" s="27" t="s">
        <v>285</v>
      </c>
      <c r="H934" s="6">
        <f>H933-B934</f>
        <v>-1000</v>
      </c>
      <c r="I934" s="22">
        <f t="shared" si="74"/>
        <v>1.941747572815534</v>
      </c>
      <c r="K934" t="s">
        <v>232</v>
      </c>
      <c r="L934">
        <v>21</v>
      </c>
      <c r="M934" s="2">
        <v>515</v>
      </c>
    </row>
    <row r="935" spans="2:13" ht="12.75">
      <c r="B935" s="226">
        <v>1000</v>
      </c>
      <c r="C935" s="1" t="s">
        <v>67</v>
      </c>
      <c r="D935" s="12" t="s">
        <v>16</v>
      </c>
      <c r="E935" s="1" t="s">
        <v>68</v>
      </c>
      <c r="F935" s="78" t="s">
        <v>348</v>
      </c>
      <c r="G935" s="27" t="s">
        <v>310</v>
      </c>
      <c r="H935" s="6">
        <f>H934-B935</f>
        <v>-2000</v>
      </c>
      <c r="I935" s="22">
        <f t="shared" si="74"/>
        <v>1.941747572815534</v>
      </c>
      <c r="K935" t="s">
        <v>232</v>
      </c>
      <c r="L935">
        <v>21</v>
      </c>
      <c r="M935" s="2">
        <v>515</v>
      </c>
    </row>
    <row r="936" spans="1:13" s="73" customFormat="1" ht="12.75">
      <c r="A936" s="11"/>
      <c r="B936" s="225">
        <f>SUM(B934:B935)</f>
        <v>2000</v>
      </c>
      <c r="C936" s="11"/>
      <c r="D936" s="11"/>
      <c r="E936" s="11" t="s">
        <v>68</v>
      </c>
      <c r="F936" s="79"/>
      <c r="G936" s="18"/>
      <c r="H936" s="71">
        <v>0</v>
      </c>
      <c r="I936" s="72">
        <f t="shared" si="74"/>
        <v>3.883495145631068</v>
      </c>
      <c r="M936" s="2">
        <v>515</v>
      </c>
    </row>
    <row r="937" spans="2:13" ht="12.75">
      <c r="B937" s="226"/>
      <c r="D937" s="12"/>
      <c r="H937" s="6">
        <f>H936-B937</f>
        <v>0</v>
      </c>
      <c r="I937" s="22">
        <f t="shared" si="74"/>
        <v>0</v>
      </c>
      <c r="M937" s="2">
        <v>515</v>
      </c>
    </row>
    <row r="938" spans="2:13" ht="12.75">
      <c r="B938" s="226"/>
      <c r="D938" s="12"/>
      <c r="H938" s="6">
        <f>H937-B938</f>
        <v>0</v>
      </c>
      <c r="I938" s="22">
        <f t="shared" si="74"/>
        <v>0</v>
      </c>
      <c r="M938" s="2">
        <v>515</v>
      </c>
    </row>
    <row r="939" spans="2:13" ht="12.75">
      <c r="B939" s="226"/>
      <c r="D939" s="12"/>
      <c r="H939" s="6">
        <f>H938-B939</f>
        <v>0</v>
      </c>
      <c r="I939" s="22">
        <f t="shared" si="74"/>
        <v>0</v>
      </c>
      <c r="M939" s="2">
        <v>515</v>
      </c>
    </row>
    <row r="940" spans="2:13" ht="12.75">
      <c r="B940" s="226"/>
      <c r="D940" s="12"/>
      <c r="H940" s="6">
        <f>H939-B940</f>
        <v>0</v>
      </c>
      <c r="I940" s="22">
        <f t="shared" si="74"/>
        <v>0</v>
      </c>
      <c r="M940" s="2">
        <v>515</v>
      </c>
    </row>
    <row r="941" spans="1:13" s="73" customFormat="1" ht="12.75">
      <c r="A941" s="11"/>
      <c r="B941" s="225">
        <f>+B966+B954+B970</f>
        <v>54300</v>
      </c>
      <c r="C941" s="68" t="s">
        <v>350</v>
      </c>
      <c r="D941" s="69" t="s">
        <v>351</v>
      </c>
      <c r="E941" s="68" t="s">
        <v>29</v>
      </c>
      <c r="F941" s="120" t="s">
        <v>30</v>
      </c>
      <c r="G941" s="70" t="s">
        <v>91</v>
      </c>
      <c r="H941" s="71"/>
      <c r="I941" s="72">
        <f>+B941/M941</f>
        <v>105.4368932038835</v>
      </c>
      <c r="J941" s="72"/>
      <c r="K941" s="72"/>
      <c r="M941" s="2">
        <v>515</v>
      </c>
    </row>
    <row r="942" spans="2:13" ht="12.75">
      <c r="B942" s="226"/>
      <c r="D942" s="12"/>
      <c r="H942" s="6">
        <f aca="true" t="shared" si="75" ref="H942:H953">H941-B942</f>
        <v>0</v>
      </c>
      <c r="I942" s="22">
        <f aca="true" t="shared" si="76" ref="I942:I953">+B942/M942</f>
        <v>0</v>
      </c>
      <c r="M942" s="2">
        <v>515</v>
      </c>
    </row>
    <row r="943" spans="1:13" ht="12.75">
      <c r="A943" s="12"/>
      <c r="B943" s="224">
        <v>2500</v>
      </c>
      <c r="C943" s="32" t="s">
        <v>32</v>
      </c>
      <c r="D943" s="12" t="s">
        <v>16</v>
      </c>
      <c r="E943" s="12" t="s">
        <v>92</v>
      </c>
      <c r="F943" s="78" t="s">
        <v>885</v>
      </c>
      <c r="G943" s="29" t="s">
        <v>352</v>
      </c>
      <c r="H943" s="6">
        <f t="shared" si="75"/>
        <v>-2500</v>
      </c>
      <c r="I943" s="22">
        <f t="shared" si="76"/>
        <v>4.854368932038835</v>
      </c>
      <c r="J943" s="15"/>
      <c r="K943" t="s">
        <v>32</v>
      </c>
      <c r="L943" s="15">
        <v>22</v>
      </c>
      <c r="M943" s="2">
        <v>515</v>
      </c>
    </row>
    <row r="944" spans="2:13" ht="12.75">
      <c r="B944" s="226">
        <v>5000</v>
      </c>
      <c r="C944" s="32" t="s">
        <v>32</v>
      </c>
      <c r="D944" s="12" t="s">
        <v>16</v>
      </c>
      <c r="E944" s="1" t="s">
        <v>92</v>
      </c>
      <c r="F944" s="78" t="s">
        <v>886</v>
      </c>
      <c r="G944" s="27" t="s">
        <v>34</v>
      </c>
      <c r="H944" s="6">
        <f t="shared" si="75"/>
        <v>-7500</v>
      </c>
      <c r="I944" s="22">
        <f t="shared" si="76"/>
        <v>9.70873786407767</v>
      </c>
      <c r="K944" t="s">
        <v>32</v>
      </c>
      <c r="L944">
        <v>22</v>
      </c>
      <c r="M944" s="2">
        <v>515</v>
      </c>
    </row>
    <row r="945" spans="2:13" ht="12.75">
      <c r="B945" s="226">
        <v>2500</v>
      </c>
      <c r="C945" s="32" t="s">
        <v>32</v>
      </c>
      <c r="D945" s="1" t="s">
        <v>16</v>
      </c>
      <c r="E945" s="1" t="s">
        <v>92</v>
      </c>
      <c r="F945" s="78" t="s">
        <v>887</v>
      </c>
      <c r="G945" s="27" t="s">
        <v>170</v>
      </c>
      <c r="H945" s="6">
        <f t="shared" si="75"/>
        <v>-10000</v>
      </c>
      <c r="I945" s="22">
        <f t="shared" si="76"/>
        <v>4.854368932038835</v>
      </c>
      <c r="K945" t="s">
        <v>32</v>
      </c>
      <c r="L945">
        <v>22</v>
      </c>
      <c r="M945" s="2">
        <v>515</v>
      </c>
    </row>
    <row r="946" spans="2:13" ht="12.75">
      <c r="B946" s="226">
        <v>2500</v>
      </c>
      <c r="C946" s="32" t="s">
        <v>32</v>
      </c>
      <c r="D946" s="1" t="s">
        <v>16</v>
      </c>
      <c r="E946" s="1" t="s">
        <v>92</v>
      </c>
      <c r="F946" s="78" t="s">
        <v>888</v>
      </c>
      <c r="G946" s="27" t="s">
        <v>172</v>
      </c>
      <c r="H946" s="6">
        <f t="shared" si="75"/>
        <v>-12500</v>
      </c>
      <c r="I946" s="22">
        <f t="shared" si="76"/>
        <v>4.854368932038835</v>
      </c>
      <c r="K946" t="s">
        <v>32</v>
      </c>
      <c r="L946">
        <v>22</v>
      </c>
      <c r="M946" s="2">
        <v>515</v>
      </c>
    </row>
    <row r="947" spans="2:13" ht="12.75">
      <c r="B947" s="226">
        <v>5000</v>
      </c>
      <c r="C947" s="32" t="s">
        <v>32</v>
      </c>
      <c r="D947" s="1" t="s">
        <v>16</v>
      </c>
      <c r="E947" s="1" t="s">
        <v>92</v>
      </c>
      <c r="F947" s="78" t="s">
        <v>889</v>
      </c>
      <c r="G947" s="27" t="s">
        <v>211</v>
      </c>
      <c r="H947" s="6">
        <f t="shared" si="75"/>
        <v>-17500</v>
      </c>
      <c r="I947" s="22">
        <f t="shared" si="76"/>
        <v>9.70873786407767</v>
      </c>
      <c r="K947" t="s">
        <v>32</v>
      </c>
      <c r="L947">
        <v>22</v>
      </c>
      <c r="M947" s="2">
        <v>515</v>
      </c>
    </row>
    <row r="948" spans="2:13" ht="12.75">
      <c r="B948" s="226">
        <v>5000</v>
      </c>
      <c r="C948" s="32" t="s">
        <v>32</v>
      </c>
      <c r="D948" s="1" t="s">
        <v>16</v>
      </c>
      <c r="E948" s="1" t="s">
        <v>92</v>
      </c>
      <c r="F948" s="78" t="s">
        <v>890</v>
      </c>
      <c r="G948" s="27" t="s">
        <v>191</v>
      </c>
      <c r="H948" s="6">
        <f t="shared" si="75"/>
        <v>-22500</v>
      </c>
      <c r="I948" s="22">
        <f t="shared" si="76"/>
        <v>9.70873786407767</v>
      </c>
      <c r="K948" t="s">
        <v>32</v>
      </c>
      <c r="L948">
        <v>22</v>
      </c>
      <c r="M948" s="2">
        <v>515</v>
      </c>
    </row>
    <row r="949" spans="2:13" ht="12.75">
      <c r="B949" s="226">
        <v>2500</v>
      </c>
      <c r="C949" s="32" t="s">
        <v>32</v>
      </c>
      <c r="D949" s="1" t="s">
        <v>16</v>
      </c>
      <c r="E949" s="1" t="s">
        <v>92</v>
      </c>
      <c r="F949" s="78" t="s">
        <v>891</v>
      </c>
      <c r="G949" s="27" t="s">
        <v>189</v>
      </c>
      <c r="H949" s="6">
        <f t="shared" si="75"/>
        <v>-25000</v>
      </c>
      <c r="I949" s="22">
        <f t="shared" si="76"/>
        <v>4.854368932038835</v>
      </c>
      <c r="K949" t="s">
        <v>32</v>
      </c>
      <c r="L949">
        <v>22</v>
      </c>
      <c r="M949" s="2">
        <v>515</v>
      </c>
    </row>
    <row r="950" spans="2:13" ht="12.75">
      <c r="B950" s="226">
        <v>5000</v>
      </c>
      <c r="C950" s="32" t="s">
        <v>32</v>
      </c>
      <c r="D950" s="1" t="s">
        <v>16</v>
      </c>
      <c r="E950" s="1" t="s">
        <v>92</v>
      </c>
      <c r="F950" s="78" t="s">
        <v>892</v>
      </c>
      <c r="G950" s="27" t="s">
        <v>233</v>
      </c>
      <c r="H950" s="6">
        <f t="shared" si="75"/>
        <v>-30000</v>
      </c>
      <c r="I950" s="22">
        <f t="shared" si="76"/>
        <v>9.70873786407767</v>
      </c>
      <c r="K950" t="s">
        <v>32</v>
      </c>
      <c r="L950">
        <v>22</v>
      </c>
      <c r="M950" s="2">
        <v>515</v>
      </c>
    </row>
    <row r="951" spans="2:13" ht="12.75">
      <c r="B951" s="226">
        <v>2500</v>
      </c>
      <c r="C951" s="32" t="s">
        <v>32</v>
      </c>
      <c r="D951" s="1" t="s">
        <v>16</v>
      </c>
      <c r="E951" s="1" t="s">
        <v>92</v>
      </c>
      <c r="F951" s="78" t="s">
        <v>893</v>
      </c>
      <c r="G951" s="27" t="s">
        <v>234</v>
      </c>
      <c r="H951" s="6">
        <f t="shared" si="75"/>
        <v>-32500</v>
      </c>
      <c r="I951" s="22">
        <f t="shared" si="76"/>
        <v>4.854368932038835</v>
      </c>
      <c r="K951" t="s">
        <v>32</v>
      </c>
      <c r="L951">
        <v>22</v>
      </c>
      <c r="M951" s="2">
        <v>515</v>
      </c>
    </row>
    <row r="952" spans="2:13" ht="12.75">
      <c r="B952" s="226">
        <v>2500</v>
      </c>
      <c r="C952" s="32" t="s">
        <v>32</v>
      </c>
      <c r="D952" s="1" t="s">
        <v>16</v>
      </c>
      <c r="E952" s="1" t="s">
        <v>92</v>
      </c>
      <c r="F952" s="78" t="s">
        <v>894</v>
      </c>
      <c r="G952" s="27" t="s">
        <v>310</v>
      </c>
      <c r="H952" s="6">
        <f t="shared" si="75"/>
        <v>-35000</v>
      </c>
      <c r="I952" s="22">
        <f t="shared" si="76"/>
        <v>4.854368932038835</v>
      </c>
      <c r="K952" t="s">
        <v>32</v>
      </c>
      <c r="L952">
        <v>22</v>
      </c>
      <c r="M952" s="2">
        <v>515</v>
      </c>
    </row>
    <row r="953" spans="2:13" ht="12.75">
      <c r="B953" s="226">
        <v>2500</v>
      </c>
      <c r="C953" s="32" t="s">
        <v>32</v>
      </c>
      <c r="D953" s="1" t="s">
        <v>16</v>
      </c>
      <c r="E953" s="1" t="s">
        <v>353</v>
      </c>
      <c r="F953" s="78" t="s">
        <v>895</v>
      </c>
      <c r="G953" s="27" t="s">
        <v>310</v>
      </c>
      <c r="H953" s="6">
        <f t="shared" si="75"/>
        <v>-37500</v>
      </c>
      <c r="I953" s="22">
        <f t="shared" si="76"/>
        <v>4.854368932038835</v>
      </c>
      <c r="K953" t="s">
        <v>32</v>
      </c>
      <c r="L953">
        <v>22</v>
      </c>
      <c r="M953" s="2">
        <v>515</v>
      </c>
    </row>
    <row r="954" spans="1:13" s="73" customFormat="1" ht="12.75">
      <c r="A954" s="11"/>
      <c r="B954" s="225">
        <f>SUM(B943:B953)</f>
        <v>37500</v>
      </c>
      <c r="C954" s="11" t="s">
        <v>32</v>
      </c>
      <c r="D954" s="11"/>
      <c r="E954" s="11"/>
      <c r="F954" s="79"/>
      <c r="G954" s="18"/>
      <c r="H954" s="71">
        <v>0</v>
      </c>
      <c r="I954" s="72">
        <f t="shared" si="74"/>
        <v>72.81553398058253</v>
      </c>
      <c r="M954" s="2">
        <v>515</v>
      </c>
    </row>
    <row r="955" spans="2:13" ht="12.75">
      <c r="B955" s="226"/>
      <c r="D955" s="12"/>
      <c r="H955" s="6">
        <f aca="true" t="shared" si="77" ref="H955:H964">H954-B955</f>
        <v>0</v>
      </c>
      <c r="I955" s="22">
        <f t="shared" si="74"/>
        <v>0</v>
      </c>
      <c r="M955" s="2">
        <v>515</v>
      </c>
    </row>
    <row r="956" spans="2:13" ht="12.75">
      <c r="B956" s="226"/>
      <c r="D956" s="12"/>
      <c r="H956" s="6">
        <f t="shared" si="77"/>
        <v>0</v>
      </c>
      <c r="I956" s="22">
        <f t="shared" si="74"/>
        <v>0</v>
      </c>
      <c r="M956" s="2">
        <v>515</v>
      </c>
    </row>
    <row r="957" spans="2:13" ht="12.75">
      <c r="B957" s="224">
        <v>900</v>
      </c>
      <c r="C957" s="1" t="s">
        <v>35</v>
      </c>
      <c r="D957" s="12" t="s">
        <v>98</v>
      </c>
      <c r="E957" s="1" t="s">
        <v>36</v>
      </c>
      <c r="F957" s="78" t="s">
        <v>354</v>
      </c>
      <c r="G957" s="30" t="s">
        <v>787</v>
      </c>
      <c r="H957" s="6">
        <f t="shared" si="77"/>
        <v>-900</v>
      </c>
      <c r="I957" s="22">
        <f t="shared" si="74"/>
        <v>1.7475728155339805</v>
      </c>
      <c r="K957" t="s">
        <v>92</v>
      </c>
      <c r="L957">
        <v>22</v>
      </c>
      <c r="M957" s="2">
        <v>515</v>
      </c>
    </row>
    <row r="958" spans="2:13" ht="12.75">
      <c r="B958" s="224">
        <v>1000</v>
      </c>
      <c r="C958" s="32" t="s">
        <v>35</v>
      </c>
      <c r="D958" s="12" t="s">
        <v>98</v>
      </c>
      <c r="E958" s="32" t="s">
        <v>36</v>
      </c>
      <c r="F958" s="78" t="s">
        <v>354</v>
      </c>
      <c r="G958" s="30" t="s">
        <v>788</v>
      </c>
      <c r="H958" s="6">
        <f t="shared" si="77"/>
        <v>-1900</v>
      </c>
      <c r="I958" s="22">
        <f t="shared" si="74"/>
        <v>1.941747572815534</v>
      </c>
      <c r="K958" t="s">
        <v>92</v>
      </c>
      <c r="L958">
        <v>22</v>
      </c>
      <c r="M958" s="2">
        <v>515</v>
      </c>
    </row>
    <row r="959" spans="2:13" ht="12.75">
      <c r="B959" s="226">
        <v>1000</v>
      </c>
      <c r="C959" s="1" t="s">
        <v>35</v>
      </c>
      <c r="D959" s="12" t="s">
        <v>98</v>
      </c>
      <c r="E959" s="1" t="s">
        <v>36</v>
      </c>
      <c r="F959" s="78" t="s">
        <v>354</v>
      </c>
      <c r="G959" s="27" t="s">
        <v>170</v>
      </c>
      <c r="H959" s="6">
        <f t="shared" si="77"/>
        <v>-2900</v>
      </c>
      <c r="I959" s="22">
        <f t="shared" si="74"/>
        <v>1.941747572815534</v>
      </c>
      <c r="K959" s="15" t="s">
        <v>92</v>
      </c>
      <c r="L959">
        <v>22</v>
      </c>
      <c r="M959" s="2">
        <v>515</v>
      </c>
    </row>
    <row r="960" spans="2:13" ht="12.75">
      <c r="B960" s="226">
        <v>800</v>
      </c>
      <c r="C960" s="1" t="s">
        <v>35</v>
      </c>
      <c r="D960" s="12" t="s">
        <v>98</v>
      </c>
      <c r="E960" s="1" t="s">
        <v>36</v>
      </c>
      <c r="F960" s="78" t="s">
        <v>354</v>
      </c>
      <c r="G960" s="27" t="s">
        <v>172</v>
      </c>
      <c r="H960" s="6">
        <f t="shared" si="77"/>
        <v>-3700</v>
      </c>
      <c r="I960" s="22">
        <f t="shared" si="74"/>
        <v>1.5533980582524272</v>
      </c>
      <c r="K960" s="15" t="s">
        <v>92</v>
      </c>
      <c r="L960">
        <v>22</v>
      </c>
      <c r="M960" s="2">
        <v>515</v>
      </c>
    </row>
    <row r="961" spans="2:13" ht="12.75">
      <c r="B961" s="226">
        <v>1000</v>
      </c>
      <c r="C961" s="1" t="s">
        <v>35</v>
      </c>
      <c r="D961" s="1" t="s">
        <v>98</v>
      </c>
      <c r="E961" s="1" t="s">
        <v>36</v>
      </c>
      <c r="F961" s="78" t="s">
        <v>354</v>
      </c>
      <c r="G961" s="27" t="s">
        <v>211</v>
      </c>
      <c r="H961" s="6">
        <f t="shared" si="77"/>
        <v>-4700</v>
      </c>
      <c r="I961" s="22">
        <f t="shared" si="74"/>
        <v>1.941747572815534</v>
      </c>
      <c r="K961" s="15" t="s">
        <v>92</v>
      </c>
      <c r="L961">
        <v>22</v>
      </c>
      <c r="M961" s="2">
        <v>515</v>
      </c>
    </row>
    <row r="962" spans="2:13" ht="12.75">
      <c r="B962" s="226">
        <v>900</v>
      </c>
      <c r="C962" s="1" t="s">
        <v>35</v>
      </c>
      <c r="D962" s="1" t="s">
        <v>98</v>
      </c>
      <c r="E962" s="1" t="s">
        <v>36</v>
      </c>
      <c r="F962" s="78" t="s">
        <v>354</v>
      </c>
      <c r="G962" s="27" t="s">
        <v>191</v>
      </c>
      <c r="H962" s="6">
        <f t="shared" si="77"/>
        <v>-5600</v>
      </c>
      <c r="I962" s="22">
        <f t="shared" si="74"/>
        <v>1.7475728155339805</v>
      </c>
      <c r="K962" s="15" t="s">
        <v>92</v>
      </c>
      <c r="L962">
        <v>22</v>
      </c>
      <c r="M962" s="2">
        <v>515</v>
      </c>
    </row>
    <row r="963" spans="2:13" ht="12.75">
      <c r="B963" s="226">
        <v>1000</v>
      </c>
      <c r="C963" s="1" t="s">
        <v>35</v>
      </c>
      <c r="D963" s="1" t="s">
        <v>98</v>
      </c>
      <c r="E963" s="1" t="s">
        <v>36</v>
      </c>
      <c r="F963" s="78" t="s">
        <v>354</v>
      </c>
      <c r="G963" s="27" t="s">
        <v>233</v>
      </c>
      <c r="H963" s="6">
        <f t="shared" si="77"/>
        <v>-6600</v>
      </c>
      <c r="I963" s="22">
        <f t="shared" si="74"/>
        <v>1.941747572815534</v>
      </c>
      <c r="K963" s="15" t="s">
        <v>92</v>
      </c>
      <c r="L963">
        <v>22</v>
      </c>
      <c r="M963" s="2">
        <v>515</v>
      </c>
    </row>
    <row r="964" spans="1:13" s="15" customFormat="1" ht="12.75">
      <c r="A964" s="12"/>
      <c r="B964" s="224">
        <v>6500</v>
      </c>
      <c r="C964" s="12" t="s">
        <v>726</v>
      </c>
      <c r="D964" s="1" t="s">
        <v>98</v>
      </c>
      <c r="E964" s="12" t="s">
        <v>428</v>
      </c>
      <c r="F964" s="112" t="s">
        <v>804</v>
      </c>
      <c r="G964" s="29" t="s">
        <v>310</v>
      </c>
      <c r="H964" s="28">
        <f t="shared" si="77"/>
        <v>-13100</v>
      </c>
      <c r="I964" s="74">
        <f t="shared" si="74"/>
        <v>12.62135922330097</v>
      </c>
      <c r="K964" s="15" t="s">
        <v>386</v>
      </c>
      <c r="M964" s="38">
        <v>515</v>
      </c>
    </row>
    <row r="965" spans="2:13" ht="12.75">
      <c r="B965" s="226">
        <v>900</v>
      </c>
      <c r="C965" s="1" t="s">
        <v>35</v>
      </c>
      <c r="D965" s="1" t="s">
        <v>98</v>
      </c>
      <c r="E965" s="1" t="s">
        <v>36</v>
      </c>
      <c r="F965" s="78" t="s">
        <v>354</v>
      </c>
      <c r="G965" s="27" t="s">
        <v>234</v>
      </c>
      <c r="H965" s="6">
        <f>H963-B965</f>
        <v>-7500</v>
      </c>
      <c r="I965" s="22">
        <f t="shared" si="74"/>
        <v>1.7475728155339805</v>
      </c>
      <c r="K965" s="15" t="s">
        <v>92</v>
      </c>
      <c r="L965">
        <v>22</v>
      </c>
      <c r="M965" s="2">
        <v>515</v>
      </c>
    </row>
    <row r="966" spans="1:13" s="73" customFormat="1" ht="12.75">
      <c r="A966" s="11"/>
      <c r="B966" s="225">
        <f>SUM(B957:B965)</f>
        <v>14000</v>
      </c>
      <c r="C966" s="11"/>
      <c r="D966" s="11"/>
      <c r="E966" s="11" t="s">
        <v>251</v>
      </c>
      <c r="F966" s="79"/>
      <c r="G966" s="18"/>
      <c r="H966" s="71">
        <v>0</v>
      </c>
      <c r="I966" s="72">
        <f t="shared" si="74"/>
        <v>27.184466019417474</v>
      </c>
      <c r="M966" s="2">
        <v>515</v>
      </c>
    </row>
    <row r="967" spans="2:13" ht="12.75">
      <c r="B967" s="226"/>
      <c r="D967" s="12"/>
      <c r="H967" s="6">
        <f>H966-B967</f>
        <v>0</v>
      </c>
      <c r="I967" s="22">
        <f t="shared" si="74"/>
        <v>0</v>
      </c>
      <c r="M967" s="2">
        <v>515</v>
      </c>
    </row>
    <row r="968" spans="2:13" ht="12.75">
      <c r="B968" s="226"/>
      <c r="D968" s="12"/>
      <c r="H968" s="6">
        <f>H967-B968</f>
        <v>0</v>
      </c>
      <c r="I968" s="22">
        <f aca="true" t="shared" si="78" ref="I968:I974">+B968/M968</f>
        <v>0</v>
      </c>
      <c r="M968" s="2">
        <v>515</v>
      </c>
    </row>
    <row r="969" spans="1:13" s="15" customFormat="1" ht="12.75">
      <c r="A969" s="12"/>
      <c r="B969" s="224">
        <v>2800</v>
      </c>
      <c r="C969" s="12" t="s">
        <v>66</v>
      </c>
      <c r="D969" s="1" t="s">
        <v>98</v>
      </c>
      <c r="E969" s="12" t="s">
        <v>445</v>
      </c>
      <c r="F969" s="112" t="s">
        <v>796</v>
      </c>
      <c r="G969" s="29" t="s">
        <v>310</v>
      </c>
      <c r="H969" s="28">
        <f>H968-B969</f>
        <v>-2800</v>
      </c>
      <c r="I969" s="74">
        <f t="shared" si="78"/>
        <v>5.436893203883495</v>
      </c>
      <c r="K969" s="15" t="s">
        <v>386</v>
      </c>
      <c r="M969" s="38">
        <v>515</v>
      </c>
    </row>
    <row r="970" spans="1:13" s="73" customFormat="1" ht="12.75">
      <c r="A970" s="11"/>
      <c r="B970" s="225">
        <f>SUM(B969)</f>
        <v>2800</v>
      </c>
      <c r="C970" s="11" t="s">
        <v>66</v>
      </c>
      <c r="D970" s="11"/>
      <c r="E970" s="11"/>
      <c r="F970" s="79"/>
      <c r="G970" s="18"/>
      <c r="H970" s="71">
        <v>0</v>
      </c>
      <c r="I970" s="72">
        <f t="shared" si="78"/>
        <v>5.436893203883495</v>
      </c>
      <c r="M970" s="113">
        <v>515</v>
      </c>
    </row>
    <row r="971" spans="4:13" ht="12.75">
      <c r="D971" s="12"/>
      <c r="H971" s="6">
        <f>H970-B971</f>
        <v>0</v>
      </c>
      <c r="I971" s="22">
        <f t="shared" si="78"/>
        <v>0</v>
      </c>
      <c r="M971" s="2">
        <v>515</v>
      </c>
    </row>
    <row r="972" spans="4:13" ht="12.75">
      <c r="D972" s="12"/>
      <c r="H972" s="6">
        <f>H971-B972</f>
        <v>0</v>
      </c>
      <c r="I972" s="22">
        <f t="shared" si="78"/>
        <v>0</v>
      </c>
      <c r="M972" s="2">
        <v>515</v>
      </c>
    </row>
    <row r="973" spans="1:13" s="15" customFormat="1" ht="12.75">
      <c r="A973" s="12"/>
      <c r="B973" s="224">
        <v>65000</v>
      </c>
      <c r="C973" s="12" t="s">
        <v>792</v>
      </c>
      <c r="D973" s="12" t="s">
        <v>98</v>
      </c>
      <c r="E973" s="12" t="s">
        <v>199</v>
      </c>
      <c r="F973" s="29" t="s">
        <v>693</v>
      </c>
      <c r="G973" s="29" t="s">
        <v>793</v>
      </c>
      <c r="H973" s="28">
        <f>H970-B973</f>
        <v>-65000</v>
      </c>
      <c r="I973" s="74">
        <f t="shared" si="78"/>
        <v>126.2135922330097</v>
      </c>
      <c r="K973" s="15" t="s">
        <v>581</v>
      </c>
      <c r="M973" s="2">
        <v>515</v>
      </c>
    </row>
    <row r="974" spans="1:13" s="15" customFormat="1" ht="12.75">
      <c r="A974" s="12"/>
      <c r="B974" s="224">
        <v>25000</v>
      </c>
      <c r="C974" s="12" t="s">
        <v>794</v>
      </c>
      <c r="D974" s="12" t="s">
        <v>98</v>
      </c>
      <c r="E974" s="12" t="s">
        <v>199</v>
      </c>
      <c r="F974" s="29" t="s">
        <v>693</v>
      </c>
      <c r="G974" s="29" t="s">
        <v>793</v>
      </c>
      <c r="H974" s="28">
        <f>H973-B974</f>
        <v>-90000</v>
      </c>
      <c r="I974" s="74">
        <f t="shared" si="78"/>
        <v>48.54368932038835</v>
      </c>
      <c r="K974" s="15" t="s">
        <v>581</v>
      </c>
      <c r="M974" s="38">
        <v>515</v>
      </c>
    </row>
    <row r="975" spans="1:13" s="15" customFormat="1" ht="12.75">
      <c r="A975" s="12"/>
      <c r="B975" s="224">
        <v>25000</v>
      </c>
      <c r="C975" s="12" t="s">
        <v>795</v>
      </c>
      <c r="D975" s="12" t="s">
        <v>98</v>
      </c>
      <c r="E975" s="12" t="s">
        <v>199</v>
      </c>
      <c r="F975" s="112" t="s">
        <v>693</v>
      </c>
      <c r="G975" s="29" t="s">
        <v>267</v>
      </c>
      <c r="H975" s="28">
        <f>H974-B975</f>
        <v>-115000</v>
      </c>
      <c r="I975" s="74">
        <v>50</v>
      </c>
      <c r="K975" s="15" t="s">
        <v>583</v>
      </c>
      <c r="M975" s="38">
        <v>515</v>
      </c>
    </row>
    <row r="976" spans="1:13" s="73" customFormat="1" ht="12.75">
      <c r="A976" s="11"/>
      <c r="B976" s="225">
        <f>SUM(B973:B975)</f>
        <v>115000</v>
      </c>
      <c r="C976" s="11" t="s">
        <v>1</v>
      </c>
      <c r="D976" s="11"/>
      <c r="E976" s="11"/>
      <c r="F976" s="79"/>
      <c r="G976" s="18"/>
      <c r="H976" s="71">
        <v>0</v>
      </c>
      <c r="I976" s="72">
        <f aca="true" t="shared" si="79" ref="I976:I984">+B976/M976</f>
        <v>223.3009708737864</v>
      </c>
      <c r="M976" s="113">
        <v>515</v>
      </c>
    </row>
    <row r="977" spans="4:13" ht="12.75">
      <c r="D977" s="12"/>
      <c r="H977" s="6">
        <f aca="true" t="shared" si="80" ref="H977:H987">H976-B977</f>
        <v>0</v>
      </c>
      <c r="I977" s="22">
        <f t="shared" si="79"/>
        <v>0</v>
      </c>
      <c r="M977" s="2">
        <v>515</v>
      </c>
    </row>
    <row r="978" spans="4:13" ht="12.75">
      <c r="D978" s="12"/>
      <c r="H978" s="6">
        <f t="shared" si="80"/>
        <v>0</v>
      </c>
      <c r="I978" s="22">
        <f t="shared" si="79"/>
        <v>0</v>
      </c>
      <c r="M978" s="2">
        <v>515</v>
      </c>
    </row>
    <row r="979" spans="4:13" ht="12.75">
      <c r="D979" s="12"/>
      <c r="H979" s="6">
        <f t="shared" si="80"/>
        <v>0</v>
      </c>
      <c r="I979" s="22">
        <f t="shared" si="79"/>
        <v>0</v>
      </c>
      <c r="M979" s="2">
        <v>515</v>
      </c>
    </row>
    <row r="980" spans="1:13" s="15" customFormat="1" ht="12.75">
      <c r="A980" s="12"/>
      <c r="B980" s="224">
        <v>170000</v>
      </c>
      <c r="C980" s="1" t="s">
        <v>92</v>
      </c>
      <c r="D980" s="1" t="s">
        <v>16</v>
      </c>
      <c r="E980" s="12"/>
      <c r="F980" s="105" t="s">
        <v>486</v>
      </c>
      <c r="G980" s="29" t="s">
        <v>172</v>
      </c>
      <c r="H980" s="6">
        <f t="shared" si="80"/>
        <v>-170000</v>
      </c>
      <c r="I980" s="22">
        <f t="shared" si="79"/>
        <v>330.09708737864077</v>
      </c>
      <c r="M980" s="2">
        <v>515</v>
      </c>
    </row>
    <row r="981" spans="1:13" s="15" customFormat="1" ht="12.75">
      <c r="A981" s="12"/>
      <c r="B981" s="224">
        <v>100000</v>
      </c>
      <c r="C981" s="12" t="s">
        <v>92</v>
      </c>
      <c r="D981" s="12" t="s">
        <v>16</v>
      </c>
      <c r="E981" s="12" t="s">
        <v>361</v>
      </c>
      <c r="F981" s="94"/>
      <c r="G981" s="29" t="s">
        <v>172</v>
      </c>
      <c r="H981" s="28">
        <f t="shared" si="80"/>
        <v>-270000</v>
      </c>
      <c r="I981" s="74">
        <f t="shared" si="79"/>
        <v>194.1747572815534</v>
      </c>
      <c r="M981" s="38">
        <v>515</v>
      </c>
    </row>
    <row r="982" spans="1:13" s="15" customFormat="1" ht="12.75">
      <c r="A982" s="12"/>
      <c r="B982" s="161">
        <v>22015</v>
      </c>
      <c r="C982" s="1" t="s">
        <v>704</v>
      </c>
      <c r="D982" s="1" t="s">
        <v>16</v>
      </c>
      <c r="E982" s="12" t="s">
        <v>487</v>
      </c>
      <c r="F982" s="105"/>
      <c r="G982" s="29" t="s">
        <v>172</v>
      </c>
      <c r="H982" s="6">
        <f t="shared" si="80"/>
        <v>-292015</v>
      </c>
      <c r="I982" s="22">
        <f t="shared" si="79"/>
        <v>42.74757281553398</v>
      </c>
      <c r="M982" s="2">
        <v>515</v>
      </c>
    </row>
    <row r="983" spans="1:13" ht="12.75">
      <c r="A983" s="12"/>
      <c r="B983" s="224">
        <v>120000</v>
      </c>
      <c r="C983" s="12" t="s">
        <v>73</v>
      </c>
      <c r="D983" s="1" t="s">
        <v>16</v>
      </c>
      <c r="E983" s="12"/>
      <c r="F983" s="94" t="s">
        <v>486</v>
      </c>
      <c r="G983" s="29" t="s">
        <v>172</v>
      </c>
      <c r="H983" s="6">
        <f t="shared" si="80"/>
        <v>-412015</v>
      </c>
      <c r="I983" s="22">
        <f t="shared" si="79"/>
        <v>233.0097087378641</v>
      </c>
      <c r="J983" s="15"/>
      <c r="K983" s="15"/>
      <c r="L983" s="15"/>
      <c r="M983" s="2">
        <v>515</v>
      </c>
    </row>
    <row r="984" spans="1:13" s="15" customFormat="1" ht="12.75">
      <c r="A984" s="12"/>
      <c r="B984" s="161">
        <v>15540</v>
      </c>
      <c r="C984" s="1" t="s">
        <v>705</v>
      </c>
      <c r="D984" s="1" t="s">
        <v>16</v>
      </c>
      <c r="E984" s="12" t="s">
        <v>487</v>
      </c>
      <c r="F984" s="105"/>
      <c r="G984" s="29" t="s">
        <v>172</v>
      </c>
      <c r="H984" s="6">
        <f t="shared" si="80"/>
        <v>-427555</v>
      </c>
      <c r="I984" s="22">
        <f t="shared" si="79"/>
        <v>30.174757281553397</v>
      </c>
      <c r="M984" s="2">
        <v>515</v>
      </c>
    </row>
    <row r="985" spans="1:13" ht="12.75">
      <c r="A985" s="12"/>
      <c r="B985" s="224">
        <v>60000</v>
      </c>
      <c r="C985" s="12" t="s">
        <v>33</v>
      </c>
      <c r="D985" s="1" t="s">
        <v>16</v>
      </c>
      <c r="E985" s="12" t="s">
        <v>361</v>
      </c>
      <c r="F985" s="94" t="s">
        <v>486</v>
      </c>
      <c r="G985" s="29" t="s">
        <v>172</v>
      </c>
      <c r="H985" s="6">
        <f t="shared" si="80"/>
        <v>-487555</v>
      </c>
      <c r="I985" s="22">
        <f t="shared" si="74"/>
        <v>116.50485436893204</v>
      </c>
      <c r="J985" s="15"/>
      <c r="K985" s="15"/>
      <c r="L985" s="15"/>
      <c r="M985" s="2">
        <v>515</v>
      </c>
    </row>
    <row r="986" spans="1:13" ht="12.75">
      <c r="A986" s="12"/>
      <c r="B986" s="224">
        <v>60000</v>
      </c>
      <c r="C986" s="12" t="s">
        <v>706</v>
      </c>
      <c r="D986" s="1" t="s">
        <v>16</v>
      </c>
      <c r="E986" s="12" t="s">
        <v>361</v>
      </c>
      <c r="F986" s="94"/>
      <c r="G986" s="29" t="s">
        <v>172</v>
      </c>
      <c r="H986" s="6">
        <f t="shared" si="80"/>
        <v>-547555</v>
      </c>
      <c r="I986" s="22">
        <f>+B986/M986</f>
        <v>116.50485436893204</v>
      </c>
      <c r="J986" s="15"/>
      <c r="K986" s="15"/>
      <c r="L986" s="15"/>
      <c r="M986" s="2">
        <v>515</v>
      </c>
    </row>
    <row r="987" spans="1:13" ht="12.75">
      <c r="A987" s="12"/>
      <c r="B987" s="224">
        <v>60000</v>
      </c>
      <c r="C987" s="12" t="s">
        <v>162</v>
      </c>
      <c r="D987" s="1" t="s">
        <v>16</v>
      </c>
      <c r="E987" s="12" t="s">
        <v>361</v>
      </c>
      <c r="F987" s="94"/>
      <c r="G987" s="29" t="s">
        <v>172</v>
      </c>
      <c r="H987" s="6">
        <f t="shared" si="80"/>
        <v>-607555</v>
      </c>
      <c r="I987" s="22">
        <f>+B987/M987</f>
        <v>116.50485436893204</v>
      </c>
      <c r="J987" s="15"/>
      <c r="K987" s="15"/>
      <c r="L987" s="15"/>
      <c r="M987" s="2">
        <v>515</v>
      </c>
    </row>
    <row r="988" spans="1:14" ht="12.75">
      <c r="A988" s="11"/>
      <c r="B988" s="67">
        <f>SUM(B980:B987)</f>
        <v>607555</v>
      </c>
      <c r="C988" s="11" t="s">
        <v>566</v>
      </c>
      <c r="D988" s="11"/>
      <c r="E988" s="11"/>
      <c r="F988" s="106"/>
      <c r="G988" s="18"/>
      <c r="H988" s="71">
        <v>0</v>
      </c>
      <c r="I988" s="72">
        <f>+B988/M988</f>
        <v>1179.7184466019417</v>
      </c>
      <c r="J988" s="73"/>
      <c r="K988" s="73"/>
      <c r="L988" s="73"/>
      <c r="M988" s="2">
        <v>515</v>
      </c>
      <c r="N988" s="37">
        <v>500</v>
      </c>
    </row>
    <row r="989" spans="4:13" ht="12.75">
      <c r="D989" s="12"/>
      <c r="H989" s="6">
        <f>H988-B989</f>
        <v>0</v>
      </c>
      <c r="I989" s="22">
        <f aca="true" t="shared" si="81" ref="I989:I1033">+B989/M989</f>
        <v>0</v>
      </c>
      <c r="M989" s="2">
        <v>515</v>
      </c>
    </row>
    <row r="990" spans="8:13" ht="12.75">
      <c r="H990" s="6">
        <f>H989-B990</f>
        <v>0</v>
      </c>
      <c r="I990" s="22">
        <f t="shared" si="81"/>
        <v>0</v>
      </c>
      <c r="M990" s="2">
        <v>515</v>
      </c>
    </row>
    <row r="991" spans="8:13" ht="12.75">
      <c r="H991" s="6">
        <f>H990-B991</f>
        <v>0</v>
      </c>
      <c r="I991" s="22">
        <f t="shared" si="81"/>
        <v>0</v>
      </c>
      <c r="M991" s="2">
        <v>515</v>
      </c>
    </row>
    <row r="992" spans="8:13" ht="12.75">
      <c r="H992" s="6">
        <f>H991-B992</f>
        <v>0</v>
      </c>
      <c r="I992" s="22">
        <f t="shared" si="81"/>
        <v>0</v>
      </c>
      <c r="M992" s="2">
        <v>515</v>
      </c>
    </row>
    <row r="993" spans="1:13" ht="13.5" thickBot="1">
      <c r="A993" s="56"/>
      <c r="B993" s="64">
        <f>+B995+B1017+B1038+B1066</f>
        <v>648000</v>
      </c>
      <c r="C993" s="56"/>
      <c r="D993" s="65" t="s">
        <v>359</v>
      </c>
      <c r="E993" s="59"/>
      <c r="F993" s="119"/>
      <c r="G993" s="60"/>
      <c r="H993" s="61">
        <v>0</v>
      </c>
      <c r="I993" s="62">
        <f t="shared" si="81"/>
        <v>1258.2524271844661</v>
      </c>
      <c r="J993" s="63"/>
      <c r="K993" s="63"/>
      <c r="L993" s="63"/>
      <c r="M993" s="2">
        <v>515</v>
      </c>
    </row>
    <row r="994" spans="8:13" ht="12.75">
      <c r="H994" s="6">
        <f>H993-B994</f>
        <v>0</v>
      </c>
      <c r="I994" s="22">
        <f t="shared" si="81"/>
        <v>0</v>
      </c>
      <c r="M994" s="2">
        <v>515</v>
      </c>
    </row>
    <row r="995" spans="1:13" s="73" customFormat="1" ht="12.75">
      <c r="A995" s="11"/>
      <c r="B995" s="67">
        <f>+B1000+B1004+B1012</f>
        <v>110000</v>
      </c>
      <c r="C995" s="68" t="s">
        <v>192</v>
      </c>
      <c r="D995" s="69" t="s">
        <v>712</v>
      </c>
      <c r="E995" s="68" t="s">
        <v>40</v>
      </c>
      <c r="F995" s="120" t="s">
        <v>90</v>
      </c>
      <c r="G995" s="70" t="s">
        <v>91</v>
      </c>
      <c r="H995" s="71"/>
      <c r="I995" s="72">
        <f t="shared" si="81"/>
        <v>213.59223300970874</v>
      </c>
      <c r="J995" s="72"/>
      <c r="K995" s="72"/>
      <c r="M995" s="2">
        <v>515</v>
      </c>
    </row>
    <row r="996" spans="8:13" ht="12.75">
      <c r="H996" s="6">
        <f>H995-B996</f>
        <v>0</v>
      </c>
      <c r="I996" s="22">
        <f t="shared" si="81"/>
        <v>0</v>
      </c>
      <c r="M996" s="2">
        <v>515</v>
      </c>
    </row>
    <row r="997" spans="2:13" ht="12.75">
      <c r="B997" s="196">
        <v>5000</v>
      </c>
      <c r="C997" s="32" t="s">
        <v>32</v>
      </c>
      <c r="D997" s="1" t="s">
        <v>18</v>
      </c>
      <c r="E997" s="1" t="s">
        <v>92</v>
      </c>
      <c r="F997" s="78" t="s">
        <v>896</v>
      </c>
      <c r="G997" s="27" t="s">
        <v>185</v>
      </c>
      <c r="H997" s="6">
        <f>H996-B997</f>
        <v>-5000</v>
      </c>
      <c r="I997" s="22">
        <f t="shared" si="81"/>
        <v>9.70873786407767</v>
      </c>
      <c r="K997" t="s">
        <v>32</v>
      </c>
      <c r="L997">
        <v>10</v>
      </c>
      <c r="M997" s="2">
        <v>515</v>
      </c>
    </row>
    <row r="998" spans="2:13" ht="12.75">
      <c r="B998" s="196">
        <v>5000</v>
      </c>
      <c r="C998" s="32" t="s">
        <v>32</v>
      </c>
      <c r="D998" s="1" t="s">
        <v>18</v>
      </c>
      <c r="E998" s="1" t="s">
        <v>281</v>
      </c>
      <c r="F998" s="78" t="s">
        <v>897</v>
      </c>
      <c r="G998" s="27" t="s">
        <v>193</v>
      </c>
      <c r="H998" s="6">
        <f>H997-B998</f>
        <v>-10000</v>
      </c>
      <c r="I998" s="22">
        <f t="shared" si="81"/>
        <v>9.70873786407767</v>
      </c>
      <c r="K998" t="s">
        <v>32</v>
      </c>
      <c r="L998">
        <v>10</v>
      </c>
      <c r="M998" s="2">
        <v>515</v>
      </c>
    </row>
    <row r="999" spans="2:13" ht="12.75">
      <c r="B999" s="196">
        <v>5000</v>
      </c>
      <c r="C999" s="32" t="s">
        <v>32</v>
      </c>
      <c r="D999" s="1" t="s">
        <v>18</v>
      </c>
      <c r="E999" s="1" t="s">
        <v>92</v>
      </c>
      <c r="F999" s="78" t="s">
        <v>898</v>
      </c>
      <c r="G999" s="27" t="s">
        <v>210</v>
      </c>
      <c r="H999" s="6">
        <f>H998-B999</f>
        <v>-15000</v>
      </c>
      <c r="I999" s="22">
        <f t="shared" si="81"/>
        <v>9.70873786407767</v>
      </c>
      <c r="K999" t="s">
        <v>32</v>
      </c>
      <c r="L999">
        <v>10</v>
      </c>
      <c r="M999" s="2">
        <v>515</v>
      </c>
    </row>
    <row r="1000" spans="1:13" s="73" customFormat="1" ht="12.75">
      <c r="A1000" s="11"/>
      <c r="B1000" s="249">
        <f>SUM(B997:B999)</f>
        <v>15000</v>
      </c>
      <c r="C1000" s="11" t="s">
        <v>32</v>
      </c>
      <c r="D1000" s="11"/>
      <c r="E1000" s="11"/>
      <c r="F1000" s="79"/>
      <c r="G1000" s="18"/>
      <c r="H1000" s="71">
        <v>0</v>
      </c>
      <c r="I1000" s="72">
        <f t="shared" si="81"/>
        <v>29.12621359223301</v>
      </c>
      <c r="M1000" s="2">
        <v>515</v>
      </c>
    </row>
    <row r="1001" spans="2:13" ht="12.75">
      <c r="B1001" s="196"/>
      <c r="H1001" s="6">
        <f>H1000-B1001</f>
        <v>0</v>
      </c>
      <c r="I1001" s="22">
        <f t="shared" si="81"/>
        <v>0</v>
      </c>
      <c r="M1001" s="2">
        <v>515</v>
      </c>
    </row>
    <row r="1002" spans="2:13" ht="12.75">
      <c r="B1002" s="196"/>
      <c r="H1002" s="6">
        <f>H1001-B1002</f>
        <v>0</v>
      </c>
      <c r="I1002" s="22">
        <f t="shared" si="81"/>
        <v>0</v>
      </c>
      <c r="M1002" s="2">
        <v>515</v>
      </c>
    </row>
    <row r="1003" spans="2:13" ht="12.75">
      <c r="B1003" s="196">
        <v>5000</v>
      </c>
      <c r="C1003" s="1" t="s">
        <v>299</v>
      </c>
      <c r="D1003" s="1" t="s">
        <v>18</v>
      </c>
      <c r="E1003" s="1" t="s">
        <v>36</v>
      </c>
      <c r="F1003" s="78" t="s">
        <v>194</v>
      </c>
      <c r="G1003" s="27" t="s">
        <v>197</v>
      </c>
      <c r="H1003" s="6">
        <f>H1002-B1003</f>
        <v>-5000</v>
      </c>
      <c r="I1003" s="22">
        <f t="shared" si="81"/>
        <v>9.70873786407767</v>
      </c>
      <c r="K1003" s="15" t="s">
        <v>92</v>
      </c>
      <c r="L1003">
        <v>10</v>
      </c>
      <c r="M1003" s="2">
        <v>515</v>
      </c>
    </row>
    <row r="1004" spans="1:13" s="73" customFormat="1" ht="12.75">
      <c r="A1004" s="11"/>
      <c r="B1004" s="249">
        <f>SUM(B1003:B1003)</f>
        <v>5000</v>
      </c>
      <c r="C1004" s="11"/>
      <c r="D1004" s="11"/>
      <c r="E1004" s="11" t="s">
        <v>36</v>
      </c>
      <c r="F1004" s="79"/>
      <c r="G1004" s="18"/>
      <c r="H1004" s="71">
        <v>0</v>
      </c>
      <c r="I1004" s="72">
        <f t="shared" si="81"/>
        <v>9.70873786407767</v>
      </c>
      <c r="M1004" s="2">
        <v>515</v>
      </c>
    </row>
    <row r="1005" spans="8:13" ht="12.75">
      <c r="H1005" s="6">
        <f aca="true" t="shared" si="82" ref="H1005:H1011">H1004-B1005</f>
        <v>0</v>
      </c>
      <c r="I1005" s="22">
        <f t="shared" si="81"/>
        <v>0</v>
      </c>
      <c r="M1005" s="2">
        <v>515</v>
      </c>
    </row>
    <row r="1006" spans="8:13" ht="12.75">
      <c r="H1006" s="6">
        <f t="shared" si="82"/>
        <v>0</v>
      </c>
      <c r="I1006" s="22">
        <f t="shared" si="81"/>
        <v>0</v>
      </c>
      <c r="M1006" s="2">
        <v>515</v>
      </c>
    </row>
    <row r="1007" spans="2:13" ht="12.75">
      <c r="B1007" s="235">
        <v>25000</v>
      </c>
      <c r="C1007" s="12" t="s">
        <v>360</v>
      </c>
      <c r="D1007" s="1" t="s">
        <v>18</v>
      </c>
      <c r="E1007" s="1" t="s">
        <v>361</v>
      </c>
      <c r="F1007" s="78" t="s">
        <v>362</v>
      </c>
      <c r="G1007" s="27" t="s">
        <v>193</v>
      </c>
      <c r="H1007" s="6">
        <f t="shared" si="82"/>
        <v>-25000</v>
      </c>
      <c r="I1007" s="22">
        <f t="shared" si="81"/>
        <v>48.54368932038835</v>
      </c>
      <c r="K1007" s="15" t="s">
        <v>92</v>
      </c>
      <c r="L1007">
        <v>10</v>
      </c>
      <c r="M1007" s="2">
        <v>515</v>
      </c>
    </row>
    <row r="1008" spans="2:13" ht="12.75">
      <c r="B1008" s="235">
        <v>20000</v>
      </c>
      <c r="C1008" s="12" t="s">
        <v>360</v>
      </c>
      <c r="D1008" s="1" t="s">
        <v>18</v>
      </c>
      <c r="E1008" s="1" t="s">
        <v>361</v>
      </c>
      <c r="F1008" s="78" t="s">
        <v>363</v>
      </c>
      <c r="G1008" s="27" t="s">
        <v>193</v>
      </c>
      <c r="H1008" s="6">
        <f t="shared" si="82"/>
        <v>-45000</v>
      </c>
      <c r="I1008" s="22">
        <f t="shared" si="81"/>
        <v>38.83495145631068</v>
      </c>
      <c r="K1008" s="15" t="s">
        <v>92</v>
      </c>
      <c r="L1008">
        <v>10</v>
      </c>
      <c r="M1008" s="2">
        <v>515</v>
      </c>
    </row>
    <row r="1009" spans="2:13" ht="12.75">
      <c r="B1009" s="235">
        <v>25000</v>
      </c>
      <c r="C1009" s="12" t="s">
        <v>360</v>
      </c>
      <c r="D1009" s="1" t="s">
        <v>18</v>
      </c>
      <c r="E1009" s="1" t="s">
        <v>361</v>
      </c>
      <c r="F1009" s="78" t="s">
        <v>364</v>
      </c>
      <c r="G1009" s="27" t="s">
        <v>193</v>
      </c>
      <c r="H1009" s="6">
        <f t="shared" si="82"/>
        <v>-70000</v>
      </c>
      <c r="I1009" s="22">
        <f t="shared" si="81"/>
        <v>48.54368932038835</v>
      </c>
      <c r="K1009" s="15" t="s">
        <v>92</v>
      </c>
      <c r="L1009">
        <v>10</v>
      </c>
      <c r="M1009" s="2">
        <v>515</v>
      </c>
    </row>
    <row r="1010" spans="1:13" s="15" customFormat="1" ht="12.75">
      <c r="A1010" s="12"/>
      <c r="B1010" s="237">
        <v>15000</v>
      </c>
      <c r="C1010" s="12" t="s">
        <v>483</v>
      </c>
      <c r="D1010" s="12" t="s">
        <v>429</v>
      </c>
      <c r="E1010" s="12" t="s">
        <v>484</v>
      </c>
      <c r="F1010" s="112" t="s">
        <v>710</v>
      </c>
      <c r="G1010" s="29" t="s">
        <v>211</v>
      </c>
      <c r="H1010" s="28">
        <f t="shared" si="82"/>
        <v>-85000</v>
      </c>
      <c r="I1010" s="22">
        <f>+B1010/M1010</f>
        <v>29.12621359223301</v>
      </c>
      <c r="K1010" t="s">
        <v>384</v>
      </c>
      <c r="M1010" s="2">
        <v>515</v>
      </c>
    </row>
    <row r="1011" spans="1:13" s="15" customFormat="1" ht="12.75">
      <c r="A1011" s="12"/>
      <c r="B1011" s="237">
        <v>5000</v>
      </c>
      <c r="C1011" s="12" t="s">
        <v>483</v>
      </c>
      <c r="D1011" s="12" t="s">
        <v>429</v>
      </c>
      <c r="E1011" s="12" t="s">
        <v>484</v>
      </c>
      <c r="F1011" s="112" t="s">
        <v>711</v>
      </c>
      <c r="G1011" s="29" t="s">
        <v>211</v>
      </c>
      <c r="H1011" s="28">
        <f t="shared" si="82"/>
        <v>-90000</v>
      </c>
      <c r="I1011" s="22">
        <f>+B1011/M1011</f>
        <v>9.70873786407767</v>
      </c>
      <c r="J1011" s="15" t="s">
        <v>64</v>
      </c>
      <c r="K1011" t="s">
        <v>384</v>
      </c>
      <c r="M1011" s="2">
        <v>515</v>
      </c>
    </row>
    <row r="1012" spans="1:13" s="73" customFormat="1" ht="12.75">
      <c r="A1012" s="11"/>
      <c r="B1012" s="236">
        <f>SUM(B1007:B1011)</f>
        <v>90000</v>
      </c>
      <c r="C1012" s="11"/>
      <c r="D1012" s="11"/>
      <c r="E1012" s="11" t="s">
        <v>361</v>
      </c>
      <c r="F1012" s="79"/>
      <c r="G1012" s="18"/>
      <c r="H1012" s="71">
        <v>0</v>
      </c>
      <c r="I1012" s="72">
        <f t="shared" si="81"/>
        <v>174.75728155339806</v>
      </c>
      <c r="M1012" s="2">
        <v>515</v>
      </c>
    </row>
    <row r="1013" spans="8:13" ht="12.75">
      <c r="H1013" s="6">
        <f>H1012-B1013</f>
        <v>0</v>
      </c>
      <c r="I1013" s="22">
        <f t="shared" si="81"/>
        <v>0</v>
      </c>
      <c r="M1013" s="2">
        <v>515</v>
      </c>
    </row>
    <row r="1014" spans="2:13" ht="12.75">
      <c r="B1014" s="7"/>
      <c r="H1014" s="6">
        <f>H1013-B1014</f>
        <v>0</v>
      </c>
      <c r="I1014" s="22">
        <f t="shared" si="81"/>
        <v>0</v>
      </c>
      <c r="M1014" s="2">
        <v>515</v>
      </c>
    </row>
    <row r="1015" spans="8:13" ht="12.75">
      <c r="H1015" s="6">
        <f>H1014-B1015</f>
        <v>0</v>
      </c>
      <c r="I1015" s="22">
        <f t="shared" si="81"/>
        <v>0</v>
      </c>
      <c r="M1015" s="2">
        <v>515</v>
      </c>
    </row>
    <row r="1016" spans="8:13" ht="12.75">
      <c r="H1016" s="6">
        <f>H1015-B1016</f>
        <v>0</v>
      </c>
      <c r="I1016" s="22">
        <f t="shared" si="81"/>
        <v>0</v>
      </c>
      <c r="M1016" s="2">
        <v>515</v>
      </c>
    </row>
    <row r="1017" spans="1:13" s="73" customFormat="1" ht="12.75">
      <c r="A1017" s="11"/>
      <c r="B1017" s="67">
        <f>+B1021+B1027+B1033</f>
        <v>84000</v>
      </c>
      <c r="C1017" s="68" t="s">
        <v>257</v>
      </c>
      <c r="D1017" s="69" t="s">
        <v>367</v>
      </c>
      <c r="E1017" s="68" t="s">
        <v>152</v>
      </c>
      <c r="F1017" s="120" t="s">
        <v>258</v>
      </c>
      <c r="G1017" s="70" t="s">
        <v>161</v>
      </c>
      <c r="H1017" s="71"/>
      <c r="I1017" s="72">
        <f t="shared" si="81"/>
        <v>163.10679611650485</v>
      </c>
      <c r="J1017" s="72"/>
      <c r="K1017" s="72"/>
      <c r="M1017" s="2">
        <v>515</v>
      </c>
    </row>
    <row r="1018" spans="8:13" ht="12.75">
      <c r="H1018" s="6">
        <f>H1017-B1018</f>
        <v>0</v>
      </c>
      <c r="I1018" s="22">
        <f t="shared" si="81"/>
        <v>0</v>
      </c>
      <c r="M1018" s="2">
        <v>515</v>
      </c>
    </row>
    <row r="1019" spans="1:13" s="15" customFormat="1" ht="12.75">
      <c r="A1019" s="12"/>
      <c r="B1019" s="167">
        <v>6000</v>
      </c>
      <c r="C1019" s="32" t="s">
        <v>32</v>
      </c>
      <c r="D1019" s="12" t="s">
        <v>18</v>
      </c>
      <c r="E1019" s="12" t="s">
        <v>171</v>
      </c>
      <c r="F1019" s="112" t="s">
        <v>899</v>
      </c>
      <c r="G1019" s="29" t="s">
        <v>233</v>
      </c>
      <c r="H1019" s="28">
        <f>H1018-B1019</f>
        <v>-6000</v>
      </c>
      <c r="I1019" s="74">
        <f t="shared" si="81"/>
        <v>11.650485436893204</v>
      </c>
      <c r="K1019" s="15" t="s">
        <v>32</v>
      </c>
      <c r="L1019" s="15">
        <v>15</v>
      </c>
      <c r="M1019" s="38">
        <v>515</v>
      </c>
    </row>
    <row r="1020" spans="1:13" s="15" customFormat="1" ht="12.75">
      <c r="A1020" s="12"/>
      <c r="B1020" s="167">
        <v>3000</v>
      </c>
      <c r="C1020" s="32" t="s">
        <v>32</v>
      </c>
      <c r="D1020" s="12" t="s">
        <v>18</v>
      </c>
      <c r="E1020" s="12" t="s">
        <v>171</v>
      </c>
      <c r="F1020" s="112" t="s">
        <v>900</v>
      </c>
      <c r="G1020" s="29" t="s">
        <v>234</v>
      </c>
      <c r="H1020" s="28">
        <f>H1019-B1020</f>
        <v>-9000</v>
      </c>
      <c r="I1020" s="74">
        <f t="shared" si="81"/>
        <v>5.825242718446602</v>
      </c>
      <c r="K1020" s="15" t="s">
        <v>32</v>
      </c>
      <c r="L1020" s="15">
        <v>15</v>
      </c>
      <c r="M1020" s="38">
        <v>515</v>
      </c>
    </row>
    <row r="1021" spans="1:13" s="73" customFormat="1" ht="12.75">
      <c r="A1021" s="11"/>
      <c r="B1021" s="249">
        <f>SUM(B1019:B1020)</f>
        <v>9000</v>
      </c>
      <c r="C1021" s="11" t="s">
        <v>32</v>
      </c>
      <c r="D1021" s="11"/>
      <c r="E1021" s="11"/>
      <c r="F1021" s="79"/>
      <c r="G1021" s="18"/>
      <c r="H1021" s="71">
        <v>0</v>
      </c>
      <c r="I1021" s="72">
        <f t="shared" si="81"/>
        <v>17.475728155339805</v>
      </c>
      <c r="M1021" s="2">
        <v>515</v>
      </c>
    </row>
    <row r="1022" spans="2:13" ht="12.75">
      <c r="B1022" s="196"/>
      <c r="H1022" s="6">
        <f>H1021-B1022</f>
        <v>0</v>
      </c>
      <c r="I1022" s="22">
        <f t="shared" si="81"/>
        <v>0</v>
      </c>
      <c r="M1022" s="2">
        <v>515</v>
      </c>
    </row>
    <row r="1023" spans="2:13" ht="12.75">
      <c r="B1023" s="196"/>
      <c r="H1023" s="6">
        <f>H1022-B1023</f>
        <v>0</v>
      </c>
      <c r="I1023" s="22">
        <f t="shared" si="81"/>
        <v>0</v>
      </c>
      <c r="M1023" s="2">
        <v>515</v>
      </c>
    </row>
    <row r="1024" spans="2:13" ht="12.75">
      <c r="B1024" s="167">
        <v>10000</v>
      </c>
      <c r="C1024" s="12" t="s">
        <v>731</v>
      </c>
      <c r="D1024" s="12" t="s">
        <v>18</v>
      </c>
      <c r="E1024" s="1" t="s">
        <v>36</v>
      </c>
      <c r="F1024" s="78" t="s">
        <v>368</v>
      </c>
      <c r="G1024" s="30" t="s">
        <v>233</v>
      </c>
      <c r="H1024" s="6">
        <f>H1023-B1024</f>
        <v>-10000</v>
      </c>
      <c r="I1024" s="22">
        <f t="shared" si="81"/>
        <v>19.41747572815534</v>
      </c>
      <c r="K1024" t="s">
        <v>171</v>
      </c>
      <c r="L1024">
        <v>15</v>
      </c>
      <c r="M1024" s="2">
        <v>515</v>
      </c>
    </row>
    <row r="1025" spans="2:13" ht="12.75">
      <c r="B1025" s="167">
        <v>2000</v>
      </c>
      <c r="C1025" s="32" t="s">
        <v>35</v>
      </c>
      <c r="D1025" s="12" t="s">
        <v>18</v>
      </c>
      <c r="E1025" s="32" t="s">
        <v>36</v>
      </c>
      <c r="F1025" s="78" t="s">
        <v>369</v>
      </c>
      <c r="G1025" s="30" t="s">
        <v>233</v>
      </c>
      <c r="H1025" s="6">
        <f>H1024-B1025</f>
        <v>-12000</v>
      </c>
      <c r="I1025" s="22">
        <f t="shared" si="81"/>
        <v>3.883495145631068</v>
      </c>
      <c r="K1025" t="s">
        <v>171</v>
      </c>
      <c r="L1025">
        <v>15</v>
      </c>
      <c r="M1025" s="2">
        <v>515</v>
      </c>
    </row>
    <row r="1026" spans="2:13" ht="12.75">
      <c r="B1026" s="167">
        <v>3000</v>
      </c>
      <c r="C1026" s="12" t="s">
        <v>708</v>
      </c>
      <c r="D1026" s="12" t="s">
        <v>18</v>
      </c>
      <c r="E1026" s="33" t="s">
        <v>36</v>
      </c>
      <c r="F1026" s="78" t="s">
        <v>369</v>
      </c>
      <c r="G1026" s="34" t="s">
        <v>233</v>
      </c>
      <c r="H1026" s="6">
        <f>H1025-B1026</f>
        <v>-15000</v>
      </c>
      <c r="I1026" s="22">
        <f t="shared" si="81"/>
        <v>5.825242718446602</v>
      </c>
      <c r="K1026" t="s">
        <v>171</v>
      </c>
      <c r="L1026">
        <v>15</v>
      </c>
      <c r="M1026" s="2">
        <v>515</v>
      </c>
    </row>
    <row r="1027" spans="1:13" s="73" customFormat="1" ht="12.75">
      <c r="A1027" s="11"/>
      <c r="B1027" s="249">
        <f>SUM(B1024:B1026)</f>
        <v>15000</v>
      </c>
      <c r="C1027" s="11"/>
      <c r="D1027" s="11"/>
      <c r="E1027" s="11" t="s">
        <v>36</v>
      </c>
      <c r="F1027" s="79"/>
      <c r="G1027" s="18"/>
      <c r="H1027" s="71">
        <v>0</v>
      </c>
      <c r="I1027" s="72">
        <f t="shared" si="81"/>
        <v>29.12621359223301</v>
      </c>
      <c r="M1027" s="2">
        <v>515</v>
      </c>
    </row>
    <row r="1028" spans="8:13" ht="12.75">
      <c r="H1028" s="6">
        <f>H1027-B1028</f>
        <v>0</v>
      </c>
      <c r="I1028" s="22">
        <f t="shared" si="81"/>
        <v>0</v>
      </c>
      <c r="M1028" s="2">
        <v>515</v>
      </c>
    </row>
    <row r="1029" spans="8:13" ht="12.75">
      <c r="H1029" s="6">
        <f>H1028-B1029</f>
        <v>0</v>
      </c>
      <c r="I1029" s="22">
        <f t="shared" si="81"/>
        <v>0</v>
      </c>
      <c r="M1029" s="2">
        <v>515</v>
      </c>
    </row>
    <row r="1030" spans="2:13" ht="12.75">
      <c r="B1030" s="237">
        <v>30000</v>
      </c>
      <c r="C1030" s="12" t="s">
        <v>370</v>
      </c>
      <c r="D1030" s="12" t="s">
        <v>18</v>
      </c>
      <c r="E1030" s="12" t="s">
        <v>361</v>
      </c>
      <c r="F1030" s="78" t="s">
        <v>371</v>
      </c>
      <c r="G1030" s="29" t="s">
        <v>233</v>
      </c>
      <c r="H1030" s="6">
        <f>H1029-B1030</f>
        <v>-30000</v>
      </c>
      <c r="I1030" s="22">
        <f t="shared" si="81"/>
        <v>58.25242718446602</v>
      </c>
      <c r="K1030" t="s">
        <v>171</v>
      </c>
      <c r="L1030">
        <v>15</v>
      </c>
      <c r="M1030" s="2">
        <v>515</v>
      </c>
    </row>
    <row r="1031" spans="1:13" ht="12.75">
      <c r="A1031" s="12"/>
      <c r="B1031" s="237">
        <v>10000</v>
      </c>
      <c r="C1031" s="12" t="s">
        <v>116</v>
      </c>
      <c r="D1031" s="12" t="s">
        <v>18</v>
      </c>
      <c r="E1031" s="12" t="s">
        <v>361</v>
      </c>
      <c r="F1031" s="78" t="s">
        <v>372</v>
      </c>
      <c r="G1031" s="29" t="s">
        <v>233</v>
      </c>
      <c r="H1031" s="6">
        <f>H1030-B1031</f>
        <v>-40000</v>
      </c>
      <c r="I1031" s="22">
        <f t="shared" si="81"/>
        <v>19.41747572815534</v>
      </c>
      <c r="J1031" s="15"/>
      <c r="K1031" t="s">
        <v>171</v>
      </c>
      <c r="L1031">
        <v>15</v>
      </c>
      <c r="M1031" s="2">
        <v>515</v>
      </c>
    </row>
    <row r="1032" spans="2:13" ht="12.75">
      <c r="B1032" s="235">
        <v>20000</v>
      </c>
      <c r="C1032" s="12" t="s">
        <v>373</v>
      </c>
      <c r="D1032" s="12" t="s">
        <v>18</v>
      </c>
      <c r="E1032" s="1" t="s">
        <v>361</v>
      </c>
      <c r="F1032" s="111" t="s">
        <v>374</v>
      </c>
      <c r="G1032" s="27" t="s">
        <v>233</v>
      </c>
      <c r="H1032" s="6">
        <f>H1031-B1032</f>
        <v>-60000</v>
      </c>
      <c r="I1032" s="22">
        <f t="shared" si="81"/>
        <v>38.83495145631068</v>
      </c>
      <c r="K1032" t="s">
        <v>171</v>
      </c>
      <c r="L1032">
        <v>15</v>
      </c>
      <c r="M1032" s="2">
        <v>515</v>
      </c>
    </row>
    <row r="1033" spans="1:13" s="73" customFormat="1" ht="12.75">
      <c r="A1033" s="11"/>
      <c r="B1033" s="238">
        <f>SUM(B1030:B1032)</f>
        <v>60000</v>
      </c>
      <c r="C1033" s="11"/>
      <c r="D1033" s="11"/>
      <c r="E1033" s="11" t="s">
        <v>361</v>
      </c>
      <c r="F1033" s="79"/>
      <c r="G1033" s="18"/>
      <c r="H1033" s="71">
        <v>0</v>
      </c>
      <c r="I1033" s="72">
        <f t="shared" si="81"/>
        <v>116.50485436893204</v>
      </c>
      <c r="M1033" s="2">
        <v>515</v>
      </c>
    </row>
    <row r="1034" spans="8:13" ht="12.75">
      <c r="H1034" s="6">
        <f>H1033-B1034</f>
        <v>0</v>
      </c>
      <c r="I1034" s="22">
        <f aca="true" t="shared" si="83" ref="I1034:I1075">+B1034/M1034</f>
        <v>0</v>
      </c>
      <c r="M1034" s="2">
        <v>515</v>
      </c>
    </row>
    <row r="1035" spans="2:13" ht="12.75">
      <c r="B1035" s="31"/>
      <c r="C1035" s="32"/>
      <c r="D1035" s="12"/>
      <c r="E1035" s="32"/>
      <c r="G1035" s="30"/>
      <c r="H1035" s="6">
        <f>H1034-B1035</f>
        <v>0</v>
      </c>
      <c r="I1035" s="22">
        <f t="shared" si="83"/>
        <v>0</v>
      </c>
      <c r="M1035" s="2">
        <v>515</v>
      </c>
    </row>
    <row r="1036" spans="2:13" ht="12.75">
      <c r="B1036" s="31"/>
      <c r="C1036" s="12"/>
      <c r="D1036" s="12"/>
      <c r="E1036" s="33"/>
      <c r="G1036" s="34"/>
      <c r="H1036" s="6">
        <f>H1035-B1036</f>
        <v>0</v>
      </c>
      <c r="I1036" s="22">
        <f t="shared" si="83"/>
        <v>0</v>
      </c>
      <c r="M1036" s="2">
        <v>515</v>
      </c>
    </row>
    <row r="1037" spans="2:13" ht="12.75">
      <c r="B1037" s="31"/>
      <c r="C1037" s="12"/>
      <c r="D1037" s="12"/>
      <c r="E1037" s="12"/>
      <c r="G1037" s="29"/>
      <c r="H1037" s="6">
        <f>H1036-B1037</f>
        <v>0</v>
      </c>
      <c r="I1037" s="22">
        <f t="shared" si="83"/>
        <v>0</v>
      </c>
      <c r="M1037" s="2">
        <v>515</v>
      </c>
    </row>
    <row r="1038" spans="1:13" s="73" customFormat="1" ht="12.75">
      <c r="A1038" s="11"/>
      <c r="B1038" s="67">
        <f>+B1046+B1051+B1055+B1061+B1042</f>
        <v>94000</v>
      </c>
      <c r="C1038" s="68" t="s">
        <v>306</v>
      </c>
      <c r="D1038" s="69" t="s">
        <v>375</v>
      </c>
      <c r="E1038" s="68" t="s">
        <v>152</v>
      </c>
      <c r="F1038" s="120" t="s">
        <v>308</v>
      </c>
      <c r="G1038" s="70" t="s">
        <v>309</v>
      </c>
      <c r="H1038" s="71"/>
      <c r="I1038" s="72">
        <f>+B1038/M1038</f>
        <v>182.5242718446602</v>
      </c>
      <c r="J1038" s="72"/>
      <c r="K1038" s="72"/>
      <c r="M1038" s="2">
        <v>515</v>
      </c>
    </row>
    <row r="1039" spans="3:13" ht="12.75">
      <c r="C1039" s="12"/>
      <c r="D1039" s="12"/>
      <c r="H1039" s="6">
        <f>H1038-B1039</f>
        <v>0</v>
      </c>
      <c r="I1039" s="22">
        <f t="shared" si="83"/>
        <v>0</v>
      </c>
      <c r="M1039" s="2">
        <v>515</v>
      </c>
    </row>
    <row r="1040" spans="2:13" ht="12.75">
      <c r="B1040" s="196">
        <v>3000</v>
      </c>
      <c r="C1040" s="32" t="s">
        <v>32</v>
      </c>
      <c r="D1040" s="1" t="s">
        <v>18</v>
      </c>
      <c r="E1040" s="1" t="s">
        <v>171</v>
      </c>
      <c r="F1040" s="78" t="s">
        <v>901</v>
      </c>
      <c r="G1040" s="27" t="s">
        <v>282</v>
      </c>
      <c r="H1040" s="6">
        <f>H1039-B1040</f>
        <v>-3000</v>
      </c>
      <c r="I1040" s="22">
        <f t="shared" si="83"/>
        <v>5.825242718446602</v>
      </c>
      <c r="K1040" t="s">
        <v>32</v>
      </c>
      <c r="L1040">
        <v>18</v>
      </c>
      <c r="M1040" s="2">
        <v>515</v>
      </c>
    </row>
    <row r="1041" spans="2:13" ht="12.75">
      <c r="B1041" s="196">
        <v>9000</v>
      </c>
      <c r="C1041" s="32" t="s">
        <v>32</v>
      </c>
      <c r="D1041" s="1" t="s">
        <v>18</v>
      </c>
      <c r="E1041" s="1" t="s">
        <v>171</v>
      </c>
      <c r="F1041" s="78" t="s">
        <v>902</v>
      </c>
      <c r="G1041" s="27" t="s">
        <v>283</v>
      </c>
      <c r="H1041" s="6">
        <f>H1040-B1041</f>
        <v>-12000</v>
      </c>
      <c r="I1041" s="22">
        <f t="shared" si="83"/>
        <v>17.475728155339805</v>
      </c>
      <c r="K1041" t="s">
        <v>32</v>
      </c>
      <c r="L1041">
        <v>18</v>
      </c>
      <c r="M1041" s="2">
        <v>515</v>
      </c>
    </row>
    <row r="1042" spans="1:14" s="73" customFormat="1" ht="12.75">
      <c r="A1042" s="11"/>
      <c r="B1042" s="249">
        <f>SUM(B1040:B1041)</f>
        <v>12000</v>
      </c>
      <c r="C1042" s="75" t="s">
        <v>32</v>
      </c>
      <c r="D1042" s="11"/>
      <c r="E1042" s="86"/>
      <c r="F1042" s="79"/>
      <c r="G1042" s="18"/>
      <c r="H1042" s="71">
        <v>0</v>
      </c>
      <c r="I1042" s="72">
        <f t="shared" si="83"/>
        <v>23.300970873786408</v>
      </c>
      <c r="J1042" s="86"/>
      <c r="K1042" s="86"/>
      <c r="L1042" s="86"/>
      <c r="M1042" s="2">
        <v>515</v>
      </c>
      <c r="N1042" s="87"/>
    </row>
    <row r="1043" spans="2:13" ht="12.75">
      <c r="B1043" s="167"/>
      <c r="D1043" s="12"/>
      <c r="H1043" s="6">
        <f>H1042-B1043</f>
        <v>0</v>
      </c>
      <c r="I1043" s="22">
        <f t="shared" si="83"/>
        <v>0</v>
      </c>
      <c r="M1043" s="2">
        <v>515</v>
      </c>
    </row>
    <row r="1044" spans="2:13" ht="12.75">
      <c r="B1044" s="167"/>
      <c r="D1044" s="12"/>
      <c r="H1044" s="6">
        <f>H1043-B1044</f>
        <v>0</v>
      </c>
      <c r="I1044" s="22">
        <f t="shared" si="83"/>
        <v>0</v>
      </c>
      <c r="M1044" s="2">
        <v>515</v>
      </c>
    </row>
    <row r="1045" spans="2:13" ht="12.75">
      <c r="B1045" s="196">
        <v>15000</v>
      </c>
      <c r="C1045" s="1" t="s">
        <v>709</v>
      </c>
      <c r="D1045" s="12" t="s">
        <v>18</v>
      </c>
      <c r="E1045" s="1" t="s">
        <v>46</v>
      </c>
      <c r="F1045" s="78" t="s">
        <v>376</v>
      </c>
      <c r="G1045" s="27" t="s">
        <v>267</v>
      </c>
      <c r="H1045" s="6">
        <f>H1044-B1045</f>
        <v>-15000</v>
      </c>
      <c r="I1045" s="22">
        <f t="shared" si="83"/>
        <v>29.12621359223301</v>
      </c>
      <c r="K1045" t="s">
        <v>171</v>
      </c>
      <c r="L1045">
        <v>18</v>
      </c>
      <c r="M1045" s="2">
        <v>515</v>
      </c>
    </row>
    <row r="1046" spans="1:13" s="73" customFormat="1" ht="12.75">
      <c r="A1046" s="11"/>
      <c r="B1046" s="249">
        <f>SUM(B1045)</f>
        <v>15000</v>
      </c>
      <c r="C1046" s="11" t="s">
        <v>740</v>
      </c>
      <c r="D1046" s="11"/>
      <c r="E1046" s="11"/>
      <c r="F1046" s="79"/>
      <c r="G1046" s="18"/>
      <c r="H1046" s="71">
        <v>0</v>
      </c>
      <c r="I1046" s="72">
        <f t="shared" si="83"/>
        <v>29.12621359223301</v>
      </c>
      <c r="M1046" s="2">
        <v>515</v>
      </c>
    </row>
    <row r="1047" spans="2:13" ht="12.75">
      <c r="B1047" s="196"/>
      <c r="D1047" s="12"/>
      <c r="H1047" s="6">
        <f>H1046-B1047</f>
        <v>0</v>
      </c>
      <c r="I1047" s="22">
        <f t="shared" si="83"/>
        <v>0</v>
      </c>
      <c r="M1047" s="2">
        <v>515</v>
      </c>
    </row>
    <row r="1048" spans="2:13" ht="12.75">
      <c r="B1048" s="196"/>
      <c r="D1048" s="12"/>
      <c r="H1048" s="6">
        <f>H1047-B1048</f>
        <v>0</v>
      </c>
      <c r="I1048" s="22">
        <f t="shared" si="83"/>
        <v>0</v>
      </c>
      <c r="M1048" s="2">
        <v>515</v>
      </c>
    </row>
    <row r="1049" spans="2:13" ht="12.75">
      <c r="B1049" s="196">
        <v>2000</v>
      </c>
      <c r="C1049" s="36" t="s">
        <v>35</v>
      </c>
      <c r="D1049" s="12" t="s">
        <v>18</v>
      </c>
      <c r="E1049" s="36" t="s">
        <v>36</v>
      </c>
      <c r="F1049" s="78" t="s">
        <v>377</v>
      </c>
      <c r="G1049" s="27" t="s">
        <v>267</v>
      </c>
      <c r="H1049" s="6">
        <f>H1048-B1049</f>
        <v>-2000</v>
      </c>
      <c r="I1049" s="22">
        <f t="shared" si="83"/>
        <v>3.883495145631068</v>
      </c>
      <c r="J1049" s="35"/>
      <c r="K1049" t="s">
        <v>171</v>
      </c>
      <c r="L1049">
        <v>18</v>
      </c>
      <c r="M1049" s="2">
        <v>515</v>
      </c>
    </row>
    <row r="1050" spans="2:13" ht="12.75">
      <c r="B1050" s="196">
        <v>3000</v>
      </c>
      <c r="C1050" s="1" t="s">
        <v>708</v>
      </c>
      <c r="D1050" s="12" t="s">
        <v>18</v>
      </c>
      <c r="E1050" s="1" t="s">
        <v>36</v>
      </c>
      <c r="F1050" s="78" t="s">
        <v>377</v>
      </c>
      <c r="G1050" s="27" t="s">
        <v>267</v>
      </c>
      <c r="H1050" s="6">
        <f>H1049-B1050</f>
        <v>-5000</v>
      </c>
      <c r="I1050" s="22">
        <f t="shared" si="83"/>
        <v>5.825242718446602</v>
      </c>
      <c r="K1050" t="s">
        <v>171</v>
      </c>
      <c r="L1050">
        <v>18</v>
      </c>
      <c r="M1050" s="2">
        <v>515</v>
      </c>
    </row>
    <row r="1051" spans="1:13" s="73" customFormat="1" ht="12.75">
      <c r="A1051" s="11"/>
      <c r="B1051" s="249">
        <f>SUM(B1049:B1050)</f>
        <v>5000</v>
      </c>
      <c r="C1051" s="11"/>
      <c r="D1051" s="11"/>
      <c r="E1051" s="11" t="s">
        <v>36</v>
      </c>
      <c r="F1051" s="79"/>
      <c r="G1051" s="18"/>
      <c r="H1051" s="71">
        <v>0</v>
      </c>
      <c r="I1051" s="72">
        <f t="shared" si="83"/>
        <v>9.70873786407767</v>
      </c>
      <c r="M1051" s="2">
        <v>515</v>
      </c>
    </row>
    <row r="1052" spans="4:13" ht="12.75">
      <c r="D1052" s="12"/>
      <c r="H1052" s="6">
        <f>H1051-B1052</f>
        <v>0</v>
      </c>
      <c r="I1052" s="22">
        <f t="shared" si="83"/>
        <v>0</v>
      </c>
      <c r="M1052" s="2">
        <v>515</v>
      </c>
    </row>
    <row r="1053" spans="4:13" ht="12.75">
      <c r="D1053" s="12"/>
      <c r="H1053" s="6">
        <f>H1052-B1053</f>
        <v>0</v>
      </c>
      <c r="I1053" s="22">
        <f t="shared" si="83"/>
        <v>0</v>
      </c>
      <c r="M1053" s="2">
        <v>515</v>
      </c>
    </row>
    <row r="1054" spans="2:13" ht="12.75">
      <c r="B1054" s="235">
        <v>2000</v>
      </c>
      <c r="C1054" s="1" t="s">
        <v>66</v>
      </c>
      <c r="D1054" s="12" t="s">
        <v>18</v>
      </c>
      <c r="E1054" s="1" t="s">
        <v>46</v>
      </c>
      <c r="F1054" s="78" t="s">
        <v>377</v>
      </c>
      <c r="G1054" s="27" t="s">
        <v>267</v>
      </c>
      <c r="H1054" s="6">
        <f>H1053-B1054</f>
        <v>-2000</v>
      </c>
      <c r="I1054" s="22">
        <f t="shared" si="83"/>
        <v>3.883495145631068</v>
      </c>
      <c r="K1054" t="s">
        <v>171</v>
      </c>
      <c r="L1054">
        <v>18</v>
      </c>
      <c r="M1054" s="2">
        <v>515</v>
      </c>
    </row>
    <row r="1055" spans="1:13" s="73" customFormat="1" ht="12.75">
      <c r="A1055" s="11"/>
      <c r="B1055" s="236">
        <f>SUM(B1054)</f>
        <v>2000</v>
      </c>
      <c r="C1055" s="11" t="s">
        <v>66</v>
      </c>
      <c r="D1055" s="11"/>
      <c r="E1055" s="11"/>
      <c r="F1055" s="79"/>
      <c r="G1055" s="18"/>
      <c r="H1055" s="71">
        <v>0</v>
      </c>
      <c r="I1055" s="72">
        <f t="shared" si="83"/>
        <v>3.883495145631068</v>
      </c>
      <c r="M1055" s="2">
        <v>515</v>
      </c>
    </row>
    <row r="1056" spans="4:13" ht="12.75">
      <c r="D1056" s="12"/>
      <c r="H1056" s="6">
        <f>H1055-B1056</f>
        <v>0</v>
      </c>
      <c r="I1056" s="22">
        <f t="shared" si="83"/>
        <v>0</v>
      </c>
      <c r="M1056" s="2">
        <v>515</v>
      </c>
    </row>
    <row r="1057" spans="4:13" ht="12.75">
      <c r="D1057" s="12"/>
      <c r="H1057" s="6">
        <f>H1056-B1057</f>
        <v>0</v>
      </c>
      <c r="I1057" s="22">
        <f t="shared" si="83"/>
        <v>0</v>
      </c>
      <c r="M1057" s="2">
        <v>515</v>
      </c>
    </row>
    <row r="1058" spans="2:13" ht="12.75">
      <c r="B1058" s="226">
        <v>30000</v>
      </c>
      <c r="C1058" s="1" t="s">
        <v>370</v>
      </c>
      <c r="D1058" s="12" t="s">
        <v>18</v>
      </c>
      <c r="E1058" s="1" t="s">
        <v>361</v>
      </c>
      <c r="F1058" s="78" t="s">
        <v>378</v>
      </c>
      <c r="G1058" s="27" t="s">
        <v>267</v>
      </c>
      <c r="H1058" s="6">
        <f>H1057-B1058</f>
        <v>-30000</v>
      </c>
      <c r="I1058" s="22">
        <f t="shared" si="83"/>
        <v>58.25242718446602</v>
      </c>
      <c r="K1058" t="s">
        <v>171</v>
      </c>
      <c r="L1058">
        <v>18</v>
      </c>
      <c r="M1058" s="2">
        <v>515</v>
      </c>
    </row>
    <row r="1059" spans="2:13" ht="12.75">
      <c r="B1059" s="226">
        <v>10000</v>
      </c>
      <c r="C1059" s="1" t="s">
        <v>116</v>
      </c>
      <c r="D1059" s="12" t="s">
        <v>18</v>
      </c>
      <c r="E1059" s="1" t="s">
        <v>361</v>
      </c>
      <c r="F1059" s="78" t="s">
        <v>379</v>
      </c>
      <c r="G1059" s="27" t="s">
        <v>267</v>
      </c>
      <c r="H1059" s="6">
        <f>H1058-B1059</f>
        <v>-40000</v>
      </c>
      <c r="I1059" s="22">
        <f t="shared" si="83"/>
        <v>19.41747572815534</v>
      </c>
      <c r="K1059" t="s">
        <v>171</v>
      </c>
      <c r="L1059">
        <v>18</v>
      </c>
      <c r="M1059" s="2">
        <v>515</v>
      </c>
    </row>
    <row r="1060" spans="2:13" ht="12.75">
      <c r="B1060" s="235">
        <v>20000</v>
      </c>
      <c r="C1060" s="1" t="s">
        <v>380</v>
      </c>
      <c r="D1060" s="12" t="s">
        <v>18</v>
      </c>
      <c r="E1060" s="1" t="s">
        <v>361</v>
      </c>
      <c r="F1060" s="111" t="s">
        <v>381</v>
      </c>
      <c r="G1060" s="27" t="s">
        <v>267</v>
      </c>
      <c r="H1060" s="6">
        <f>H1059-B1060</f>
        <v>-60000</v>
      </c>
      <c r="I1060" s="22">
        <f t="shared" si="83"/>
        <v>38.83495145631068</v>
      </c>
      <c r="K1060" t="s">
        <v>171</v>
      </c>
      <c r="L1060">
        <v>18</v>
      </c>
      <c r="M1060" s="2">
        <v>515</v>
      </c>
    </row>
    <row r="1061" spans="1:13" s="73" customFormat="1" ht="12.75">
      <c r="A1061" s="11"/>
      <c r="B1061" s="67">
        <f>SUM(B1058:B1060)</f>
        <v>60000</v>
      </c>
      <c r="C1061" s="11"/>
      <c r="D1061" s="11"/>
      <c r="E1061" s="11" t="s">
        <v>361</v>
      </c>
      <c r="F1061" s="79"/>
      <c r="G1061" s="18"/>
      <c r="H1061" s="71">
        <v>0</v>
      </c>
      <c r="I1061" s="72">
        <f t="shared" si="83"/>
        <v>116.50485436893204</v>
      </c>
      <c r="M1061" s="2">
        <v>515</v>
      </c>
    </row>
    <row r="1062" spans="4:13" ht="12.75">
      <c r="D1062" s="12"/>
      <c r="H1062" s="6">
        <f>H1061-B1062</f>
        <v>0</v>
      </c>
      <c r="I1062" s="22">
        <f t="shared" si="83"/>
        <v>0</v>
      </c>
      <c r="M1062" s="2">
        <v>515</v>
      </c>
    </row>
    <row r="1063" spans="4:13" ht="12.75">
      <c r="D1063" s="12"/>
      <c r="H1063" s="6">
        <f>H1062-B1063</f>
        <v>0</v>
      </c>
      <c r="I1063" s="22">
        <f>+B1063/M1063</f>
        <v>0</v>
      </c>
      <c r="M1063" s="2">
        <v>515</v>
      </c>
    </row>
    <row r="1064" spans="1:13" ht="12.75">
      <c r="A1064" s="12"/>
      <c r="B1064" s="224">
        <v>180000</v>
      </c>
      <c r="C1064" s="1" t="s">
        <v>171</v>
      </c>
      <c r="D1064" s="1" t="s">
        <v>359</v>
      </c>
      <c r="F1064" s="105" t="s">
        <v>486</v>
      </c>
      <c r="G1064" s="29" t="s">
        <v>172</v>
      </c>
      <c r="H1064" s="28">
        <f>H1063-B1064</f>
        <v>-180000</v>
      </c>
      <c r="I1064" s="74">
        <f>+B1064/M1064</f>
        <v>349.5145631067961</v>
      </c>
      <c r="J1064" s="15"/>
      <c r="K1064" s="15"/>
      <c r="L1064" s="15"/>
      <c r="M1064" s="2">
        <v>515</v>
      </c>
    </row>
    <row r="1065" spans="1:13" ht="12.75">
      <c r="A1065" s="12"/>
      <c r="B1065" s="224">
        <v>180000</v>
      </c>
      <c r="C1065" s="12" t="s">
        <v>703</v>
      </c>
      <c r="D1065" s="1" t="s">
        <v>359</v>
      </c>
      <c r="E1065" s="12" t="s">
        <v>361</v>
      </c>
      <c r="F1065" s="94"/>
      <c r="G1065" s="29" t="s">
        <v>172</v>
      </c>
      <c r="H1065" s="28">
        <f>H1064-B1065</f>
        <v>-360000</v>
      </c>
      <c r="I1065" s="74">
        <f>+B1065/M1065</f>
        <v>349.5145631067961</v>
      </c>
      <c r="J1065" s="15"/>
      <c r="K1065" s="15"/>
      <c r="L1065" s="15"/>
      <c r="M1065" s="2">
        <v>515</v>
      </c>
    </row>
    <row r="1066" spans="1:13" ht="12.75">
      <c r="A1066" s="11"/>
      <c r="B1066" s="225">
        <f>SUM(B1064:B1065)</f>
        <v>360000</v>
      </c>
      <c r="C1066" s="11" t="s">
        <v>566</v>
      </c>
      <c r="D1066" s="11"/>
      <c r="E1066" s="11"/>
      <c r="F1066" s="106"/>
      <c r="G1066" s="18"/>
      <c r="H1066" s="71">
        <v>0</v>
      </c>
      <c r="I1066" s="82">
        <f>+B1066/M1066</f>
        <v>699.0291262135922</v>
      </c>
      <c r="J1066" s="73"/>
      <c r="K1066" s="73"/>
      <c r="L1066" s="73"/>
      <c r="M1066" s="2">
        <v>515</v>
      </c>
    </row>
    <row r="1067" spans="4:13" ht="12.75">
      <c r="D1067" s="12"/>
      <c r="H1067" s="28">
        <f>H1066-B1067</f>
        <v>0</v>
      </c>
      <c r="I1067" s="22">
        <f t="shared" si="83"/>
        <v>0</v>
      </c>
      <c r="M1067" s="2">
        <v>515</v>
      </c>
    </row>
    <row r="1068" spans="4:13" ht="12.75">
      <c r="D1068" s="12"/>
      <c r="H1068" s="28">
        <f>H1067-B1068</f>
        <v>0</v>
      </c>
      <c r="I1068" s="22">
        <f t="shared" si="83"/>
        <v>0</v>
      </c>
      <c r="M1068" s="2">
        <v>515</v>
      </c>
    </row>
    <row r="1069" spans="4:13" ht="12.75">
      <c r="D1069" s="12"/>
      <c r="H1069" s="28">
        <f>H1068-B1069</f>
        <v>0</v>
      </c>
      <c r="I1069" s="22">
        <f>+B1069/M1069</f>
        <v>0</v>
      </c>
      <c r="M1069" s="2">
        <v>515</v>
      </c>
    </row>
    <row r="1070" spans="4:13" ht="12.75">
      <c r="D1070" s="12"/>
      <c r="H1070" s="6">
        <f>H1069-B1070</f>
        <v>0</v>
      </c>
      <c r="I1070" s="22">
        <f>+B1070/M1070</f>
        <v>0</v>
      </c>
      <c r="M1070" s="2">
        <v>515</v>
      </c>
    </row>
    <row r="1071" spans="1:13" ht="13.5" thickBot="1">
      <c r="A1071" s="56"/>
      <c r="B1071" s="64">
        <f>+B1161+B1165+B1195+B1296+B1317+B1348+B1364+B1371+B1375+B1379+B1388</f>
        <v>1514110</v>
      </c>
      <c r="C1071" s="56"/>
      <c r="D1071" s="65" t="s">
        <v>382</v>
      </c>
      <c r="E1071" s="59"/>
      <c r="F1071" s="119"/>
      <c r="G1071" s="60"/>
      <c r="H1071" s="61">
        <v>0</v>
      </c>
      <c r="I1071" s="62">
        <f>+B1071/M1071</f>
        <v>2940.019417475728</v>
      </c>
      <c r="J1071" s="63"/>
      <c r="K1071" s="63"/>
      <c r="L1071" s="63"/>
      <c r="M1071" s="2">
        <v>515</v>
      </c>
    </row>
    <row r="1072" spans="4:13" ht="12.75">
      <c r="D1072" s="12"/>
      <c r="H1072" s="6">
        <f>H1071-B1072</f>
        <v>0</v>
      </c>
      <c r="I1072" s="22">
        <f t="shared" si="83"/>
        <v>0</v>
      </c>
      <c r="M1072" s="2">
        <v>515</v>
      </c>
    </row>
    <row r="1073" spans="4:13" ht="12.75">
      <c r="D1073" s="12"/>
      <c r="H1073" s="6">
        <f>H1072-B1073</f>
        <v>0</v>
      </c>
      <c r="I1073" s="22">
        <f t="shared" si="83"/>
        <v>0</v>
      </c>
      <c r="M1073" s="2">
        <v>515</v>
      </c>
    </row>
    <row r="1074" spans="2:13" ht="12.75">
      <c r="B1074" s="196">
        <v>5000</v>
      </c>
      <c r="C1074" s="32" t="s">
        <v>32</v>
      </c>
      <c r="D1074" s="12" t="s">
        <v>382</v>
      </c>
      <c r="E1074" s="1" t="s">
        <v>383</v>
      </c>
      <c r="F1074" s="78" t="s">
        <v>903</v>
      </c>
      <c r="G1074" s="27" t="s">
        <v>34</v>
      </c>
      <c r="H1074" s="6">
        <f>H1073-B1074</f>
        <v>-5000</v>
      </c>
      <c r="I1074" s="22">
        <f t="shared" si="83"/>
        <v>9.70873786407767</v>
      </c>
      <c r="K1074" t="s">
        <v>32</v>
      </c>
      <c r="M1074" s="2">
        <v>515</v>
      </c>
    </row>
    <row r="1075" spans="1:13" s="15" customFormat="1" ht="12.75">
      <c r="A1075" s="12"/>
      <c r="B1075" s="167">
        <v>5000</v>
      </c>
      <c r="C1075" s="32" t="s">
        <v>32</v>
      </c>
      <c r="D1075" s="12" t="s">
        <v>382</v>
      </c>
      <c r="E1075" s="12" t="s">
        <v>383</v>
      </c>
      <c r="F1075" s="112" t="s">
        <v>904</v>
      </c>
      <c r="G1075" s="29" t="s">
        <v>48</v>
      </c>
      <c r="H1075" s="28">
        <f>H1074-B1075</f>
        <v>-10000</v>
      </c>
      <c r="I1075" s="74">
        <f t="shared" si="83"/>
        <v>9.70873786407767</v>
      </c>
      <c r="K1075" s="15" t="s">
        <v>32</v>
      </c>
      <c r="M1075" s="38">
        <v>515</v>
      </c>
    </row>
    <row r="1076" spans="2:13" ht="12.75">
      <c r="B1076" s="196">
        <v>5000</v>
      </c>
      <c r="C1076" s="32" t="s">
        <v>32</v>
      </c>
      <c r="D1076" s="12" t="s">
        <v>382</v>
      </c>
      <c r="E1076" s="1" t="s">
        <v>383</v>
      </c>
      <c r="F1076" s="78" t="s">
        <v>905</v>
      </c>
      <c r="G1076" s="27" t="s">
        <v>43</v>
      </c>
      <c r="H1076" s="6">
        <f>H1075-B1076</f>
        <v>-15000</v>
      </c>
      <c r="I1076" s="22">
        <f aca="true" t="shared" si="84" ref="I1076:I1142">+B1076/M1076</f>
        <v>9.70873786407767</v>
      </c>
      <c r="K1076" t="s">
        <v>32</v>
      </c>
      <c r="M1076" s="2">
        <v>515</v>
      </c>
    </row>
    <row r="1077" spans="2:13" ht="12.75">
      <c r="B1077" s="196">
        <v>5000</v>
      </c>
      <c r="C1077" s="32" t="s">
        <v>32</v>
      </c>
      <c r="D1077" s="12" t="s">
        <v>382</v>
      </c>
      <c r="E1077" s="1" t="s">
        <v>383</v>
      </c>
      <c r="F1077" s="78" t="s">
        <v>906</v>
      </c>
      <c r="G1077" s="27" t="s">
        <v>44</v>
      </c>
      <c r="H1077" s="6">
        <f aca="true" t="shared" si="85" ref="H1077:H1142">H1076-B1077</f>
        <v>-20000</v>
      </c>
      <c r="I1077" s="22">
        <f t="shared" si="84"/>
        <v>9.70873786407767</v>
      </c>
      <c r="K1077" t="s">
        <v>32</v>
      </c>
      <c r="M1077" s="2">
        <v>515</v>
      </c>
    </row>
    <row r="1078" spans="2:13" ht="12.75">
      <c r="B1078" s="196">
        <v>5000</v>
      </c>
      <c r="C1078" s="32" t="s">
        <v>32</v>
      </c>
      <c r="D1078" s="12" t="s">
        <v>382</v>
      </c>
      <c r="E1078" s="1" t="s">
        <v>383</v>
      </c>
      <c r="F1078" s="78" t="s">
        <v>907</v>
      </c>
      <c r="G1078" s="27" t="s">
        <v>54</v>
      </c>
      <c r="H1078" s="6">
        <f t="shared" si="85"/>
        <v>-25000</v>
      </c>
      <c r="I1078" s="22">
        <f t="shared" si="84"/>
        <v>9.70873786407767</v>
      </c>
      <c r="K1078" t="s">
        <v>32</v>
      </c>
      <c r="M1078" s="2">
        <v>515</v>
      </c>
    </row>
    <row r="1079" spans="2:13" ht="12.75">
      <c r="B1079" s="196">
        <v>5000</v>
      </c>
      <c r="C1079" s="32" t="s">
        <v>32</v>
      </c>
      <c r="D1079" s="1" t="s">
        <v>382</v>
      </c>
      <c r="E1079" s="1" t="s">
        <v>383</v>
      </c>
      <c r="F1079" s="78" t="s">
        <v>908</v>
      </c>
      <c r="G1079" s="27" t="s">
        <v>93</v>
      </c>
      <c r="H1079" s="6">
        <f t="shared" si="85"/>
        <v>-30000</v>
      </c>
      <c r="I1079" s="22">
        <f t="shared" si="84"/>
        <v>9.70873786407767</v>
      </c>
      <c r="K1079" t="s">
        <v>32</v>
      </c>
      <c r="M1079" s="2">
        <v>515</v>
      </c>
    </row>
    <row r="1080" spans="2:13" ht="12.75">
      <c r="B1080" s="196">
        <v>3000</v>
      </c>
      <c r="C1080" s="32" t="s">
        <v>32</v>
      </c>
      <c r="D1080" s="1" t="s">
        <v>382</v>
      </c>
      <c r="E1080" s="1" t="s">
        <v>383</v>
      </c>
      <c r="F1080" s="78" t="s">
        <v>909</v>
      </c>
      <c r="G1080" s="29" t="s">
        <v>94</v>
      </c>
      <c r="H1080" s="6">
        <f>H1078-B1080</f>
        <v>-28000</v>
      </c>
      <c r="I1080" s="22">
        <f>+B1080/M1080</f>
        <v>5.825242718446602</v>
      </c>
      <c r="K1080" t="s">
        <v>32</v>
      </c>
      <c r="M1080" s="2">
        <v>515</v>
      </c>
    </row>
    <row r="1081" spans="2:13" ht="12.75">
      <c r="B1081" s="196">
        <v>5000</v>
      </c>
      <c r="C1081" s="32" t="s">
        <v>32</v>
      </c>
      <c r="D1081" s="1" t="s">
        <v>382</v>
      </c>
      <c r="E1081" s="1" t="s">
        <v>383</v>
      </c>
      <c r="F1081" s="78" t="s">
        <v>910</v>
      </c>
      <c r="G1081" s="29" t="s">
        <v>95</v>
      </c>
      <c r="H1081" s="6">
        <f>H1079-B1081</f>
        <v>-35000</v>
      </c>
      <c r="I1081" s="22">
        <f t="shared" si="84"/>
        <v>9.70873786407767</v>
      </c>
      <c r="K1081" t="s">
        <v>32</v>
      </c>
      <c r="M1081" s="2">
        <v>515</v>
      </c>
    </row>
    <row r="1082" spans="2:13" ht="12.75">
      <c r="B1082" s="196">
        <v>5000</v>
      </c>
      <c r="C1082" s="32" t="s">
        <v>32</v>
      </c>
      <c r="D1082" s="1" t="s">
        <v>382</v>
      </c>
      <c r="E1082" s="1" t="s">
        <v>383</v>
      </c>
      <c r="F1082" s="78" t="s">
        <v>911</v>
      </c>
      <c r="G1082" s="27" t="s">
        <v>96</v>
      </c>
      <c r="H1082" s="6">
        <f t="shared" si="85"/>
        <v>-40000</v>
      </c>
      <c r="I1082" s="22">
        <f t="shared" si="84"/>
        <v>9.70873786407767</v>
      </c>
      <c r="K1082" t="s">
        <v>32</v>
      </c>
      <c r="M1082" s="2">
        <v>515</v>
      </c>
    </row>
    <row r="1083" spans="2:13" ht="12.75">
      <c r="B1083" s="167">
        <v>3000</v>
      </c>
      <c r="C1083" s="32" t="s">
        <v>32</v>
      </c>
      <c r="D1083" s="12" t="s">
        <v>382</v>
      </c>
      <c r="E1083" s="33" t="s">
        <v>384</v>
      </c>
      <c r="F1083" s="78" t="s">
        <v>912</v>
      </c>
      <c r="G1083" s="34" t="s">
        <v>352</v>
      </c>
      <c r="H1083" s="6">
        <f t="shared" si="85"/>
        <v>-43000</v>
      </c>
      <c r="I1083" s="22">
        <f t="shared" si="84"/>
        <v>5.825242718446602</v>
      </c>
      <c r="K1083" t="s">
        <v>32</v>
      </c>
      <c r="M1083" s="2">
        <v>515</v>
      </c>
    </row>
    <row r="1084" spans="2:13" ht="12.75">
      <c r="B1084" s="196">
        <v>3000</v>
      </c>
      <c r="C1084" s="32" t="s">
        <v>32</v>
      </c>
      <c r="D1084" s="12" t="s">
        <v>382</v>
      </c>
      <c r="E1084" s="1" t="s">
        <v>384</v>
      </c>
      <c r="F1084" s="78" t="s">
        <v>913</v>
      </c>
      <c r="G1084" s="27" t="s">
        <v>34</v>
      </c>
      <c r="H1084" s="6">
        <f t="shared" si="85"/>
        <v>-46000</v>
      </c>
      <c r="I1084" s="22">
        <f t="shared" si="84"/>
        <v>5.825242718446602</v>
      </c>
      <c r="K1084" t="s">
        <v>32</v>
      </c>
      <c r="M1084" s="2">
        <v>515</v>
      </c>
    </row>
    <row r="1085" spans="2:13" ht="12.75">
      <c r="B1085" s="196">
        <v>3000</v>
      </c>
      <c r="C1085" s="32" t="s">
        <v>32</v>
      </c>
      <c r="D1085" s="12" t="s">
        <v>382</v>
      </c>
      <c r="E1085" s="1" t="s">
        <v>384</v>
      </c>
      <c r="F1085" s="78" t="s">
        <v>914</v>
      </c>
      <c r="G1085" s="27" t="s">
        <v>43</v>
      </c>
      <c r="H1085" s="6">
        <f t="shared" si="85"/>
        <v>-49000</v>
      </c>
      <c r="I1085" s="22">
        <f t="shared" si="84"/>
        <v>5.825242718446602</v>
      </c>
      <c r="K1085" t="s">
        <v>32</v>
      </c>
      <c r="M1085" s="2">
        <v>515</v>
      </c>
    </row>
    <row r="1086" spans="2:13" ht="12.75">
      <c r="B1086" s="196">
        <v>6000</v>
      </c>
      <c r="C1086" s="32" t="s">
        <v>32</v>
      </c>
      <c r="D1086" s="12" t="s">
        <v>382</v>
      </c>
      <c r="E1086" s="1" t="s">
        <v>384</v>
      </c>
      <c r="F1086" s="78" t="s">
        <v>915</v>
      </c>
      <c r="G1086" s="27" t="s">
        <v>44</v>
      </c>
      <c r="H1086" s="6">
        <f t="shared" si="85"/>
        <v>-55000</v>
      </c>
      <c r="I1086" s="22">
        <f t="shared" si="84"/>
        <v>11.650485436893204</v>
      </c>
      <c r="K1086" t="s">
        <v>32</v>
      </c>
      <c r="M1086" s="2">
        <v>515</v>
      </c>
    </row>
    <row r="1087" spans="2:13" ht="12.75">
      <c r="B1087" s="196">
        <v>3000</v>
      </c>
      <c r="C1087" s="32" t="s">
        <v>32</v>
      </c>
      <c r="D1087" s="12" t="s">
        <v>382</v>
      </c>
      <c r="E1087" s="1" t="s">
        <v>384</v>
      </c>
      <c r="F1087" s="78" t="s">
        <v>916</v>
      </c>
      <c r="G1087" s="27" t="s">
        <v>54</v>
      </c>
      <c r="H1087" s="6">
        <f t="shared" si="85"/>
        <v>-58000</v>
      </c>
      <c r="I1087" s="22">
        <f t="shared" si="84"/>
        <v>5.825242718446602</v>
      </c>
      <c r="K1087" t="s">
        <v>32</v>
      </c>
      <c r="M1087" s="2">
        <v>515</v>
      </c>
    </row>
    <row r="1088" spans="2:13" ht="12.75">
      <c r="B1088" s="196">
        <v>3000</v>
      </c>
      <c r="C1088" s="32" t="s">
        <v>32</v>
      </c>
      <c r="D1088" s="1" t="s">
        <v>382</v>
      </c>
      <c r="E1088" s="1" t="s">
        <v>384</v>
      </c>
      <c r="F1088" s="78" t="s">
        <v>917</v>
      </c>
      <c r="G1088" s="27" t="s">
        <v>93</v>
      </c>
      <c r="H1088" s="6">
        <f t="shared" si="85"/>
        <v>-61000</v>
      </c>
      <c r="I1088" s="22">
        <f t="shared" si="84"/>
        <v>5.825242718446602</v>
      </c>
      <c r="K1088" t="s">
        <v>32</v>
      </c>
      <c r="M1088" s="2">
        <v>515</v>
      </c>
    </row>
    <row r="1089" spans="2:13" ht="12.75">
      <c r="B1089" s="196">
        <v>3000</v>
      </c>
      <c r="C1089" s="32" t="s">
        <v>32</v>
      </c>
      <c r="D1089" s="1" t="s">
        <v>382</v>
      </c>
      <c r="E1089" s="1" t="s">
        <v>384</v>
      </c>
      <c r="F1089" s="78" t="s">
        <v>918</v>
      </c>
      <c r="G1089" s="29" t="s">
        <v>95</v>
      </c>
      <c r="H1089" s="6">
        <f t="shared" si="85"/>
        <v>-64000</v>
      </c>
      <c r="I1089" s="22">
        <f t="shared" si="84"/>
        <v>5.825242718446602</v>
      </c>
      <c r="K1089" t="s">
        <v>32</v>
      </c>
      <c r="M1089" s="2">
        <v>515</v>
      </c>
    </row>
    <row r="1090" spans="2:13" ht="12.75">
      <c r="B1090" s="196">
        <v>3000</v>
      </c>
      <c r="C1090" s="32" t="s">
        <v>32</v>
      </c>
      <c r="D1090" s="1" t="s">
        <v>382</v>
      </c>
      <c r="E1090" s="1" t="s">
        <v>384</v>
      </c>
      <c r="F1090" s="78" t="s">
        <v>919</v>
      </c>
      <c r="G1090" s="27" t="s">
        <v>96</v>
      </c>
      <c r="H1090" s="6">
        <f t="shared" si="85"/>
        <v>-67000</v>
      </c>
      <c r="I1090" s="22">
        <f t="shared" si="84"/>
        <v>5.825242718446602</v>
      </c>
      <c r="K1090" t="s">
        <v>32</v>
      </c>
      <c r="M1090" s="2">
        <v>515</v>
      </c>
    </row>
    <row r="1091" spans="2:13" ht="12.75">
      <c r="B1091" s="196">
        <v>6000</v>
      </c>
      <c r="C1091" s="32" t="s">
        <v>32</v>
      </c>
      <c r="D1091" s="1" t="s">
        <v>382</v>
      </c>
      <c r="E1091" s="1" t="s">
        <v>384</v>
      </c>
      <c r="F1091" s="78" t="s">
        <v>920</v>
      </c>
      <c r="G1091" s="27" t="s">
        <v>172</v>
      </c>
      <c r="H1091" s="6">
        <f t="shared" si="85"/>
        <v>-73000</v>
      </c>
      <c r="I1091" s="22">
        <f t="shared" si="84"/>
        <v>11.650485436893204</v>
      </c>
      <c r="K1091" t="s">
        <v>32</v>
      </c>
      <c r="M1091" s="2">
        <v>515</v>
      </c>
    </row>
    <row r="1092" spans="2:14" ht="12.75">
      <c r="B1092" s="196">
        <v>5000</v>
      </c>
      <c r="C1092" s="32" t="s">
        <v>32</v>
      </c>
      <c r="D1092" s="1" t="s">
        <v>382</v>
      </c>
      <c r="E1092" s="1" t="s">
        <v>384</v>
      </c>
      <c r="F1092" s="78" t="s">
        <v>921</v>
      </c>
      <c r="G1092" s="27" t="s">
        <v>185</v>
      </c>
      <c r="H1092" s="6">
        <f t="shared" si="85"/>
        <v>-78000</v>
      </c>
      <c r="I1092" s="22">
        <f t="shared" si="84"/>
        <v>9.70873786407767</v>
      </c>
      <c r="K1092" t="s">
        <v>32</v>
      </c>
      <c r="M1092" s="2">
        <v>515</v>
      </c>
      <c r="N1092" s="37"/>
    </row>
    <row r="1093" spans="2:13" ht="12.75">
      <c r="B1093" s="196">
        <v>11000</v>
      </c>
      <c r="C1093" s="32" t="s">
        <v>32</v>
      </c>
      <c r="D1093" s="1" t="s">
        <v>382</v>
      </c>
      <c r="E1093" s="1" t="s">
        <v>384</v>
      </c>
      <c r="F1093" s="78" t="s">
        <v>922</v>
      </c>
      <c r="G1093" s="27" t="s">
        <v>193</v>
      </c>
      <c r="H1093" s="6">
        <f t="shared" si="85"/>
        <v>-89000</v>
      </c>
      <c r="I1093" s="22">
        <f t="shared" si="84"/>
        <v>21.359223300970875</v>
      </c>
      <c r="K1093" t="s">
        <v>32</v>
      </c>
      <c r="M1093" s="2">
        <v>515</v>
      </c>
    </row>
    <row r="1094" spans="2:13" ht="12.75">
      <c r="B1094" s="196">
        <v>6000</v>
      </c>
      <c r="C1094" s="32" t="s">
        <v>32</v>
      </c>
      <c r="D1094" s="1" t="s">
        <v>382</v>
      </c>
      <c r="E1094" s="1" t="s">
        <v>384</v>
      </c>
      <c r="F1094" s="78" t="s">
        <v>923</v>
      </c>
      <c r="G1094" s="27" t="s">
        <v>210</v>
      </c>
      <c r="H1094" s="6">
        <f t="shared" si="85"/>
        <v>-95000</v>
      </c>
      <c r="I1094" s="22">
        <f t="shared" si="84"/>
        <v>11.650485436893204</v>
      </c>
      <c r="K1094" t="s">
        <v>32</v>
      </c>
      <c r="M1094" s="2">
        <v>515</v>
      </c>
    </row>
    <row r="1095" spans="2:13" ht="12.75">
      <c r="B1095" s="196">
        <v>9000</v>
      </c>
      <c r="C1095" s="32" t="s">
        <v>32</v>
      </c>
      <c r="D1095" s="1" t="s">
        <v>382</v>
      </c>
      <c r="E1095" s="1" t="s">
        <v>384</v>
      </c>
      <c r="F1095" s="78" t="s">
        <v>924</v>
      </c>
      <c r="G1095" s="27" t="s">
        <v>188</v>
      </c>
      <c r="H1095" s="6">
        <f t="shared" si="85"/>
        <v>-104000</v>
      </c>
      <c r="I1095" s="22">
        <f t="shared" si="84"/>
        <v>17.475728155339805</v>
      </c>
      <c r="K1095" t="s">
        <v>32</v>
      </c>
      <c r="M1095" s="2">
        <v>515</v>
      </c>
    </row>
    <row r="1096" spans="2:13" ht="12.75">
      <c r="B1096" s="196">
        <v>5000</v>
      </c>
      <c r="C1096" s="32" t="s">
        <v>32</v>
      </c>
      <c r="D1096" s="1" t="s">
        <v>382</v>
      </c>
      <c r="E1096" s="1" t="s">
        <v>384</v>
      </c>
      <c r="F1096" s="78" t="s">
        <v>925</v>
      </c>
      <c r="G1096" s="27" t="s">
        <v>211</v>
      </c>
      <c r="H1096" s="6">
        <f t="shared" si="85"/>
        <v>-109000</v>
      </c>
      <c r="I1096" s="22">
        <f t="shared" si="84"/>
        <v>9.70873786407767</v>
      </c>
      <c r="K1096" t="s">
        <v>32</v>
      </c>
      <c r="M1096" s="2">
        <v>515</v>
      </c>
    </row>
    <row r="1097" spans="2:13" ht="12.75">
      <c r="B1097" s="196">
        <v>4000</v>
      </c>
      <c r="C1097" s="32" t="s">
        <v>32</v>
      </c>
      <c r="D1097" s="1" t="s">
        <v>382</v>
      </c>
      <c r="E1097" s="1" t="s">
        <v>384</v>
      </c>
      <c r="F1097" s="78" t="s">
        <v>926</v>
      </c>
      <c r="G1097" s="27" t="s">
        <v>191</v>
      </c>
      <c r="H1097" s="6">
        <f t="shared" si="85"/>
        <v>-113000</v>
      </c>
      <c r="I1097" s="22">
        <f t="shared" si="84"/>
        <v>7.766990291262136</v>
      </c>
      <c r="K1097" t="s">
        <v>32</v>
      </c>
      <c r="M1097" s="2">
        <v>515</v>
      </c>
    </row>
    <row r="1098" spans="2:13" ht="12.75">
      <c r="B1098" s="196">
        <v>9000</v>
      </c>
      <c r="C1098" s="32" t="s">
        <v>32</v>
      </c>
      <c r="D1098" s="1" t="s">
        <v>382</v>
      </c>
      <c r="E1098" s="1" t="s">
        <v>384</v>
      </c>
      <c r="F1098" s="78" t="s">
        <v>927</v>
      </c>
      <c r="G1098" s="27" t="s">
        <v>189</v>
      </c>
      <c r="H1098" s="6">
        <f t="shared" si="85"/>
        <v>-122000</v>
      </c>
      <c r="I1098" s="22">
        <f t="shared" si="84"/>
        <v>17.475728155339805</v>
      </c>
      <c r="K1098" t="s">
        <v>32</v>
      </c>
      <c r="M1098" s="2">
        <v>515</v>
      </c>
    </row>
    <row r="1099" spans="2:13" ht="12.75">
      <c r="B1099" s="196">
        <v>3000</v>
      </c>
      <c r="C1099" s="32" t="s">
        <v>32</v>
      </c>
      <c r="D1099" s="1" t="s">
        <v>382</v>
      </c>
      <c r="E1099" s="1" t="s">
        <v>384</v>
      </c>
      <c r="F1099" s="78" t="s">
        <v>928</v>
      </c>
      <c r="G1099" s="27" t="s">
        <v>233</v>
      </c>
      <c r="H1099" s="6">
        <f t="shared" si="85"/>
        <v>-125000</v>
      </c>
      <c r="I1099" s="22">
        <f t="shared" si="84"/>
        <v>5.825242718446602</v>
      </c>
      <c r="K1099" t="s">
        <v>32</v>
      </c>
      <c r="M1099" s="2">
        <v>515</v>
      </c>
    </row>
    <row r="1100" spans="2:13" ht="12.75">
      <c r="B1100" s="196">
        <v>3000</v>
      </c>
      <c r="C1100" s="32" t="s">
        <v>32</v>
      </c>
      <c r="D1100" s="1" t="s">
        <v>382</v>
      </c>
      <c r="E1100" s="1" t="s">
        <v>384</v>
      </c>
      <c r="F1100" s="78" t="s">
        <v>929</v>
      </c>
      <c r="G1100" s="27" t="s">
        <v>234</v>
      </c>
      <c r="H1100" s="6">
        <f t="shared" si="85"/>
        <v>-128000</v>
      </c>
      <c r="I1100" s="22">
        <f t="shared" si="84"/>
        <v>5.825242718446602</v>
      </c>
      <c r="K1100" t="s">
        <v>32</v>
      </c>
      <c r="M1100" s="2">
        <v>515</v>
      </c>
    </row>
    <row r="1101" spans="2:13" ht="12.75">
      <c r="B1101" s="196">
        <v>3000</v>
      </c>
      <c r="C1101" s="32" t="s">
        <v>32</v>
      </c>
      <c r="D1101" s="1" t="s">
        <v>382</v>
      </c>
      <c r="E1101" s="1" t="s">
        <v>384</v>
      </c>
      <c r="F1101" s="78" t="s">
        <v>930</v>
      </c>
      <c r="G1101" s="27" t="s">
        <v>266</v>
      </c>
      <c r="H1101" s="6">
        <f t="shared" si="85"/>
        <v>-131000</v>
      </c>
      <c r="I1101" s="22">
        <f t="shared" si="84"/>
        <v>5.825242718446602</v>
      </c>
      <c r="K1101" t="s">
        <v>32</v>
      </c>
      <c r="M1101" s="2">
        <v>515</v>
      </c>
    </row>
    <row r="1102" spans="2:13" ht="12.75">
      <c r="B1102" s="196">
        <v>3000</v>
      </c>
      <c r="C1102" s="32" t="s">
        <v>32</v>
      </c>
      <c r="D1102" s="1" t="s">
        <v>382</v>
      </c>
      <c r="E1102" s="1" t="s">
        <v>384</v>
      </c>
      <c r="F1102" s="78" t="s">
        <v>931</v>
      </c>
      <c r="G1102" s="27" t="s">
        <v>267</v>
      </c>
      <c r="H1102" s="6">
        <f t="shared" si="85"/>
        <v>-134000</v>
      </c>
      <c r="I1102" s="22">
        <f t="shared" si="84"/>
        <v>5.825242718446602</v>
      </c>
      <c r="K1102" t="s">
        <v>32</v>
      </c>
      <c r="M1102" s="2">
        <v>515</v>
      </c>
    </row>
    <row r="1103" spans="2:13" ht="12.75">
      <c r="B1103" s="196">
        <v>6000</v>
      </c>
      <c r="C1103" s="32" t="s">
        <v>32</v>
      </c>
      <c r="D1103" s="1" t="s">
        <v>382</v>
      </c>
      <c r="E1103" s="1" t="s">
        <v>384</v>
      </c>
      <c r="F1103" s="78" t="s">
        <v>932</v>
      </c>
      <c r="G1103" s="27" t="s">
        <v>282</v>
      </c>
      <c r="H1103" s="6">
        <f t="shared" si="85"/>
        <v>-140000</v>
      </c>
      <c r="I1103" s="22">
        <f t="shared" si="84"/>
        <v>11.650485436893204</v>
      </c>
      <c r="K1103" t="s">
        <v>32</v>
      </c>
      <c r="M1103" s="2">
        <v>515</v>
      </c>
    </row>
    <row r="1104" spans="2:13" ht="12.75">
      <c r="B1104" s="196">
        <v>3000</v>
      </c>
      <c r="C1104" s="32" t="s">
        <v>32</v>
      </c>
      <c r="D1104" s="1" t="s">
        <v>382</v>
      </c>
      <c r="E1104" s="1" t="s">
        <v>384</v>
      </c>
      <c r="F1104" s="78" t="s">
        <v>933</v>
      </c>
      <c r="G1104" s="27" t="s">
        <v>283</v>
      </c>
      <c r="H1104" s="6">
        <f t="shared" si="85"/>
        <v>-143000</v>
      </c>
      <c r="I1104" s="22">
        <f t="shared" si="84"/>
        <v>5.825242718446602</v>
      </c>
      <c r="K1104" t="s">
        <v>32</v>
      </c>
      <c r="M1104" s="2">
        <v>515</v>
      </c>
    </row>
    <row r="1105" spans="2:13" ht="12.75">
      <c r="B1105" s="196">
        <v>6000</v>
      </c>
      <c r="C1105" s="32" t="s">
        <v>32</v>
      </c>
      <c r="D1105" s="1" t="s">
        <v>382</v>
      </c>
      <c r="E1105" s="1" t="s">
        <v>384</v>
      </c>
      <c r="F1105" s="78" t="s">
        <v>934</v>
      </c>
      <c r="G1105" s="27" t="s">
        <v>284</v>
      </c>
      <c r="H1105" s="6">
        <f t="shared" si="85"/>
        <v>-149000</v>
      </c>
      <c r="I1105" s="22">
        <f t="shared" si="84"/>
        <v>11.650485436893204</v>
      </c>
      <c r="K1105" t="s">
        <v>32</v>
      </c>
      <c r="M1105" s="2">
        <v>515</v>
      </c>
    </row>
    <row r="1106" spans="2:13" ht="12.75">
      <c r="B1106" s="196">
        <v>3000</v>
      </c>
      <c r="C1106" s="32" t="s">
        <v>32</v>
      </c>
      <c r="D1106" s="1" t="s">
        <v>382</v>
      </c>
      <c r="E1106" s="1" t="s">
        <v>384</v>
      </c>
      <c r="F1106" s="78" t="s">
        <v>935</v>
      </c>
      <c r="G1106" s="27" t="s">
        <v>285</v>
      </c>
      <c r="H1106" s="6">
        <f t="shared" si="85"/>
        <v>-152000</v>
      </c>
      <c r="I1106" s="22">
        <f t="shared" si="84"/>
        <v>5.825242718446602</v>
      </c>
      <c r="K1106" t="s">
        <v>32</v>
      </c>
      <c r="M1106" s="2">
        <v>515</v>
      </c>
    </row>
    <row r="1107" spans="2:13" ht="12.75">
      <c r="B1107" s="196">
        <v>5000</v>
      </c>
      <c r="C1107" s="32" t="s">
        <v>32</v>
      </c>
      <c r="D1107" s="1" t="s">
        <v>382</v>
      </c>
      <c r="E1107" s="1" t="s">
        <v>384</v>
      </c>
      <c r="F1107" s="78" t="s">
        <v>936</v>
      </c>
      <c r="G1107" s="27" t="s">
        <v>310</v>
      </c>
      <c r="H1107" s="6">
        <f t="shared" si="85"/>
        <v>-157000</v>
      </c>
      <c r="I1107" s="22">
        <f t="shared" si="84"/>
        <v>9.70873786407767</v>
      </c>
      <c r="K1107" t="s">
        <v>32</v>
      </c>
      <c r="M1107" s="2">
        <v>515</v>
      </c>
    </row>
    <row r="1108" spans="2:13" ht="12.75">
      <c r="B1108" s="196">
        <v>2500</v>
      </c>
      <c r="C1108" s="32" t="s">
        <v>32</v>
      </c>
      <c r="D1108" s="12" t="s">
        <v>382</v>
      </c>
      <c r="E1108" s="1" t="s">
        <v>385</v>
      </c>
      <c r="F1108" s="78" t="s">
        <v>937</v>
      </c>
      <c r="G1108" s="27" t="s">
        <v>34</v>
      </c>
      <c r="H1108" s="6">
        <f t="shared" si="85"/>
        <v>-159500</v>
      </c>
      <c r="I1108" s="22">
        <f t="shared" si="84"/>
        <v>4.854368932038835</v>
      </c>
      <c r="K1108" t="s">
        <v>32</v>
      </c>
      <c r="M1108" s="2">
        <v>515</v>
      </c>
    </row>
    <row r="1109" spans="2:13" ht="12.75">
      <c r="B1109" s="196">
        <v>2500</v>
      </c>
      <c r="C1109" s="32" t="s">
        <v>32</v>
      </c>
      <c r="D1109" s="12" t="s">
        <v>382</v>
      </c>
      <c r="E1109" s="1" t="s">
        <v>385</v>
      </c>
      <c r="F1109" s="78" t="s">
        <v>938</v>
      </c>
      <c r="G1109" s="27" t="s">
        <v>43</v>
      </c>
      <c r="H1109" s="6">
        <f t="shared" si="85"/>
        <v>-162000</v>
      </c>
      <c r="I1109" s="22">
        <f t="shared" si="84"/>
        <v>4.854368932038835</v>
      </c>
      <c r="K1109" t="s">
        <v>32</v>
      </c>
      <c r="M1109" s="2">
        <v>515</v>
      </c>
    </row>
    <row r="1110" spans="2:13" ht="12.75">
      <c r="B1110" s="196">
        <v>2500</v>
      </c>
      <c r="C1110" s="32" t="s">
        <v>32</v>
      </c>
      <c r="D1110" s="12" t="s">
        <v>382</v>
      </c>
      <c r="E1110" s="1" t="s">
        <v>385</v>
      </c>
      <c r="F1110" s="78" t="s">
        <v>939</v>
      </c>
      <c r="G1110" s="27" t="s">
        <v>44</v>
      </c>
      <c r="H1110" s="6">
        <f t="shared" si="85"/>
        <v>-164500</v>
      </c>
      <c r="I1110" s="22">
        <f t="shared" si="84"/>
        <v>4.854368932038835</v>
      </c>
      <c r="K1110" t="s">
        <v>32</v>
      </c>
      <c r="M1110" s="2">
        <v>515</v>
      </c>
    </row>
    <row r="1111" spans="2:13" ht="12.75">
      <c r="B1111" s="196">
        <v>2500</v>
      </c>
      <c r="C1111" s="32" t="s">
        <v>32</v>
      </c>
      <c r="D1111" s="12" t="s">
        <v>382</v>
      </c>
      <c r="E1111" s="1" t="s">
        <v>385</v>
      </c>
      <c r="F1111" s="78" t="s">
        <v>940</v>
      </c>
      <c r="G1111" s="27" t="s">
        <v>54</v>
      </c>
      <c r="H1111" s="6">
        <f t="shared" si="85"/>
        <v>-167000</v>
      </c>
      <c r="I1111" s="22">
        <f t="shared" si="84"/>
        <v>4.854368932038835</v>
      </c>
      <c r="K1111" t="s">
        <v>32</v>
      </c>
      <c r="M1111" s="2">
        <v>515</v>
      </c>
    </row>
    <row r="1112" spans="2:13" ht="12.75">
      <c r="B1112" s="196">
        <v>2500</v>
      </c>
      <c r="C1112" s="32" t="s">
        <v>32</v>
      </c>
      <c r="D1112" s="1" t="s">
        <v>382</v>
      </c>
      <c r="E1112" s="1" t="s">
        <v>385</v>
      </c>
      <c r="F1112" s="78" t="s">
        <v>941</v>
      </c>
      <c r="G1112" s="27" t="s">
        <v>93</v>
      </c>
      <c r="H1112" s="6">
        <f t="shared" si="85"/>
        <v>-169500</v>
      </c>
      <c r="I1112" s="22">
        <f t="shared" si="84"/>
        <v>4.854368932038835</v>
      </c>
      <c r="K1112" t="s">
        <v>32</v>
      </c>
      <c r="M1112" s="2">
        <v>515</v>
      </c>
    </row>
    <row r="1113" spans="2:13" ht="12.75">
      <c r="B1113" s="196">
        <v>2500</v>
      </c>
      <c r="C1113" s="32" t="s">
        <v>32</v>
      </c>
      <c r="D1113" s="1" t="s">
        <v>382</v>
      </c>
      <c r="E1113" s="1" t="s">
        <v>385</v>
      </c>
      <c r="F1113" s="78" t="s">
        <v>942</v>
      </c>
      <c r="G1113" s="27" t="s">
        <v>95</v>
      </c>
      <c r="H1113" s="6">
        <f t="shared" si="85"/>
        <v>-172000</v>
      </c>
      <c r="I1113" s="22">
        <f t="shared" si="84"/>
        <v>4.854368932038835</v>
      </c>
      <c r="K1113" t="s">
        <v>32</v>
      </c>
      <c r="M1113" s="2">
        <v>515</v>
      </c>
    </row>
    <row r="1114" spans="2:13" ht="12.75">
      <c r="B1114" s="196">
        <v>2500</v>
      </c>
      <c r="C1114" s="32" t="s">
        <v>32</v>
      </c>
      <c r="D1114" s="1" t="s">
        <v>382</v>
      </c>
      <c r="E1114" s="1" t="s">
        <v>385</v>
      </c>
      <c r="F1114" s="78" t="s">
        <v>943</v>
      </c>
      <c r="G1114" s="27" t="s">
        <v>96</v>
      </c>
      <c r="H1114" s="6">
        <f t="shared" si="85"/>
        <v>-174500</v>
      </c>
      <c r="I1114" s="22">
        <f t="shared" si="84"/>
        <v>4.854368932038835</v>
      </c>
      <c r="K1114" t="s">
        <v>32</v>
      </c>
      <c r="M1114" s="2">
        <v>515</v>
      </c>
    </row>
    <row r="1115" spans="2:13" ht="12.75">
      <c r="B1115" s="196">
        <v>2500</v>
      </c>
      <c r="C1115" s="32" t="s">
        <v>32</v>
      </c>
      <c r="D1115" s="1" t="s">
        <v>382</v>
      </c>
      <c r="E1115" s="1" t="s">
        <v>385</v>
      </c>
      <c r="F1115" s="78" t="s">
        <v>944</v>
      </c>
      <c r="G1115" s="27" t="s">
        <v>172</v>
      </c>
      <c r="H1115" s="6">
        <f t="shared" si="85"/>
        <v>-177000</v>
      </c>
      <c r="I1115" s="22">
        <f t="shared" si="84"/>
        <v>4.854368932038835</v>
      </c>
      <c r="K1115" t="s">
        <v>32</v>
      </c>
      <c r="M1115" s="2">
        <v>515</v>
      </c>
    </row>
    <row r="1116" spans="2:13" ht="12.75">
      <c r="B1116" s="196">
        <v>2500</v>
      </c>
      <c r="C1116" s="32" t="s">
        <v>32</v>
      </c>
      <c r="D1116" s="1" t="s">
        <v>382</v>
      </c>
      <c r="E1116" s="1" t="s">
        <v>385</v>
      </c>
      <c r="F1116" s="78" t="s">
        <v>945</v>
      </c>
      <c r="G1116" s="27" t="s">
        <v>185</v>
      </c>
      <c r="H1116" s="6">
        <f t="shared" si="85"/>
        <v>-179500</v>
      </c>
      <c r="I1116" s="22">
        <f t="shared" si="84"/>
        <v>4.854368932038835</v>
      </c>
      <c r="K1116" t="s">
        <v>32</v>
      </c>
      <c r="M1116" s="2">
        <v>515</v>
      </c>
    </row>
    <row r="1117" spans="2:13" ht="12.75">
      <c r="B1117" s="196">
        <v>2500</v>
      </c>
      <c r="C1117" s="32" t="s">
        <v>32</v>
      </c>
      <c r="D1117" s="1" t="s">
        <v>382</v>
      </c>
      <c r="E1117" s="1" t="s">
        <v>385</v>
      </c>
      <c r="F1117" s="78" t="s">
        <v>946</v>
      </c>
      <c r="G1117" s="27" t="s">
        <v>193</v>
      </c>
      <c r="H1117" s="6">
        <f t="shared" si="85"/>
        <v>-182000</v>
      </c>
      <c r="I1117" s="22">
        <f t="shared" si="84"/>
        <v>4.854368932038835</v>
      </c>
      <c r="K1117" t="s">
        <v>32</v>
      </c>
      <c r="M1117" s="2">
        <v>515</v>
      </c>
    </row>
    <row r="1118" spans="2:13" ht="12.75">
      <c r="B1118" s="196">
        <v>2500</v>
      </c>
      <c r="C1118" s="32" t="s">
        <v>32</v>
      </c>
      <c r="D1118" s="1" t="s">
        <v>382</v>
      </c>
      <c r="E1118" s="1" t="s">
        <v>385</v>
      </c>
      <c r="F1118" s="78" t="s">
        <v>947</v>
      </c>
      <c r="G1118" s="27" t="s">
        <v>210</v>
      </c>
      <c r="H1118" s="6">
        <f>H1116-B1118</f>
        <v>-182000</v>
      </c>
      <c r="I1118" s="22">
        <f>+B1118/M1118</f>
        <v>4.854368932038835</v>
      </c>
      <c r="K1118" t="s">
        <v>32</v>
      </c>
      <c r="M1118" s="2">
        <v>515</v>
      </c>
    </row>
    <row r="1119" spans="2:13" ht="12.75">
      <c r="B1119" s="196">
        <v>2500</v>
      </c>
      <c r="C1119" s="32" t="s">
        <v>32</v>
      </c>
      <c r="D1119" s="1" t="s">
        <v>382</v>
      </c>
      <c r="E1119" s="1" t="s">
        <v>385</v>
      </c>
      <c r="F1119" s="78" t="s">
        <v>948</v>
      </c>
      <c r="G1119" s="27" t="s">
        <v>188</v>
      </c>
      <c r="H1119" s="6">
        <f>H1117-B1119</f>
        <v>-184500</v>
      </c>
      <c r="I1119" s="22">
        <f t="shared" si="84"/>
        <v>4.854368932038835</v>
      </c>
      <c r="K1119" t="s">
        <v>32</v>
      </c>
      <c r="M1119" s="2">
        <v>515</v>
      </c>
    </row>
    <row r="1120" spans="2:13" ht="12.75">
      <c r="B1120" s="196">
        <v>2500</v>
      </c>
      <c r="C1120" s="32" t="s">
        <v>32</v>
      </c>
      <c r="D1120" s="1" t="s">
        <v>382</v>
      </c>
      <c r="E1120" s="1" t="s">
        <v>385</v>
      </c>
      <c r="F1120" s="78" t="s">
        <v>949</v>
      </c>
      <c r="G1120" s="27" t="s">
        <v>211</v>
      </c>
      <c r="H1120" s="6">
        <f t="shared" si="85"/>
        <v>-187000</v>
      </c>
      <c r="I1120" s="22">
        <f t="shared" si="84"/>
        <v>4.854368932038835</v>
      </c>
      <c r="K1120" t="s">
        <v>32</v>
      </c>
      <c r="M1120" s="2">
        <v>515</v>
      </c>
    </row>
    <row r="1121" spans="2:13" ht="12.75">
      <c r="B1121" s="196">
        <v>2500</v>
      </c>
      <c r="C1121" s="32" t="s">
        <v>32</v>
      </c>
      <c r="D1121" s="1" t="s">
        <v>382</v>
      </c>
      <c r="E1121" s="1" t="s">
        <v>385</v>
      </c>
      <c r="F1121" s="78" t="s">
        <v>950</v>
      </c>
      <c r="G1121" s="27" t="s">
        <v>191</v>
      </c>
      <c r="H1121" s="6">
        <f t="shared" si="85"/>
        <v>-189500</v>
      </c>
      <c r="I1121" s="22">
        <f t="shared" si="84"/>
        <v>4.854368932038835</v>
      </c>
      <c r="K1121" t="s">
        <v>32</v>
      </c>
      <c r="M1121" s="2">
        <v>515</v>
      </c>
    </row>
    <row r="1122" spans="2:13" ht="12.75">
      <c r="B1122" s="196">
        <v>2500</v>
      </c>
      <c r="C1122" s="32" t="s">
        <v>32</v>
      </c>
      <c r="D1122" s="1" t="s">
        <v>382</v>
      </c>
      <c r="E1122" s="1" t="s">
        <v>385</v>
      </c>
      <c r="F1122" s="78" t="s">
        <v>951</v>
      </c>
      <c r="G1122" s="27" t="s">
        <v>189</v>
      </c>
      <c r="H1122" s="6">
        <f t="shared" si="85"/>
        <v>-192000</v>
      </c>
      <c r="I1122" s="22">
        <f t="shared" si="84"/>
        <v>4.854368932038835</v>
      </c>
      <c r="K1122" t="s">
        <v>32</v>
      </c>
      <c r="M1122" s="2">
        <v>515</v>
      </c>
    </row>
    <row r="1123" spans="2:13" ht="12.75">
      <c r="B1123" s="196">
        <v>2500</v>
      </c>
      <c r="C1123" s="32" t="s">
        <v>32</v>
      </c>
      <c r="D1123" s="1" t="s">
        <v>382</v>
      </c>
      <c r="E1123" s="1" t="s">
        <v>385</v>
      </c>
      <c r="F1123" s="78" t="s">
        <v>952</v>
      </c>
      <c r="G1123" s="27" t="s">
        <v>233</v>
      </c>
      <c r="H1123" s="6">
        <f t="shared" si="85"/>
        <v>-194500</v>
      </c>
      <c r="I1123" s="22">
        <f t="shared" si="84"/>
        <v>4.854368932038835</v>
      </c>
      <c r="K1123" t="s">
        <v>32</v>
      </c>
      <c r="M1123" s="2">
        <v>515</v>
      </c>
    </row>
    <row r="1124" spans="2:13" ht="12.75">
      <c r="B1124" s="196">
        <v>2500</v>
      </c>
      <c r="C1124" s="32" t="s">
        <v>32</v>
      </c>
      <c r="D1124" s="1" t="s">
        <v>382</v>
      </c>
      <c r="E1124" s="1" t="s">
        <v>385</v>
      </c>
      <c r="F1124" s="78" t="s">
        <v>953</v>
      </c>
      <c r="G1124" s="27" t="s">
        <v>266</v>
      </c>
      <c r="H1124" s="6">
        <f t="shared" si="85"/>
        <v>-197000</v>
      </c>
      <c r="I1124" s="22">
        <f t="shared" si="84"/>
        <v>4.854368932038835</v>
      </c>
      <c r="K1124" t="s">
        <v>32</v>
      </c>
      <c r="M1124" s="2">
        <v>515</v>
      </c>
    </row>
    <row r="1125" spans="2:13" ht="12.75">
      <c r="B1125" s="196">
        <v>2500</v>
      </c>
      <c r="C1125" s="32" t="s">
        <v>32</v>
      </c>
      <c r="D1125" s="1" t="s">
        <v>382</v>
      </c>
      <c r="E1125" s="1" t="s">
        <v>385</v>
      </c>
      <c r="F1125" s="78" t="s">
        <v>954</v>
      </c>
      <c r="G1125" s="27" t="s">
        <v>267</v>
      </c>
      <c r="H1125" s="6">
        <f t="shared" si="85"/>
        <v>-199500</v>
      </c>
      <c r="I1125" s="22">
        <f t="shared" si="84"/>
        <v>4.854368932038835</v>
      </c>
      <c r="K1125" t="s">
        <v>32</v>
      </c>
      <c r="M1125" s="2">
        <v>515</v>
      </c>
    </row>
    <row r="1126" spans="2:13" ht="12.75">
      <c r="B1126" s="196">
        <v>2500</v>
      </c>
      <c r="C1126" s="32" t="s">
        <v>32</v>
      </c>
      <c r="D1126" s="1" t="s">
        <v>382</v>
      </c>
      <c r="E1126" s="1" t="s">
        <v>385</v>
      </c>
      <c r="F1126" s="78" t="s">
        <v>955</v>
      </c>
      <c r="G1126" s="27" t="s">
        <v>282</v>
      </c>
      <c r="H1126" s="6">
        <f t="shared" si="85"/>
        <v>-202000</v>
      </c>
      <c r="I1126" s="22">
        <f t="shared" si="84"/>
        <v>4.854368932038835</v>
      </c>
      <c r="K1126" t="s">
        <v>32</v>
      </c>
      <c r="M1126" s="2">
        <v>515</v>
      </c>
    </row>
    <row r="1127" spans="2:13" ht="12.75">
      <c r="B1127" s="196">
        <v>2500</v>
      </c>
      <c r="C1127" s="32" t="s">
        <v>32</v>
      </c>
      <c r="D1127" s="1" t="s">
        <v>382</v>
      </c>
      <c r="E1127" s="1" t="s">
        <v>385</v>
      </c>
      <c r="F1127" s="78" t="s">
        <v>956</v>
      </c>
      <c r="G1127" s="27" t="s">
        <v>283</v>
      </c>
      <c r="H1127" s="6">
        <f t="shared" si="85"/>
        <v>-204500</v>
      </c>
      <c r="I1127" s="22">
        <f t="shared" si="84"/>
        <v>4.854368932038835</v>
      </c>
      <c r="K1127" t="s">
        <v>32</v>
      </c>
      <c r="M1127" s="2">
        <v>515</v>
      </c>
    </row>
    <row r="1128" spans="2:13" ht="12.75">
      <c r="B1128" s="196">
        <v>2500</v>
      </c>
      <c r="C1128" s="32" t="s">
        <v>32</v>
      </c>
      <c r="D1128" s="1" t="s">
        <v>382</v>
      </c>
      <c r="E1128" s="1" t="s">
        <v>385</v>
      </c>
      <c r="F1128" s="78" t="s">
        <v>957</v>
      </c>
      <c r="G1128" s="27" t="s">
        <v>284</v>
      </c>
      <c r="H1128" s="6">
        <f t="shared" si="85"/>
        <v>-207000</v>
      </c>
      <c r="I1128" s="22">
        <f t="shared" si="84"/>
        <v>4.854368932038835</v>
      </c>
      <c r="K1128" t="s">
        <v>32</v>
      </c>
      <c r="M1128" s="2">
        <v>515</v>
      </c>
    </row>
    <row r="1129" spans="2:13" ht="12.75">
      <c r="B1129" s="196">
        <v>2500</v>
      </c>
      <c r="C1129" s="32" t="s">
        <v>32</v>
      </c>
      <c r="D1129" s="1" t="s">
        <v>382</v>
      </c>
      <c r="E1129" s="1" t="s">
        <v>385</v>
      </c>
      <c r="F1129" s="78" t="s">
        <v>958</v>
      </c>
      <c r="G1129" s="27" t="s">
        <v>285</v>
      </c>
      <c r="H1129" s="6">
        <f aca="true" t="shared" si="86" ref="H1129:H1134">H1128-B1129</f>
        <v>-209500</v>
      </c>
      <c r="I1129" s="22">
        <f>+B1129/M1129</f>
        <v>4.854368932038835</v>
      </c>
      <c r="K1129" t="s">
        <v>32</v>
      </c>
      <c r="M1129" s="2">
        <v>515</v>
      </c>
    </row>
    <row r="1130" spans="2:13" ht="12.75">
      <c r="B1130" s="196">
        <v>2500</v>
      </c>
      <c r="C1130" s="32" t="s">
        <v>32</v>
      </c>
      <c r="D1130" s="1" t="s">
        <v>382</v>
      </c>
      <c r="E1130" s="1" t="s">
        <v>385</v>
      </c>
      <c r="F1130" s="78" t="s">
        <v>959</v>
      </c>
      <c r="G1130" s="27" t="s">
        <v>310</v>
      </c>
      <c r="H1130" s="6">
        <f t="shared" si="86"/>
        <v>-212000</v>
      </c>
      <c r="I1130" s="22">
        <f>+B1130/M1130</f>
        <v>4.854368932038835</v>
      </c>
      <c r="K1130" t="s">
        <v>32</v>
      </c>
      <c r="M1130" s="2">
        <v>515</v>
      </c>
    </row>
    <row r="1131" spans="2:13" ht="12.75">
      <c r="B1131" s="196">
        <v>2500</v>
      </c>
      <c r="C1131" s="32" t="s">
        <v>32</v>
      </c>
      <c r="D1131" s="12" t="s">
        <v>382</v>
      </c>
      <c r="E1131" s="1" t="s">
        <v>386</v>
      </c>
      <c r="F1131" s="78" t="s">
        <v>960</v>
      </c>
      <c r="G1131" s="27" t="s">
        <v>34</v>
      </c>
      <c r="H1131" s="6">
        <f t="shared" si="86"/>
        <v>-214500</v>
      </c>
      <c r="I1131" s="22">
        <f t="shared" si="84"/>
        <v>4.854368932038835</v>
      </c>
      <c r="K1131" t="s">
        <v>32</v>
      </c>
      <c r="M1131" s="2">
        <v>515</v>
      </c>
    </row>
    <row r="1132" spans="2:13" ht="12.75">
      <c r="B1132" s="196">
        <v>2500</v>
      </c>
      <c r="C1132" s="32" t="s">
        <v>32</v>
      </c>
      <c r="D1132" s="12" t="s">
        <v>382</v>
      </c>
      <c r="E1132" s="1" t="s">
        <v>386</v>
      </c>
      <c r="F1132" s="78" t="s">
        <v>961</v>
      </c>
      <c r="G1132" s="27" t="s">
        <v>43</v>
      </c>
      <c r="H1132" s="6">
        <f t="shared" si="86"/>
        <v>-217000</v>
      </c>
      <c r="I1132" s="22">
        <f t="shared" si="84"/>
        <v>4.854368932038835</v>
      </c>
      <c r="K1132" t="s">
        <v>32</v>
      </c>
      <c r="M1132" s="2">
        <v>515</v>
      </c>
    </row>
    <row r="1133" spans="2:13" ht="12.75">
      <c r="B1133" s="196">
        <v>2500</v>
      </c>
      <c r="C1133" s="32" t="s">
        <v>32</v>
      </c>
      <c r="D1133" s="12" t="s">
        <v>382</v>
      </c>
      <c r="E1133" s="1" t="s">
        <v>386</v>
      </c>
      <c r="F1133" s="78" t="s">
        <v>962</v>
      </c>
      <c r="G1133" s="27" t="s">
        <v>44</v>
      </c>
      <c r="H1133" s="6">
        <f t="shared" si="86"/>
        <v>-219500</v>
      </c>
      <c r="I1133" s="22">
        <f t="shared" si="84"/>
        <v>4.854368932038835</v>
      </c>
      <c r="K1133" t="s">
        <v>32</v>
      </c>
      <c r="M1133" s="2">
        <v>515</v>
      </c>
    </row>
    <row r="1134" spans="2:13" ht="12.75">
      <c r="B1134" s="196">
        <v>2500</v>
      </c>
      <c r="C1134" s="32" t="s">
        <v>32</v>
      </c>
      <c r="D1134" s="12" t="s">
        <v>382</v>
      </c>
      <c r="E1134" s="1" t="s">
        <v>386</v>
      </c>
      <c r="F1134" s="78" t="s">
        <v>963</v>
      </c>
      <c r="G1134" s="27" t="s">
        <v>54</v>
      </c>
      <c r="H1134" s="6">
        <f t="shared" si="86"/>
        <v>-222000</v>
      </c>
      <c r="I1134" s="22">
        <f t="shared" si="84"/>
        <v>4.854368932038835</v>
      </c>
      <c r="K1134" t="s">
        <v>32</v>
      </c>
      <c r="M1134" s="2">
        <v>515</v>
      </c>
    </row>
    <row r="1135" spans="2:13" ht="12.75">
      <c r="B1135" s="196">
        <v>2500</v>
      </c>
      <c r="C1135" s="32" t="s">
        <v>32</v>
      </c>
      <c r="D1135" s="1" t="s">
        <v>382</v>
      </c>
      <c r="E1135" s="1" t="s">
        <v>386</v>
      </c>
      <c r="F1135" s="78" t="s">
        <v>964</v>
      </c>
      <c r="G1135" s="27" t="s">
        <v>93</v>
      </c>
      <c r="H1135" s="6">
        <f t="shared" si="85"/>
        <v>-224500</v>
      </c>
      <c r="I1135" s="22">
        <f t="shared" si="84"/>
        <v>4.854368932038835</v>
      </c>
      <c r="K1135" t="s">
        <v>32</v>
      </c>
      <c r="M1135" s="2">
        <v>515</v>
      </c>
    </row>
    <row r="1136" spans="2:13" ht="12.75">
      <c r="B1136" s="196">
        <v>2500</v>
      </c>
      <c r="C1136" s="32" t="s">
        <v>32</v>
      </c>
      <c r="D1136" s="1" t="s">
        <v>382</v>
      </c>
      <c r="E1136" s="1" t="s">
        <v>386</v>
      </c>
      <c r="F1136" s="78" t="s">
        <v>965</v>
      </c>
      <c r="G1136" s="27" t="s">
        <v>95</v>
      </c>
      <c r="H1136" s="6">
        <f t="shared" si="85"/>
        <v>-227000</v>
      </c>
      <c r="I1136" s="22">
        <f t="shared" si="84"/>
        <v>4.854368932038835</v>
      </c>
      <c r="K1136" t="s">
        <v>32</v>
      </c>
      <c r="M1136" s="2">
        <v>515</v>
      </c>
    </row>
    <row r="1137" spans="2:13" ht="12.75">
      <c r="B1137" s="196">
        <v>2500</v>
      </c>
      <c r="C1137" s="32" t="s">
        <v>32</v>
      </c>
      <c r="D1137" s="1" t="s">
        <v>382</v>
      </c>
      <c r="E1137" s="1" t="s">
        <v>386</v>
      </c>
      <c r="F1137" s="78" t="s">
        <v>966</v>
      </c>
      <c r="G1137" s="27" t="s">
        <v>96</v>
      </c>
      <c r="H1137" s="6">
        <f t="shared" si="85"/>
        <v>-229500</v>
      </c>
      <c r="I1137" s="22">
        <f t="shared" si="84"/>
        <v>4.854368932038835</v>
      </c>
      <c r="K1137" t="s">
        <v>32</v>
      </c>
      <c r="M1137" s="2">
        <v>515</v>
      </c>
    </row>
    <row r="1138" spans="1:13" s="41" customFormat="1" ht="12.75">
      <c r="A1138" s="1"/>
      <c r="B1138" s="196">
        <v>2500</v>
      </c>
      <c r="C1138" s="32" t="s">
        <v>32</v>
      </c>
      <c r="D1138" s="1" t="s">
        <v>382</v>
      </c>
      <c r="E1138" s="1" t="s">
        <v>386</v>
      </c>
      <c r="F1138" s="78" t="s">
        <v>967</v>
      </c>
      <c r="G1138" s="27" t="s">
        <v>170</v>
      </c>
      <c r="H1138" s="6">
        <f t="shared" si="85"/>
        <v>-232000</v>
      </c>
      <c r="I1138" s="22">
        <f t="shared" si="84"/>
        <v>4.854368932038835</v>
      </c>
      <c r="J1138"/>
      <c r="K1138" t="s">
        <v>32</v>
      </c>
      <c r="L1138"/>
      <c r="M1138" s="2">
        <v>515</v>
      </c>
    </row>
    <row r="1139" spans="2:13" ht="12.75">
      <c r="B1139" s="196">
        <v>2500</v>
      </c>
      <c r="C1139" s="32" t="s">
        <v>32</v>
      </c>
      <c r="D1139" s="1" t="s">
        <v>382</v>
      </c>
      <c r="E1139" s="1" t="s">
        <v>386</v>
      </c>
      <c r="F1139" s="78" t="s">
        <v>968</v>
      </c>
      <c r="G1139" s="27" t="s">
        <v>172</v>
      </c>
      <c r="H1139" s="6">
        <f t="shared" si="85"/>
        <v>-234500</v>
      </c>
      <c r="I1139" s="22">
        <f t="shared" si="84"/>
        <v>4.854368932038835</v>
      </c>
      <c r="K1139" t="s">
        <v>32</v>
      </c>
      <c r="M1139" s="2">
        <v>515</v>
      </c>
    </row>
    <row r="1140" spans="2:13" ht="12.75">
      <c r="B1140" s="196">
        <v>2500</v>
      </c>
      <c r="C1140" s="32" t="s">
        <v>32</v>
      </c>
      <c r="D1140" s="1" t="s">
        <v>382</v>
      </c>
      <c r="E1140" s="1" t="s">
        <v>386</v>
      </c>
      <c r="F1140" s="78" t="s">
        <v>969</v>
      </c>
      <c r="G1140" s="27" t="s">
        <v>185</v>
      </c>
      <c r="H1140" s="6">
        <f t="shared" si="85"/>
        <v>-237000</v>
      </c>
      <c r="I1140" s="22">
        <f t="shared" si="84"/>
        <v>4.854368932038835</v>
      </c>
      <c r="K1140" t="s">
        <v>32</v>
      </c>
      <c r="M1140" s="2">
        <v>515</v>
      </c>
    </row>
    <row r="1141" spans="2:13" ht="12.75">
      <c r="B1141" s="196">
        <v>2500</v>
      </c>
      <c r="C1141" s="32" t="s">
        <v>32</v>
      </c>
      <c r="D1141" s="1" t="s">
        <v>382</v>
      </c>
      <c r="E1141" s="1" t="s">
        <v>386</v>
      </c>
      <c r="F1141" s="78" t="s">
        <v>970</v>
      </c>
      <c r="G1141" s="27" t="s">
        <v>193</v>
      </c>
      <c r="H1141" s="6">
        <f t="shared" si="85"/>
        <v>-239500</v>
      </c>
      <c r="I1141" s="22">
        <f t="shared" si="84"/>
        <v>4.854368932038835</v>
      </c>
      <c r="K1141" t="s">
        <v>32</v>
      </c>
      <c r="M1141" s="2">
        <v>515</v>
      </c>
    </row>
    <row r="1142" spans="2:13" ht="12.75">
      <c r="B1142" s="196">
        <v>5000</v>
      </c>
      <c r="C1142" s="32" t="s">
        <v>32</v>
      </c>
      <c r="D1142" s="1" t="s">
        <v>382</v>
      </c>
      <c r="E1142" s="1" t="s">
        <v>386</v>
      </c>
      <c r="F1142" s="78" t="s">
        <v>971</v>
      </c>
      <c r="G1142" s="27" t="s">
        <v>188</v>
      </c>
      <c r="H1142" s="6">
        <f t="shared" si="85"/>
        <v>-244500</v>
      </c>
      <c r="I1142" s="22">
        <f t="shared" si="84"/>
        <v>9.70873786407767</v>
      </c>
      <c r="K1142" t="s">
        <v>32</v>
      </c>
      <c r="M1142" s="2">
        <v>515</v>
      </c>
    </row>
    <row r="1143" spans="2:13" ht="12.75">
      <c r="B1143" s="196">
        <v>2500</v>
      </c>
      <c r="C1143" s="32" t="s">
        <v>32</v>
      </c>
      <c r="D1143" s="1" t="s">
        <v>382</v>
      </c>
      <c r="E1143" s="1" t="s">
        <v>386</v>
      </c>
      <c r="F1143" s="78" t="s">
        <v>972</v>
      </c>
      <c r="G1143" s="27" t="s">
        <v>211</v>
      </c>
      <c r="H1143" s="6">
        <f aca="true" t="shared" si="87" ref="H1143:H1163">H1142-B1143</f>
        <v>-247000</v>
      </c>
      <c r="I1143" s="22">
        <f aca="true" t="shared" si="88" ref="I1143:I1163">+B1143/M1143</f>
        <v>4.854368932038835</v>
      </c>
      <c r="K1143" t="s">
        <v>32</v>
      </c>
      <c r="M1143" s="2">
        <v>515</v>
      </c>
    </row>
    <row r="1144" spans="2:13" ht="12.75">
      <c r="B1144" s="196">
        <v>2500</v>
      </c>
      <c r="C1144" s="32" t="s">
        <v>32</v>
      </c>
      <c r="D1144" s="1" t="s">
        <v>382</v>
      </c>
      <c r="E1144" s="1" t="s">
        <v>386</v>
      </c>
      <c r="F1144" s="78" t="s">
        <v>973</v>
      </c>
      <c r="G1144" s="27" t="s">
        <v>191</v>
      </c>
      <c r="H1144" s="6">
        <f t="shared" si="87"/>
        <v>-249500</v>
      </c>
      <c r="I1144" s="22">
        <f t="shared" si="88"/>
        <v>4.854368932038835</v>
      </c>
      <c r="K1144" t="s">
        <v>32</v>
      </c>
      <c r="M1144" s="2">
        <v>515</v>
      </c>
    </row>
    <row r="1145" spans="2:13" ht="12.75">
      <c r="B1145" s="196">
        <v>2500</v>
      </c>
      <c r="C1145" s="32" t="s">
        <v>32</v>
      </c>
      <c r="D1145" s="1" t="s">
        <v>382</v>
      </c>
      <c r="E1145" s="1" t="s">
        <v>386</v>
      </c>
      <c r="F1145" s="78" t="s">
        <v>974</v>
      </c>
      <c r="G1145" s="27" t="s">
        <v>189</v>
      </c>
      <c r="H1145" s="6">
        <f t="shared" si="87"/>
        <v>-252000</v>
      </c>
      <c r="I1145" s="22">
        <f t="shared" si="88"/>
        <v>4.854368932038835</v>
      </c>
      <c r="K1145" t="s">
        <v>32</v>
      </c>
      <c r="M1145" s="2">
        <v>515</v>
      </c>
    </row>
    <row r="1146" spans="2:13" ht="12.75">
      <c r="B1146" s="196">
        <v>2500</v>
      </c>
      <c r="C1146" s="32" t="s">
        <v>32</v>
      </c>
      <c r="D1146" s="1" t="s">
        <v>382</v>
      </c>
      <c r="E1146" s="1" t="s">
        <v>386</v>
      </c>
      <c r="F1146" s="78" t="s">
        <v>975</v>
      </c>
      <c r="G1146" s="27" t="s">
        <v>233</v>
      </c>
      <c r="H1146" s="6">
        <f t="shared" si="87"/>
        <v>-254500</v>
      </c>
      <c r="I1146" s="22">
        <f t="shared" si="88"/>
        <v>4.854368932038835</v>
      </c>
      <c r="K1146" t="s">
        <v>32</v>
      </c>
      <c r="M1146" s="2">
        <v>515</v>
      </c>
    </row>
    <row r="1147" spans="2:13" ht="12.75">
      <c r="B1147" s="196">
        <v>2500</v>
      </c>
      <c r="C1147" s="32" t="s">
        <v>32</v>
      </c>
      <c r="D1147" s="1" t="s">
        <v>382</v>
      </c>
      <c r="E1147" s="1" t="s">
        <v>386</v>
      </c>
      <c r="F1147" s="78" t="s">
        <v>976</v>
      </c>
      <c r="G1147" s="27" t="s">
        <v>234</v>
      </c>
      <c r="H1147" s="6">
        <f t="shared" si="87"/>
        <v>-257000</v>
      </c>
      <c r="I1147" s="22">
        <f t="shared" si="88"/>
        <v>4.854368932038835</v>
      </c>
      <c r="K1147" t="s">
        <v>32</v>
      </c>
      <c r="M1147" s="2">
        <v>515</v>
      </c>
    </row>
    <row r="1148" spans="2:13" ht="12.75">
      <c r="B1148" s="196">
        <v>5000</v>
      </c>
      <c r="C1148" s="32" t="s">
        <v>32</v>
      </c>
      <c r="D1148" s="1" t="s">
        <v>382</v>
      </c>
      <c r="E1148" s="1" t="s">
        <v>386</v>
      </c>
      <c r="F1148" s="78" t="s">
        <v>977</v>
      </c>
      <c r="G1148" s="27" t="s">
        <v>267</v>
      </c>
      <c r="H1148" s="6">
        <f t="shared" si="87"/>
        <v>-262000</v>
      </c>
      <c r="I1148" s="22">
        <f t="shared" si="88"/>
        <v>9.70873786407767</v>
      </c>
      <c r="K1148" t="s">
        <v>32</v>
      </c>
      <c r="M1148" s="2">
        <v>515</v>
      </c>
    </row>
    <row r="1149" spans="2:13" ht="12.75">
      <c r="B1149" s="196">
        <v>2500</v>
      </c>
      <c r="C1149" s="32" t="s">
        <v>32</v>
      </c>
      <c r="D1149" s="1" t="s">
        <v>382</v>
      </c>
      <c r="E1149" s="1" t="s">
        <v>386</v>
      </c>
      <c r="F1149" s="78" t="s">
        <v>978</v>
      </c>
      <c r="G1149" s="27" t="s">
        <v>282</v>
      </c>
      <c r="H1149" s="6">
        <f t="shared" si="87"/>
        <v>-264500</v>
      </c>
      <c r="I1149" s="22">
        <f t="shared" si="88"/>
        <v>4.854368932038835</v>
      </c>
      <c r="K1149" t="s">
        <v>32</v>
      </c>
      <c r="M1149" s="2">
        <v>515</v>
      </c>
    </row>
    <row r="1150" spans="2:13" ht="12.75">
      <c r="B1150" s="196">
        <v>5000</v>
      </c>
      <c r="C1150" s="32" t="s">
        <v>32</v>
      </c>
      <c r="D1150" s="1" t="s">
        <v>382</v>
      </c>
      <c r="E1150" s="1" t="s">
        <v>386</v>
      </c>
      <c r="F1150" s="78" t="s">
        <v>979</v>
      </c>
      <c r="G1150" s="27" t="s">
        <v>283</v>
      </c>
      <c r="H1150" s="6">
        <f t="shared" si="87"/>
        <v>-269500</v>
      </c>
      <c r="I1150" s="22">
        <f t="shared" si="88"/>
        <v>9.70873786407767</v>
      </c>
      <c r="K1150" t="s">
        <v>32</v>
      </c>
      <c r="M1150" s="2">
        <v>515</v>
      </c>
    </row>
    <row r="1151" spans="2:13" ht="12.75">
      <c r="B1151" s="196">
        <v>2500</v>
      </c>
      <c r="C1151" s="32" t="s">
        <v>32</v>
      </c>
      <c r="D1151" s="1" t="s">
        <v>382</v>
      </c>
      <c r="E1151" s="1" t="s">
        <v>386</v>
      </c>
      <c r="F1151" s="78" t="s">
        <v>980</v>
      </c>
      <c r="G1151" s="27" t="s">
        <v>284</v>
      </c>
      <c r="H1151" s="6">
        <f t="shared" si="87"/>
        <v>-272000</v>
      </c>
      <c r="I1151" s="22">
        <f t="shared" si="88"/>
        <v>4.854368932038835</v>
      </c>
      <c r="K1151" t="s">
        <v>32</v>
      </c>
      <c r="M1151" s="2">
        <v>515</v>
      </c>
    </row>
    <row r="1152" spans="2:13" ht="12.75">
      <c r="B1152" s="196">
        <v>5000</v>
      </c>
      <c r="C1152" s="32" t="s">
        <v>32</v>
      </c>
      <c r="D1152" s="1" t="s">
        <v>382</v>
      </c>
      <c r="E1152" s="1" t="s">
        <v>386</v>
      </c>
      <c r="F1152" s="78" t="s">
        <v>981</v>
      </c>
      <c r="G1152" s="27" t="s">
        <v>285</v>
      </c>
      <c r="H1152" s="6">
        <f t="shared" si="87"/>
        <v>-277000</v>
      </c>
      <c r="I1152" s="22">
        <f t="shared" si="88"/>
        <v>9.70873786407767</v>
      </c>
      <c r="K1152" t="s">
        <v>32</v>
      </c>
      <c r="M1152" s="2">
        <v>515</v>
      </c>
    </row>
    <row r="1153" spans="2:13" ht="12.75">
      <c r="B1153" s="196">
        <v>2500</v>
      </c>
      <c r="C1153" s="32" t="s">
        <v>32</v>
      </c>
      <c r="D1153" s="12" t="s">
        <v>382</v>
      </c>
      <c r="E1153" s="1" t="s">
        <v>387</v>
      </c>
      <c r="F1153" s="78" t="s">
        <v>982</v>
      </c>
      <c r="G1153" s="27" t="s">
        <v>34</v>
      </c>
      <c r="H1153" s="6">
        <f t="shared" si="87"/>
        <v>-279500</v>
      </c>
      <c r="I1153" s="22">
        <f t="shared" si="88"/>
        <v>4.854368932038835</v>
      </c>
      <c r="K1153" t="s">
        <v>32</v>
      </c>
      <c r="M1153" s="2">
        <v>515</v>
      </c>
    </row>
    <row r="1154" spans="2:13" ht="12.75">
      <c r="B1154" s="196">
        <v>2500</v>
      </c>
      <c r="C1154" s="32" t="s">
        <v>32</v>
      </c>
      <c r="D1154" s="12" t="s">
        <v>382</v>
      </c>
      <c r="E1154" s="1" t="s">
        <v>387</v>
      </c>
      <c r="F1154" s="78" t="s">
        <v>983</v>
      </c>
      <c r="G1154" s="27" t="s">
        <v>43</v>
      </c>
      <c r="H1154" s="6">
        <f aca="true" t="shared" si="89" ref="H1154:H1160">H1153-B1154</f>
        <v>-282000</v>
      </c>
      <c r="I1154" s="22">
        <f aca="true" t="shared" si="90" ref="I1154:I1161">+B1154/M1154</f>
        <v>4.854368932038835</v>
      </c>
      <c r="K1154" t="s">
        <v>32</v>
      </c>
      <c r="M1154" s="2">
        <v>515</v>
      </c>
    </row>
    <row r="1155" spans="2:13" ht="12.75">
      <c r="B1155" s="196">
        <v>2500</v>
      </c>
      <c r="C1155" s="32" t="s">
        <v>32</v>
      </c>
      <c r="D1155" s="12" t="s">
        <v>382</v>
      </c>
      <c r="E1155" s="1" t="s">
        <v>387</v>
      </c>
      <c r="F1155" s="78" t="s">
        <v>984</v>
      </c>
      <c r="G1155" s="27" t="s">
        <v>54</v>
      </c>
      <c r="H1155" s="6">
        <f t="shared" si="89"/>
        <v>-284500</v>
      </c>
      <c r="I1155" s="22">
        <f t="shared" si="90"/>
        <v>4.854368932038835</v>
      </c>
      <c r="K1155" t="s">
        <v>32</v>
      </c>
      <c r="M1155" s="2">
        <v>515</v>
      </c>
    </row>
    <row r="1156" spans="2:13" ht="12.75">
      <c r="B1156" s="196">
        <v>2500</v>
      </c>
      <c r="C1156" s="32" t="s">
        <v>32</v>
      </c>
      <c r="D1156" s="12" t="s">
        <v>382</v>
      </c>
      <c r="E1156" s="1" t="s">
        <v>387</v>
      </c>
      <c r="F1156" s="78" t="s">
        <v>985</v>
      </c>
      <c r="G1156" s="27" t="s">
        <v>93</v>
      </c>
      <c r="H1156" s="6">
        <f t="shared" si="89"/>
        <v>-287000</v>
      </c>
      <c r="I1156" s="22">
        <f t="shared" si="90"/>
        <v>4.854368932038835</v>
      </c>
      <c r="K1156" t="s">
        <v>32</v>
      </c>
      <c r="M1156" s="2">
        <v>515</v>
      </c>
    </row>
    <row r="1157" spans="2:13" ht="12.75">
      <c r="B1157" s="196">
        <v>2500</v>
      </c>
      <c r="C1157" s="32" t="s">
        <v>32</v>
      </c>
      <c r="D1157" s="12" t="s">
        <v>382</v>
      </c>
      <c r="E1157" s="1" t="s">
        <v>387</v>
      </c>
      <c r="F1157" s="78" t="s">
        <v>986</v>
      </c>
      <c r="G1157" s="27" t="s">
        <v>96</v>
      </c>
      <c r="H1157" s="6">
        <f t="shared" si="89"/>
        <v>-289500</v>
      </c>
      <c r="I1157" s="22">
        <f t="shared" si="90"/>
        <v>4.854368932038835</v>
      </c>
      <c r="K1157" t="s">
        <v>32</v>
      </c>
      <c r="M1157" s="2">
        <v>515</v>
      </c>
    </row>
    <row r="1158" spans="2:13" ht="12.75">
      <c r="B1158" s="196">
        <v>2500</v>
      </c>
      <c r="C1158" s="32" t="s">
        <v>32</v>
      </c>
      <c r="D1158" s="12" t="s">
        <v>382</v>
      </c>
      <c r="E1158" s="1" t="s">
        <v>387</v>
      </c>
      <c r="F1158" s="78" t="s">
        <v>987</v>
      </c>
      <c r="G1158" s="27" t="s">
        <v>172</v>
      </c>
      <c r="H1158" s="6">
        <f t="shared" si="89"/>
        <v>-292000</v>
      </c>
      <c r="I1158" s="22">
        <f t="shared" si="90"/>
        <v>4.854368932038835</v>
      </c>
      <c r="K1158" t="s">
        <v>32</v>
      </c>
      <c r="M1158" s="2">
        <v>515</v>
      </c>
    </row>
    <row r="1159" spans="2:13" ht="12.75">
      <c r="B1159" s="196">
        <v>2500</v>
      </c>
      <c r="C1159" s="32" t="s">
        <v>32</v>
      </c>
      <c r="D1159" s="12" t="s">
        <v>382</v>
      </c>
      <c r="E1159" s="1" t="s">
        <v>387</v>
      </c>
      <c r="F1159" s="78" t="s">
        <v>988</v>
      </c>
      <c r="G1159" s="27" t="s">
        <v>188</v>
      </c>
      <c r="H1159" s="6">
        <f t="shared" si="89"/>
        <v>-294500</v>
      </c>
      <c r="I1159" s="22">
        <f t="shared" si="90"/>
        <v>4.854368932038835</v>
      </c>
      <c r="K1159" t="s">
        <v>32</v>
      </c>
      <c r="M1159" s="2">
        <v>515</v>
      </c>
    </row>
    <row r="1160" spans="2:13" ht="12.75">
      <c r="B1160" s="196">
        <v>2500</v>
      </c>
      <c r="C1160" s="32" t="s">
        <v>32</v>
      </c>
      <c r="D1160" s="12" t="s">
        <v>382</v>
      </c>
      <c r="E1160" s="1" t="s">
        <v>387</v>
      </c>
      <c r="F1160" s="78" t="s">
        <v>989</v>
      </c>
      <c r="G1160" s="27" t="s">
        <v>211</v>
      </c>
      <c r="H1160" s="6">
        <f t="shared" si="89"/>
        <v>-297000</v>
      </c>
      <c r="I1160" s="22">
        <f t="shared" si="90"/>
        <v>4.854368932038835</v>
      </c>
      <c r="K1160" t="s">
        <v>32</v>
      </c>
      <c r="M1160" s="2">
        <v>515</v>
      </c>
    </row>
    <row r="1161" spans="1:13" s="73" customFormat="1" ht="12.75">
      <c r="A1161" s="11"/>
      <c r="B1161" s="249">
        <f>SUM(B1074:B1160)</f>
        <v>302500</v>
      </c>
      <c r="C1161" s="11" t="s">
        <v>32</v>
      </c>
      <c r="D1161" s="11"/>
      <c r="E1161" s="11"/>
      <c r="F1161" s="79"/>
      <c r="G1161" s="18"/>
      <c r="H1161" s="71">
        <v>0</v>
      </c>
      <c r="I1161" s="72">
        <f t="shared" si="90"/>
        <v>587.3786407766991</v>
      </c>
      <c r="M1161" s="2">
        <v>515</v>
      </c>
    </row>
    <row r="1162" spans="2:13" ht="12.75">
      <c r="B1162" s="196"/>
      <c r="H1162" s="6">
        <f t="shared" si="87"/>
        <v>0</v>
      </c>
      <c r="I1162" s="22">
        <f t="shared" si="88"/>
        <v>0</v>
      </c>
      <c r="M1162" s="2">
        <v>515</v>
      </c>
    </row>
    <row r="1163" spans="2:13" ht="12.75">
      <c r="B1163" s="196"/>
      <c r="H1163" s="6">
        <f t="shared" si="87"/>
        <v>0</v>
      </c>
      <c r="I1163" s="22">
        <f t="shared" si="88"/>
        <v>0</v>
      </c>
      <c r="M1163" s="2">
        <v>515</v>
      </c>
    </row>
    <row r="1164" spans="1:13" ht="12.75">
      <c r="A1164" s="12"/>
      <c r="B1164" s="167">
        <v>300</v>
      </c>
      <c r="C1164" s="12" t="s">
        <v>1</v>
      </c>
      <c r="D1164" s="12" t="s">
        <v>382</v>
      </c>
      <c r="E1164" s="12" t="s">
        <v>388</v>
      </c>
      <c r="F1164" s="112" t="s">
        <v>389</v>
      </c>
      <c r="G1164" s="29" t="s">
        <v>193</v>
      </c>
      <c r="H1164" s="28">
        <f>H1163-B1164</f>
        <v>-300</v>
      </c>
      <c r="I1164" s="74">
        <f>+B1164/M1164</f>
        <v>0.5825242718446602</v>
      </c>
      <c r="J1164" s="15"/>
      <c r="K1164" s="15" t="s">
        <v>390</v>
      </c>
      <c r="L1164" s="15"/>
      <c r="M1164" s="2">
        <v>515</v>
      </c>
    </row>
    <row r="1165" spans="1:13" s="73" customFormat="1" ht="12.75">
      <c r="A1165" s="11"/>
      <c r="B1165" s="249">
        <f>SUM(B1164)</f>
        <v>300</v>
      </c>
      <c r="C1165" s="11" t="s">
        <v>1</v>
      </c>
      <c r="D1165" s="11"/>
      <c r="E1165" s="11"/>
      <c r="F1165" s="79"/>
      <c r="G1165" s="18"/>
      <c r="H1165" s="71">
        <v>0</v>
      </c>
      <c r="I1165" s="72">
        <f>+B1165/M1165</f>
        <v>0.5825242718446602</v>
      </c>
      <c r="M1165" s="2">
        <v>515</v>
      </c>
    </row>
    <row r="1166" spans="1:13" ht="12.75">
      <c r="A1166" s="12"/>
      <c r="B1166" s="196"/>
      <c r="H1166" s="6">
        <f>H1165-B1166</f>
        <v>0</v>
      </c>
      <c r="I1166" s="22">
        <f aca="true" t="shared" si="91" ref="I1166:I1204">+B1166/M1166</f>
        <v>0</v>
      </c>
      <c r="J1166" s="15"/>
      <c r="L1166" s="15"/>
      <c r="M1166" s="2">
        <v>515</v>
      </c>
    </row>
    <row r="1167" spans="1:13" s="15" customFormat="1" ht="12.75">
      <c r="A1167" s="12"/>
      <c r="B1167" s="167"/>
      <c r="C1167" s="12"/>
      <c r="D1167" s="12"/>
      <c r="E1167" s="12"/>
      <c r="F1167" s="121"/>
      <c r="G1167" s="29"/>
      <c r="H1167" s="6">
        <f aca="true" t="shared" si="92" ref="H1167:H1230">H1166-B1167</f>
        <v>0</v>
      </c>
      <c r="I1167" s="22">
        <f t="shared" si="91"/>
        <v>0</v>
      </c>
      <c r="M1167" s="2">
        <v>515</v>
      </c>
    </row>
    <row r="1168" spans="2:13" ht="12.75">
      <c r="B1168" s="167">
        <v>3500</v>
      </c>
      <c r="C1168" s="12" t="s">
        <v>391</v>
      </c>
      <c r="D1168" s="12" t="s">
        <v>382</v>
      </c>
      <c r="E1168" s="12" t="s">
        <v>236</v>
      </c>
      <c r="F1168" s="111" t="s">
        <v>392</v>
      </c>
      <c r="G1168" s="29" t="s">
        <v>43</v>
      </c>
      <c r="H1168" s="6">
        <f t="shared" si="92"/>
        <v>-3500</v>
      </c>
      <c r="I1168" s="22">
        <f t="shared" si="91"/>
        <v>6.796116504854369</v>
      </c>
      <c r="K1168" t="s">
        <v>390</v>
      </c>
      <c r="M1168" s="2">
        <v>515</v>
      </c>
    </row>
    <row r="1169" spans="1:13" s="15" customFormat="1" ht="12.75">
      <c r="A1169" s="12"/>
      <c r="B1169" s="167">
        <v>3500</v>
      </c>
      <c r="C1169" s="12" t="s">
        <v>393</v>
      </c>
      <c r="D1169" s="12" t="s">
        <v>382</v>
      </c>
      <c r="E1169" s="12" t="s">
        <v>236</v>
      </c>
      <c r="F1169" s="121" t="s">
        <v>394</v>
      </c>
      <c r="G1169" s="29" t="s">
        <v>43</v>
      </c>
      <c r="H1169" s="6">
        <f t="shared" si="92"/>
        <v>-7000</v>
      </c>
      <c r="I1169" s="22">
        <f t="shared" si="91"/>
        <v>6.796116504854369</v>
      </c>
      <c r="K1169" s="15" t="s">
        <v>390</v>
      </c>
      <c r="M1169" s="2">
        <v>515</v>
      </c>
    </row>
    <row r="1170" spans="1:13" s="15" customFormat="1" ht="12.75">
      <c r="A1170" s="12"/>
      <c r="B1170" s="167">
        <v>3500</v>
      </c>
      <c r="C1170" s="12" t="s">
        <v>395</v>
      </c>
      <c r="D1170" s="12" t="s">
        <v>382</v>
      </c>
      <c r="E1170" s="12" t="s">
        <v>236</v>
      </c>
      <c r="F1170" s="121" t="s">
        <v>396</v>
      </c>
      <c r="G1170" s="29" t="s">
        <v>266</v>
      </c>
      <c r="H1170" s="6">
        <f t="shared" si="92"/>
        <v>-10500</v>
      </c>
      <c r="I1170" s="22">
        <f t="shared" si="91"/>
        <v>6.796116504854369</v>
      </c>
      <c r="K1170" s="15" t="s">
        <v>390</v>
      </c>
      <c r="M1170" s="2">
        <v>515</v>
      </c>
    </row>
    <row r="1171" spans="1:13" s="15" customFormat="1" ht="12.75">
      <c r="A1171" s="12"/>
      <c r="B1171" s="167">
        <v>3500</v>
      </c>
      <c r="C1171" s="12" t="s">
        <v>397</v>
      </c>
      <c r="D1171" s="12" t="s">
        <v>382</v>
      </c>
      <c r="E1171" s="12" t="s">
        <v>236</v>
      </c>
      <c r="F1171" s="121" t="s">
        <v>398</v>
      </c>
      <c r="G1171" s="29" t="s">
        <v>267</v>
      </c>
      <c r="H1171" s="6">
        <f t="shared" si="92"/>
        <v>-14000</v>
      </c>
      <c r="I1171" s="22">
        <f t="shared" si="91"/>
        <v>6.796116504854369</v>
      </c>
      <c r="K1171" s="15" t="s">
        <v>390</v>
      </c>
      <c r="M1171" s="2">
        <v>515</v>
      </c>
    </row>
    <row r="1172" spans="2:13" ht="12.75">
      <c r="B1172" s="196">
        <v>3500</v>
      </c>
      <c r="C1172" s="1" t="s">
        <v>399</v>
      </c>
      <c r="D1172" s="12" t="s">
        <v>382</v>
      </c>
      <c r="E1172" s="1" t="s">
        <v>236</v>
      </c>
      <c r="F1172" s="78" t="s">
        <v>400</v>
      </c>
      <c r="G1172" s="27" t="s">
        <v>352</v>
      </c>
      <c r="H1172" s="6">
        <f t="shared" si="92"/>
        <v>-17500</v>
      </c>
      <c r="I1172" s="22">
        <f>+B1172/M1172</f>
        <v>6.796116504854369</v>
      </c>
      <c r="K1172" t="s">
        <v>384</v>
      </c>
      <c r="M1172" s="2">
        <v>515</v>
      </c>
    </row>
    <row r="1173" spans="2:13" ht="12.75">
      <c r="B1173" s="167">
        <v>2000</v>
      </c>
      <c r="C1173" s="12" t="s">
        <v>401</v>
      </c>
      <c r="D1173" s="12" t="s">
        <v>382</v>
      </c>
      <c r="E1173" s="12" t="s">
        <v>236</v>
      </c>
      <c r="F1173" s="112" t="s">
        <v>402</v>
      </c>
      <c r="G1173" s="29" t="s">
        <v>352</v>
      </c>
      <c r="H1173" s="6">
        <f t="shared" si="92"/>
        <v>-19500</v>
      </c>
      <c r="I1173" s="22">
        <f t="shared" si="91"/>
        <v>3.883495145631068</v>
      </c>
      <c r="K1173" t="s">
        <v>384</v>
      </c>
      <c r="M1173" s="2">
        <v>515</v>
      </c>
    </row>
    <row r="1174" spans="1:13" s="15" customFormat="1" ht="12.75">
      <c r="A1174" s="12"/>
      <c r="B1174" s="167">
        <v>2000</v>
      </c>
      <c r="C1174" s="12" t="s">
        <v>403</v>
      </c>
      <c r="D1174" s="12" t="s">
        <v>382</v>
      </c>
      <c r="E1174" s="12" t="s">
        <v>236</v>
      </c>
      <c r="F1174" s="112" t="s">
        <v>402</v>
      </c>
      <c r="G1174" s="29" t="s">
        <v>34</v>
      </c>
      <c r="H1174" s="6">
        <f t="shared" si="92"/>
        <v>-21500</v>
      </c>
      <c r="I1174" s="22">
        <f>+B1174/M1174</f>
        <v>3.883495145631068</v>
      </c>
      <c r="K1174" t="s">
        <v>384</v>
      </c>
      <c r="M1174" s="2">
        <v>515</v>
      </c>
    </row>
    <row r="1175" spans="1:13" s="15" customFormat="1" ht="12.75">
      <c r="A1175" s="12"/>
      <c r="B1175" s="167">
        <v>3500</v>
      </c>
      <c r="C1175" s="12" t="s">
        <v>404</v>
      </c>
      <c r="D1175" s="12" t="s">
        <v>382</v>
      </c>
      <c r="E1175" s="12" t="s">
        <v>236</v>
      </c>
      <c r="F1175" s="112" t="s">
        <v>405</v>
      </c>
      <c r="G1175" s="29" t="s">
        <v>48</v>
      </c>
      <c r="H1175" s="6">
        <f t="shared" si="92"/>
        <v>-25000</v>
      </c>
      <c r="I1175" s="22">
        <f t="shared" si="91"/>
        <v>6.796116504854369</v>
      </c>
      <c r="K1175" t="s">
        <v>384</v>
      </c>
      <c r="M1175" s="2">
        <v>515</v>
      </c>
    </row>
    <row r="1176" spans="1:13" s="15" customFormat="1" ht="12.75">
      <c r="A1176" s="12"/>
      <c r="B1176" s="167">
        <v>3500</v>
      </c>
      <c r="C1176" s="12" t="s">
        <v>399</v>
      </c>
      <c r="D1176" s="12" t="s">
        <v>382</v>
      </c>
      <c r="E1176" s="12" t="s">
        <v>236</v>
      </c>
      <c r="F1176" s="112" t="s">
        <v>406</v>
      </c>
      <c r="G1176" s="29" t="s">
        <v>43</v>
      </c>
      <c r="H1176" s="6">
        <f t="shared" si="92"/>
        <v>-28500</v>
      </c>
      <c r="I1176" s="22">
        <f>+B1176/M1176</f>
        <v>6.796116504854369</v>
      </c>
      <c r="K1176" t="s">
        <v>384</v>
      </c>
      <c r="M1176" s="2">
        <v>515</v>
      </c>
    </row>
    <row r="1177" spans="1:13" s="15" customFormat="1" ht="12.75">
      <c r="A1177" s="12"/>
      <c r="B1177" s="167">
        <v>2000</v>
      </c>
      <c r="C1177" s="12" t="s">
        <v>407</v>
      </c>
      <c r="D1177" s="12" t="s">
        <v>382</v>
      </c>
      <c r="E1177" s="12" t="s">
        <v>236</v>
      </c>
      <c r="F1177" s="112" t="s">
        <v>402</v>
      </c>
      <c r="G1177" s="29" t="s">
        <v>43</v>
      </c>
      <c r="H1177" s="6">
        <f t="shared" si="92"/>
        <v>-30500</v>
      </c>
      <c r="I1177" s="22">
        <f>+B1177/M1177</f>
        <v>3.883495145631068</v>
      </c>
      <c r="K1177" t="s">
        <v>384</v>
      </c>
      <c r="M1177" s="2">
        <v>515</v>
      </c>
    </row>
    <row r="1178" spans="1:13" s="15" customFormat="1" ht="12.75">
      <c r="A1178" s="12"/>
      <c r="B1178" s="253">
        <v>2000</v>
      </c>
      <c r="C1178" s="89" t="s">
        <v>408</v>
      </c>
      <c r="D1178" s="89" t="s">
        <v>382</v>
      </c>
      <c r="E1178" s="89" t="s">
        <v>236</v>
      </c>
      <c r="F1178" s="122" t="s">
        <v>402</v>
      </c>
      <c r="G1178" s="90" t="s">
        <v>54</v>
      </c>
      <c r="H1178" s="6">
        <f t="shared" si="92"/>
        <v>-32500</v>
      </c>
      <c r="I1178" s="22">
        <f t="shared" si="91"/>
        <v>3.883495145631068</v>
      </c>
      <c r="K1178" t="s">
        <v>384</v>
      </c>
      <c r="M1178" s="2">
        <v>515</v>
      </c>
    </row>
    <row r="1179" spans="1:13" s="15" customFormat="1" ht="12.75">
      <c r="A1179" s="12"/>
      <c r="B1179" s="167">
        <v>3000</v>
      </c>
      <c r="C1179" s="12" t="s">
        <v>404</v>
      </c>
      <c r="D1179" s="12" t="s">
        <v>382</v>
      </c>
      <c r="E1179" s="12" t="s">
        <v>236</v>
      </c>
      <c r="F1179" s="112" t="s">
        <v>409</v>
      </c>
      <c r="G1179" s="29" t="s">
        <v>54</v>
      </c>
      <c r="H1179" s="6">
        <f t="shared" si="92"/>
        <v>-35500</v>
      </c>
      <c r="I1179" s="22">
        <f t="shared" si="91"/>
        <v>5.825242718446602</v>
      </c>
      <c r="K1179" t="s">
        <v>384</v>
      </c>
      <c r="M1179" s="2">
        <v>515</v>
      </c>
    </row>
    <row r="1180" spans="1:13" s="15" customFormat="1" ht="12.75">
      <c r="A1180" s="12"/>
      <c r="B1180" s="167">
        <v>3000</v>
      </c>
      <c r="C1180" s="12" t="s">
        <v>399</v>
      </c>
      <c r="D1180" s="12" t="s">
        <v>382</v>
      </c>
      <c r="E1180" s="12" t="s">
        <v>236</v>
      </c>
      <c r="F1180" s="112" t="s">
        <v>410</v>
      </c>
      <c r="G1180" s="29" t="s">
        <v>185</v>
      </c>
      <c r="H1180" s="6">
        <f t="shared" si="92"/>
        <v>-38500</v>
      </c>
      <c r="I1180" s="22">
        <f t="shared" si="91"/>
        <v>5.825242718446602</v>
      </c>
      <c r="K1180" t="s">
        <v>384</v>
      </c>
      <c r="M1180" s="2">
        <v>515</v>
      </c>
    </row>
    <row r="1181" spans="1:13" s="15" customFormat="1" ht="12.75">
      <c r="A1181" s="12"/>
      <c r="B1181" s="167">
        <v>2000</v>
      </c>
      <c r="C1181" s="12" t="s">
        <v>407</v>
      </c>
      <c r="D1181" s="12" t="s">
        <v>382</v>
      </c>
      <c r="E1181" s="12" t="s">
        <v>236</v>
      </c>
      <c r="F1181" s="112" t="s">
        <v>402</v>
      </c>
      <c r="G1181" s="29" t="s">
        <v>185</v>
      </c>
      <c r="H1181" s="6">
        <f t="shared" si="92"/>
        <v>-40500</v>
      </c>
      <c r="I1181" s="22">
        <f t="shared" si="91"/>
        <v>3.883495145631068</v>
      </c>
      <c r="K1181" t="s">
        <v>384</v>
      </c>
      <c r="M1181" s="2">
        <v>515</v>
      </c>
    </row>
    <row r="1182" spans="1:13" s="15" customFormat="1" ht="12.75">
      <c r="A1182" s="12"/>
      <c r="B1182" s="196">
        <v>2000</v>
      </c>
      <c r="C1182" s="1" t="s">
        <v>408</v>
      </c>
      <c r="D1182" s="1" t="s">
        <v>382</v>
      </c>
      <c r="E1182" s="1" t="s">
        <v>236</v>
      </c>
      <c r="F1182" s="78" t="s">
        <v>402</v>
      </c>
      <c r="G1182" s="27" t="s">
        <v>211</v>
      </c>
      <c r="H1182" s="6">
        <f t="shared" si="92"/>
        <v>-42500</v>
      </c>
      <c r="I1182" s="22">
        <f t="shared" si="91"/>
        <v>3.883495145631068</v>
      </c>
      <c r="K1182" t="s">
        <v>384</v>
      </c>
      <c r="M1182" s="2">
        <v>515</v>
      </c>
    </row>
    <row r="1183" spans="1:13" s="15" customFormat="1" ht="12.75">
      <c r="A1183" s="12"/>
      <c r="B1183" s="196">
        <v>3000</v>
      </c>
      <c r="C1183" s="1" t="s">
        <v>404</v>
      </c>
      <c r="D1183" s="1" t="s">
        <v>382</v>
      </c>
      <c r="E1183" s="1" t="s">
        <v>236</v>
      </c>
      <c r="F1183" s="78" t="s">
        <v>411</v>
      </c>
      <c r="G1183" s="27" t="s">
        <v>211</v>
      </c>
      <c r="H1183" s="6">
        <f t="shared" si="92"/>
        <v>-45500</v>
      </c>
      <c r="I1183" s="22">
        <f t="shared" si="91"/>
        <v>5.825242718446602</v>
      </c>
      <c r="K1183" t="s">
        <v>384</v>
      </c>
      <c r="M1183" s="2">
        <v>515</v>
      </c>
    </row>
    <row r="1184" spans="1:13" s="15" customFormat="1" ht="12.75">
      <c r="A1184" s="12"/>
      <c r="B1184" s="196">
        <v>3500</v>
      </c>
      <c r="C1184" s="1" t="s">
        <v>399</v>
      </c>
      <c r="D1184" s="1" t="s">
        <v>382</v>
      </c>
      <c r="E1184" s="1" t="s">
        <v>236</v>
      </c>
      <c r="F1184" s="78" t="s">
        <v>412</v>
      </c>
      <c r="G1184" s="27" t="s">
        <v>266</v>
      </c>
      <c r="H1184" s="6">
        <f t="shared" si="92"/>
        <v>-49000</v>
      </c>
      <c r="I1184" s="22">
        <f t="shared" si="91"/>
        <v>6.796116504854369</v>
      </c>
      <c r="K1184" t="s">
        <v>384</v>
      </c>
      <c r="M1184" s="2">
        <v>515</v>
      </c>
    </row>
    <row r="1185" spans="1:13" s="15" customFormat="1" ht="12.75">
      <c r="A1185" s="12"/>
      <c r="B1185" s="196">
        <v>2000</v>
      </c>
      <c r="C1185" s="1" t="s">
        <v>401</v>
      </c>
      <c r="D1185" s="1" t="s">
        <v>382</v>
      </c>
      <c r="E1185" s="1" t="s">
        <v>236</v>
      </c>
      <c r="F1185" s="78" t="s">
        <v>402</v>
      </c>
      <c r="G1185" s="27" t="s">
        <v>266</v>
      </c>
      <c r="H1185" s="6">
        <f t="shared" si="92"/>
        <v>-51000</v>
      </c>
      <c r="I1185" s="22">
        <f t="shared" si="91"/>
        <v>3.883495145631068</v>
      </c>
      <c r="K1185" t="s">
        <v>384</v>
      </c>
      <c r="M1185" s="2">
        <v>515</v>
      </c>
    </row>
    <row r="1186" spans="2:13" ht="12.75">
      <c r="B1186" s="196">
        <v>1000</v>
      </c>
      <c r="C1186" s="1" t="s">
        <v>413</v>
      </c>
      <c r="D1186" s="1" t="s">
        <v>382</v>
      </c>
      <c r="E1186" s="1" t="s">
        <v>236</v>
      </c>
      <c r="F1186" s="78" t="s">
        <v>402</v>
      </c>
      <c r="G1186" s="27" t="s">
        <v>267</v>
      </c>
      <c r="H1186" s="6">
        <f t="shared" si="92"/>
        <v>-52000</v>
      </c>
      <c r="I1186" s="22">
        <f t="shared" si="91"/>
        <v>1.941747572815534</v>
      </c>
      <c r="K1186" t="s">
        <v>384</v>
      </c>
      <c r="M1186" s="2">
        <v>515</v>
      </c>
    </row>
    <row r="1187" spans="2:13" ht="12.75">
      <c r="B1187" s="196">
        <v>2000</v>
      </c>
      <c r="C1187" s="1" t="s">
        <v>408</v>
      </c>
      <c r="D1187" s="1" t="s">
        <v>382</v>
      </c>
      <c r="E1187" s="1" t="s">
        <v>236</v>
      </c>
      <c r="F1187" s="78" t="s">
        <v>402</v>
      </c>
      <c r="G1187" s="27" t="s">
        <v>285</v>
      </c>
      <c r="H1187" s="6">
        <f t="shared" si="92"/>
        <v>-54000</v>
      </c>
      <c r="I1187" s="22">
        <f t="shared" si="91"/>
        <v>3.883495145631068</v>
      </c>
      <c r="K1187" t="s">
        <v>384</v>
      </c>
      <c r="M1187" s="2">
        <v>515</v>
      </c>
    </row>
    <row r="1188" spans="2:13" ht="12.75">
      <c r="B1188" s="196">
        <v>3500</v>
      </c>
      <c r="C1188" s="1" t="s">
        <v>404</v>
      </c>
      <c r="D1188" s="1" t="s">
        <v>382</v>
      </c>
      <c r="E1188" s="1" t="s">
        <v>236</v>
      </c>
      <c r="F1188" s="78" t="s">
        <v>414</v>
      </c>
      <c r="G1188" s="27" t="s">
        <v>285</v>
      </c>
      <c r="H1188" s="6">
        <f t="shared" si="92"/>
        <v>-57500</v>
      </c>
      <c r="I1188" s="22">
        <f t="shared" si="91"/>
        <v>6.796116504854369</v>
      </c>
      <c r="K1188" t="s">
        <v>384</v>
      </c>
      <c r="M1188" s="2">
        <v>515</v>
      </c>
    </row>
    <row r="1189" spans="2:13" ht="12.75">
      <c r="B1189" s="196">
        <v>5000</v>
      </c>
      <c r="C1189" s="1" t="s">
        <v>415</v>
      </c>
      <c r="D1189" s="12" t="s">
        <v>382</v>
      </c>
      <c r="E1189" s="1" t="s">
        <v>236</v>
      </c>
      <c r="F1189" s="78" t="s">
        <v>416</v>
      </c>
      <c r="G1189" s="27" t="s">
        <v>54</v>
      </c>
      <c r="H1189" s="6">
        <f t="shared" si="92"/>
        <v>-62500</v>
      </c>
      <c r="I1189" s="22">
        <f>+B1189/M1189</f>
        <v>9.70873786407767</v>
      </c>
      <c r="K1189" t="s">
        <v>386</v>
      </c>
      <c r="M1189" s="2">
        <v>515</v>
      </c>
    </row>
    <row r="1190" spans="1:13" s="15" customFormat="1" ht="12.75">
      <c r="A1190" s="12"/>
      <c r="B1190" s="167">
        <v>4000</v>
      </c>
      <c r="C1190" s="12" t="s">
        <v>417</v>
      </c>
      <c r="D1190" s="12" t="s">
        <v>382</v>
      </c>
      <c r="E1190" s="12" t="s">
        <v>236</v>
      </c>
      <c r="F1190" s="112" t="s">
        <v>418</v>
      </c>
      <c r="G1190" s="29" t="s">
        <v>96</v>
      </c>
      <c r="H1190" s="28">
        <f t="shared" si="92"/>
        <v>-66500</v>
      </c>
      <c r="I1190" s="74">
        <f t="shared" si="91"/>
        <v>7.766990291262136</v>
      </c>
      <c r="K1190" s="15" t="s">
        <v>386</v>
      </c>
      <c r="M1190" s="38">
        <v>515</v>
      </c>
    </row>
    <row r="1191" spans="2:13" ht="12.75">
      <c r="B1191" s="196">
        <v>3500</v>
      </c>
      <c r="C1191" s="1" t="s">
        <v>419</v>
      </c>
      <c r="D1191" s="1" t="s">
        <v>382</v>
      </c>
      <c r="E1191" s="1" t="s">
        <v>236</v>
      </c>
      <c r="F1191" s="78" t="s">
        <v>420</v>
      </c>
      <c r="G1191" s="27" t="s">
        <v>211</v>
      </c>
      <c r="H1191" s="6">
        <f t="shared" si="92"/>
        <v>-70000</v>
      </c>
      <c r="I1191" s="22">
        <f t="shared" si="91"/>
        <v>6.796116504854369</v>
      </c>
      <c r="K1191" t="s">
        <v>386</v>
      </c>
      <c r="M1191" s="2">
        <v>515</v>
      </c>
    </row>
    <row r="1192" spans="2:13" ht="12.75">
      <c r="B1192" s="196">
        <v>3500</v>
      </c>
      <c r="C1192" s="1" t="s">
        <v>421</v>
      </c>
      <c r="D1192" s="1" t="s">
        <v>382</v>
      </c>
      <c r="E1192" s="1" t="s">
        <v>236</v>
      </c>
      <c r="F1192" s="78" t="s">
        <v>422</v>
      </c>
      <c r="G1192" s="27" t="s">
        <v>211</v>
      </c>
      <c r="H1192" s="6">
        <f t="shared" si="92"/>
        <v>-73500</v>
      </c>
      <c r="I1192" s="22">
        <f t="shared" si="91"/>
        <v>6.796116504854369</v>
      </c>
      <c r="K1192" t="s">
        <v>386</v>
      </c>
      <c r="M1192" s="2">
        <v>515</v>
      </c>
    </row>
    <row r="1193" spans="2:13" ht="12.75">
      <c r="B1193" s="196">
        <v>2000</v>
      </c>
      <c r="C1193" s="1" t="s">
        <v>423</v>
      </c>
      <c r="D1193" s="1" t="s">
        <v>382</v>
      </c>
      <c r="E1193" s="1" t="s">
        <v>236</v>
      </c>
      <c r="F1193" s="78" t="s">
        <v>424</v>
      </c>
      <c r="G1193" s="27" t="s">
        <v>189</v>
      </c>
      <c r="H1193" s="6">
        <f t="shared" si="92"/>
        <v>-75500</v>
      </c>
      <c r="I1193" s="22">
        <f t="shared" si="91"/>
        <v>3.883495145631068</v>
      </c>
      <c r="K1193" t="s">
        <v>386</v>
      </c>
      <c r="M1193" s="2">
        <v>515</v>
      </c>
    </row>
    <row r="1194" spans="2:13" ht="12.75">
      <c r="B1194" s="196">
        <v>2000</v>
      </c>
      <c r="C1194" s="1" t="s">
        <v>425</v>
      </c>
      <c r="D1194" s="1" t="s">
        <v>382</v>
      </c>
      <c r="E1194" s="1" t="s">
        <v>236</v>
      </c>
      <c r="F1194" s="78" t="s">
        <v>426</v>
      </c>
      <c r="G1194" s="27" t="s">
        <v>189</v>
      </c>
      <c r="H1194" s="6">
        <f t="shared" si="92"/>
        <v>-77500</v>
      </c>
      <c r="I1194" s="22">
        <f t="shared" si="91"/>
        <v>3.883495145631068</v>
      </c>
      <c r="K1194" t="s">
        <v>386</v>
      </c>
      <c r="M1194" s="2">
        <v>515</v>
      </c>
    </row>
    <row r="1195" spans="1:13" s="73" customFormat="1" ht="12.75">
      <c r="A1195" s="11"/>
      <c r="B1195" s="249">
        <f>SUM(B1168:B1194)</f>
        <v>77500</v>
      </c>
      <c r="C1195" s="11" t="s">
        <v>740</v>
      </c>
      <c r="D1195" s="11"/>
      <c r="E1195" s="11"/>
      <c r="F1195" s="79"/>
      <c r="G1195" s="18"/>
      <c r="H1195" s="71">
        <v>0</v>
      </c>
      <c r="I1195" s="72">
        <f>+B1195/M1195</f>
        <v>150.48543689320388</v>
      </c>
      <c r="M1195" s="2">
        <v>515</v>
      </c>
    </row>
    <row r="1196" spans="1:13" s="15" customFormat="1" ht="12.75">
      <c r="A1196" s="12"/>
      <c r="B1196" s="167"/>
      <c r="C1196" s="12"/>
      <c r="D1196" s="12"/>
      <c r="E1196" s="12"/>
      <c r="F1196" s="112"/>
      <c r="G1196" s="29"/>
      <c r="H1196" s="6">
        <f t="shared" si="92"/>
        <v>0</v>
      </c>
      <c r="I1196" s="74">
        <f t="shared" si="91"/>
        <v>0</v>
      </c>
      <c r="M1196" s="2">
        <v>515</v>
      </c>
    </row>
    <row r="1197" spans="1:13" s="15" customFormat="1" ht="12.75">
      <c r="A1197" s="12"/>
      <c r="B1197" s="167"/>
      <c r="C1197" s="12"/>
      <c r="D1197" s="12"/>
      <c r="E1197" s="12"/>
      <c r="F1197" s="112"/>
      <c r="G1197" s="29"/>
      <c r="H1197" s="6">
        <f t="shared" si="92"/>
        <v>0</v>
      </c>
      <c r="I1197" s="74">
        <f t="shared" si="91"/>
        <v>0</v>
      </c>
      <c r="M1197" s="2">
        <v>515</v>
      </c>
    </row>
    <row r="1198" spans="1:13" s="15" customFormat="1" ht="12.75">
      <c r="A1198" s="1"/>
      <c r="B1198" s="167">
        <v>1200</v>
      </c>
      <c r="C1198" s="1" t="s">
        <v>427</v>
      </c>
      <c r="D1198" s="12" t="s">
        <v>382</v>
      </c>
      <c r="E1198" s="1" t="s">
        <v>428</v>
      </c>
      <c r="F1198" s="78" t="s">
        <v>389</v>
      </c>
      <c r="G1198" s="30" t="s">
        <v>34</v>
      </c>
      <c r="H1198" s="6">
        <f t="shared" si="92"/>
        <v>-1200</v>
      </c>
      <c r="I1198" s="74">
        <f>+B1198/M1198</f>
        <v>2.3300970873786406</v>
      </c>
      <c r="J1198"/>
      <c r="K1198" t="s">
        <v>390</v>
      </c>
      <c r="L1198"/>
      <c r="M1198" s="2">
        <v>515</v>
      </c>
    </row>
    <row r="1199" spans="1:13" s="15" customFormat="1" ht="12.75">
      <c r="A1199" s="1"/>
      <c r="B1199" s="167">
        <v>1000</v>
      </c>
      <c r="C1199" s="32" t="s">
        <v>427</v>
      </c>
      <c r="D1199" s="12" t="s">
        <v>382</v>
      </c>
      <c r="E1199" s="32" t="s">
        <v>428</v>
      </c>
      <c r="F1199" s="78" t="s">
        <v>389</v>
      </c>
      <c r="G1199" s="30" t="s">
        <v>48</v>
      </c>
      <c r="H1199" s="6">
        <f t="shared" si="92"/>
        <v>-2200</v>
      </c>
      <c r="I1199" s="74">
        <f t="shared" si="91"/>
        <v>1.941747572815534</v>
      </c>
      <c r="J1199"/>
      <c r="K1199" t="s">
        <v>390</v>
      </c>
      <c r="L1199"/>
      <c r="M1199" s="2">
        <v>515</v>
      </c>
    </row>
    <row r="1200" spans="1:13" s="15" customFormat="1" ht="12.75">
      <c r="A1200" s="1"/>
      <c r="B1200" s="167">
        <v>1300</v>
      </c>
      <c r="C1200" s="12" t="s">
        <v>427</v>
      </c>
      <c r="D1200" s="12" t="s">
        <v>382</v>
      </c>
      <c r="E1200" s="33" t="s">
        <v>428</v>
      </c>
      <c r="F1200" s="78" t="s">
        <v>389</v>
      </c>
      <c r="G1200" s="34" t="s">
        <v>43</v>
      </c>
      <c r="H1200" s="6">
        <f t="shared" si="92"/>
        <v>-3500</v>
      </c>
      <c r="I1200" s="74">
        <f t="shared" si="91"/>
        <v>2.5242718446601944</v>
      </c>
      <c r="J1200"/>
      <c r="K1200" t="s">
        <v>390</v>
      </c>
      <c r="L1200"/>
      <c r="M1200" s="2">
        <v>515</v>
      </c>
    </row>
    <row r="1201" spans="1:13" s="15" customFormat="1" ht="12.75">
      <c r="A1201" s="12"/>
      <c r="B1201" s="167">
        <v>1000</v>
      </c>
      <c r="C1201" s="12" t="s">
        <v>427</v>
      </c>
      <c r="D1201" s="12" t="s">
        <v>382</v>
      </c>
      <c r="E1201" s="12" t="s">
        <v>428</v>
      </c>
      <c r="F1201" s="121" t="s">
        <v>389</v>
      </c>
      <c r="G1201" s="29" t="s">
        <v>43</v>
      </c>
      <c r="H1201" s="6">
        <f t="shared" si="92"/>
        <v>-4500</v>
      </c>
      <c r="I1201" s="74">
        <f t="shared" si="91"/>
        <v>1.941747572815534</v>
      </c>
      <c r="K1201" s="15" t="s">
        <v>390</v>
      </c>
      <c r="M1201" s="2">
        <v>515</v>
      </c>
    </row>
    <row r="1202" spans="1:13" s="15" customFormat="1" ht="12.75">
      <c r="A1202" s="12"/>
      <c r="B1202" s="167">
        <v>1200</v>
      </c>
      <c r="C1202" s="12" t="s">
        <v>427</v>
      </c>
      <c r="D1202" s="12" t="s">
        <v>382</v>
      </c>
      <c r="E1202" s="12" t="s">
        <v>428</v>
      </c>
      <c r="F1202" s="112" t="s">
        <v>389</v>
      </c>
      <c r="G1202" s="29" t="s">
        <v>44</v>
      </c>
      <c r="H1202" s="6">
        <f t="shared" si="92"/>
        <v>-5700</v>
      </c>
      <c r="I1202" s="74">
        <f t="shared" si="91"/>
        <v>2.3300970873786406</v>
      </c>
      <c r="K1202" s="15" t="s">
        <v>390</v>
      </c>
      <c r="M1202" s="2">
        <v>515</v>
      </c>
    </row>
    <row r="1203" spans="1:13" s="15" customFormat="1" ht="12.75">
      <c r="A1203" s="12"/>
      <c r="B1203" s="167">
        <v>1000</v>
      </c>
      <c r="C1203" s="12" t="s">
        <v>427</v>
      </c>
      <c r="D1203" s="12" t="s">
        <v>382</v>
      </c>
      <c r="E1203" s="12" t="s">
        <v>428</v>
      </c>
      <c r="F1203" s="112" t="s">
        <v>389</v>
      </c>
      <c r="G1203" s="29" t="s">
        <v>54</v>
      </c>
      <c r="H1203" s="6">
        <f t="shared" si="92"/>
        <v>-6700</v>
      </c>
      <c r="I1203" s="74">
        <f t="shared" si="91"/>
        <v>1.941747572815534</v>
      </c>
      <c r="K1203" s="15" t="s">
        <v>390</v>
      </c>
      <c r="M1203" s="2">
        <v>515</v>
      </c>
    </row>
    <row r="1204" spans="1:13" s="15" customFormat="1" ht="12.75">
      <c r="A1204" s="12"/>
      <c r="B1204" s="167">
        <v>1200</v>
      </c>
      <c r="C1204" s="36" t="s">
        <v>427</v>
      </c>
      <c r="D1204" s="12" t="s">
        <v>382</v>
      </c>
      <c r="E1204" s="36" t="s">
        <v>428</v>
      </c>
      <c r="F1204" s="112" t="s">
        <v>389</v>
      </c>
      <c r="G1204" s="29" t="s">
        <v>93</v>
      </c>
      <c r="H1204" s="6">
        <f t="shared" si="92"/>
        <v>-7900</v>
      </c>
      <c r="I1204" s="74">
        <f t="shared" si="91"/>
        <v>2.3300970873786406</v>
      </c>
      <c r="J1204" s="36"/>
      <c r="K1204" s="15" t="s">
        <v>390</v>
      </c>
      <c r="L1204" s="36"/>
      <c r="M1204" s="2">
        <v>515</v>
      </c>
    </row>
    <row r="1205" spans="1:13" s="15" customFormat="1" ht="12.75">
      <c r="A1205" s="12"/>
      <c r="B1205" s="167">
        <v>1200</v>
      </c>
      <c r="C1205" s="12" t="s">
        <v>427</v>
      </c>
      <c r="D1205" s="12" t="s">
        <v>382</v>
      </c>
      <c r="E1205" s="12" t="s">
        <v>428</v>
      </c>
      <c r="F1205" s="112" t="s">
        <v>389</v>
      </c>
      <c r="G1205" s="29" t="s">
        <v>95</v>
      </c>
      <c r="H1205" s="6">
        <f t="shared" si="92"/>
        <v>-9100</v>
      </c>
      <c r="I1205" s="74">
        <f>+B1205/M1205</f>
        <v>2.3300970873786406</v>
      </c>
      <c r="K1205" s="15" t="s">
        <v>390</v>
      </c>
      <c r="M1205" s="2">
        <v>515</v>
      </c>
    </row>
    <row r="1206" spans="1:13" s="15" customFormat="1" ht="12.75">
      <c r="A1206" s="12"/>
      <c r="B1206" s="167">
        <v>1200</v>
      </c>
      <c r="C1206" s="12" t="s">
        <v>427</v>
      </c>
      <c r="D1206" s="12" t="s">
        <v>382</v>
      </c>
      <c r="E1206" s="12" t="s">
        <v>428</v>
      </c>
      <c r="F1206" s="112" t="s">
        <v>389</v>
      </c>
      <c r="G1206" s="29" t="s">
        <v>96</v>
      </c>
      <c r="H1206" s="6">
        <f t="shared" si="92"/>
        <v>-10300</v>
      </c>
      <c r="I1206" s="74">
        <f>+B1206/M1206</f>
        <v>2.3300970873786406</v>
      </c>
      <c r="K1206" s="15" t="s">
        <v>390</v>
      </c>
      <c r="M1206" s="2">
        <v>515</v>
      </c>
    </row>
    <row r="1207" spans="1:13" s="15" customFormat="1" ht="12.75">
      <c r="A1207" s="12"/>
      <c r="B1207" s="167">
        <v>1200</v>
      </c>
      <c r="C1207" s="12" t="s">
        <v>427</v>
      </c>
      <c r="D1207" s="12" t="s">
        <v>382</v>
      </c>
      <c r="E1207" s="12" t="s">
        <v>428</v>
      </c>
      <c r="F1207" s="112" t="s">
        <v>389</v>
      </c>
      <c r="G1207" s="29" t="s">
        <v>172</v>
      </c>
      <c r="H1207" s="6">
        <f t="shared" si="92"/>
        <v>-11500</v>
      </c>
      <c r="I1207" s="74">
        <f aca="true" t="shared" si="93" ref="I1207:I1268">+B1207/M1207</f>
        <v>2.3300970873786406</v>
      </c>
      <c r="K1207" s="15" t="s">
        <v>390</v>
      </c>
      <c r="M1207" s="2">
        <v>515</v>
      </c>
    </row>
    <row r="1208" spans="1:13" s="15" customFormat="1" ht="12.75">
      <c r="A1208" s="12"/>
      <c r="B1208" s="167">
        <v>1300</v>
      </c>
      <c r="C1208" s="12" t="s">
        <v>427</v>
      </c>
      <c r="D1208" s="12" t="s">
        <v>382</v>
      </c>
      <c r="E1208" s="12" t="s">
        <v>428</v>
      </c>
      <c r="F1208" s="112" t="s">
        <v>389</v>
      </c>
      <c r="G1208" s="29" t="s">
        <v>185</v>
      </c>
      <c r="H1208" s="6">
        <f t="shared" si="92"/>
        <v>-12800</v>
      </c>
      <c r="I1208" s="74">
        <f t="shared" si="93"/>
        <v>2.5242718446601944</v>
      </c>
      <c r="K1208" s="15" t="s">
        <v>390</v>
      </c>
      <c r="M1208" s="2">
        <v>515</v>
      </c>
    </row>
    <row r="1209" spans="1:13" s="15" customFormat="1" ht="12.75">
      <c r="A1209" s="12"/>
      <c r="B1209" s="167">
        <v>900</v>
      </c>
      <c r="C1209" s="12" t="s">
        <v>427</v>
      </c>
      <c r="D1209" s="12" t="s">
        <v>382</v>
      </c>
      <c r="E1209" s="12" t="s">
        <v>428</v>
      </c>
      <c r="F1209" s="112" t="s">
        <v>389</v>
      </c>
      <c r="G1209" s="29" t="s">
        <v>193</v>
      </c>
      <c r="H1209" s="6">
        <f t="shared" si="92"/>
        <v>-13700</v>
      </c>
      <c r="I1209" s="74">
        <f t="shared" si="93"/>
        <v>1.7475728155339805</v>
      </c>
      <c r="K1209" s="15" t="s">
        <v>390</v>
      </c>
      <c r="M1209" s="2">
        <v>515</v>
      </c>
    </row>
    <row r="1210" spans="1:13" s="15" customFormat="1" ht="12.75">
      <c r="A1210" s="12"/>
      <c r="B1210" s="167">
        <v>1300</v>
      </c>
      <c r="C1210" s="12" t="s">
        <v>427</v>
      </c>
      <c r="D1210" s="12" t="s">
        <v>382</v>
      </c>
      <c r="E1210" s="12" t="s">
        <v>428</v>
      </c>
      <c r="F1210" s="121" t="s">
        <v>389</v>
      </c>
      <c r="G1210" s="29" t="s">
        <v>188</v>
      </c>
      <c r="H1210" s="6">
        <f t="shared" si="92"/>
        <v>-15000</v>
      </c>
      <c r="I1210" s="74">
        <f t="shared" si="93"/>
        <v>2.5242718446601944</v>
      </c>
      <c r="K1210" s="15" t="s">
        <v>390</v>
      </c>
      <c r="M1210" s="2">
        <v>515</v>
      </c>
    </row>
    <row r="1211" spans="1:13" s="15" customFormat="1" ht="12.75">
      <c r="A1211" s="12"/>
      <c r="B1211" s="167">
        <v>1200</v>
      </c>
      <c r="C1211" s="12" t="s">
        <v>427</v>
      </c>
      <c r="D1211" s="12" t="s">
        <v>382</v>
      </c>
      <c r="E1211" s="12" t="s">
        <v>428</v>
      </c>
      <c r="F1211" s="112" t="s">
        <v>389</v>
      </c>
      <c r="G1211" s="29" t="s">
        <v>211</v>
      </c>
      <c r="H1211" s="6">
        <f t="shared" si="92"/>
        <v>-16200</v>
      </c>
      <c r="I1211" s="74">
        <f t="shared" si="93"/>
        <v>2.3300970873786406</v>
      </c>
      <c r="K1211" s="15" t="s">
        <v>390</v>
      </c>
      <c r="M1211" s="2">
        <v>515</v>
      </c>
    </row>
    <row r="1212" spans="1:13" s="15" customFormat="1" ht="12.75">
      <c r="A1212" s="12"/>
      <c r="B1212" s="167">
        <v>1600</v>
      </c>
      <c r="C1212" s="12" t="s">
        <v>427</v>
      </c>
      <c r="D1212" s="12" t="s">
        <v>382</v>
      </c>
      <c r="E1212" s="12" t="s">
        <v>428</v>
      </c>
      <c r="F1212" s="112" t="s">
        <v>389</v>
      </c>
      <c r="G1212" s="29" t="s">
        <v>191</v>
      </c>
      <c r="H1212" s="6">
        <f t="shared" si="92"/>
        <v>-17800</v>
      </c>
      <c r="I1212" s="74">
        <f t="shared" si="93"/>
        <v>3.1067961165048543</v>
      </c>
      <c r="K1212" s="15" t="s">
        <v>390</v>
      </c>
      <c r="M1212" s="2">
        <v>515</v>
      </c>
    </row>
    <row r="1213" spans="1:13" s="15" customFormat="1" ht="12.75">
      <c r="A1213" s="12"/>
      <c r="B1213" s="167">
        <v>1000</v>
      </c>
      <c r="C1213" s="12" t="s">
        <v>427</v>
      </c>
      <c r="D1213" s="12" t="s">
        <v>382</v>
      </c>
      <c r="E1213" s="12" t="s">
        <v>428</v>
      </c>
      <c r="F1213" s="112" t="s">
        <v>389</v>
      </c>
      <c r="G1213" s="29" t="s">
        <v>189</v>
      </c>
      <c r="H1213" s="6">
        <f t="shared" si="92"/>
        <v>-18800</v>
      </c>
      <c r="I1213" s="74">
        <f t="shared" si="93"/>
        <v>1.941747572815534</v>
      </c>
      <c r="K1213" s="15" t="s">
        <v>390</v>
      </c>
      <c r="M1213" s="2">
        <v>515</v>
      </c>
    </row>
    <row r="1214" spans="1:13" s="15" customFormat="1" ht="12.75">
      <c r="A1214" s="12"/>
      <c r="B1214" s="167">
        <v>1500</v>
      </c>
      <c r="C1214" s="12" t="s">
        <v>427</v>
      </c>
      <c r="D1214" s="12" t="s">
        <v>382</v>
      </c>
      <c r="E1214" s="12" t="s">
        <v>428</v>
      </c>
      <c r="F1214" s="112" t="s">
        <v>389</v>
      </c>
      <c r="G1214" s="29" t="s">
        <v>233</v>
      </c>
      <c r="H1214" s="6">
        <f t="shared" si="92"/>
        <v>-20300</v>
      </c>
      <c r="I1214" s="74">
        <f t="shared" si="93"/>
        <v>2.912621359223301</v>
      </c>
      <c r="K1214" s="15" t="s">
        <v>390</v>
      </c>
      <c r="M1214" s="2">
        <v>515</v>
      </c>
    </row>
    <row r="1215" spans="1:13" s="15" customFormat="1" ht="12.75">
      <c r="A1215" s="12"/>
      <c r="B1215" s="167">
        <v>900</v>
      </c>
      <c r="C1215" s="12" t="s">
        <v>427</v>
      </c>
      <c r="D1215" s="12" t="s">
        <v>382</v>
      </c>
      <c r="E1215" s="12" t="s">
        <v>428</v>
      </c>
      <c r="F1215" s="112" t="s">
        <v>389</v>
      </c>
      <c r="G1215" s="29" t="s">
        <v>234</v>
      </c>
      <c r="H1215" s="6">
        <f t="shared" si="92"/>
        <v>-21200</v>
      </c>
      <c r="I1215" s="74">
        <f t="shared" si="93"/>
        <v>1.7475728155339805</v>
      </c>
      <c r="K1215" s="15" t="s">
        <v>390</v>
      </c>
      <c r="M1215" s="2">
        <v>515</v>
      </c>
    </row>
    <row r="1216" spans="1:13" s="15" customFormat="1" ht="12.75">
      <c r="A1216" s="12"/>
      <c r="B1216" s="167">
        <v>1500</v>
      </c>
      <c r="C1216" s="12" t="s">
        <v>427</v>
      </c>
      <c r="D1216" s="12" t="s">
        <v>382</v>
      </c>
      <c r="E1216" s="12" t="s">
        <v>428</v>
      </c>
      <c r="F1216" s="112" t="s">
        <v>389</v>
      </c>
      <c r="G1216" s="29" t="s">
        <v>266</v>
      </c>
      <c r="H1216" s="6">
        <f t="shared" si="92"/>
        <v>-22700</v>
      </c>
      <c r="I1216" s="74">
        <f t="shared" si="93"/>
        <v>2.912621359223301</v>
      </c>
      <c r="K1216" s="15" t="s">
        <v>390</v>
      </c>
      <c r="M1216" s="2">
        <v>515</v>
      </c>
    </row>
    <row r="1217" spans="1:13" s="15" customFormat="1" ht="12.75">
      <c r="A1217" s="12"/>
      <c r="B1217" s="167">
        <v>1000</v>
      </c>
      <c r="C1217" s="12" t="s">
        <v>427</v>
      </c>
      <c r="D1217" s="12" t="s">
        <v>382</v>
      </c>
      <c r="E1217" s="12" t="s">
        <v>428</v>
      </c>
      <c r="F1217" s="112" t="s">
        <v>389</v>
      </c>
      <c r="G1217" s="29" t="s">
        <v>267</v>
      </c>
      <c r="H1217" s="6">
        <f t="shared" si="92"/>
        <v>-23700</v>
      </c>
      <c r="I1217" s="74">
        <f t="shared" si="93"/>
        <v>1.941747572815534</v>
      </c>
      <c r="K1217" s="15" t="s">
        <v>390</v>
      </c>
      <c r="M1217" s="2">
        <v>515</v>
      </c>
    </row>
    <row r="1218" spans="1:13" s="15" customFormat="1" ht="12.75">
      <c r="A1218" s="12"/>
      <c r="B1218" s="167">
        <v>1500</v>
      </c>
      <c r="C1218" s="12" t="s">
        <v>427</v>
      </c>
      <c r="D1218" s="12" t="s">
        <v>382</v>
      </c>
      <c r="E1218" s="12" t="s">
        <v>428</v>
      </c>
      <c r="F1218" s="112" t="s">
        <v>389</v>
      </c>
      <c r="G1218" s="29" t="s">
        <v>267</v>
      </c>
      <c r="H1218" s="6">
        <f t="shared" si="92"/>
        <v>-25200</v>
      </c>
      <c r="I1218" s="74">
        <f t="shared" si="93"/>
        <v>2.912621359223301</v>
      </c>
      <c r="K1218" s="15" t="s">
        <v>390</v>
      </c>
      <c r="M1218" s="2">
        <v>515</v>
      </c>
    </row>
    <row r="1219" spans="1:13" s="15" customFormat="1" ht="12.75">
      <c r="A1219" s="12"/>
      <c r="B1219" s="167">
        <v>1500</v>
      </c>
      <c r="C1219" s="12" t="s">
        <v>427</v>
      </c>
      <c r="D1219" s="12" t="s">
        <v>382</v>
      </c>
      <c r="E1219" s="12" t="s">
        <v>428</v>
      </c>
      <c r="F1219" s="112" t="s">
        <v>389</v>
      </c>
      <c r="G1219" s="29" t="s">
        <v>282</v>
      </c>
      <c r="H1219" s="6">
        <f t="shared" si="92"/>
        <v>-26700</v>
      </c>
      <c r="I1219" s="74">
        <f t="shared" si="93"/>
        <v>2.912621359223301</v>
      </c>
      <c r="K1219" s="15" t="s">
        <v>390</v>
      </c>
      <c r="M1219" s="2">
        <v>515</v>
      </c>
    </row>
    <row r="1220" spans="1:13" s="15" customFormat="1" ht="12.75">
      <c r="A1220" s="12"/>
      <c r="B1220" s="167">
        <v>1500</v>
      </c>
      <c r="C1220" s="12" t="s">
        <v>427</v>
      </c>
      <c r="D1220" s="12" t="s">
        <v>382</v>
      </c>
      <c r="E1220" s="12" t="s">
        <v>428</v>
      </c>
      <c r="F1220" s="112" t="s">
        <v>389</v>
      </c>
      <c r="G1220" s="29" t="s">
        <v>283</v>
      </c>
      <c r="H1220" s="6">
        <f t="shared" si="92"/>
        <v>-28200</v>
      </c>
      <c r="I1220" s="74">
        <f t="shared" si="93"/>
        <v>2.912621359223301</v>
      </c>
      <c r="K1220" s="15" t="s">
        <v>390</v>
      </c>
      <c r="M1220" s="2">
        <v>515</v>
      </c>
    </row>
    <row r="1221" spans="1:13" s="15" customFormat="1" ht="12.75">
      <c r="A1221" s="12"/>
      <c r="B1221" s="167">
        <v>1800</v>
      </c>
      <c r="C1221" s="12" t="s">
        <v>427</v>
      </c>
      <c r="D1221" s="12" t="s">
        <v>382</v>
      </c>
      <c r="E1221" s="12" t="s">
        <v>428</v>
      </c>
      <c r="F1221" s="112" t="s">
        <v>389</v>
      </c>
      <c r="G1221" s="29" t="s">
        <v>284</v>
      </c>
      <c r="H1221" s="6">
        <f t="shared" si="92"/>
        <v>-30000</v>
      </c>
      <c r="I1221" s="74">
        <f t="shared" si="93"/>
        <v>3.495145631067961</v>
      </c>
      <c r="K1221" s="15" t="s">
        <v>390</v>
      </c>
      <c r="M1221" s="2">
        <v>515</v>
      </c>
    </row>
    <row r="1222" spans="1:13" s="15" customFormat="1" ht="12.75">
      <c r="A1222" s="12"/>
      <c r="B1222" s="167">
        <v>2400</v>
      </c>
      <c r="C1222" s="12" t="s">
        <v>427</v>
      </c>
      <c r="D1222" s="12" t="s">
        <v>382</v>
      </c>
      <c r="E1222" s="12" t="s">
        <v>428</v>
      </c>
      <c r="F1222" s="112" t="s">
        <v>389</v>
      </c>
      <c r="G1222" s="29" t="s">
        <v>285</v>
      </c>
      <c r="H1222" s="6">
        <f t="shared" si="92"/>
        <v>-32400</v>
      </c>
      <c r="I1222" s="74">
        <f t="shared" si="93"/>
        <v>4.660194174757281</v>
      </c>
      <c r="K1222" s="15" t="s">
        <v>390</v>
      </c>
      <c r="M1222" s="2">
        <v>515</v>
      </c>
    </row>
    <row r="1223" spans="1:13" s="15" customFormat="1" ht="12.75">
      <c r="A1223" s="12"/>
      <c r="B1223" s="167">
        <v>900</v>
      </c>
      <c r="C1223" s="12" t="s">
        <v>427</v>
      </c>
      <c r="D1223" s="12" t="s">
        <v>382</v>
      </c>
      <c r="E1223" s="12" t="s">
        <v>428</v>
      </c>
      <c r="F1223" s="112" t="s">
        <v>389</v>
      </c>
      <c r="G1223" s="29" t="s">
        <v>310</v>
      </c>
      <c r="H1223" s="6">
        <f t="shared" si="92"/>
        <v>-33300</v>
      </c>
      <c r="I1223" s="74">
        <f t="shared" si="93"/>
        <v>1.7475728155339805</v>
      </c>
      <c r="K1223" s="15" t="s">
        <v>390</v>
      </c>
      <c r="M1223" s="2">
        <v>515</v>
      </c>
    </row>
    <row r="1224" spans="1:13" s="15" customFormat="1" ht="12.75">
      <c r="A1224" s="1"/>
      <c r="B1224" s="167">
        <v>1500</v>
      </c>
      <c r="C1224" s="12" t="s">
        <v>427</v>
      </c>
      <c r="D1224" s="12" t="s">
        <v>382</v>
      </c>
      <c r="E1224" s="12" t="s">
        <v>428</v>
      </c>
      <c r="F1224" s="112" t="s">
        <v>402</v>
      </c>
      <c r="G1224" s="29" t="s">
        <v>352</v>
      </c>
      <c r="H1224" s="6">
        <f t="shared" si="92"/>
        <v>-34800</v>
      </c>
      <c r="I1224" s="74">
        <f t="shared" si="93"/>
        <v>2.912621359223301</v>
      </c>
      <c r="J1224"/>
      <c r="K1224" t="s">
        <v>384</v>
      </c>
      <c r="L1224"/>
      <c r="M1224" s="2">
        <v>515</v>
      </c>
    </row>
    <row r="1225" spans="1:13" s="15" customFormat="1" ht="12.75">
      <c r="A1225" s="12"/>
      <c r="B1225" s="167">
        <v>1500</v>
      </c>
      <c r="C1225" s="12" t="s">
        <v>427</v>
      </c>
      <c r="D1225" s="12" t="s">
        <v>382</v>
      </c>
      <c r="E1225" s="12" t="s">
        <v>428</v>
      </c>
      <c r="F1225" s="112" t="s">
        <v>402</v>
      </c>
      <c r="G1225" s="29" t="s">
        <v>34</v>
      </c>
      <c r="H1225" s="6">
        <f t="shared" si="92"/>
        <v>-36300</v>
      </c>
      <c r="I1225" s="74">
        <f t="shared" si="93"/>
        <v>2.912621359223301</v>
      </c>
      <c r="K1225" t="s">
        <v>384</v>
      </c>
      <c r="M1225" s="2">
        <v>515</v>
      </c>
    </row>
    <row r="1226" spans="1:13" s="15" customFormat="1" ht="12.75">
      <c r="A1226" s="12"/>
      <c r="B1226" s="167">
        <v>1800</v>
      </c>
      <c r="C1226" s="12" t="s">
        <v>427</v>
      </c>
      <c r="D1226" s="12" t="s">
        <v>382</v>
      </c>
      <c r="E1226" s="12" t="s">
        <v>428</v>
      </c>
      <c r="F1226" s="112" t="s">
        <v>402</v>
      </c>
      <c r="G1226" s="29" t="s">
        <v>48</v>
      </c>
      <c r="H1226" s="6">
        <f t="shared" si="92"/>
        <v>-38100</v>
      </c>
      <c r="I1226" s="74">
        <f t="shared" si="93"/>
        <v>3.495145631067961</v>
      </c>
      <c r="J1226" s="36"/>
      <c r="K1226" t="s">
        <v>384</v>
      </c>
      <c r="L1226" s="36"/>
      <c r="M1226" s="2">
        <v>515</v>
      </c>
    </row>
    <row r="1227" spans="1:13" s="15" customFormat="1" ht="12.75">
      <c r="A1227" s="12"/>
      <c r="B1227" s="167">
        <v>1500</v>
      </c>
      <c r="C1227" s="12" t="s">
        <v>427</v>
      </c>
      <c r="D1227" s="12" t="s">
        <v>382</v>
      </c>
      <c r="E1227" s="12" t="s">
        <v>428</v>
      </c>
      <c r="F1227" s="112" t="s">
        <v>402</v>
      </c>
      <c r="G1227" s="29" t="s">
        <v>43</v>
      </c>
      <c r="H1227" s="6">
        <f t="shared" si="92"/>
        <v>-39600</v>
      </c>
      <c r="I1227" s="74">
        <f t="shared" si="93"/>
        <v>2.912621359223301</v>
      </c>
      <c r="K1227" t="s">
        <v>384</v>
      </c>
      <c r="M1227" s="2">
        <v>515</v>
      </c>
    </row>
    <row r="1228" spans="1:13" s="15" customFormat="1" ht="12.75">
      <c r="A1228" s="12"/>
      <c r="B1228" s="167">
        <v>1500</v>
      </c>
      <c r="C1228" s="12" t="s">
        <v>427</v>
      </c>
      <c r="D1228" s="12" t="s">
        <v>382</v>
      </c>
      <c r="E1228" s="12" t="s">
        <v>428</v>
      </c>
      <c r="F1228" s="112" t="s">
        <v>402</v>
      </c>
      <c r="G1228" s="29" t="s">
        <v>44</v>
      </c>
      <c r="H1228" s="6">
        <f t="shared" si="92"/>
        <v>-41100</v>
      </c>
      <c r="I1228" s="74">
        <f t="shared" si="93"/>
        <v>2.912621359223301</v>
      </c>
      <c r="K1228" t="s">
        <v>384</v>
      </c>
      <c r="M1228" s="2">
        <v>515</v>
      </c>
    </row>
    <row r="1229" spans="1:13" s="15" customFormat="1" ht="12.75">
      <c r="A1229" s="12"/>
      <c r="B1229" s="253">
        <v>1500</v>
      </c>
      <c r="C1229" s="89" t="s">
        <v>427</v>
      </c>
      <c r="D1229" s="89" t="s">
        <v>382</v>
      </c>
      <c r="E1229" s="89" t="s">
        <v>428</v>
      </c>
      <c r="F1229" s="122" t="s">
        <v>402</v>
      </c>
      <c r="G1229" s="90" t="s">
        <v>54</v>
      </c>
      <c r="H1229" s="6">
        <f t="shared" si="92"/>
        <v>-42600</v>
      </c>
      <c r="I1229" s="74">
        <f t="shared" si="93"/>
        <v>2.912621359223301</v>
      </c>
      <c r="K1229" t="s">
        <v>384</v>
      </c>
      <c r="M1229" s="2">
        <v>515</v>
      </c>
    </row>
    <row r="1230" spans="1:13" s="15" customFormat="1" ht="12.75">
      <c r="A1230" s="12"/>
      <c r="B1230" s="167">
        <v>1500</v>
      </c>
      <c r="C1230" s="12" t="s">
        <v>427</v>
      </c>
      <c r="D1230" s="12" t="s">
        <v>382</v>
      </c>
      <c r="E1230" s="12" t="s">
        <v>428</v>
      </c>
      <c r="F1230" s="112" t="s">
        <v>402</v>
      </c>
      <c r="G1230" s="29" t="s">
        <v>54</v>
      </c>
      <c r="H1230" s="6">
        <f t="shared" si="92"/>
        <v>-44100</v>
      </c>
      <c r="I1230" s="74">
        <f>+B1230/M1230</f>
        <v>2.912621359223301</v>
      </c>
      <c r="K1230" t="s">
        <v>384</v>
      </c>
      <c r="M1230" s="2">
        <v>515</v>
      </c>
    </row>
    <row r="1231" spans="1:13" s="15" customFormat="1" ht="12.75">
      <c r="A1231" s="12"/>
      <c r="B1231" s="167">
        <v>1000</v>
      </c>
      <c r="C1231" s="12" t="s">
        <v>427</v>
      </c>
      <c r="D1231" s="12" t="s">
        <v>382</v>
      </c>
      <c r="E1231" s="12" t="s">
        <v>428</v>
      </c>
      <c r="F1231" s="112" t="s">
        <v>402</v>
      </c>
      <c r="G1231" s="29" t="s">
        <v>95</v>
      </c>
      <c r="H1231" s="6">
        <f aca="true" t="shared" si="94" ref="H1231:H1292">H1230-B1231</f>
        <v>-45100</v>
      </c>
      <c r="I1231" s="74">
        <f t="shared" si="93"/>
        <v>1.941747572815534</v>
      </c>
      <c r="K1231" t="s">
        <v>384</v>
      </c>
      <c r="M1231" s="2">
        <v>515</v>
      </c>
    </row>
    <row r="1232" spans="1:13" s="15" customFormat="1" ht="12.75">
      <c r="A1232" s="12"/>
      <c r="B1232" s="167">
        <v>1200</v>
      </c>
      <c r="C1232" s="12" t="s">
        <v>427</v>
      </c>
      <c r="D1232" s="12" t="s">
        <v>382</v>
      </c>
      <c r="E1232" s="12" t="s">
        <v>428</v>
      </c>
      <c r="F1232" s="112" t="s">
        <v>402</v>
      </c>
      <c r="G1232" s="29" t="s">
        <v>96</v>
      </c>
      <c r="H1232" s="6">
        <f t="shared" si="94"/>
        <v>-46300</v>
      </c>
      <c r="I1232" s="74">
        <f t="shared" si="93"/>
        <v>2.3300970873786406</v>
      </c>
      <c r="K1232" t="s">
        <v>384</v>
      </c>
      <c r="M1232" s="2">
        <v>515</v>
      </c>
    </row>
    <row r="1233" spans="1:13" s="15" customFormat="1" ht="12.75">
      <c r="A1233" s="12"/>
      <c r="B1233" s="167">
        <v>1000</v>
      </c>
      <c r="C1233" s="12" t="s">
        <v>427</v>
      </c>
      <c r="D1233" s="12" t="s">
        <v>382</v>
      </c>
      <c r="E1233" s="12" t="s">
        <v>428</v>
      </c>
      <c r="F1233" s="112" t="s">
        <v>402</v>
      </c>
      <c r="G1233" s="29" t="s">
        <v>172</v>
      </c>
      <c r="H1233" s="6">
        <f t="shared" si="94"/>
        <v>-47300</v>
      </c>
      <c r="I1233" s="74">
        <f t="shared" si="93"/>
        <v>1.941747572815534</v>
      </c>
      <c r="K1233" t="s">
        <v>384</v>
      </c>
      <c r="M1233" s="2">
        <v>515</v>
      </c>
    </row>
    <row r="1234" spans="1:13" s="15" customFormat="1" ht="12.75">
      <c r="A1234" s="12"/>
      <c r="B1234" s="167">
        <v>1500</v>
      </c>
      <c r="C1234" s="12" t="s">
        <v>427</v>
      </c>
      <c r="D1234" s="12" t="s">
        <v>382</v>
      </c>
      <c r="E1234" s="12" t="s">
        <v>428</v>
      </c>
      <c r="F1234" s="112" t="s">
        <v>402</v>
      </c>
      <c r="G1234" s="29" t="s">
        <v>185</v>
      </c>
      <c r="H1234" s="6">
        <f t="shared" si="94"/>
        <v>-48800</v>
      </c>
      <c r="I1234" s="74">
        <f t="shared" si="93"/>
        <v>2.912621359223301</v>
      </c>
      <c r="K1234" t="s">
        <v>384</v>
      </c>
      <c r="M1234" s="2">
        <v>515</v>
      </c>
    </row>
    <row r="1235" spans="1:13" s="15" customFormat="1" ht="12.75">
      <c r="A1235" s="12"/>
      <c r="B1235" s="167">
        <v>2400</v>
      </c>
      <c r="C1235" s="12" t="s">
        <v>427</v>
      </c>
      <c r="D1235" s="12" t="s">
        <v>382</v>
      </c>
      <c r="E1235" s="12" t="s">
        <v>428</v>
      </c>
      <c r="F1235" s="112" t="s">
        <v>402</v>
      </c>
      <c r="G1235" s="29" t="s">
        <v>193</v>
      </c>
      <c r="H1235" s="6">
        <f t="shared" si="94"/>
        <v>-51200</v>
      </c>
      <c r="I1235" s="74">
        <f t="shared" si="93"/>
        <v>4.660194174757281</v>
      </c>
      <c r="K1235" t="s">
        <v>384</v>
      </c>
      <c r="M1235" s="2">
        <v>515</v>
      </c>
    </row>
    <row r="1236" spans="1:13" s="15" customFormat="1" ht="12.75">
      <c r="A1236" s="12"/>
      <c r="B1236" s="167">
        <v>1500</v>
      </c>
      <c r="C1236" s="12" t="s">
        <v>427</v>
      </c>
      <c r="D1236" s="12" t="s">
        <v>382</v>
      </c>
      <c r="E1236" s="12" t="s">
        <v>428</v>
      </c>
      <c r="F1236" s="112" t="s">
        <v>402</v>
      </c>
      <c r="G1236" s="29" t="s">
        <v>210</v>
      </c>
      <c r="H1236" s="6">
        <f t="shared" si="94"/>
        <v>-52700</v>
      </c>
      <c r="I1236" s="74">
        <f t="shared" si="93"/>
        <v>2.912621359223301</v>
      </c>
      <c r="K1236" t="s">
        <v>384</v>
      </c>
      <c r="M1236" s="2">
        <v>515</v>
      </c>
    </row>
    <row r="1237" spans="1:13" s="15" customFormat="1" ht="12.75">
      <c r="A1237" s="12"/>
      <c r="B1237" s="167">
        <v>1750</v>
      </c>
      <c r="C1237" s="12" t="s">
        <v>427</v>
      </c>
      <c r="D1237" s="12" t="s">
        <v>382</v>
      </c>
      <c r="E1237" s="12" t="s">
        <v>428</v>
      </c>
      <c r="F1237" s="112" t="s">
        <v>402</v>
      </c>
      <c r="G1237" s="29" t="s">
        <v>188</v>
      </c>
      <c r="H1237" s="6">
        <f t="shared" si="94"/>
        <v>-54450</v>
      </c>
      <c r="I1237" s="74">
        <f t="shared" si="93"/>
        <v>3.3980582524271843</v>
      </c>
      <c r="K1237" t="s">
        <v>384</v>
      </c>
      <c r="M1237" s="2">
        <v>515</v>
      </c>
    </row>
    <row r="1238" spans="1:13" s="15" customFormat="1" ht="12.75">
      <c r="A1238" s="12"/>
      <c r="B1238" s="196">
        <v>1500</v>
      </c>
      <c r="C1238" s="1" t="s">
        <v>427</v>
      </c>
      <c r="D1238" s="1" t="s">
        <v>382</v>
      </c>
      <c r="E1238" s="1" t="s">
        <v>428</v>
      </c>
      <c r="F1238" s="78" t="s">
        <v>402</v>
      </c>
      <c r="G1238" s="27" t="s">
        <v>211</v>
      </c>
      <c r="H1238" s="6">
        <f t="shared" si="94"/>
        <v>-55950</v>
      </c>
      <c r="I1238" s="74">
        <f t="shared" si="93"/>
        <v>2.912621359223301</v>
      </c>
      <c r="K1238" t="s">
        <v>384</v>
      </c>
      <c r="M1238" s="2">
        <v>515</v>
      </c>
    </row>
    <row r="1239" spans="1:13" s="15" customFormat="1" ht="12.75">
      <c r="A1239" s="12"/>
      <c r="B1239" s="196">
        <v>1500</v>
      </c>
      <c r="C1239" s="1" t="s">
        <v>427</v>
      </c>
      <c r="D1239" s="1" t="s">
        <v>382</v>
      </c>
      <c r="E1239" s="1" t="s">
        <v>428</v>
      </c>
      <c r="F1239" s="78" t="s">
        <v>402</v>
      </c>
      <c r="G1239" s="27" t="s">
        <v>211</v>
      </c>
      <c r="H1239" s="6">
        <f t="shared" si="94"/>
        <v>-57450</v>
      </c>
      <c r="I1239" s="74">
        <f t="shared" si="93"/>
        <v>2.912621359223301</v>
      </c>
      <c r="K1239" t="s">
        <v>384</v>
      </c>
      <c r="M1239" s="2">
        <v>515</v>
      </c>
    </row>
    <row r="1240" spans="1:13" s="15" customFormat="1" ht="12.75">
      <c r="A1240" s="12"/>
      <c r="B1240" s="196">
        <v>1000</v>
      </c>
      <c r="C1240" s="1" t="s">
        <v>427</v>
      </c>
      <c r="D1240" s="1" t="s">
        <v>382</v>
      </c>
      <c r="E1240" s="1" t="s">
        <v>428</v>
      </c>
      <c r="F1240" s="78" t="s">
        <v>402</v>
      </c>
      <c r="G1240" s="27" t="s">
        <v>191</v>
      </c>
      <c r="H1240" s="6">
        <f t="shared" si="94"/>
        <v>-58450</v>
      </c>
      <c r="I1240" s="74">
        <f t="shared" si="93"/>
        <v>1.941747572815534</v>
      </c>
      <c r="K1240" t="s">
        <v>384</v>
      </c>
      <c r="M1240" s="2">
        <v>515</v>
      </c>
    </row>
    <row r="1241" spans="1:13" s="15" customFormat="1" ht="12.75">
      <c r="A1241" s="12"/>
      <c r="B1241" s="196">
        <v>1000</v>
      </c>
      <c r="C1241" s="1" t="s">
        <v>427</v>
      </c>
      <c r="D1241" s="1" t="s">
        <v>382</v>
      </c>
      <c r="E1241" s="1" t="s">
        <v>428</v>
      </c>
      <c r="F1241" s="78" t="s">
        <v>402</v>
      </c>
      <c r="G1241" s="27" t="s">
        <v>189</v>
      </c>
      <c r="H1241" s="6">
        <f t="shared" si="94"/>
        <v>-59450</v>
      </c>
      <c r="I1241" s="74">
        <f t="shared" si="93"/>
        <v>1.941747572815534</v>
      </c>
      <c r="K1241" t="s">
        <v>384</v>
      </c>
      <c r="M1241" s="2">
        <v>515</v>
      </c>
    </row>
    <row r="1242" spans="1:13" s="15" customFormat="1" ht="12.75">
      <c r="A1242" s="12"/>
      <c r="B1242" s="196">
        <v>1200</v>
      </c>
      <c r="C1242" s="1" t="s">
        <v>427</v>
      </c>
      <c r="D1242" s="1" t="s">
        <v>382</v>
      </c>
      <c r="E1242" s="1" t="s">
        <v>428</v>
      </c>
      <c r="F1242" s="78" t="s">
        <v>402</v>
      </c>
      <c r="G1242" s="27" t="s">
        <v>233</v>
      </c>
      <c r="H1242" s="6">
        <f t="shared" si="94"/>
        <v>-60650</v>
      </c>
      <c r="I1242" s="74">
        <f>+B1242/M1242</f>
        <v>2.3300970873786406</v>
      </c>
      <c r="K1242" t="s">
        <v>384</v>
      </c>
      <c r="M1242" s="2">
        <v>515</v>
      </c>
    </row>
    <row r="1243" spans="1:13" s="15" customFormat="1" ht="12.75">
      <c r="A1243" s="12"/>
      <c r="B1243" s="196">
        <v>600</v>
      </c>
      <c r="C1243" s="1" t="s">
        <v>427</v>
      </c>
      <c r="D1243" s="1" t="s">
        <v>382</v>
      </c>
      <c r="E1243" s="1" t="s">
        <v>428</v>
      </c>
      <c r="F1243" s="78" t="s">
        <v>402</v>
      </c>
      <c r="G1243" s="27" t="s">
        <v>234</v>
      </c>
      <c r="H1243" s="6">
        <f t="shared" si="94"/>
        <v>-61250</v>
      </c>
      <c r="I1243" s="74">
        <f t="shared" si="93"/>
        <v>1.1650485436893203</v>
      </c>
      <c r="K1243" t="s">
        <v>384</v>
      </c>
      <c r="M1243" s="2">
        <v>515</v>
      </c>
    </row>
    <row r="1244" spans="1:13" s="15" customFormat="1" ht="12.75">
      <c r="A1244" s="12"/>
      <c r="B1244" s="196">
        <v>1500</v>
      </c>
      <c r="C1244" s="1" t="s">
        <v>427</v>
      </c>
      <c r="D1244" s="1" t="s">
        <v>382</v>
      </c>
      <c r="E1244" s="1" t="s">
        <v>428</v>
      </c>
      <c r="F1244" s="78" t="s">
        <v>402</v>
      </c>
      <c r="G1244" s="27" t="s">
        <v>266</v>
      </c>
      <c r="H1244" s="6">
        <f t="shared" si="94"/>
        <v>-62750</v>
      </c>
      <c r="I1244" s="74">
        <f t="shared" si="93"/>
        <v>2.912621359223301</v>
      </c>
      <c r="K1244" t="s">
        <v>384</v>
      </c>
      <c r="M1244" s="2">
        <v>515</v>
      </c>
    </row>
    <row r="1245" spans="1:13" s="15" customFormat="1" ht="12.75">
      <c r="A1245" s="1"/>
      <c r="B1245" s="196">
        <v>1500</v>
      </c>
      <c r="C1245" s="1" t="s">
        <v>427</v>
      </c>
      <c r="D1245" s="1" t="s">
        <v>382</v>
      </c>
      <c r="E1245" s="1" t="s">
        <v>428</v>
      </c>
      <c r="F1245" s="78" t="s">
        <v>402</v>
      </c>
      <c r="G1245" s="27" t="s">
        <v>267</v>
      </c>
      <c r="H1245" s="6">
        <f t="shared" si="94"/>
        <v>-64250</v>
      </c>
      <c r="I1245" s="74">
        <f t="shared" si="93"/>
        <v>2.912621359223301</v>
      </c>
      <c r="J1245"/>
      <c r="K1245" t="s">
        <v>384</v>
      </c>
      <c r="L1245"/>
      <c r="M1245" s="2">
        <v>515</v>
      </c>
    </row>
    <row r="1246" spans="1:13" s="15" customFormat="1" ht="12.75">
      <c r="A1246" s="1"/>
      <c r="B1246" s="196">
        <v>1500</v>
      </c>
      <c r="C1246" s="1" t="s">
        <v>427</v>
      </c>
      <c r="D1246" s="1" t="s">
        <v>382</v>
      </c>
      <c r="E1246" s="1" t="s">
        <v>428</v>
      </c>
      <c r="F1246" s="78" t="s">
        <v>402</v>
      </c>
      <c r="G1246" s="27" t="s">
        <v>282</v>
      </c>
      <c r="H1246" s="6">
        <f t="shared" si="94"/>
        <v>-65750</v>
      </c>
      <c r="I1246" s="74">
        <f t="shared" si="93"/>
        <v>2.912621359223301</v>
      </c>
      <c r="J1246"/>
      <c r="K1246" t="s">
        <v>384</v>
      </c>
      <c r="L1246"/>
      <c r="M1246" s="2">
        <v>515</v>
      </c>
    </row>
    <row r="1247" spans="1:13" s="15" customFormat="1" ht="12.75">
      <c r="A1247" s="1"/>
      <c r="B1247" s="196">
        <v>1500</v>
      </c>
      <c r="C1247" s="1" t="s">
        <v>427</v>
      </c>
      <c r="D1247" s="1" t="s">
        <v>382</v>
      </c>
      <c r="E1247" s="1" t="s">
        <v>428</v>
      </c>
      <c r="F1247" s="78" t="s">
        <v>402</v>
      </c>
      <c r="G1247" s="27" t="s">
        <v>283</v>
      </c>
      <c r="H1247" s="6">
        <f t="shared" si="94"/>
        <v>-67250</v>
      </c>
      <c r="I1247" s="74">
        <f t="shared" si="93"/>
        <v>2.912621359223301</v>
      </c>
      <c r="J1247"/>
      <c r="K1247" t="s">
        <v>384</v>
      </c>
      <c r="L1247"/>
      <c r="M1247" s="2">
        <v>515</v>
      </c>
    </row>
    <row r="1248" spans="1:13" s="15" customFormat="1" ht="12.75">
      <c r="A1248" s="1"/>
      <c r="B1248" s="196">
        <v>1500</v>
      </c>
      <c r="C1248" s="91" t="s">
        <v>427</v>
      </c>
      <c r="D1248" s="91" t="s">
        <v>382</v>
      </c>
      <c r="E1248" s="91" t="s">
        <v>428</v>
      </c>
      <c r="F1248" s="111" t="s">
        <v>402</v>
      </c>
      <c r="G1248" s="88" t="s">
        <v>284</v>
      </c>
      <c r="H1248" s="6">
        <f t="shared" si="94"/>
        <v>-68750</v>
      </c>
      <c r="I1248" s="74">
        <f t="shared" si="93"/>
        <v>2.912621359223301</v>
      </c>
      <c r="J1248"/>
      <c r="K1248" t="s">
        <v>384</v>
      </c>
      <c r="L1248"/>
      <c r="M1248" s="2">
        <v>515</v>
      </c>
    </row>
    <row r="1249" spans="1:13" s="15" customFormat="1" ht="12.75">
      <c r="A1249" s="1"/>
      <c r="B1249" s="196">
        <v>1900</v>
      </c>
      <c r="C1249" s="1" t="s">
        <v>427</v>
      </c>
      <c r="D1249" s="1" t="s">
        <v>382</v>
      </c>
      <c r="E1249" s="1" t="s">
        <v>428</v>
      </c>
      <c r="F1249" s="78" t="s">
        <v>402</v>
      </c>
      <c r="G1249" s="27" t="s">
        <v>285</v>
      </c>
      <c r="H1249" s="6">
        <f t="shared" si="94"/>
        <v>-70650</v>
      </c>
      <c r="I1249" s="74">
        <f t="shared" si="93"/>
        <v>3.6893203883495147</v>
      </c>
      <c r="J1249"/>
      <c r="K1249" t="s">
        <v>384</v>
      </c>
      <c r="L1249"/>
      <c r="M1249" s="2">
        <v>515</v>
      </c>
    </row>
    <row r="1250" spans="1:13" s="15" customFormat="1" ht="12.75">
      <c r="A1250" s="1"/>
      <c r="B1250" s="167">
        <v>1800</v>
      </c>
      <c r="C1250" s="1" t="s">
        <v>427</v>
      </c>
      <c r="D1250" s="12" t="s">
        <v>382</v>
      </c>
      <c r="E1250" s="1" t="s">
        <v>428</v>
      </c>
      <c r="F1250" s="78" t="s">
        <v>796</v>
      </c>
      <c r="G1250" s="30" t="s">
        <v>34</v>
      </c>
      <c r="H1250" s="6">
        <f t="shared" si="94"/>
        <v>-72450</v>
      </c>
      <c r="I1250" s="74">
        <f t="shared" si="93"/>
        <v>3.495145631067961</v>
      </c>
      <c r="J1250"/>
      <c r="K1250" t="s">
        <v>386</v>
      </c>
      <c r="L1250"/>
      <c r="M1250" s="2">
        <v>515</v>
      </c>
    </row>
    <row r="1251" spans="1:13" s="15" customFormat="1" ht="12.75">
      <c r="A1251" s="1"/>
      <c r="B1251" s="167">
        <v>800</v>
      </c>
      <c r="C1251" s="12" t="s">
        <v>427</v>
      </c>
      <c r="D1251" s="12" t="s">
        <v>382</v>
      </c>
      <c r="E1251" s="12" t="s">
        <v>428</v>
      </c>
      <c r="F1251" s="78" t="s">
        <v>796</v>
      </c>
      <c r="G1251" s="29" t="s">
        <v>48</v>
      </c>
      <c r="H1251" s="6">
        <f t="shared" si="94"/>
        <v>-73250</v>
      </c>
      <c r="I1251" s="74">
        <f t="shared" si="93"/>
        <v>1.5533980582524272</v>
      </c>
      <c r="J1251"/>
      <c r="K1251" t="s">
        <v>386</v>
      </c>
      <c r="L1251"/>
      <c r="M1251" s="2">
        <v>515</v>
      </c>
    </row>
    <row r="1252" spans="1:13" s="15" customFormat="1" ht="12.75">
      <c r="A1252" s="12"/>
      <c r="B1252" s="167">
        <v>1200</v>
      </c>
      <c r="C1252" s="12" t="s">
        <v>427</v>
      </c>
      <c r="D1252" s="12" t="s">
        <v>382</v>
      </c>
      <c r="E1252" s="12" t="s">
        <v>428</v>
      </c>
      <c r="F1252" s="78" t="s">
        <v>796</v>
      </c>
      <c r="G1252" s="29" t="s">
        <v>43</v>
      </c>
      <c r="H1252" s="6">
        <f t="shared" si="94"/>
        <v>-74450</v>
      </c>
      <c r="I1252" s="74">
        <f t="shared" si="93"/>
        <v>2.3300970873786406</v>
      </c>
      <c r="K1252" t="s">
        <v>386</v>
      </c>
      <c r="M1252" s="2">
        <v>515</v>
      </c>
    </row>
    <row r="1253" spans="1:13" s="15" customFormat="1" ht="12.75">
      <c r="A1253" s="1"/>
      <c r="B1253" s="196">
        <v>1000</v>
      </c>
      <c r="C1253" s="12" t="s">
        <v>427</v>
      </c>
      <c r="D1253" s="12" t="s">
        <v>382</v>
      </c>
      <c r="E1253" s="1" t="s">
        <v>428</v>
      </c>
      <c r="F1253" s="78" t="s">
        <v>796</v>
      </c>
      <c r="G1253" s="27" t="s">
        <v>44</v>
      </c>
      <c r="H1253" s="6">
        <f t="shared" si="94"/>
        <v>-75450</v>
      </c>
      <c r="I1253" s="74">
        <f t="shared" si="93"/>
        <v>1.941747572815534</v>
      </c>
      <c r="J1253"/>
      <c r="K1253" t="s">
        <v>386</v>
      </c>
      <c r="L1253"/>
      <c r="M1253" s="2">
        <v>515</v>
      </c>
    </row>
    <row r="1254" spans="1:13" s="15" customFormat="1" ht="12.75">
      <c r="A1254" s="1"/>
      <c r="B1254" s="251">
        <v>1500</v>
      </c>
      <c r="C1254" s="36" t="s">
        <v>427</v>
      </c>
      <c r="D1254" s="12" t="s">
        <v>382</v>
      </c>
      <c r="E1254" s="36" t="s">
        <v>428</v>
      </c>
      <c r="F1254" s="78" t="s">
        <v>796</v>
      </c>
      <c r="G1254" s="27" t="s">
        <v>54</v>
      </c>
      <c r="H1254" s="6">
        <f t="shared" si="94"/>
        <v>-76950</v>
      </c>
      <c r="I1254" s="74">
        <f>+B1254/M1254</f>
        <v>2.912621359223301</v>
      </c>
      <c r="J1254" s="35"/>
      <c r="K1254" t="s">
        <v>386</v>
      </c>
      <c r="L1254" s="35"/>
      <c r="M1254" s="2">
        <v>515</v>
      </c>
    </row>
    <row r="1255" spans="1:13" s="15" customFormat="1" ht="12.75">
      <c r="A1255" s="1"/>
      <c r="B1255" s="196">
        <v>2000</v>
      </c>
      <c r="C1255" s="1" t="s">
        <v>427</v>
      </c>
      <c r="D1255" s="12" t="s">
        <v>382</v>
      </c>
      <c r="E1255" s="1" t="s">
        <v>428</v>
      </c>
      <c r="F1255" s="78" t="s">
        <v>796</v>
      </c>
      <c r="G1255" s="27" t="s">
        <v>93</v>
      </c>
      <c r="H1255" s="6">
        <f t="shared" si="94"/>
        <v>-78950</v>
      </c>
      <c r="I1255" s="74">
        <f t="shared" si="93"/>
        <v>3.883495145631068</v>
      </c>
      <c r="J1255"/>
      <c r="K1255" t="s">
        <v>386</v>
      </c>
      <c r="L1255"/>
      <c r="M1255" s="2">
        <v>515</v>
      </c>
    </row>
    <row r="1256" spans="1:13" s="15" customFormat="1" ht="12.75">
      <c r="A1256" s="1"/>
      <c r="B1256" s="196">
        <v>1600</v>
      </c>
      <c r="C1256" s="1" t="s">
        <v>427</v>
      </c>
      <c r="D1256" s="12" t="s">
        <v>382</v>
      </c>
      <c r="E1256" s="1" t="s">
        <v>428</v>
      </c>
      <c r="F1256" s="78" t="s">
        <v>796</v>
      </c>
      <c r="G1256" s="27" t="s">
        <v>94</v>
      </c>
      <c r="H1256" s="6">
        <f t="shared" si="94"/>
        <v>-80550</v>
      </c>
      <c r="I1256" s="74">
        <f t="shared" si="93"/>
        <v>3.1067961165048543</v>
      </c>
      <c r="J1256"/>
      <c r="K1256" t="s">
        <v>386</v>
      </c>
      <c r="L1256"/>
      <c r="M1256" s="2">
        <v>515</v>
      </c>
    </row>
    <row r="1257" spans="1:13" s="15" customFormat="1" ht="12.75">
      <c r="A1257" s="1"/>
      <c r="B1257" s="196">
        <v>1800</v>
      </c>
      <c r="C1257" s="1" t="s">
        <v>427</v>
      </c>
      <c r="D1257" s="1" t="s">
        <v>382</v>
      </c>
      <c r="E1257" s="1" t="s">
        <v>428</v>
      </c>
      <c r="F1257" s="78" t="s">
        <v>796</v>
      </c>
      <c r="G1257" s="27" t="s">
        <v>95</v>
      </c>
      <c r="H1257" s="6">
        <f t="shared" si="94"/>
        <v>-82350</v>
      </c>
      <c r="I1257" s="74">
        <f t="shared" si="93"/>
        <v>3.495145631067961</v>
      </c>
      <c r="J1257"/>
      <c r="K1257" t="s">
        <v>386</v>
      </c>
      <c r="L1257"/>
      <c r="M1257" s="2">
        <v>515</v>
      </c>
    </row>
    <row r="1258" spans="1:13" s="15" customFormat="1" ht="12.75">
      <c r="A1258" s="1"/>
      <c r="B1258" s="196">
        <v>1700</v>
      </c>
      <c r="C1258" s="1" t="s">
        <v>427</v>
      </c>
      <c r="D1258" s="1" t="s">
        <v>382</v>
      </c>
      <c r="E1258" s="1" t="s">
        <v>428</v>
      </c>
      <c r="F1258" s="78" t="s">
        <v>796</v>
      </c>
      <c r="G1258" s="27" t="s">
        <v>96</v>
      </c>
      <c r="H1258" s="6">
        <f t="shared" si="94"/>
        <v>-84050</v>
      </c>
      <c r="I1258" s="74">
        <f t="shared" si="93"/>
        <v>3.3009708737864076</v>
      </c>
      <c r="J1258"/>
      <c r="K1258" t="s">
        <v>386</v>
      </c>
      <c r="L1258"/>
      <c r="M1258" s="2">
        <v>515</v>
      </c>
    </row>
    <row r="1259" spans="1:13" s="15" customFormat="1" ht="12.75">
      <c r="A1259" s="1"/>
      <c r="B1259" s="196">
        <v>900</v>
      </c>
      <c r="C1259" s="1" t="s">
        <v>427</v>
      </c>
      <c r="D1259" s="1" t="s">
        <v>382</v>
      </c>
      <c r="E1259" s="1" t="s">
        <v>428</v>
      </c>
      <c r="F1259" s="78" t="s">
        <v>796</v>
      </c>
      <c r="G1259" s="27" t="s">
        <v>170</v>
      </c>
      <c r="H1259" s="6">
        <f t="shared" si="94"/>
        <v>-84950</v>
      </c>
      <c r="I1259" s="74">
        <f t="shared" si="93"/>
        <v>1.7475728155339805</v>
      </c>
      <c r="J1259"/>
      <c r="K1259" t="s">
        <v>386</v>
      </c>
      <c r="L1259"/>
      <c r="M1259" s="2">
        <v>515</v>
      </c>
    </row>
    <row r="1260" spans="1:13" s="15" customFormat="1" ht="12.75">
      <c r="A1260" s="1"/>
      <c r="B1260" s="196">
        <v>800</v>
      </c>
      <c r="C1260" s="1" t="s">
        <v>427</v>
      </c>
      <c r="D1260" s="1" t="s">
        <v>382</v>
      </c>
      <c r="E1260" s="1" t="s">
        <v>428</v>
      </c>
      <c r="F1260" s="78" t="s">
        <v>796</v>
      </c>
      <c r="G1260" s="27" t="s">
        <v>172</v>
      </c>
      <c r="H1260" s="6">
        <f t="shared" si="94"/>
        <v>-85750</v>
      </c>
      <c r="I1260" s="74">
        <f t="shared" si="93"/>
        <v>1.5533980582524272</v>
      </c>
      <c r="J1260"/>
      <c r="K1260" t="s">
        <v>386</v>
      </c>
      <c r="L1260"/>
      <c r="M1260" s="2">
        <v>515</v>
      </c>
    </row>
    <row r="1261" spans="1:13" s="15" customFormat="1" ht="12.75">
      <c r="A1261" s="1"/>
      <c r="B1261" s="196">
        <v>1000</v>
      </c>
      <c r="C1261" s="1" t="s">
        <v>427</v>
      </c>
      <c r="D1261" s="1" t="s">
        <v>382</v>
      </c>
      <c r="E1261" s="1" t="s">
        <v>428</v>
      </c>
      <c r="F1261" s="78" t="s">
        <v>796</v>
      </c>
      <c r="G1261" s="27" t="s">
        <v>185</v>
      </c>
      <c r="H1261" s="6">
        <f>H1260-B1261</f>
        <v>-86750</v>
      </c>
      <c r="I1261" s="74">
        <f>+B1261/M1261</f>
        <v>1.941747572815534</v>
      </c>
      <c r="J1261"/>
      <c r="K1261" t="s">
        <v>386</v>
      </c>
      <c r="L1261"/>
      <c r="M1261" s="2">
        <v>515</v>
      </c>
    </row>
    <row r="1262" spans="1:13" s="15" customFormat="1" ht="12.75">
      <c r="A1262" s="1"/>
      <c r="B1262" s="196">
        <v>850</v>
      </c>
      <c r="C1262" s="1" t="s">
        <v>427</v>
      </c>
      <c r="D1262" s="1" t="s">
        <v>382</v>
      </c>
      <c r="E1262" s="1" t="s">
        <v>428</v>
      </c>
      <c r="F1262" s="78" t="s">
        <v>796</v>
      </c>
      <c r="G1262" s="27" t="s">
        <v>193</v>
      </c>
      <c r="H1262" s="6">
        <f t="shared" si="94"/>
        <v>-87600</v>
      </c>
      <c r="I1262" s="74">
        <f t="shared" si="93"/>
        <v>1.6504854368932038</v>
      </c>
      <c r="J1262"/>
      <c r="K1262" t="s">
        <v>386</v>
      </c>
      <c r="L1262"/>
      <c r="M1262" s="2">
        <v>515</v>
      </c>
    </row>
    <row r="1263" spans="1:13" s="15" customFormat="1" ht="12.75">
      <c r="A1263" s="1"/>
      <c r="B1263" s="196">
        <v>1800</v>
      </c>
      <c r="C1263" s="1" t="s">
        <v>427</v>
      </c>
      <c r="D1263" s="1" t="s">
        <v>382</v>
      </c>
      <c r="E1263" s="1" t="s">
        <v>428</v>
      </c>
      <c r="F1263" s="78" t="s">
        <v>796</v>
      </c>
      <c r="G1263" s="27" t="s">
        <v>188</v>
      </c>
      <c r="H1263" s="6">
        <f t="shared" si="94"/>
        <v>-89400</v>
      </c>
      <c r="I1263" s="74">
        <f t="shared" si="93"/>
        <v>3.495145631067961</v>
      </c>
      <c r="J1263"/>
      <c r="K1263" t="s">
        <v>386</v>
      </c>
      <c r="L1263"/>
      <c r="M1263" s="2">
        <v>515</v>
      </c>
    </row>
    <row r="1264" spans="1:13" s="15" customFormat="1" ht="12.75">
      <c r="A1264" s="1"/>
      <c r="B1264" s="196">
        <v>2000</v>
      </c>
      <c r="C1264" s="1" t="s">
        <v>427</v>
      </c>
      <c r="D1264" s="1" t="s">
        <v>382</v>
      </c>
      <c r="E1264" s="1" t="s">
        <v>428</v>
      </c>
      <c r="F1264" s="78" t="s">
        <v>796</v>
      </c>
      <c r="G1264" s="27" t="s">
        <v>211</v>
      </c>
      <c r="H1264" s="6">
        <f t="shared" si="94"/>
        <v>-91400</v>
      </c>
      <c r="I1264" s="74">
        <f t="shared" si="93"/>
        <v>3.883495145631068</v>
      </c>
      <c r="J1264"/>
      <c r="K1264" t="s">
        <v>386</v>
      </c>
      <c r="L1264"/>
      <c r="M1264" s="2">
        <v>515</v>
      </c>
    </row>
    <row r="1265" spans="1:13" s="15" customFormat="1" ht="12.75">
      <c r="A1265" s="1"/>
      <c r="B1265" s="196">
        <v>1100</v>
      </c>
      <c r="C1265" s="1" t="s">
        <v>427</v>
      </c>
      <c r="D1265" s="1" t="s">
        <v>382</v>
      </c>
      <c r="E1265" s="1" t="s">
        <v>428</v>
      </c>
      <c r="F1265" s="78" t="s">
        <v>796</v>
      </c>
      <c r="G1265" s="27" t="s">
        <v>191</v>
      </c>
      <c r="H1265" s="6">
        <f t="shared" si="94"/>
        <v>-92500</v>
      </c>
      <c r="I1265" s="74">
        <f t="shared" si="93"/>
        <v>2.1359223300970873</v>
      </c>
      <c r="J1265"/>
      <c r="K1265" t="s">
        <v>386</v>
      </c>
      <c r="L1265"/>
      <c r="M1265" s="2">
        <v>515</v>
      </c>
    </row>
    <row r="1266" spans="1:13" s="15" customFormat="1" ht="12.75">
      <c r="A1266" s="1"/>
      <c r="B1266" s="196">
        <v>1400</v>
      </c>
      <c r="C1266" s="1" t="s">
        <v>427</v>
      </c>
      <c r="D1266" s="1" t="s">
        <v>382</v>
      </c>
      <c r="E1266" s="1" t="s">
        <v>428</v>
      </c>
      <c r="F1266" s="78" t="s">
        <v>796</v>
      </c>
      <c r="G1266" s="27" t="s">
        <v>189</v>
      </c>
      <c r="H1266" s="6">
        <f t="shared" si="94"/>
        <v>-93900</v>
      </c>
      <c r="I1266" s="74">
        <f t="shared" si="93"/>
        <v>2.7184466019417477</v>
      </c>
      <c r="J1266"/>
      <c r="K1266" t="s">
        <v>386</v>
      </c>
      <c r="L1266"/>
      <c r="M1266" s="2">
        <v>515</v>
      </c>
    </row>
    <row r="1267" spans="1:13" s="15" customFormat="1" ht="12.75">
      <c r="A1267" s="1"/>
      <c r="B1267" s="196">
        <v>1200</v>
      </c>
      <c r="C1267" s="1" t="s">
        <v>427</v>
      </c>
      <c r="D1267" s="1" t="s">
        <v>382</v>
      </c>
      <c r="E1267" s="1" t="s">
        <v>428</v>
      </c>
      <c r="F1267" s="78" t="s">
        <v>796</v>
      </c>
      <c r="G1267" s="27" t="s">
        <v>233</v>
      </c>
      <c r="H1267" s="6">
        <f>H1266-B1267</f>
        <v>-95100</v>
      </c>
      <c r="I1267" s="74">
        <f t="shared" si="93"/>
        <v>2.3300970873786406</v>
      </c>
      <c r="J1267"/>
      <c r="K1267" t="s">
        <v>386</v>
      </c>
      <c r="L1267"/>
      <c r="M1267" s="2">
        <v>515</v>
      </c>
    </row>
    <row r="1268" spans="1:13" s="15" customFormat="1" ht="12.75">
      <c r="A1268" s="1"/>
      <c r="B1268" s="196">
        <v>1400</v>
      </c>
      <c r="C1268" s="1" t="s">
        <v>427</v>
      </c>
      <c r="D1268" s="1" t="s">
        <v>382</v>
      </c>
      <c r="E1268" s="1" t="s">
        <v>428</v>
      </c>
      <c r="F1268" s="78" t="s">
        <v>796</v>
      </c>
      <c r="G1268" s="27" t="s">
        <v>234</v>
      </c>
      <c r="H1268" s="6">
        <f t="shared" si="94"/>
        <v>-96500</v>
      </c>
      <c r="I1268" s="74">
        <f t="shared" si="93"/>
        <v>2.7184466019417477</v>
      </c>
      <c r="J1268"/>
      <c r="K1268" t="s">
        <v>386</v>
      </c>
      <c r="L1268"/>
      <c r="M1268" s="2">
        <v>515</v>
      </c>
    </row>
    <row r="1269" spans="1:13" s="15" customFormat="1" ht="12.75">
      <c r="A1269" s="1"/>
      <c r="B1269" s="196">
        <v>1200</v>
      </c>
      <c r="C1269" s="1" t="s">
        <v>427</v>
      </c>
      <c r="D1269" s="1" t="s">
        <v>382</v>
      </c>
      <c r="E1269" s="1" t="s">
        <v>428</v>
      </c>
      <c r="F1269" s="78" t="s">
        <v>796</v>
      </c>
      <c r="G1269" s="27" t="s">
        <v>267</v>
      </c>
      <c r="H1269" s="6">
        <f t="shared" si="94"/>
        <v>-97700</v>
      </c>
      <c r="I1269" s="74">
        <f>+B1269/M1269</f>
        <v>2.3300970873786406</v>
      </c>
      <c r="J1269"/>
      <c r="K1269" t="s">
        <v>386</v>
      </c>
      <c r="L1269"/>
      <c r="M1269" s="2">
        <v>515</v>
      </c>
    </row>
    <row r="1270" spans="1:13" s="15" customFormat="1" ht="12.75">
      <c r="A1270" s="1"/>
      <c r="B1270" s="196">
        <v>1600</v>
      </c>
      <c r="C1270" s="1" t="s">
        <v>427</v>
      </c>
      <c r="D1270" s="1" t="s">
        <v>382</v>
      </c>
      <c r="E1270" s="1" t="s">
        <v>428</v>
      </c>
      <c r="F1270" s="78" t="s">
        <v>796</v>
      </c>
      <c r="G1270" s="27" t="s">
        <v>282</v>
      </c>
      <c r="H1270" s="6">
        <f t="shared" si="94"/>
        <v>-99300</v>
      </c>
      <c r="I1270" s="74">
        <f aca="true" t="shared" si="95" ref="I1270:I1318">+B1270/M1270</f>
        <v>3.1067961165048543</v>
      </c>
      <c r="J1270"/>
      <c r="K1270" t="s">
        <v>386</v>
      </c>
      <c r="L1270"/>
      <c r="M1270" s="2">
        <v>515</v>
      </c>
    </row>
    <row r="1271" spans="1:13" s="15" customFormat="1" ht="12.75">
      <c r="A1271" s="1"/>
      <c r="B1271" s="196">
        <v>800</v>
      </c>
      <c r="C1271" s="1" t="s">
        <v>427</v>
      </c>
      <c r="D1271" s="1" t="s">
        <v>382</v>
      </c>
      <c r="E1271" s="1" t="s">
        <v>428</v>
      </c>
      <c r="F1271" s="78" t="s">
        <v>796</v>
      </c>
      <c r="G1271" s="27" t="s">
        <v>283</v>
      </c>
      <c r="H1271" s="6">
        <f>H1270-B1271</f>
        <v>-100100</v>
      </c>
      <c r="I1271" s="74">
        <f t="shared" si="95"/>
        <v>1.5533980582524272</v>
      </c>
      <c r="J1271"/>
      <c r="K1271" t="s">
        <v>386</v>
      </c>
      <c r="L1271"/>
      <c r="M1271" s="2">
        <v>515</v>
      </c>
    </row>
    <row r="1272" spans="1:13" s="15" customFormat="1" ht="12.75">
      <c r="A1272" s="1"/>
      <c r="B1272" s="196">
        <v>1200</v>
      </c>
      <c r="C1272" s="1" t="s">
        <v>427</v>
      </c>
      <c r="D1272" s="1" t="s">
        <v>382</v>
      </c>
      <c r="E1272" s="1" t="s">
        <v>428</v>
      </c>
      <c r="F1272" s="78" t="s">
        <v>796</v>
      </c>
      <c r="G1272" s="27" t="s">
        <v>284</v>
      </c>
      <c r="H1272" s="6">
        <f t="shared" si="94"/>
        <v>-101300</v>
      </c>
      <c r="I1272" s="74">
        <f t="shared" si="95"/>
        <v>2.3300970873786406</v>
      </c>
      <c r="J1272"/>
      <c r="K1272" t="s">
        <v>386</v>
      </c>
      <c r="L1272"/>
      <c r="M1272" s="2">
        <v>515</v>
      </c>
    </row>
    <row r="1273" spans="1:13" s="15" customFormat="1" ht="12.75">
      <c r="A1273" s="1"/>
      <c r="B1273" s="196">
        <v>1900</v>
      </c>
      <c r="C1273" s="1" t="s">
        <v>427</v>
      </c>
      <c r="D1273" s="1" t="s">
        <v>382</v>
      </c>
      <c r="E1273" s="1" t="s">
        <v>428</v>
      </c>
      <c r="F1273" s="78" t="s">
        <v>796</v>
      </c>
      <c r="G1273" s="27" t="s">
        <v>285</v>
      </c>
      <c r="H1273" s="6">
        <f t="shared" si="94"/>
        <v>-103200</v>
      </c>
      <c r="I1273" s="74">
        <f t="shared" si="95"/>
        <v>3.6893203883495147</v>
      </c>
      <c r="J1273"/>
      <c r="K1273" t="s">
        <v>386</v>
      </c>
      <c r="L1273"/>
      <c r="M1273" s="2">
        <v>515</v>
      </c>
    </row>
    <row r="1274" spans="1:13" s="15" customFormat="1" ht="12.75">
      <c r="A1274" s="1"/>
      <c r="B1274" s="196">
        <v>800</v>
      </c>
      <c r="C1274" s="1" t="s">
        <v>427</v>
      </c>
      <c r="D1274" s="1" t="s">
        <v>382</v>
      </c>
      <c r="E1274" s="1" t="s">
        <v>428</v>
      </c>
      <c r="F1274" s="78" t="s">
        <v>796</v>
      </c>
      <c r="G1274" s="27" t="s">
        <v>310</v>
      </c>
      <c r="H1274" s="6">
        <f t="shared" si="94"/>
        <v>-104000</v>
      </c>
      <c r="I1274" s="74">
        <f t="shared" si="95"/>
        <v>1.5533980582524272</v>
      </c>
      <c r="J1274"/>
      <c r="K1274" t="s">
        <v>386</v>
      </c>
      <c r="L1274"/>
      <c r="M1274" s="2">
        <v>515</v>
      </c>
    </row>
    <row r="1275" spans="1:13" s="15" customFormat="1" ht="12.75">
      <c r="A1275" s="1"/>
      <c r="B1275" s="196">
        <v>1000</v>
      </c>
      <c r="C1275" s="1" t="s">
        <v>427</v>
      </c>
      <c r="D1275" s="12" t="s">
        <v>382</v>
      </c>
      <c r="E1275" s="1" t="s">
        <v>428</v>
      </c>
      <c r="F1275" s="78" t="s">
        <v>430</v>
      </c>
      <c r="G1275" s="27" t="s">
        <v>34</v>
      </c>
      <c r="H1275" s="6">
        <f t="shared" si="94"/>
        <v>-105000</v>
      </c>
      <c r="I1275" s="74">
        <f t="shared" si="95"/>
        <v>1.941747572815534</v>
      </c>
      <c r="J1275"/>
      <c r="K1275" t="s">
        <v>431</v>
      </c>
      <c r="L1275"/>
      <c r="M1275" s="2">
        <v>515</v>
      </c>
    </row>
    <row r="1276" spans="1:13" s="15" customFormat="1" ht="12.75">
      <c r="A1276" s="1"/>
      <c r="B1276" s="167">
        <v>800</v>
      </c>
      <c r="C1276" s="1" t="s">
        <v>427</v>
      </c>
      <c r="D1276" s="12" t="s">
        <v>382</v>
      </c>
      <c r="E1276" s="1" t="s">
        <v>428</v>
      </c>
      <c r="F1276" s="78" t="s">
        <v>430</v>
      </c>
      <c r="G1276" s="30" t="s">
        <v>48</v>
      </c>
      <c r="H1276" s="6">
        <f t="shared" si="94"/>
        <v>-105800</v>
      </c>
      <c r="I1276" s="74">
        <f t="shared" si="95"/>
        <v>1.5533980582524272</v>
      </c>
      <c r="J1276"/>
      <c r="K1276" t="s">
        <v>431</v>
      </c>
      <c r="L1276"/>
      <c r="M1276" s="2">
        <v>515</v>
      </c>
    </row>
    <row r="1277" spans="1:13" s="15" customFormat="1" ht="12.75">
      <c r="A1277" s="1"/>
      <c r="B1277" s="167">
        <v>800</v>
      </c>
      <c r="C1277" s="1" t="s">
        <v>427</v>
      </c>
      <c r="D1277" s="12" t="s">
        <v>382</v>
      </c>
      <c r="E1277" s="1" t="s">
        <v>428</v>
      </c>
      <c r="F1277" s="78" t="s">
        <v>430</v>
      </c>
      <c r="G1277" s="30" t="s">
        <v>43</v>
      </c>
      <c r="H1277" s="6">
        <f t="shared" si="94"/>
        <v>-106600</v>
      </c>
      <c r="I1277" s="74">
        <f t="shared" si="95"/>
        <v>1.5533980582524272</v>
      </c>
      <c r="J1277"/>
      <c r="K1277" t="s">
        <v>431</v>
      </c>
      <c r="L1277"/>
      <c r="M1277" s="2">
        <v>515</v>
      </c>
    </row>
    <row r="1278" spans="1:13" s="15" customFormat="1" ht="12.75">
      <c r="A1278" s="1"/>
      <c r="B1278" s="167">
        <v>1200</v>
      </c>
      <c r="C1278" s="1" t="s">
        <v>427</v>
      </c>
      <c r="D1278" s="12" t="s">
        <v>382</v>
      </c>
      <c r="E1278" s="1" t="s">
        <v>428</v>
      </c>
      <c r="F1278" s="78" t="s">
        <v>430</v>
      </c>
      <c r="G1278" s="30" t="s">
        <v>44</v>
      </c>
      <c r="H1278" s="6">
        <f>H1277-B1278</f>
        <v>-107800</v>
      </c>
      <c r="I1278" s="74">
        <f t="shared" si="95"/>
        <v>2.3300970873786406</v>
      </c>
      <c r="J1278"/>
      <c r="K1278" t="s">
        <v>431</v>
      </c>
      <c r="L1278"/>
      <c r="M1278" s="2">
        <v>515</v>
      </c>
    </row>
    <row r="1279" spans="1:13" s="15" customFormat="1" ht="12.75">
      <c r="A1279" s="1"/>
      <c r="B1279" s="167">
        <v>1000</v>
      </c>
      <c r="C1279" s="1" t="s">
        <v>427</v>
      </c>
      <c r="D1279" s="12" t="s">
        <v>382</v>
      </c>
      <c r="E1279" s="1" t="s">
        <v>428</v>
      </c>
      <c r="F1279" s="78" t="s">
        <v>430</v>
      </c>
      <c r="G1279" s="29" t="s">
        <v>54</v>
      </c>
      <c r="H1279" s="6">
        <f t="shared" si="94"/>
        <v>-108800</v>
      </c>
      <c r="I1279" s="74">
        <f t="shared" si="95"/>
        <v>1.941747572815534</v>
      </c>
      <c r="J1279"/>
      <c r="K1279" t="s">
        <v>431</v>
      </c>
      <c r="L1279"/>
      <c r="M1279" s="2">
        <v>515</v>
      </c>
    </row>
    <row r="1280" spans="1:13" s="15" customFormat="1" ht="12.75">
      <c r="A1280" s="1"/>
      <c r="B1280" s="167">
        <v>600</v>
      </c>
      <c r="C1280" s="1" t="s">
        <v>427</v>
      </c>
      <c r="D1280" s="12" t="s">
        <v>382</v>
      </c>
      <c r="E1280" s="1" t="s">
        <v>428</v>
      </c>
      <c r="F1280" s="78" t="s">
        <v>430</v>
      </c>
      <c r="G1280" s="29" t="s">
        <v>93</v>
      </c>
      <c r="H1280" s="6">
        <f t="shared" si="94"/>
        <v>-109400</v>
      </c>
      <c r="I1280" s="74">
        <f t="shared" si="95"/>
        <v>1.1650485436893203</v>
      </c>
      <c r="J1280"/>
      <c r="K1280" t="s">
        <v>431</v>
      </c>
      <c r="L1280"/>
      <c r="M1280" s="2">
        <v>515</v>
      </c>
    </row>
    <row r="1281" spans="1:13" s="15" customFormat="1" ht="12.75">
      <c r="A1281" s="1"/>
      <c r="B1281" s="167">
        <v>1200</v>
      </c>
      <c r="C1281" s="1" t="s">
        <v>427</v>
      </c>
      <c r="D1281" s="12" t="s">
        <v>382</v>
      </c>
      <c r="E1281" s="1" t="s">
        <v>428</v>
      </c>
      <c r="F1281" s="78" t="s">
        <v>430</v>
      </c>
      <c r="G1281" s="29" t="s">
        <v>95</v>
      </c>
      <c r="H1281" s="6">
        <f t="shared" si="94"/>
        <v>-110600</v>
      </c>
      <c r="I1281" s="74">
        <f t="shared" si="95"/>
        <v>2.3300970873786406</v>
      </c>
      <c r="J1281"/>
      <c r="K1281" t="s">
        <v>431</v>
      </c>
      <c r="L1281"/>
      <c r="M1281" s="2">
        <v>515</v>
      </c>
    </row>
    <row r="1282" spans="1:14" s="15" customFormat="1" ht="12.75">
      <c r="A1282" s="1"/>
      <c r="B1282" s="167">
        <v>1000</v>
      </c>
      <c r="C1282" s="1" t="s">
        <v>427</v>
      </c>
      <c r="D1282" s="12" t="s">
        <v>382</v>
      </c>
      <c r="E1282" s="1" t="s">
        <v>428</v>
      </c>
      <c r="F1282" s="78" t="s">
        <v>430</v>
      </c>
      <c r="G1282" s="29" t="s">
        <v>96</v>
      </c>
      <c r="H1282" s="6">
        <f t="shared" si="94"/>
        <v>-111600</v>
      </c>
      <c r="I1282" s="74">
        <f t="shared" si="95"/>
        <v>1.941747572815534</v>
      </c>
      <c r="J1282"/>
      <c r="K1282" t="s">
        <v>431</v>
      </c>
      <c r="L1282"/>
      <c r="M1282" s="2">
        <v>515</v>
      </c>
      <c r="N1282" s="92">
        <v>500</v>
      </c>
    </row>
    <row r="1283" spans="2:13" ht="12.75">
      <c r="B1283" s="167">
        <v>500</v>
      </c>
      <c r="C1283" s="1" t="s">
        <v>427</v>
      </c>
      <c r="D1283" s="12" t="s">
        <v>382</v>
      </c>
      <c r="E1283" s="1" t="s">
        <v>428</v>
      </c>
      <c r="F1283" s="78" t="s">
        <v>432</v>
      </c>
      <c r="G1283" s="30" t="s">
        <v>34</v>
      </c>
      <c r="H1283" s="6">
        <f t="shared" si="94"/>
        <v>-112100</v>
      </c>
      <c r="I1283" s="74">
        <f t="shared" si="95"/>
        <v>0.970873786407767</v>
      </c>
      <c r="K1283" t="s">
        <v>433</v>
      </c>
      <c r="M1283" s="2">
        <v>515</v>
      </c>
    </row>
    <row r="1284" spans="2:13" ht="12.75">
      <c r="B1284" s="167">
        <v>500</v>
      </c>
      <c r="C1284" s="32" t="s">
        <v>427</v>
      </c>
      <c r="D1284" s="12" t="s">
        <v>382</v>
      </c>
      <c r="E1284" s="32" t="s">
        <v>428</v>
      </c>
      <c r="F1284" s="78" t="s">
        <v>432</v>
      </c>
      <c r="G1284" s="30" t="s">
        <v>48</v>
      </c>
      <c r="H1284" s="6">
        <f t="shared" si="94"/>
        <v>-112600</v>
      </c>
      <c r="I1284" s="74">
        <f t="shared" si="95"/>
        <v>0.970873786407767</v>
      </c>
      <c r="K1284" t="s">
        <v>433</v>
      </c>
      <c r="M1284" s="2">
        <v>515</v>
      </c>
    </row>
    <row r="1285" spans="2:13" ht="12.75">
      <c r="B1285" s="167">
        <v>500</v>
      </c>
      <c r="C1285" s="12" t="s">
        <v>427</v>
      </c>
      <c r="D1285" s="12" t="s">
        <v>382</v>
      </c>
      <c r="E1285" s="33" t="s">
        <v>428</v>
      </c>
      <c r="F1285" s="78" t="s">
        <v>432</v>
      </c>
      <c r="G1285" s="34" t="s">
        <v>43</v>
      </c>
      <c r="H1285" s="6">
        <f t="shared" si="94"/>
        <v>-113100</v>
      </c>
      <c r="I1285" s="74">
        <f t="shared" si="95"/>
        <v>0.970873786407767</v>
      </c>
      <c r="K1285" t="s">
        <v>433</v>
      </c>
      <c r="M1285" s="2">
        <v>515</v>
      </c>
    </row>
    <row r="1286" spans="2:13" ht="12.75">
      <c r="B1286" s="167">
        <v>500</v>
      </c>
      <c r="C1286" s="12" t="s">
        <v>427</v>
      </c>
      <c r="D1286" s="12" t="s">
        <v>382</v>
      </c>
      <c r="E1286" s="12" t="s">
        <v>428</v>
      </c>
      <c r="F1286" s="111" t="s">
        <v>432</v>
      </c>
      <c r="G1286" s="29" t="s">
        <v>44</v>
      </c>
      <c r="H1286" s="6">
        <f t="shared" si="94"/>
        <v>-113600</v>
      </c>
      <c r="I1286" s="74">
        <f>+B1286/M1286</f>
        <v>0.970873786407767</v>
      </c>
      <c r="K1286" t="s">
        <v>433</v>
      </c>
      <c r="M1286" s="2">
        <v>515</v>
      </c>
    </row>
    <row r="1287" spans="1:13" s="15" customFormat="1" ht="12.75">
      <c r="A1287" s="12"/>
      <c r="B1287" s="167">
        <v>500</v>
      </c>
      <c r="C1287" s="12" t="s">
        <v>427</v>
      </c>
      <c r="D1287" s="12" t="s">
        <v>382</v>
      </c>
      <c r="E1287" s="12" t="s">
        <v>428</v>
      </c>
      <c r="F1287" s="112" t="s">
        <v>432</v>
      </c>
      <c r="G1287" s="29" t="s">
        <v>54</v>
      </c>
      <c r="H1287" s="6">
        <f t="shared" si="94"/>
        <v>-114100</v>
      </c>
      <c r="I1287" s="74">
        <f t="shared" si="95"/>
        <v>0.970873786407767</v>
      </c>
      <c r="K1287" t="s">
        <v>433</v>
      </c>
      <c r="M1287" s="2">
        <v>515</v>
      </c>
    </row>
    <row r="1288" spans="1:13" s="15" customFormat="1" ht="12.75">
      <c r="A1288" s="12"/>
      <c r="B1288" s="167">
        <v>900</v>
      </c>
      <c r="C1288" s="12" t="s">
        <v>427</v>
      </c>
      <c r="D1288" s="12" t="s">
        <v>382</v>
      </c>
      <c r="E1288" s="12" t="s">
        <v>428</v>
      </c>
      <c r="F1288" s="121" t="s">
        <v>432</v>
      </c>
      <c r="G1288" s="29" t="s">
        <v>95</v>
      </c>
      <c r="H1288" s="6">
        <f t="shared" si="94"/>
        <v>-115000</v>
      </c>
      <c r="I1288" s="74">
        <f t="shared" si="95"/>
        <v>1.7475728155339805</v>
      </c>
      <c r="K1288" t="s">
        <v>433</v>
      </c>
      <c r="M1288" s="2">
        <v>515</v>
      </c>
    </row>
    <row r="1289" spans="1:13" s="15" customFormat="1" ht="12.75">
      <c r="A1289" s="12"/>
      <c r="B1289" s="167">
        <v>500</v>
      </c>
      <c r="C1289" s="12" t="s">
        <v>427</v>
      </c>
      <c r="D1289" s="12" t="s">
        <v>382</v>
      </c>
      <c r="E1289" s="12" t="s">
        <v>428</v>
      </c>
      <c r="F1289" s="112" t="s">
        <v>432</v>
      </c>
      <c r="G1289" s="29" t="s">
        <v>96</v>
      </c>
      <c r="H1289" s="6">
        <f t="shared" si="94"/>
        <v>-115500</v>
      </c>
      <c r="I1289" s="74">
        <f t="shared" si="95"/>
        <v>0.970873786407767</v>
      </c>
      <c r="K1289" t="s">
        <v>433</v>
      </c>
      <c r="M1289" s="2">
        <v>515</v>
      </c>
    </row>
    <row r="1290" spans="1:13" s="15" customFormat="1" ht="12.75">
      <c r="A1290" s="12"/>
      <c r="B1290" s="167">
        <v>600</v>
      </c>
      <c r="C1290" s="12" t="s">
        <v>427</v>
      </c>
      <c r="D1290" s="12" t="s">
        <v>382</v>
      </c>
      <c r="E1290" s="12" t="s">
        <v>428</v>
      </c>
      <c r="F1290" s="112" t="s">
        <v>432</v>
      </c>
      <c r="G1290" s="29" t="s">
        <v>172</v>
      </c>
      <c r="H1290" s="6">
        <f t="shared" si="94"/>
        <v>-116100</v>
      </c>
      <c r="I1290" s="74">
        <f t="shared" si="95"/>
        <v>1.1650485436893203</v>
      </c>
      <c r="K1290" t="s">
        <v>433</v>
      </c>
      <c r="M1290" s="2">
        <v>515</v>
      </c>
    </row>
    <row r="1291" spans="1:13" s="15" customFormat="1" ht="12.75">
      <c r="A1291" s="12"/>
      <c r="B1291" s="167">
        <v>600</v>
      </c>
      <c r="C1291" s="12" t="s">
        <v>427</v>
      </c>
      <c r="D1291" s="12" t="s">
        <v>382</v>
      </c>
      <c r="E1291" s="12" t="s">
        <v>428</v>
      </c>
      <c r="F1291" s="112" t="s">
        <v>432</v>
      </c>
      <c r="G1291" s="29" t="s">
        <v>185</v>
      </c>
      <c r="H1291" s="6">
        <f t="shared" si="94"/>
        <v>-116700</v>
      </c>
      <c r="I1291" s="74">
        <f t="shared" si="95"/>
        <v>1.1650485436893203</v>
      </c>
      <c r="K1291" t="s">
        <v>433</v>
      </c>
      <c r="M1291" s="2">
        <v>515</v>
      </c>
    </row>
    <row r="1292" spans="1:14" s="15" customFormat="1" ht="12.75">
      <c r="A1292" s="12"/>
      <c r="B1292" s="167">
        <v>500</v>
      </c>
      <c r="C1292" s="36" t="s">
        <v>427</v>
      </c>
      <c r="D1292" s="12" t="s">
        <v>382</v>
      </c>
      <c r="E1292" s="36" t="s">
        <v>428</v>
      </c>
      <c r="F1292" s="112" t="s">
        <v>432</v>
      </c>
      <c r="G1292" s="29" t="s">
        <v>193</v>
      </c>
      <c r="H1292" s="6">
        <f t="shared" si="94"/>
        <v>-117200</v>
      </c>
      <c r="I1292" s="74">
        <f t="shared" si="95"/>
        <v>0.970873786407767</v>
      </c>
      <c r="J1292" s="36"/>
      <c r="K1292" t="s">
        <v>433</v>
      </c>
      <c r="L1292" s="36"/>
      <c r="M1292" s="2">
        <v>515</v>
      </c>
      <c r="N1292" s="92">
        <v>500</v>
      </c>
    </row>
    <row r="1293" spans="1:13" s="15" customFormat="1" ht="12.75">
      <c r="A1293" s="12"/>
      <c r="B1293" s="167">
        <v>1600</v>
      </c>
      <c r="C1293" s="12" t="s">
        <v>427</v>
      </c>
      <c r="D1293" s="12" t="s">
        <v>382</v>
      </c>
      <c r="E1293" s="12" t="s">
        <v>428</v>
      </c>
      <c r="F1293" s="112" t="s">
        <v>432</v>
      </c>
      <c r="G1293" s="29" t="s">
        <v>188</v>
      </c>
      <c r="H1293" s="6">
        <f aca="true" t="shared" si="96" ref="H1293:H1355">H1292-B1293</f>
        <v>-118800</v>
      </c>
      <c r="I1293" s="74">
        <f t="shared" si="95"/>
        <v>3.1067961165048543</v>
      </c>
      <c r="K1293" t="s">
        <v>433</v>
      </c>
      <c r="M1293" s="2">
        <v>515</v>
      </c>
    </row>
    <row r="1294" spans="1:13" s="15" customFormat="1" ht="12.75">
      <c r="A1294" s="12"/>
      <c r="B1294" s="167">
        <v>500</v>
      </c>
      <c r="C1294" s="12" t="s">
        <v>427</v>
      </c>
      <c r="D1294" s="12" t="s">
        <v>382</v>
      </c>
      <c r="E1294" s="12" t="s">
        <v>428</v>
      </c>
      <c r="F1294" s="112" t="s">
        <v>432</v>
      </c>
      <c r="G1294" s="29" t="s">
        <v>211</v>
      </c>
      <c r="H1294" s="6">
        <f t="shared" si="96"/>
        <v>-119300</v>
      </c>
      <c r="I1294" s="74">
        <f t="shared" si="95"/>
        <v>0.970873786407767</v>
      </c>
      <c r="K1294" t="s">
        <v>433</v>
      </c>
      <c r="M1294" s="2">
        <v>515</v>
      </c>
    </row>
    <row r="1295" spans="1:13" s="15" customFormat="1" ht="12.75">
      <c r="A1295" s="12"/>
      <c r="B1295" s="167">
        <v>500</v>
      </c>
      <c r="C1295" s="12" t="s">
        <v>427</v>
      </c>
      <c r="D1295" s="12" t="s">
        <v>382</v>
      </c>
      <c r="E1295" s="12" t="s">
        <v>428</v>
      </c>
      <c r="F1295" s="112" t="s">
        <v>432</v>
      </c>
      <c r="G1295" s="29" t="s">
        <v>191</v>
      </c>
      <c r="H1295" s="6">
        <f t="shared" si="96"/>
        <v>-119800</v>
      </c>
      <c r="I1295" s="74">
        <f t="shared" si="95"/>
        <v>0.970873786407767</v>
      </c>
      <c r="K1295" t="s">
        <v>433</v>
      </c>
      <c r="M1295" s="2">
        <v>515</v>
      </c>
    </row>
    <row r="1296" spans="1:13" s="73" customFormat="1" ht="12.75">
      <c r="A1296" s="11"/>
      <c r="B1296" s="249">
        <f>SUM(B1198:B1295)</f>
        <v>119800</v>
      </c>
      <c r="C1296" s="11" t="s">
        <v>428</v>
      </c>
      <c r="D1296" s="11"/>
      <c r="E1296" s="11"/>
      <c r="F1296" s="79"/>
      <c r="G1296" s="18"/>
      <c r="H1296" s="71">
        <v>0</v>
      </c>
      <c r="I1296" s="72">
        <f t="shared" si="95"/>
        <v>232.62135922330097</v>
      </c>
      <c r="M1296" s="2">
        <v>515</v>
      </c>
    </row>
    <row r="1297" spans="1:13" s="15" customFormat="1" ht="12.75">
      <c r="A1297" s="12"/>
      <c r="B1297" s="167"/>
      <c r="C1297" s="12"/>
      <c r="D1297" s="12"/>
      <c r="E1297" s="12"/>
      <c r="F1297" s="112"/>
      <c r="G1297" s="29"/>
      <c r="H1297" s="6">
        <f t="shared" si="96"/>
        <v>0</v>
      </c>
      <c r="I1297" s="74">
        <f t="shared" si="95"/>
        <v>0</v>
      </c>
      <c r="M1297" s="2">
        <v>515</v>
      </c>
    </row>
    <row r="1298" spans="1:13" s="15" customFormat="1" ht="12.75">
      <c r="A1298" s="12"/>
      <c r="B1298" s="167"/>
      <c r="C1298" s="12"/>
      <c r="D1298" s="12"/>
      <c r="E1298" s="12"/>
      <c r="F1298" s="112"/>
      <c r="G1298" s="29"/>
      <c r="H1298" s="6">
        <f t="shared" si="96"/>
        <v>0</v>
      </c>
      <c r="I1298" s="74">
        <f t="shared" si="95"/>
        <v>0</v>
      </c>
      <c r="M1298" s="2">
        <v>515</v>
      </c>
    </row>
    <row r="1299" spans="1:13" s="15" customFormat="1" ht="12.75">
      <c r="A1299" s="12"/>
      <c r="B1299" s="167">
        <v>5000</v>
      </c>
      <c r="C1299" s="12" t="s">
        <v>62</v>
      </c>
      <c r="D1299" s="12" t="s">
        <v>382</v>
      </c>
      <c r="E1299" s="12" t="s">
        <v>236</v>
      </c>
      <c r="F1299" s="112" t="s">
        <v>435</v>
      </c>
      <c r="G1299" s="29" t="s">
        <v>266</v>
      </c>
      <c r="H1299" s="6">
        <f t="shared" si="96"/>
        <v>-5000</v>
      </c>
      <c r="I1299" s="74">
        <f t="shared" si="95"/>
        <v>9.70873786407767</v>
      </c>
      <c r="K1299" s="15" t="s">
        <v>390</v>
      </c>
      <c r="M1299" s="2">
        <v>515</v>
      </c>
    </row>
    <row r="1300" spans="1:13" s="15" customFormat="1" ht="12.75">
      <c r="A1300" s="12"/>
      <c r="B1300" s="167">
        <v>5000</v>
      </c>
      <c r="C1300" s="12" t="s">
        <v>62</v>
      </c>
      <c r="D1300" s="12" t="s">
        <v>382</v>
      </c>
      <c r="E1300" s="12" t="s">
        <v>236</v>
      </c>
      <c r="F1300" s="112" t="s">
        <v>436</v>
      </c>
      <c r="G1300" s="29" t="s">
        <v>352</v>
      </c>
      <c r="H1300" s="6">
        <f t="shared" si="96"/>
        <v>-10000</v>
      </c>
      <c r="I1300" s="74">
        <f t="shared" si="95"/>
        <v>9.70873786407767</v>
      </c>
      <c r="K1300" t="s">
        <v>384</v>
      </c>
      <c r="M1300" s="2">
        <v>515</v>
      </c>
    </row>
    <row r="1301" spans="1:13" s="15" customFormat="1" ht="12.75">
      <c r="A1301" s="12"/>
      <c r="B1301" s="167">
        <v>5000</v>
      </c>
      <c r="C1301" s="12" t="s">
        <v>62</v>
      </c>
      <c r="D1301" s="12" t="s">
        <v>382</v>
      </c>
      <c r="E1301" s="12" t="s">
        <v>236</v>
      </c>
      <c r="F1301" s="112" t="s">
        <v>437</v>
      </c>
      <c r="G1301" s="29" t="s">
        <v>34</v>
      </c>
      <c r="H1301" s="6">
        <f t="shared" si="96"/>
        <v>-15000</v>
      </c>
      <c r="I1301" s="74">
        <f t="shared" si="95"/>
        <v>9.70873786407767</v>
      </c>
      <c r="K1301" t="s">
        <v>384</v>
      </c>
      <c r="M1301" s="2">
        <v>515</v>
      </c>
    </row>
    <row r="1302" spans="1:13" s="15" customFormat="1" ht="12.75">
      <c r="A1302" s="12"/>
      <c r="B1302" s="167">
        <v>5000</v>
      </c>
      <c r="C1302" s="12" t="s">
        <v>62</v>
      </c>
      <c r="D1302" s="12" t="s">
        <v>382</v>
      </c>
      <c r="E1302" s="12" t="s">
        <v>236</v>
      </c>
      <c r="F1302" s="112" t="s">
        <v>438</v>
      </c>
      <c r="G1302" s="29" t="s">
        <v>43</v>
      </c>
      <c r="H1302" s="6">
        <f t="shared" si="96"/>
        <v>-20000</v>
      </c>
      <c r="I1302" s="74">
        <f t="shared" si="95"/>
        <v>9.70873786407767</v>
      </c>
      <c r="K1302" t="s">
        <v>384</v>
      </c>
      <c r="M1302" s="2">
        <v>515</v>
      </c>
    </row>
    <row r="1303" spans="1:13" s="15" customFormat="1" ht="12.75">
      <c r="A1303" s="12"/>
      <c r="B1303" s="167">
        <v>5000</v>
      </c>
      <c r="C1303" s="12" t="s">
        <v>62</v>
      </c>
      <c r="D1303" s="12" t="s">
        <v>382</v>
      </c>
      <c r="E1303" s="12" t="s">
        <v>236</v>
      </c>
      <c r="F1303" s="112" t="s">
        <v>438</v>
      </c>
      <c r="G1303" s="29" t="s">
        <v>44</v>
      </c>
      <c r="H1303" s="6">
        <f t="shared" si="96"/>
        <v>-25000</v>
      </c>
      <c r="I1303" s="74">
        <f t="shared" si="95"/>
        <v>9.70873786407767</v>
      </c>
      <c r="K1303" t="s">
        <v>384</v>
      </c>
      <c r="M1303" s="2">
        <v>515</v>
      </c>
    </row>
    <row r="1304" spans="1:13" s="15" customFormat="1" ht="12.75">
      <c r="A1304" s="12"/>
      <c r="B1304" s="167">
        <v>5000</v>
      </c>
      <c r="C1304" s="12" t="s">
        <v>62</v>
      </c>
      <c r="D1304" s="12" t="s">
        <v>382</v>
      </c>
      <c r="E1304" s="12" t="s">
        <v>236</v>
      </c>
      <c r="F1304" s="112" t="s">
        <v>439</v>
      </c>
      <c r="G1304" s="29" t="s">
        <v>185</v>
      </c>
      <c r="H1304" s="6">
        <f t="shared" si="96"/>
        <v>-30000</v>
      </c>
      <c r="I1304" s="74">
        <f t="shared" si="95"/>
        <v>9.70873786407767</v>
      </c>
      <c r="K1304" t="s">
        <v>384</v>
      </c>
      <c r="M1304" s="2">
        <v>515</v>
      </c>
    </row>
    <row r="1305" spans="1:13" s="15" customFormat="1" ht="12.75">
      <c r="A1305" s="12"/>
      <c r="B1305" s="167">
        <v>5000</v>
      </c>
      <c r="C1305" s="12" t="s">
        <v>62</v>
      </c>
      <c r="D1305" s="12" t="s">
        <v>382</v>
      </c>
      <c r="E1305" s="12" t="s">
        <v>236</v>
      </c>
      <c r="F1305" s="112" t="s">
        <v>439</v>
      </c>
      <c r="G1305" s="29" t="s">
        <v>193</v>
      </c>
      <c r="H1305" s="6">
        <f t="shared" si="96"/>
        <v>-35000</v>
      </c>
      <c r="I1305" s="74">
        <f t="shared" si="95"/>
        <v>9.70873786407767</v>
      </c>
      <c r="K1305" t="s">
        <v>384</v>
      </c>
      <c r="M1305" s="2">
        <v>515</v>
      </c>
    </row>
    <row r="1306" spans="1:13" s="15" customFormat="1" ht="12.75">
      <c r="A1306" s="12"/>
      <c r="B1306" s="167">
        <v>5000</v>
      </c>
      <c r="C1306" s="12" t="s">
        <v>62</v>
      </c>
      <c r="D1306" s="12" t="s">
        <v>382</v>
      </c>
      <c r="E1306" s="12" t="s">
        <v>236</v>
      </c>
      <c r="F1306" s="112" t="s">
        <v>439</v>
      </c>
      <c r="G1306" s="29" t="s">
        <v>210</v>
      </c>
      <c r="H1306" s="6">
        <f t="shared" si="96"/>
        <v>-40000</v>
      </c>
      <c r="I1306" s="74">
        <f t="shared" si="95"/>
        <v>9.70873786407767</v>
      </c>
      <c r="K1306" t="s">
        <v>384</v>
      </c>
      <c r="M1306" s="2">
        <v>515</v>
      </c>
    </row>
    <row r="1307" spans="1:13" s="15" customFormat="1" ht="12.75">
      <c r="A1307" s="12"/>
      <c r="B1307" s="196">
        <v>5000</v>
      </c>
      <c r="C1307" s="1" t="s">
        <v>62</v>
      </c>
      <c r="D1307" s="1" t="s">
        <v>382</v>
      </c>
      <c r="E1307" s="1" t="s">
        <v>236</v>
      </c>
      <c r="F1307" s="78" t="s">
        <v>440</v>
      </c>
      <c r="G1307" s="27" t="s">
        <v>188</v>
      </c>
      <c r="H1307" s="6">
        <f t="shared" si="96"/>
        <v>-45000</v>
      </c>
      <c r="I1307" s="74">
        <f>+B1307/M1307</f>
        <v>9.70873786407767</v>
      </c>
      <c r="K1307" t="s">
        <v>384</v>
      </c>
      <c r="M1307" s="2">
        <v>515</v>
      </c>
    </row>
    <row r="1308" spans="1:13" s="15" customFormat="1" ht="12.75">
      <c r="A1308" s="1"/>
      <c r="B1308" s="196">
        <v>5000</v>
      </c>
      <c r="C1308" s="1" t="s">
        <v>62</v>
      </c>
      <c r="D1308" s="1" t="s">
        <v>382</v>
      </c>
      <c r="E1308" s="1" t="s">
        <v>236</v>
      </c>
      <c r="F1308" s="78" t="s">
        <v>441</v>
      </c>
      <c r="G1308" s="27" t="s">
        <v>266</v>
      </c>
      <c r="H1308" s="6">
        <f t="shared" si="96"/>
        <v>-50000</v>
      </c>
      <c r="I1308" s="74">
        <f>+B1308/M1308</f>
        <v>9.70873786407767</v>
      </c>
      <c r="J1308"/>
      <c r="K1308" t="s">
        <v>384</v>
      </c>
      <c r="L1308"/>
      <c r="M1308" s="2">
        <v>515</v>
      </c>
    </row>
    <row r="1309" spans="1:13" s="15" customFormat="1" ht="12.75">
      <c r="A1309" s="1"/>
      <c r="B1309" s="196">
        <v>5000</v>
      </c>
      <c r="C1309" s="1" t="s">
        <v>62</v>
      </c>
      <c r="D1309" s="1" t="s">
        <v>382</v>
      </c>
      <c r="E1309" s="1" t="s">
        <v>236</v>
      </c>
      <c r="F1309" s="78" t="s">
        <v>442</v>
      </c>
      <c r="G1309" s="27" t="s">
        <v>267</v>
      </c>
      <c r="H1309" s="6">
        <f t="shared" si="96"/>
        <v>-55000</v>
      </c>
      <c r="I1309" s="74">
        <f t="shared" si="95"/>
        <v>9.70873786407767</v>
      </c>
      <c r="J1309"/>
      <c r="K1309" t="s">
        <v>384</v>
      </c>
      <c r="L1309"/>
      <c r="M1309" s="2">
        <v>515</v>
      </c>
    </row>
    <row r="1310" spans="1:13" s="15" customFormat="1" ht="12.75">
      <c r="A1310" s="1"/>
      <c r="B1310" s="196">
        <v>5000</v>
      </c>
      <c r="C1310" s="1" t="s">
        <v>62</v>
      </c>
      <c r="D1310" s="1" t="s">
        <v>382</v>
      </c>
      <c r="E1310" s="1" t="s">
        <v>236</v>
      </c>
      <c r="F1310" s="78" t="s">
        <v>442</v>
      </c>
      <c r="G1310" s="27" t="s">
        <v>282</v>
      </c>
      <c r="H1310" s="6">
        <f t="shared" si="96"/>
        <v>-60000</v>
      </c>
      <c r="I1310" s="74">
        <f>+B1310/M1310</f>
        <v>9.70873786407767</v>
      </c>
      <c r="J1310"/>
      <c r="K1310" t="s">
        <v>384</v>
      </c>
      <c r="L1310"/>
      <c r="M1310" s="2">
        <v>515</v>
      </c>
    </row>
    <row r="1311" spans="1:13" s="15" customFormat="1" ht="12.75">
      <c r="A1311" s="1"/>
      <c r="B1311" s="196">
        <v>5000</v>
      </c>
      <c r="C1311" s="1" t="s">
        <v>62</v>
      </c>
      <c r="D1311" s="1" t="s">
        <v>382</v>
      </c>
      <c r="E1311" s="1" t="s">
        <v>236</v>
      </c>
      <c r="F1311" s="78" t="s">
        <v>442</v>
      </c>
      <c r="G1311" s="27" t="s">
        <v>283</v>
      </c>
      <c r="H1311" s="6">
        <f t="shared" si="96"/>
        <v>-65000</v>
      </c>
      <c r="I1311" s="74">
        <f t="shared" si="95"/>
        <v>9.70873786407767</v>
      </c>
      <c r="J1311"/>
      <c r="K1311" t="s">
        <v>384</v>
      </c>
      <c r="L1311"/>
      <c r="M1311" s="2">
        <v>515</v>
      </c>
    </row>
    <row r="1312" spans="1:13" s="15" customFormat="1" ht="12.75">
      <c r="A1312" s="1"/>
      <c r="B1312" s="196">
        <v>5000</v>
      </c>
      <c r="C1312" s="81" t="s">
        <v>62</v>
      </c>
      <c r="D1312" s="1" t="s">
        <v>382</v>
      </c>
      <c r="E1312" s="1" t="s">
        <v>236</v>
      </c>
      <c r="F1312" s="78" t="s">
        <v>442</v>
      </c>
      <c r="G1312" s="27" t="s">
        <v>284</v>
      </c>
      <c r="H1312" s="6">
        <f t="shared" si="96"/>
        <v>-70000</v>
      </c>
      <c r="I1312" s="74">
        <f t="shared" si="95"/>
        <v>9.70873786407767</v>
      </c>
      <c r="J1312"/>
      <c r="K1312" t="s">
        <v>384</v>
      </c>
      <c r="L1312"/>
      <c r="M1312" s="2">
        <v>515</v>
      </c>
    </row>
    <row r="1313" spans="1:13" s="15" customFormat="1" ht="12.75">
      <c r="A1313" s="1"/>
      <c r="B1313" s="196">
        <v>5000</v>
      </c>
      <c r="C1313" s="1" t="s">
        <v>62</v>
      </c>
      <c r="D1313" s="12" t="s">
        <v>382</v>
      </c>
      <c r="E1313" s="1" t="s">
        <v>236</v>
      </c>
      <c r="F1313" s="78" t="s">
        <v>443</v>
      </c>
      <c r="G1313" s="27" t="s">
        <v>54</v>
      </c>
      <c r="H1313" s="6">
        <f t="shared" si="96"/>
        <v>-75000</v>
      </c>
      <c r="I1313" s="74">
        <f t="shared" si="95"/>
        <v>9.70873786407767</v>
      </c>
      <c r="J1313"/>
      <c r="K1313" t="s">
        <v>386</v>
      </c>
      <c r="L1313"/>
      <c r="M1313" s="2">
        <v>515</v>
      </c>
    </row>
    <row r="1314" spans="1:13" s="15" customFormat="1" ht="12.75">
      <c r="A1314" s="1"/>
      <c r="B1314" s="196">
        <v>5000</v>
      </c>
      <c r="C1314" s="1" t="s">
        <v>62</v>
      </c>
      <c r="D1314" s="12" t="s">
        <v>382</v>
      </c>
      <c r="E1314" s="1" t="s">
        <v>236</v>
      </c>
      <c r="F1314" s="78" t="s">
        <v>443</v>
      </c>
      <c r="G1314" s="27" t="s">
        <v>93</v>
      </c>
      <c r="H1314" s="6">
        <f t="shared" si="96"/>
        <v>-80000</v>
      </c>
      <c r="I1314" s="74">
        <f t="shared" si="95"/>
        <v>9.70873786407767</v>
      </c>
      <c r="J1314"/>
      <c r="K1314" t="s">
        <v>386</v>
      </c>
      <c r="L1314"/>
      <c r="M1314" s="2">
        <v>515</v>
      </c>
    </row>
    <row r="1315" spans="1:13" s="15" customFormat="1" ht="12.75">
      <c r="A1315" s="1"/>
      <c r="B1315" s="196">
        <v>5000</v>
      </c>
      <c r="C1315" s="1" t="s">
        <v>62</v>
      </c>
      <c r="D1315" s="1" t="s">
        <v>382</v>
      </c>
      <c r="E1315" s="1" t="s">
        <v>236</v>
      </c>
      <c r="F1315" s="78" t="s">
        <v>443</v>
      </c>
      <c r="G1315" s="27" t="s">
        <v>94</v>
      </c>
      <c r="H1315" s="6">
        <f t="shared" si="96"/>
        <v>-85000</v>
      </c>
      <c r="I1315" s="74">
        <f t="shared" si="95"/>
        <v>9.70873786407767</v>
      </c>
      <c r="J1315"/>
      <c r="K1315" t="s">
        <v>386</v>
      </c>
      <c r="L1315"/>
      <c r="M1315" s="2">
        <v>515</v>
      </c>
    </row>
    <row r="1316" spans="1:13" s="15" customFormat="1" ht="12.75">
      <c r="A1316" s="1"/>
      <c r="B1316" s="196">
        <v>5000</v>
      </c>
      <c r="C1316" s="1" t="s">
        <v>62</v>
      </c>
      <c r="D1316" s="1" t="s">
        <v>382</v>
      </c>
      <c r="E1316" s="1" t="s">
        <v>236</v>
      </c>
      <c r="F1316" s="78" t="s">
        <v>443</v>
      </c>
      <c r="G1316" s="27" t="s">
        <v>95</v>
      </c>
      <c r="H1316" s="6">
        <f t="shared" si="96"/>
        <v>-90000</v>
      </c>
      <c r="I1316" s="74">
        <f t="shared" si="95"/>
        <v>9.70873786407767</v>
      </c>
      <c r="J1316"/>
      <c r="K1316" t="s">
        <v>386</v>
      </c>
      <c r="L1316"/>
      <c r="M1316" s="2">
        <v>515</v>
      </c>
    </row>
    <row r="1317" spans="1:13" s="73" customFormat="1" ht="12.75">
      <c r="A1317" s="11"/>
      <c r="B1317" s="249">
        <f>SUM(B1299:B1316)</f>
        <v>90000</v>
      </c>
      <c r="C1317" s="11" t="s">
        <v>62</v>
      </c>
      <c r="D1317" s="11"/>
      <c r="E1317" s="11"/>
      <c r="F1317" s="79"/>
      <c r="G1317" s="18"/>
      <c r="H1317" s="71">
        <v>0</v>
      </c>
      <c r="I1317" s="72">
        <f t="shared" si="95"/>
        <v>174.75728155339806</v>
      </c>
      <c r="M1317" s="2">
        <v>515</v>
      </c>
    </row>
    <row r="1318" spans="1:13" s="15" customFormat="1" ht="12.75">
      <c r="A1318" s="12"/>
      <c r="B1318" s="167"/>
      <c r="C1318" s="12"/>
      <c r="D1318" s="12"/>
      <c r="E1318" s="12"/>
      <c r="F1318" s="112"/>
      <c r="G1318" s="29"/>
      <c r="H1318" s="6">
        <f t="shared" si="96"/>
        <v>0</v>
      </c>
      <c r="I1318" s="74">
        <f t="shared" si="95"/>
        <v>0</v>
      </c>
      <c r="M1318" s="2">
        <v>515</v>
      </c>
    </row>
    <row r="1319" spans="1:13" s="15" customFormat="1" ht="12.75">
      <c r="A1319" s="12"/>
      <c r="B1319" s="167"/>
      <c r="C1319" s="12"/>
      <c r="D1319" s="12"/>
      <c r="E1319" s="12"/>
      <c r="F1319" s="112"/>
      <c r="G1319" s="29"/>
      <c r="H1319" s="6">
        <f t="shared" si="96"/>
        <v>0</v>
      </c>
      <c r="I1319" s="74">
        <f>+B1319/M1319</f>
        <v>0</v>
      </c>
      <c r="J1319" s="36"/>
      <c r="L1319" s="36"/>
      <c r="M1319" s="2">
        <v>515</v>
      </c>
    </row>
    <row r="1320" spans="1:13" s="15" customFormat="1" ht="12.75">
      <c r="A1320" s="12"/>
      <c r="B1320" s="167">
        <v>2000</v>
      </c>
      <c r="C1320" s="12" t="s">
        <v>66</v>
      </c>
      <c r="D1320" s="12" t="s">
        <v>382</v>
      </c>
      <c r="E1320" s="12" t="s">
        <v>236</v>
      </c>
      <c r="F1320" s="112" t="s">
        <v>389</v>
      </c>
      <c r="G1320" s="29" t="s">
        <v>43</v>
      </c>
      <c r="H1320" s="6">
        <f t="shared" si="96"/>
        <v>-2000</v>
      </c>
      <c r="I1320" s="74">
        <f aca="true" t="shared" si="97" ref="I1320:I1336">+B1320/M1320</f>
        <v>3.883495145631068</v>
      </c>
      <c r="K1320" s="15" t="s">
        <v>390</v>
      </c>
      <c r="M1320" s="2">
        <v>515</v>
      </c>
    </row>
    <row r="1321" spans="1:13" s="15" customFormat="1" ht="12.75">
      <c r="A1321" s="12"/>
      <c r="B1321" s="167">
        <v>2000</v>
      </c>
      <c r="C1321" s="12" t="s">
        <v>66</v>
      </c>
      <c r="D1321" s="12" t="s">
        <v>382</v>
      </c>
      <c r="E1321" s="12" t="s">
        <v>236</v>
      </c>
      <c r="F1321" s="112" t="s">
        <v>389</v>
      </c>
      <c r="G1321" s="29" t="s">
        <v>266</v>
      </c>
      <c r="H1321" s="6">
        <f t="shared" si="96"/>
        <v>-4000</v>
      </c>
      <c r="I1321" s="74">
        <f t="shared" si="97"/>
        <v>3.883495145631068</v>
      </c>
      <c r="K1321" s="15" t="s">
        <v>390</v>
      </c>
      <c r="M1321" s="2">
        <v>515</v>
      </c>
    </row>
    <row r="1322" spans="1:13" s="15" customFormat="1" ht="12.75">
      <c r="A1322" s="12"/>
      <c r="B1322" s="167">
        <v>2000</v>
      </c>
      <c r="C1322" s="12" t="s">
        <v>66</v>
      </c>
      <c r="D1322" s="12" t="s">
        <v>382</v>
      </c>
      <c r="E1322" s="12" t="s">
        <v>236</v>
      </c>
      <c r="F1322" s="112" t="s">
        <v>389</v>
      </c>
      <c r="G1322" s="29" t="s">
        <v>267</v>
      </c>
      <c r="H1322" s="6">
        <f t="shared" si="96"/>
        <v>-6000</v>
      </c>
      <c r="I1322" s="74">
        <f t="shared" si="97"/>
        <v>3.883495145631068</v>
      </c>
      <c r="K1322" s="15" t="s">
        <v>390</v>
      </c>
      <c r="M1322" s="2">
        <v>515</v>
      </c>
    </row>
    <row r="1323" spans="1:13" s="15" customFormat="1" ht="12.75">
      <c r="A1323" s="1"/>
      <c r="B1323" s="167">
        <v>2000</v>
      </c>
      <c r="C1323" s="12" t="s">
        <v>66</v>
      </c>
      <c r="D1323" s="12" t="s">
        <v>382</v>
      </c>
      <c r="E1323" s="12" t="s">
        <v>236</v>
      </c>
      <c r="F1323" s="112" t="s">
        <v>402</v>
      </c>
      <c r="G1323" s="29" t="s">
        <v>352</v>
      </c>
      <c r="H1323" s="6">
        <f t="shared" si="96"/>
        <v>-8000</v>
      </c>
      <c r="I1323" s="74">
        <f t="shared" si="97"/>
        <v>3.883495145631068</v>
      </c>
      <c r="J1323"/>
      <c r="K1323" t="s">
        <v>384</v>
      </c>
      <c r="L1323"/>
      <c r="M1323" s="2">
        <v>515</v>
      </c>
    </row>
    <row r="1324" spans="1:13" s="15" customFormat="1" ht="12.75">
      <c r="A1324" s="12"/>
      <c r="B1324" s="167">
        <v>2000</v>
      </c>
      <c r="C1324" s="12" t="s">
        <v>66</v>
      </c>
      <c r="D1324" s="12" t="s">
        <v>382</v>
      </c>
      <c r="E1324" s="12" t="s">
        <v>236</v>
      </c>
      <c r="F1324" s="112" t="s">
        <v>402</v>
      </c>
      <c r="G1324" s="29" t="s">
        <v>34</v>
      </c>
      <c r="H1324" s="6">
        <f t="shared" si="96"/>
        <v>-10000</v>
      </c>
      <c r="I1324" s="74">
        <f t="shared" si="97"/>
        <v>3.883495145631068</v>
      </c>
      <c r="K1324" t="s">
        <v>384</v>
      </c>
      <c r="M1324" s="2">
        <v>515</v>
      </c>
    </row>
    <row r="1325" spans="1:13" s="15" customFormat="1" ht="12.75">
      <c r="A1325" s="12"/>
      <c r="B1325" s="167">
        <v>2000</v>
      </c>
      <c r="C1325" s="12" t="s">
        <v>66</v>
      </c>
      <c r="D1325" s="12" t="s">
        <v>382</v>
      </c>
      <c r="E1325" s="12" t="s">
        <v>236</v>
      </c>
      <c r="F1325" s="112" t="s">
        <v>402</v>
      </c>
      <c r="G1325" s="29" t="s">
        <v>48</v>
      </c>
      <c r="H1325" s="6">
        <f t="shared" si="96"/>
        <v>-12000</v>
      </c>
      <c r="I1325" s="74">
        <f t="shared" si="97"/>
        <v>3.883495145631068</v>
      </c>
      <c r="K1325" t="s">
        <v>384</v>
      </c>
      <c r="M1325" s="2">
        <v>515</v>
      </c>
    </row>
    <row r="1326" spans="1:13" s="15" customFormat="1" ht="12.75">
      <c r="A1326" s="12"/>
      <c r="B1326" s="167">
        <v>2000</v>
      </c>
      <c r="C1326" s="12" t="s">
        <v>66</v>
      </c>
      <c r="D1326" s="12" t="s">
        <v>382</v>
      </c>
      <c r="E1326" s="12" t="s">
        <v>236</v>
      </c>
      <c r="F1326" s="112" t="s">
        <v>402</v>
      </c>
      <c r="G1326" s="29" t="s">
        <v>43</v>
      </c>
      <c r="H1326" s="6">
        <f t="shared" si="96"/>
        <v>-14000</v>
      </c>
      <c r="I1326" s="74">
        <f t="shared" si="97"/>
        <v>3.883495145631068</v>
      </c>
      <c r="K1326" t="s">
        <v>384</v>
      </c>
      <c r="M1326" s="2">
        <v>515</v>
      </c>
    </row>
    <row r="1327" spans="1:13" s="15" customFormat="1" ht="12.75">
      <c r="A1327" s="12"/>
      <c r="B1327" s="167">
        <v>2000</v>
      </c>
      <c r="C1327" s="12" t="s">
        <v>66</v>
      </c>
      <c r="D1327" s="12" t="s">
        <v>382</v>
      </c>
      <c r="E1327" s="12" t="s">
        <v>236</v>
      </c>
      <c r="F1327" s="112" t="s">
        <v>402</v>
      </c>
      <c r="G1327" s="29" t="s">
        <v>44</v>
      </c>
      <c r="H1327" s="6">
        <f t="shared" si="96"/>
        <v>-16000</v>
      </c>
      <c r="I1327" s="74">
        <f t="shared" si="97"/>
        <v>3.883495145631068</v>
      </c>
      <c r="K1327" t="s">
        <v>384</v>
      </c>
      <c r="M1327" s="2">
        <v>515</v>
      </c>
    </row>
    <row r="1328" spans="1:13" s="15" customFormat="1" ht="12.75">
      <c r="A1328" s="12"/>
      <c r="B1328" s="167">
        <v>2000</v>
      </c>
      <c r="C1328" s="12" t="s">
        <v>66</v>
      </c>
      <c r="D1328" s="12" t="s">
        <v>382</v>
      </c>
      <c r="E1328" s="12" t="s">
        <v>236</v>
      </c>
      <c r="F1328" s="112" t="s">
        <v>402</v>
      </c>
      <c r="G1328" s="29" t="s">
        <v>54</v>
      </c>
      <c r="H1328" s="6">
        <f t="shared" si="96"/>
        <v>-18000</v>
      </c>
      <c r="I1328" s="74">
        <f t="shared" si="97"/>
        <v>3.883495145631068</v>
      </c>
      <c r="K1328" t="s">
        <v>384</v>
      </c>
      <c r="M1328" s="2">
        <v>515</v>
      </c>
    </row>
    <row r="1329" spans="1:14" s="15" customFormat="1" ht="12.75">
      <c r="A1329" s="12"/>
      <c r="B1329" s="167">
        <v>2000</v>
      </c>
      <c r="C1329" s="12" t="s">
        <v>66</v>
      </c>
      <c r="D1329" s="12" t="s">
        <v>382</v>
      </c>
      <c r="E1329" s="12" t="s">
        <v>236</v>
      </c>
      <c r="F1329" s="112" t="s">
        <v>402</v>
      </c>
      <c r="G1329" s="29" t="s">
        <v>185</v>
      </c>
      <c r="H1329" s="6">
        <f t="shared" si="96"/>
        <v>-20000</v>
      </c>
      <c r="I1329" s="74">
        <f t="shared" si="97"/>
        <v>3.883495145631068</v>
      </c>
      <c r="K1329" t="s">
        <v>384</v>
      </c>
      <c r="M1329" s="2">
        <v>515</v>
      </c>
      <c r="N1329" s="92">
        <v>500</v>
      </c>
    </row>
    <row r="1330" spans="1:13" s="15" customFormat="1" ht="12.75">
      <c r="A1330" s="12"/>
      <c r="B1330" s="167">
        <v>2000</v>
      </c>
      <c r="C1330" s="12" t="s">
        <v>66</v>
      </c>
      <c r="D1330" s="12" t="s">
        <v>382</v>
      </c>
      <c r="E1330" s="12" t="s">
        <v>236</v>
      </c>
      <c r="F1330" s="112" t="s">
        <v>402</v>
      </c>
      <c r="G1330" s="29" t="s">
        <v>193</v>
      </c>
      <c r="H1330" s="6">
        <f t="shared" si="96"/>
        <v>-22000</v>
      </c>
      <c r="I1330" s="74">
        <f t="shared" si="97"/>
        <v>3.883495145631068</v>
      </c>
      <c r="K1330" t="s">
        <v>384</v>
      </c>
      <c r="M1330" s="2">
        <v>515</v>
      </c>
    </row>
    <row r="1331" spans="1:13" s="15" customFormat="1" ht="12.75">
      <c r="A1331" s="12"/>
      <c r="B1331" s="167">
        <v>2000</v>
      </c>
      <c r="C1331" s="12" t="s">
        <v>66</v>
      </c>
      <c r="D1331" s="12" t="s">
        <v>382</v>
      </c>
      <c r="E1331" s="12" t="s">
        <v>236</v>
      </c>
      <c r="F1331" s="112" t="s">
        <v>402</v>
      </c>
      <c r="G1331" s="29" t="s">
        <v>210</v>
      </c>
      <c r="H1331" s="6">
        <f t="shared" si="96"/>
        <v>-24000</v>
      </c>
      <c r="I1331" s="74">
        <f t="shared" si="97"/>
        <v>3.883495145631068</v>
      </c>
      <c r="K1331" t="s">
        <v>384</v>
      </c>
      <c r="M1331" s="2">
        <v>515</v>
      </c>
    </row>
    <row r="1332" spans="1:13" s="15" customFormat="1" ht="12.75">
      <c r="A1332" s="12"/>
      <c r="B1332" s="167">
        <v>2000</v>
      </c>
      <c r="C1332" s="12" t="s">
        <v>66</v>
      </c>
      <c r="D1332" s="12" t="s">
        <v>382</v>
      </c>
      <c r="E1332" s="12" t="s">
        <v>236</v>
      </c>
      <c r="F1332" s="112" t="s">
        <v>402</v>
      </c>
      <c r="G1332" s="29" t="s">
        <v>188</v>
      </c>
      <c r="H1332" s="6">
        <f t="shared" si="96"/>
        <v>-26000</v>
      </c>
      <c r="I1332" s="74">
        <f t="shared" si="97"/>
        <v>3.883495145631068</v>
      </c>
      <c r="K1332" t="s">
        <v>384</v>
      </c>
      <c r="M1332" s="2">
        <v>515</v>
      </c>
    </row>
    <row r="1333" spans="1:13" s="15" customFormat="1" ht="12.75">
      <c r="A1333" s="12"/>
      <c r="B1333" s="196">
        <v>2000</v>
      </c>
      <c r="C1333" s="1" t="s">
        <v>66</v>
      </c>
      <c r="D1333" s="1" t="s">
        <v>382</v>
      </c>
      <c r="E1333" s="1" t="s">
        <v>236</v>
      </c>
      <c r="F1333" s="78" t="s">
        <v>402</v>
      </c>
      <c r="G1333" s="27" t="s">
        <v>211</v>
      </c>
      <c r="H1333" s="6">
        <f t="shared" si="96"/>
        <v>-28000</v>
      </c>
      <c r="I1333" s="74">
        <f t="shared" si="97"/>
        <v>3.883495145631068</v>
      </c>
      <c r="K1333" t="s">
        <v>384</v>
      </c>
      <c r="M1333" s="2">
        <v>515</v>
      </c>
    </row>
    <row r="1334" spans="1:13" s="15" customFormat="1" ht="12.75">
      <c r="A1334" s="12"/>
      <c r="B1334" s="196">
        <v>2000</v>
      </c>
      <c r="C1334" s="1" t="s">
        <v>66</v>
      </c>
      <c r="D1334" s="1" t="s">
        <v>382</v>
      </c>
      <c r="E1334" s="1" t="s">
        <v>236</v>
      </c>
      <c r="F1334" s="78" t="s">
        <v>402</v>
      </c>
      <c r="G1334" s="27" t="s">
        <v>266</v>
      </c>
      <c r="H1334" s="6">
        <f t="shared" si="96"/>
        <v>-30000</v>
      </c>
      <c r="I1334" s="74">
        <f t="shared" si="97"/>
        <v>3.883495145631068</v>
      </c>
      <c r="K1334" t="s">
        <v>384</v>
      </c>
      <c r="M1334" s="2">
        <v>515</v>
      </c>
    </row>
    <row r="1335" spans="1:13" s="15" customFormat="1" ht="12.75">
      <c r="A1335" s="1"/>
      <c r="B1335" s="196">
        <v>2000</v>
      </c>
      <c r="C1335" s="1" t="s">
        <v>66</v>
      </c>
      <c r="D1335" s="1" t="s">
        <v>382</v>
      </c>
      <c r="E1335" s="1" t="s">
        <v>236</v>
      </c>
      <c r="F1335" s="78" t="s">
        <v>402</v>
      </c>
      <c r="G1335" s="27" t="s">
        <v>267</v>
      </c>
      <c r="H1335" s="6">
        <f t="shared" si="96"/>
        <v>-32000</v>
      </c>
      <c r="I1335" s="74">
        <f>+B1335/M1335</f>
        <v>3.883495145631068</v>
      </c>
      <c r="J1335"/>
      <c r="K1335" t="s">
        <v>384</v>
      </c>
      <c r="L1335"/>
      <c r="M1335" s="2">
        <v>515</v>
      </c>
    </row>
    <row r="1336" spans="1:13" s="15" customFormat="1" ht="12.75">
      <c r="A1336" s="1"/>
      <c r="B1336" s="196">
        <v>2000</v>
      </c>
      <c r="C1336" s="1" t="s">
        <v>66</v>
      </c>
      <c r="D1336" s="1" t="s">
        <v>382</v>
      </c>
      <c r="E1336" s="1" t="s">
        <v>236</v>
      </c>
      <c r="F1336" s="78" t="s">
        <v>402</v>
      </c>
      <c r="G1336" s="27" t="s">
        <v>282</v>
      </c>
      <c r="H1336" s="6">
        <f t="shared" si="96"/>
        <v>-34000</v>
      </c>
      <c r="I1336" s="74">
        <f t="shared" si="97"/>
        <v>3.883495145631068</v>
      </c>
      <c r="J1336"/>
      <c r="K1336" t="s">
        <v>384</v>
      </c>
      <c r="L1336"/>
      <c r="M1336" s="2">
        <v>515</v>
      </c>
    </row>
    <row r="1337" spans="1:13" s="15" customFormat="1" ht="12.75">
      <c r="A1337" s="1"/>
      <c r="B1337" s="196">
        <v>2000</v>
      </c>
      <c r="C1337" s="1" t="s">
        <v>66</v>
      </c>
      <c r="D1337" s="1" t="s">
        <v>382</v>
      </c>
      <c r="E1337" s="1" t="s">
        <v>236</v>
      </c>
      <c r="F1337" s="78" t="s">
        <v>402</v>
      </c>
      <c r="G1337" s="27" t="s">
        <v>283</v>
      </c>
      <c r="H1337" s="6">
        <f t="shared" si="96"/>
        <v>-36000</v>
      </c>
      <c r="I1337" s="74">
        <f>+B1337/M1337</f>
        <v>3.883495145631068</v>
      </c>
      <c r="J1337"/>
      <c r="K1337" t="s">
        <v>384</v>
      </c>
      <c r="L1337"/>
      <c r="M1337" s="2">
        <v>515</v>
      </c>
    </row>
    <row r="1338" spans="1:13" s="15" customFormat="1" ht="12.75">
      <c r="A1338" s="1"/>
      <c r="B1338" s="196">
        <v>2000</v>
      </c>
      <c r="C1338" s="81" t="s">
        <v>66</v>
      </c>
      <c r="D1338" s="1" t="s">
        <v>382</v>
      </c>
      <c r="E1338" s="1" t="s">
        <v>236</v>
      </c>
      <c r="F1338" s="78" t="s">
        <v>402</v>
      </c>
      <c r="G1338" s="27" t="s">
        <v>284</v>
      </c>
      <c r="H1338" s="6">
        <f t="shared" si="96"/>
        <v>-38000</v>
      </c>
      <c r="I1338" s="74">
        <f aca="true" t="shared" si="98" ref="I1338:I1352">+B1338/M1338</f>
        <v>3.883495145631068</v>
      </c>
      <c r="J1338"/>
      <c r="K1338" t="s">
        <v>384</v>
      </c>
      <c r="L1338"/>
      <c r="M1338" s="2">
        <v>515</v>
      </c>
    </row>
    <row r="1339" spans="1:13" s="15" customFormat="1" ht="12.75">
      <c r="A1339" s="1"/>
      <c r="B1339" s="196">
        <v>2000</v>
      </c>
      <c r="C1339" s="1" t="s">
        <v>66</v>
      </c>
      <c r="D1339" s="1" t="s">
        <v>382</v>
      </c>
      <c r="E1339" s="1" t="s">
        <v>236</v>
      </c>
      <c r="F1339" s="78" t="s">
        <v>402</v>
      </c>
      <c r="G1339" s="27" t="s">
        <v>285</v>
      </c>
      <c r="H1339" s="6">
        <f t="shared" si="96"/>
        <v>-40000</v>
      </c>
      <c r="I1339" s="74">
        <f t="shared" si="98"/>
        <v>3.883495145631068</v>
      </c>
      <c r="J1339"/>
      <c r="K1339" t="s">
        <v>384</v>
      </c>
      <c r="L1339"/>
      <c r="M1339" s="2">
        <v>515</v>
      </c>
    </row>
    <row r="1340" spans="1:13" s="15" customFormat="1" ht="12.75">
      <c r="A1340" s="1"/>
      <c r="B1340" s="196">
        <v>2000</v>
      </c>
      <c r="C1340" s="1" t="s">
        <v>66</v>
      </c>
      <c r="D1340" s="12" t="s">
        <v>382</v>
      </c>
      <c r="E1340" s="1" t="s">
        <v>236</v>
      </c>
      <c r="F1340" s="112" t="s">
        <v>796</v>
      </c>
      <c r="G1340" s="27" t="s">
        <v>54</v>
      </c>
      <c r="H1340" s="6">
        <f t="shared" si="96"/>
        <v>-42000</v>
      </c>
      <c r="I1340" s="74">
        <f t="shared" si="98"/>
        <v>3.883495145631068</v>
      </c>
      <c r="J1340"/>
      <c r="K1340" t="s">
        <v>386</v>
      </c>
      <c r="L1340"/>
      <c r="M1340" s="2">
        <v>515</v>
      </c>
    </row>
    <row r="1341" spans="1:13" s="15" customFormat="1" ht="12.75">
      <c r="A1341" s="1"/>
      <c r="B1341" s="196">
        <v>2000</v>
      </c>
      <c r="C1341" s="1" t="s">
        <v>66</v>
      </c>
      <c r="D1341" s="12" t="s">
        <v>382</v>
      </c>
      <c r="E1341" s="1" t="s">
        <v>236</v>
      </c>
      <c r="F1341" s="112" t="s">
        <v>796</v>
      </c>
      <c r="G1341" s="27" t="s">
        <v>93</v>
      </c>
      <c r="H1341" s="6">
        <f t="shared" si="96"/>
        <v>-44000</v>
      </c>
      <c r="I1341" s="74">
        <f t="shared" si="98"/>
        <v>3.883495145631068</v>
      </c>
      <c r="J1341"/>
      <c r="K1341" t="s">
        <v>386</v>
      </c>
      <c r="L1341"/>
      <c r="M1341" s="2">
        <v>515</v>
      </c>
    </row>
    <row r="1342" spans="1:13" s="15" customFormat="1" ht="12.75">
      <c r="A1342" s="1"/>
      <c r="B1342" s="196">
        <v>2000</v>
      </c>
      <c r="C1342" s="1" t="s">
        <v>66</v>
      </c>
      <c r="D1342" s="12" t="s">
        <v>382</v>
      </c>
      <c r="E1342" s="1" t="s">
        <v>236</v>
      </c>
      <c r="F1342" s="112" t="s">
        <v>796</v>
      </c>
      <c r="G1342" s="27" t="s">
        <v>94</v>
      </c>
      <c r="H1342" s="6">
        <f t="shared" si="96"/>
        <v>-46000</v>
      </c>
      <c r="I1342" s="74">
        <f t="shared" si="98"/>
        <v>3.883495145631068</v>
      </c>
      <c r="J1342"/>
      <c r="K1342" t="s">
        <v>386</v>
      </c>
      <c r="L1342"/>
      <c r="M1342" s="2">
        <v>515</v>
      </c>
    </row>
    <row r="1343" spans="1:13" s="15" customFormat="1" ht="12.75">
      <c r="A1343" s="1"/>
      <c r="B1343" s="196">
        <v>2000</v>
      </c>
      <c r="C1343" s="1" t="s">
        <v>66</v>
      </c>
      <c r="D1343" s="1" t="s">
        <v>382</v>
      </c>
      <c r="E1343" s="1" t="s">
        <v>236</v>
      </c>
      <c r="F1343" s="112" t="s">
        <v>796</v>
      </c>
      <c r="G1343" s="27" t="s">
        <v>95</v>
      </c>
      <c r="H1343" s="6">
        <f t="shared" si="96"/>
        <v>-48000</v>
      </c>
      <c r="I1343" s="74">
        <f t="shared" si="98"/>
        <v>3.883495145631068</v>
      </c>
      <c r="J1343"/>
      <c r="K1343" t="s">
        <v>386</v>
      </c>
      <c r="L1343"/>
      <c r="M1343" s="2">
        <v>515</v>
      </c>
    </row>
    <row r="1344" spans="1:13" s="15" customFormat="1" ht="12.75">
      <c r="A1344" s="1"/>
      <c r="B1344" s="196">
        <v>2000</v>
      </c>
      <c r="C1344" s="1" t="s">
        <v>66</v>
      </c>
      <c r="D1344" s="1" t="s">
        <v>382</v>
      </c>
      <c r="E1344" s="1" t="s">
        <v>236</v>
      </c>
      <c r="F1344" s="112" t="s">
        <v>796</v>
      </c>
      <c r="G1344" s="27" t="s">
        <v>96</v>
      </c>
      <c r="H1344" s="6">
        <f t="shared" si="96"/>
        <v>-50000</v>
      </c>
      <c r="I1344" s="74">
        <f t="shared" si="98"/>
        <v>3.883495145631068</v>
      </c>
      <c r="J1344"/>
      <c r="K1344" t="s">
        <v>386</v>
      </c>
      <c r="L1344"/>
      <c r="M1344" s="2">
        <v>515</v>
      </c>
    </row>
    <row r="1345" spans="1:13" s="15" customFormat="1" ht="12.75">
      <c r="A1345" s="1"/>
      <c r="B1345" s="196">
        <v>2000</v>
      </c>
      <c r="C1345" s="1" t="s">
        <v>66</v>
      </c>
      <c r="D1345" s="1" t="s">
        <v>382</v>
      </c>
      <c r="E1345" s="1" t="s">
        <v>236</v>
      </c>
      <c r="F1345" s="112" t="s">
        <v>796</v>
      </c>
      <c r="G1345" s="27" t="s">
        <v>211</v>
      </c>
      <c r="H1345" s="6">
        <f t="shared" si="96"/>
        <v>-52000</v>
      </c>
      <c r="I1345" s="74">
        <f t="shared" si="98"/>
        <v>3.883495145631068</v>
      </c>
      <c r="J1345"/>
      <c r="K1345" t="s">
        <v>386</v>
      </c>
      <c r="L1345"/>
      <c r="M1345" s="2">
        <v>515</v>
      </c>
    </row>
    <row r="1346" spans="1:13" s="15" customFormat="1" ht="12.75">
      <c r="A1346" s="1"/>
      <c r="B1346" s="196">
        <v>2000</v>
      </c>
      <c r="C1346" s="1" t="s">
        <v>66</v>
      </c>
      <c r="D1346" s="1" t="s">
        <v>382</v>
      </c>
      <c r="E1346" s="1" t="s">
        <v>236</v>
      </c>
      <c r="F1346" s="112" t="s">
        <v>796</v>
      </c>
      <c r="G1346" s="27" t="s">
        <v>189</v>
      </c>
      <c r="H1346" s="6">
        <f t="shared" si="96"/>
        <v>-54000</v>
      </c>
      <c r="I1346" s="74">
        <f t="shared" si="98"/>
        <v>3.883495145631068</v>
      </c>
      <c r="J1346"/>
      <c r="K1346" t="s">
        <v>386</v>
      </c>
      <c r="L1346"/>
      <c r="M1346" s="2">
        <v>515</v>
      </c>
    </row>
    <row r="1347" spans="1:13" s="15" customFormat="1" ht="12.75">
      <c r="A1347" s="1"/>
      <c r="B1347" s="196">
        <v>500</v>
      </c>
      <c r="C1347" s="1" t="s">
        <v>66</v>
      </c>
      <c r="D1347" s="1" t="s">
        <v>382</v>
      </c>
      <c r="E1347" s="1" t="s">
        <v>236</v>
      </c>
      <c r="F1347" s="112" t="s">
        <v>796</v>
      </c>
      <c r="G1347" s="27" t="s">
        <v>189</v>
      </c>
      <c r="H1347" s="6">
        <f t="shared" si="96"/>
        <v>-54500</v>
      </c>
      <c r="I1347" s="74">
        <f t="shared" si="98"/>
        <v>0.970873786407767</v>
      </c>
      <c r="J1347"/>
      <c r="K1347" t="s">
        <v>386</v>
      </c>
      <c r="L1347"/>
      <c r="M1347" s="2">
        <v>515</v>
      </c>
    </row>
    <row r="1348" spans="1:13" s="73" customFormat="1" ht="12.75">
      <c r="A1348" s="11"/>
      <c r="B1348" s="249">
        <f>SUM(B1320:B1347)</f>
        <v>54500</v>
      </c>
      <c r="C1348" s="11" t="s">
        <v>66</v>
      </c>
      <c r="D1348" s="11"/>
      <c r="E1348" s="11"/>
      <c r="F1348" s="79"/>
      <c r="G1348" s="18"/>
      <c r="H1348" s="71">
        <v>0</v>
      </c>
      <c r="I1348" s="72">
        <f t="shared" si="98"/>
        <v>105.8252427184466</v>
      </c>
      <c r="M1348" s="2">
        <v>515</v>
      </c>
    </row>
    <row r="1349" spans="1:13" s="15" customFormat="1" ht="12.75">
      <c r="A1349" s="12"/>
      <c r="B1349" s="167"/>
      <c r="C1349" s="12"/>
      <c r="D1349" s="12"/>
      <c r="E1349" s="12"/>
      <c r="F1349" s="112"/>
      <c r="G1349" s="29"/>
      <c r="H1349" s="6">
        <f t="shared" si="96"/>
        <v>0</v>
      </c>
      <c r="I1349" s="74">
        <f t="shared" si="98"/>
        <v>0</v>
      </c>
      <c r="M1349" s="2">
        <v>515</v>
      </c>
    </row>
    <row r="1350" spans="1:13" s="15" customFormat="1" ht="12.75">
      <c r="A1350" s="12"/>
      <c r="B1350" s="167"/>
      <c r="C1350" s="12"/>
      <c r="D1350" s="12"/>
      <c r="E1350" s="12"/>
      <c r="F1350" s="112"/>
      <c r="G1350" s="29"/>
      <c r="H1350" s="6">
        <f t="shared" si="96"/>
        <v>0</v>
      </c>
      <c r="I1350" s="74">
        <f t="shared" si="98"/>
        <v>0</v>
      </c>
      <c r="M1350" s="2">
        <v>515</v>
      </c>
    </row>
    <row r="1351" spans="1:13" s="15" customFormat="1" ht="12.75">
      <c r="A1351" s="12"/>
      <c r="B1351" s="167">
        <v>925</v>
      </c>
      <c r="C1351" s="12" t="s">
        <v>446</v>
      </c>
      <c r="D1351" s="12" t="s">
        <v>382</v>
      </c>
      <c r="E1351" s="12" t="s">
        <v>447</v>
      </c>
      <c r="F1351" s="121" t="s">
        <v>448</v>
      </c>
      <c r="G1351" s="29" t="s">
        <v>172</v>
      </c>
      <c r="H1351" s="6">
        <f t="shared" si="96"/>
        <v>-925</v>
      </c>
      <c r="I1351" s="74">
        <f t="shared" si="98"/>
        <v>1.796116504854369</v>
      </c>
      <c r="K1351" s="15" t="s">
        <v>390</v>
      </c>
      <c r="M1351" s="2">
        <v>515</v>
      </c>
    </row>
    <row r="1352" spans="1:13" s="15" customFormat="1" ht="12.75">
      <c r="A1352" s="12"/>
      <c r="B1352" s="167">
        <v>500</v>
      </c>
      <c r="C1352" s="12" t="s">
        <v>563</v>
      </c>
      <c r="D1352" s="12" t="s">
        <v>382</v>
      </c>
      <c r="E1352" s="12" t="s">
        <v>447</v>
      </c>
      <c r="F1352" s="121" t="s">
        <v>449</v>
      </c>
      <c r="G1352" s="29" t="s">
        <v>185</v>
      </c>
      <c r="H1352" s="6">
        <f t="shared" si="96"/>
        <v>-1425</v>
      </c>
      <c r="I1352" s="74">
        <f t="shared" si="98"/>
        <v>0.970873786407767</v>
      </c>
      <c r="K1352" s="15" t="s">
        <v>390</v>
      </c>
      <c r="M1352" s="2">
        <v>515</v>
      </c>
    </row>
    <row r="1353" spans="1:13" s="15" customFormat="1" ht="12.75">
      <c r="A1353" s="12"/>
      <c r="B1353" s="167">
        <v>10000</v>
      </c>
      <c r="C1353" s="12" t="s">
        <v>450</v>
      </c>
      <c r="D1353" s="12" t="s">
        <v>382</v>
      </c>
      <c r="E1353" s="12" t="s">
        <v>447</v>
      </c>
      <c r="F1353" s="121" t="s">
        <v>451</v>
      </c>
      <c r="G1353" s="29" t="s">
        <v>234</v>
      </c>
      <c r="H1353" s="6">
        <f t="shared" si="96"/>
        <v>-11425</v>
      </c>
      <c r="I1353" s="74">
        <f>+B1353/M1353</f>
        <v>19.41747572815534</v>
      </c>
      <c r="K1353" s="15" t="s">
        <v>390</v>
      </c>
      <c r="M1353" s="2">
        <v>515</v>
      </c>
    </row>
    <row r="1354" spans="1:13" s="15" customFormat="1" ht="12.75">
      <c r="A1354" s="12"/>
      <c r="B1354" s="167">
        <v>375</v>
      </c>
      <c r="C1354" s="12" t="s">
        <v>452</v>
      </c>
      <c r="D1354" s="12" t="s">
        <v>382</v>
      </c>
      <c r="E1354" s="12" t="s">
        <v>447</v>
      </c>
      <c r="F1354" s="112" t="s">
        <v>389</v>
      </c>
      <c r="G1354" s="29" t="s">
        <v>267</v>
      </c>
      <c r="H1354" s="6">
        <f t="shared" si="96"/>
        <v>-11800</v>
      </c>
      <c r="I1354" s="74">
        <f>+B1354/M1354</f>
        <v>0.7281553398058253</v>
      </c>
      <c r="K1354" s="15" t="s">
        <v>390</v>
      </c>
      <c r="M1354" s="2">
        <v>515</v>
      </c>
    </row>
    <row r="1355" spans="1:13" s="15" customFormat="1" ht="12.75">
      <c r="A1355" s="12"/>
      <c r="B1355" s="167">
        <v>700</v>
      </c>
      <c r="C1355" s="12" t="s">
        <v>453</v>
      </c>
      <c r="D1355" s="12" t="s">
        <v>382</v>
      </c>
      <c r="E1355" s="12" t="s">
        <v>447</v>
      </c>
      <c r="F1355" s="112" t="s">
        <v>454</v>
      </c>
      <c r="G1355" s="29" t="s">
        <v>193</v>
      </c>
      <c r="H1355" s="6">
        <f t="shared" si="96"/>
        <v>-12500</v>
      </c>
      <c r="I1355" s="74">
        <f aca="true" t="shared" si="99" ref="I1355:I1386">+B1355/M1355</f>
        <v>1.3592233009708738</v>
      </c>
      <c r="K1355" t="s">
        <v>384</v>
      </c>
      <c r="M1355" s="2">
        <v>515</v>
      </c>
    </row>
    <row r="1356" spans="1:13" s="15" customFormat="1" ht="12.75">
      <c r="A1356" s="12"/>
      <c r="B1356" s="167">
        <v>4800</v>
      </c>
      <c r="C1356" s="12" t="s">
        <v>455</v>
      </c>
      <c r="D1356" s="12" t="s">
        <v>382</v>
      </c>
      <c r="E1356" s="12" t="s">
        <v>447</v>
      </c>
      <c r="F1356" s="112" t="s">
        <v>456</v>
      </c>
      <c r="G1356" s="29" t="s">
        <v>188</v>
      </c>
      <c r="H1356" s="6">
        <f aca="true" t="shared" si="100" ref="H1356:H1366">H1355-B1356</f>
        <v>-17300</v>
      </c>
      <c r="I1356" s="74">
        <f t="shared" si="99"/>
        <v>9.320388349514563</v>
      </c>
      <c r="K1356" t="s">
        <v>384</v>
      </c>
      <c r="M1356" s="2">
        <v>515</v>
      </c>
    </row>
    <row r="1357" spans="1:13" s="15" customFormat="1" ht="12.75">
      <c r="A1357" s="1"/>
      <c r="B1357" s="196">
        <v>600</v>
      </c>
      <c r="C1357" s="1" t="s">
        <v>457</v>
      </c>
      <c r="D1357" s="1" t="s">
        <v>382</v>
      </c>
      <c r="E1357" s="1" t="s">
        <v>447</v>
      </c>
      <c r="F1357" s="78" t="s">
        <v>458</v>
      </c>
      <c r="G1357" s="27" t="s">
        <v>284</v>
      </c>
      <c r="H1357" s="6">
        <f t="shared" si="100"/>
        <v>-17900</v>
      </c>
      <c r="I1357" s="74">
        <f t="shared" si="99"/>
        <v>1.1650485436893203</v>
      </c>
      <c r="J1357"/>
      <c r="K1357" t="s">
        <v>384</v>
      </c>
      <c r="L1357"/>
      <c r="M1357" s="2">
        <v>515</v>
      </c>
    </row>
    <row r="1358" spans="1:13" s="15" customFormat="1" ht="12.75">
      <c r="A1358" s="1"/>
      <c r="B1358" s="248">
        <v>400</v>
      </c>
      <c r="C1358" s="12" t="s">
        <v>459</v>
      </c>
      <c r="D1358" s="1" t="s">
        <v>382</v>
      </c>
      <c r="E1358" s="1" t="s">
        <v>447</v>
      </c>
      <c r="F1358" s="78" t="s">
        <v>458</v>
      </c>
      <c r="G1358" s="27" t="s">
        <v>284</v>
      </c>
      <c r="H1358" s="6">
        <f t="shared" si="100"/>
        <v>-18300</v>
      </c>
      <c r="I1358" s="74">
        <f t="shared" si="99"/>
        <v>0.7766990291262136</v>
      </c>
      <c r="J1358"/>
      <c r="K1358" t="s">
        <v>384</v>
      </c>
      <c r="L1358"/>
      <c r="M1358" s="2">
        <v>515</v>
      </c>
    </row>
    <row r="1359" spans="1:13" s="15" customFormat="1" ht="12.75">
      <c r="A1359" s="1"/>
      <c r="B1359" s="196">
        <v>180</v>
      </c>
      <c r="C1359" s="12" t="s">
        <v>460</v>
      </c>
      <c r="D1359" s="1" t="s">
        <v>382</v>
      </c>
      <c r="E1359" s="1" t="s">
        <v>447</v>
      </c>
      <c r="F1359" s="78" t="s">
        <v>458</v>
      </c>
      <c r="G1359" s="27" t="s">
        <v>284</v>
      </c>
      <c r="H1359" s="6">
        <f t="shared" si="100"/>
        <v>-18480</v>
      </c>
      <c r="I1359" s="74">
        <f t="shared" si="99"/>
        <v>0.34951456310679613</v>
      </c>
      <c r="J1359"/>
      <c r="K1359" t="s">
        <v>384</v>
      </c>
      <c r="L1359"/>
      <c r="M1359" s="2">
        <v>515</v>
      </c>
    </row>
    <row r="1360" spans="1:13" s="15" customFormat="1" ht="12.75">
      <c r="A1360" s="1"/>
      <c r="B1360" s="167">
        <v>1475</v>
      </c>
      <c r="C1360" s="32" t="s">
        <v>461</v>
      </c>
      <c r="D1360" s="12" t="s">
        <v>382</v>
      </c>
      <c r="E1360" s="32" t="s">
        <v>447</v>
      </c>
      <c r="F1360" s="78" t="s">
        <v>462</v>
      </c>
      <c r="G1360" s="30" t="s">
        <v>34</v>
      </c>
      <c r="H1360" s="6">
        <f t="shared" si="100"/>
        <v>-19955</v>
      </c>
      <c r="I1360" s="74">
        <f t="shared" si="99"/>
        <v>2.8640776699029127</v>
      </c>
      <c r="J1360"/>
      <c r="K1360" t="s">
        <v>386</v>
      </c>
      <c r="L1360"/>
      <c r="M1360" s="2">
        <v>515</v>
      </c>
    </row>
    <row r="1361" spans="1:13" s="15" customFormat="1" ht="12.75">
      <c r="A1361" s="12"/>
      <c r="B1361" s="167">
        <v>1300</v>
      </c>
      <c r="C1361" s="12" t="s">
        <v>734</v>
      </c>
      <c r="D1361" s="12" t="s">
        <v>382</v>
      </c>
      <c r="E1361" s="12" t="s">
        <v>447</v>
      </c>
      <c r="F1361" s="78" t="s">
        <v>463</v>
      </c>
      <c r="G1361" s="29" t="s">
        <v>44</v>
      </c>
      <c r="H1361" s="6">
        <f t="shared" si="100"/>
        <v>-21255</v>
      </c>
      <c r="I1361" s="74">
        <f t="shared" si="99"/>
        <v>2.5242718446601944</v>
      </c>
      <c r="K1361" t="s">
        <v>386</v>
      </c>
      <c r="M1361" s="2">
        <v>515</v>
      </c>
    </row>
    <row r="1362" spans="1:13" s="15" customFormat="1" ht="12.75">
      <c r="A1362" s="1"/>
      <c r="B1362" s="196">
        <v>500</v>
      </c>
      <c r="C1362" s="1" t="s">
        <v>464</v>
      </c>
      <c r="D1362" s="1" t="s">
        <v>382</v>
      </c>
      <c r="E1362" s="1" t="s">
        <v>447</v>
      </c>
      <c r="F1362" s="78" t="s">
        <v>465</v>
      </c>
      <c r="G1362" s="27" t="s">
        <v>283</v>
      </c>
      <c r="H1362" s="6">
        <f t="shared" si="100"/>
        <v>-21755</v>
      </c>
      <c r="I1362" s="74">
        <f t="shared" si="99"/>
        <v>0.970873786407767</v>
      </c>
      <c r="J1362"/>
      <c r="K1362" t="s">
        <v>386</v>
      </c>
      <c r="L1362"/>
      <c r="M1362" s="2">
        <v>515</v>
      </c>
    </row>
    <row r="1363" spans="1:13" s="93" customFormat="1" ht="12.75">
      <c r="A1363" s="89"/>
      <c r="B1363" s="253">
        <v>675</v>
      </c>
      <c r="C1363" s="89" t="s">
        <v>466</v>
      </c>
      <c r="D1363" s="89" t="s">
        <v>382</v>
      </c>
      <c r="E1363" s="89" t="s">
        <v>447</v>
      </c>
      <c r="F1363" s="122" t="s">
        <v>467</v>
      </c>
      <c r="G1363" s="90" t="s">
        <v>96</v>
      </c>
      <c r="H1363" s="6">
        <f t="shared" si="100"/>
        <v>-22430</v>
      </c>
      <c r="I1363" s="74">
        <f t="shared" si="99"/>
        <v>1.3106796116504855</v>
      </c>
      <c r="K1363" s="93" t="s">
        <v>431</v>
      </c>
      <c r="M1363" s="2">
        <v>515</v>
      </c>
    </row>
    <row r="1364" spans="1:13" s="73" customFormat="1" ht="12.75">
      <c r="A1364" s="11"/>
      <c r="B1364" s="249">
        <f>SUM(B1351:B1363)</f>
        <v>22430</v>
      </c>
      <c r="C1364" s="11" t="s">
        <v>447</v>
      </c>
      <c r="D1364" s="11"/>
      <c r="E1364" s="11"/>
      <c r="F1364" s="79"/>
      <c r="G1364" s="18"/>
      <c r="H1364" s="71">
        <v>0</v>
      </c>
      <c r="I1364" s="72">
        <f t="shared" si="99"/>
        <v>43.55339805825243</v>
      </c>
      <c r="M1364" s="2">
        <v>515</v>
      </c>
    </row>
    <row r="1365" spans="1:13" s="15" customFormat="1" ht="12.75">
      <c r="A1365" s="12"/>
      <c r="B1365" s="31"/>
      <c r="C1365" s="12"/>
      <c r="D1365" s="12"/>
      <c r="E1365" s="12"/>
      <c r="F1365" s="112"/>
      <c r="G1365" s="29"/>
      <c r="H1365" s="6">
        <f t="shared" si="100"/>
        <v>0</v>
      </c>
      <c r="I1365" s="74">
        <f t="shared" si="99"/>
        <v>0</v>
      </c>
      <c r="M1365" s="2">
        <v>515</v>
      </c>
    </row>
    <row r="1366" spans="1:13" s="15" customFormat="1" ht="12.75">
      <c r="A1366" s="12"/>
      <c r="B1366" s="31"/>
      <c r="C1366" s="12"/>
      <c r="D1366" s="12"/>
      <c r="E1366" s="12"/>
      <c r="F1366" s="112"/>
      <c r="G1366" s="29"/>
      <c r="H1366" s="6">
        <f t="shared" si="100"/>
        <v>0</v>
      </c>
      <c r="I1366" s="22">
        <f t="shared" si="99"/>
        <v>0</v>
      </c>
      <c r="M1366" s="2">
        <v>515</v>
      </c>
    </row>
    <row r="1367" spans="1:13" s="15" customFormat="1" ht="12.75">
      <c r="A1367" s="1"/>
      <c r="B1367" s="161">
        <v>125000</v>
      </c>
      <c r="C1367" s="33" t="s">
        <v>470</v>
      </c>
      <c r="D1367" s="33" t="s">
        <v>382</v>
      </c>
      <c r="E1367" s="33" t="s">
        <v>468</v>
      </c>
      <c r="F1367" s="121" t="s">
        <v>469</v>
      </c>
      <c r="G1367" s="34" t="s">
        <v>285</v>
      </c>
      <c r="H1367" s="6">
        <f>H1366-B1367</f>
        <v>-125000</v>
      </c>
      <c r="I1367" s="22">
        <f>+B1367/M1367</f>
        <v>242.71844660194174</v>
      </c>
      <c r="J1367"/>
      <c r="K1367" t="s">
        <v>384</v>
      </c>
      <c r="L1367"/>
      <c r="M1367" s="2">
        <v>515</v>
      </c>
    </row>
    <row r="1368" spans="1:13" s="15" customFormat="1" ht="12.75">
      <c r="A1368" s="12"/>
      <c r="B1368" s="161">
        <v>50000</v>
      </c>
      <c r="C1368" s="12" t="s">
        <v>470</v>
      </c>
      <c r="D1368" s="12" t="s">
        <v>382</v>
      </c>
      <c r="E1368" s="12" t="s">
        <v>471</v>
      </c>
      <c r="F1368" s="121" t="s">
        <v>472</v>
      </c>
      <c r="G1368" s="29" t="s">
        <v>211</v>
      </c>
      <c r="H1368" s="6">
        <f>H1367-B1368</f>
        <v>-175000</v>
      </c>
      <c r="I1368" s="22">
        <f t="shared" si="99"/>
        <v>97.0873786407767</v>
      </c>
      <c r="K1368" s="15" t="s">
        <v>390</v>
      </c>
      <c r="M1368" s="2">
        <v>515</v>
      </c>
    </row>
    <row r="1369" spans="1:13" s="15" customFormat="1" ht="12.75">
      <c r="A1369" s="12"/>
      <c r="B1369" s="161">
        <v>50000</v>
      </c>
      <c r="C1369" s="12" t="s">
        <v>470</v>
      </c>
      <c r="D1369" s="12" t="s">
        <v>382</v>
      </c>
      <c r="E1369" s="12" t="s">
        <v>473</v>
      </c>
      <c r="F1369" s="121" t="s">
        <v>474</v>
      </c>
      <c r="G1369" s="29" t="s">
        <v>191</v>
      </c>
      <c r="H1369" s="28">
        <f aca="true" t="shared" si="101" ref="H1369:H1381">H1368-B1369</f>
        <v>-225000</v>
      </c>
      <c r="I1369" s="22">
        <f>+B1369/M1369</f>
        <v>97.0873786407767</v>
      </c>
      <c r="K1369" s="15" t="s">
        <v>390</v>
      </c>
      <c r="M1369" s="2">
        <v>515</v>
      </c>
    </row>
    <row r="1370" spans="1:13" s="15" customFormat="1" ht="12.75">
      <c r="A1370" s="12"/>
      <c r="B1370" s="161">
        <v>30000</v>
      </c>
      <c r="C1370" s="12" t="s">
        <v>470</v>
      </c>
      <c r="D1370" s="12" t="s">
        <v>382</v>
      </c>
      <c r="E1370" s="12" t="s">
        <v>475</v>
      </c>
      <c r="F1370" s="121" t="s">
        <v>476</v>
      </c>
      <c r="G1370" s="29" t="s">
        <v>191</v>
      </c>
      <c r="H1370" s="28">
        <f t="shared" si="101"/>
        <v>-255000</v>
      </c>
      <c r="I1370" s="22">
        <f t="shared" si="99"/>
        <v>58.25242718446602</v>
      </c>
      <c r="K1370" s="15" t="s">
        <v>390</v>
      </c>
      <c r="M1370" s="2">
        <v>515</v>
      </c>
    </row>
    <row r="1371" spans="1:13" s="73" customFormat="1" ht="12.75">
      <c r="A1371" s="11"/>
      <c r="B1371" s="242">
        <f>SUM(B1367:B1370)</f>
        <v>255000</v>
      </c>
      <c r="C1371" s="11" t="s">
        <v>470</v>
      </c>
      <c r="D1371" s="11"/>
      <c r="E1371" s="11"/>
      <c r="F1371" s="79"/>
      <c r="G1371" s="18"/>
      <c r="H1371" s="71">
        <v>0</v>
      </c>
      <c r="I1371" s="72">
        <f t="shared" si="99"/>
        <v>495.1456310679612</v>
      </c>
      <c r="M1371" s="2">
        <v>515</v>
      </c>
    </row>
    <row r="1372" spans="1:13" s="15" customFormat="1" ht="12.75">
      <c r="A1372" s="12"/>
      <c r="B1372" s="161"/>
      <c r="C1372" s="12"/>
      <c r="D1372" s="12"/>
      <c r="E1372" s="12"/>
      <c r="F1372" s="112"/>
      <c r="G1372" s="29"/>
      <c r="H1372" s="28">
        <f t="shared" si="101"/>
        <v>0</v>
      </c>
      <c r="I1372" s="22">
        <f t="shared" si="99"/>
        <v>0</v>
      </c>
      <c r="M1372" s="2">
        <v>515</v>
      </c>
    </row>
    <row r="1373" spans="1:13" s="15" customFormat="1" ht="12.75">
      <c r="A1373" s="12"/>
      <c r="B1373" s="161"/>
      <c r="C1373" s="12"/>
      <c r="D1373" s="12"/>
      <c r="E1373" s="12"/>
      <c r="F1373" s="121"/>
      <c r="G1373" s="29"/>
      <c r="H1373" s="28">
        <f t="shared" si="101"/>
        <v>0</v>
      </c>
      <c r="I1373" s="22">
        <f t="shared" si="99"/>
        <v>0</v>
      </c>
      <c r="M1373" s="2">
        <v>515</v>
      </c>
    </row>
    <row r="1374" spans="1:13" s="15" customFormat="1" ht="12.75">
      <c r="A1374" s="1"/>
      <c r="B1374" s="189">
        <v>40000</v>
      </c>
      <c r="C1374" s="1" t="s">
        <v>477</v>
      </c>
      <c r="D1374" s="1" t="s">
        <v>382</v>
      </c>
      <c r="E1374" s="1" t="s">
        <v>478</v>
      </c>
      <c r="F1374" s="78" t="s">
        <v>479</v>
      </c>
      <c r="G1374" s="27" t="s">
        <v>267</v>
      </c>
      <c r="H1374" s="28">
        <f t="shared" si="101"/>
        <v>-40000</v>
      </c>
      <c r="I1374" s="22">
        <f t="shared" si="99"/>
        <v>77.66990291262135</v>
      </c>
      <c r="J1374"/>
      <c r="K1374" t="s">
        <v>384</v>
      </c>
      <c r="L1374"/>
      <c r="M1374" s="2">
        <v>515</v>
      </c>
    </row>
    <row r="1375" spans="1:13" s="73" customFormat="1" ht="12.75">
      <c r="A1375" s="11"/>
      <c r="B1375" s="242">
        <f>SUM(B1374)</f>
        <v>40000</v>
      </c>
      <c r="C1375" s="11" t="s">
        <v>477</v>
      </c>
      <c r="D1375" s="11"/>
      <c r="E1375" s="11"/>
      <c r="F1375" s="79"/>
      <c r="G1375" s="18"/>
      <c r="H1375" s="71">
        <v>0</v>
      </c>
      <c r="I1375" s="72">
        <f t="shared" si="99"/>
        <v>77.66990291262135</v>
      </c>
      <c r="M1375" s="2">
        <v>515</v>
      </c>
    </row>
    <row r="1376" spans="1:13" s="15" customFormat="1" ht="12.75">
      <c r="A1376" s="12"/>
      <c r="B1376" s="161"/>
      <c r="C1376" s="12"/>
      <c r="D1376" s="12"/>
      <c r="E1376" s="12"/>
      <c r="F1376" s="112"/>
      <c r="G1376" s="29"/>
      <c r="H1376" s="28">
        <f t="shared" si="101"/>
        <v>0</v>
      </c>
      <c r="I1376" s="22">
        <f t="shared" si="99"/>
        <v>0</v>
      </c>
      <c r="M1376" s="2">
        <v>515</v>
      </c>
    </row>
    <row r="1377" spans="1:13" s="15" customFormat="1" ht="12.75">
      <c r="A1377" s="12"/>
      <c r="B1377" s="161"/>
      <c r="C1377" s="12"/>
      <c r="D1377" s="12"/>
      <c r="E1377" s="12"/>
      <c r="F1377" s="112"/>
      <c r="G1377" s="29"/>
      <c r="H1377" s="28">
        <f t="shared" si="101"/>
        <v>0</v>
      </c>
      <c r="I1377" s="22">
        <f t="shared" si="99"/>
        <v>0</v>
      </c>
      <c r="M1377" s="2">
        <v>515</v>
      </c>
    </row>
    <row r="1378" spans="1:13" s="15" customFormat="1" ht="12.75">
      <c r="A1378" s="1"/>
      <c r="B1378" s="161">
        <v>1000</v>
      </c>
      <c r="C1378" s="12" t="s">
        <v>480</v>
      </c>
      <c r="D1378" s="12" t="s">
        <v>382</v>
      </c>
      <c r="E1378" s="33" t="s">
        <v>481</v>
      </c>
      <c r="F1378" s="78" t="s">
        <v>482</v>
      </c>
      <c r="G1378" s="34" t="s">
        <v>34</v>
      </c>
      <c r="H1378" s="6">
        <f t="shared" si="101"/>
        <v>-1000</v>
      </c>
      <c r="I1378" s="22">
        <f t="shared" si="99"/>
        <v>1.941747572815534</v>
      </c>
      <c r="J1378"/>
      <c r="K1378" t="s">
        <v>386</v>
      </c>
      <c r="L1378"/>
      <c r="M1378" s="2">
        <v>515</v>
      </c>
    </row>
    <row r="1379" spans="1:13" s="73" customFormat="1" ht="12.75">
      <c r="A1379" s="11"/>
      <c r="B1379" s="242">
        <f>SUM(B1378)</f>
        <v>1000</v>
      </c>
      <c r="C1379" s="11" t="s">
        <v>480</v>
      </c>
      <c r="D1379" s="11"/>
      <c r="E1379" s="11"/>
      <c r="F1379" s="79"/>
      <c r="G1379" s="18"/>
      <c r="H1379" s="71">
        <v>0</v>
      </c>
      <c r="I1379" s="72">
        <f t="shared" si="99"/>
        <v>1.941747572815534</v>
      </c>
      <c r="M1379" s="2">
        <v>515</v>
      </c>
    </row>
    <row r="1380" spans="1:13" s="15" customFormat="1" ht="12.75">
      <c r="A1380" s="12"/>
      <c r="B1380" s="31"/>
      <c r="C1380" s="12"/>
      <c r="D1380" s="12"/>
      <c r="E1380" s="12"/>
      <c r="F1380" s="112"/>
      <c r="G1380" s="29"/>
      <c r="H1380" s="28">
        <f t="shared" si="101"/>
        <v>0</v>
      </c>
      <c r="I1380" s="22">
        <f>+B1380/M1380</f>
        <v>0</v>
      </c>
      <c r="M1380" s="2">
        <v>515</v>
      </c>
    </row>
    <row r="1381" spans="1:13" s="15" customFormat="1" ht="12.75">
      <c r="A1381" s="12"/>
      <c r="B1381" s="31"/>
      <c r="C1381" s="12"/>
      <c r="D1381" s="12"/>
      <c r="E1381" s="12"/>
      <c r="F1381" s="112"/>
      <c r="G1381" s="29"/>
      <c r="H1381" s="28">
        <f t="shared" si="101"/>
        <v>0</v>
      </c>
      <c r="I1381" s="22">
        <f t="shared" si="99"/>
        <v>0</v>
      </c>
      <c r="M1381" s="2">
        <v>515</v>
      </c>
    </row>
    <row r="1382" spans="1:13" ht="12.75">
      <c r="A1382" s="12"/>
      <c r="B1382" s="167">
        <v>140000</v>
      </c>
      <c r="C1382" s="81" t="s">
        <v>485</v>
      </c>
      <c r="D1382" s="1" t="s">
        <v>382</v>
      </c>
      <c r="E1382" s="12" t="s">
        <v>484</v>
      </c>
      <c r="F1382" s="94" t="s">
        <v>486</v>
      </c>
      <c r="G1382" s="29" t="s">
        <v>172</v>
      </c>
      <c r="H1382" s="6">
        <f aca="true" t="shared" si="102" ref="H1382:H1387">H1381-B1382</f>
        <v>-140000</v>
      </c>
      <c r="I1382" s="22">
        <f t="shared" si="99"/>
        <v>271.84466019417476</v>
      </c>
      <c r="M1382" s="2">
        <v>515</v>
      </c>
    </row>
    <row r="1383" spans="1:13" s="73" customFormat="1" ht="12.75">
      <c r="A1383" s="12"/>
      <c r="B1383" s="167">
        <v>11655</v>
      </c>
      <c r="C1383" s="81" t="s">
        <v>485</v>
      </c>
      <c r="D1383" s="1" t="s">
        <v>382</v>
      </c>
      <c r="E1383" s="12" t="s">
        <v>487</v>
      </c>
      <c r="F1383" s="94"/>
      <c r="G1383" s="29" t="s">
        <v>172</v>
      </c>
      <c r="H1383" s="6">
        <f t="shared" si="102"/>
        <v>-151655</v>
      </c>
      <c r="I1383" s="22">
        <f t="shared" si="99"/>
        <v>22.631067961165048</v>
      </c>
      <c r="J1383"/>
      <c r="K1383"/>
      <c r="L1383"/>
      <c r="M1383" s="2">
        <v>515</v>
      </c>
    </row>
    <row r="1384" spans="1:13" s="73" customFormat="1" ht="12.75">
      <c r="A1384" s="12"/>
      <c r="B1384" s="167">
        <v>160000</v>
      </c>
      <c r="C1384" s="32" t="s">
        <v>735</v>
      </c>
      <c r="D1384" s="1" t="s">
        <v>382</v>
      </c>
      <c r="E1384" s="12"/>
      <c r="F1384" s="94" t="s">
        <v>486</v>
      </c>
      <c r="G1384" s="29" t="s">
        <v>172</v>
      </c>
      <c r="H1384" s="6">
        <f t="shared" si="102"/>
        <v>-311655</v>
      </c>
      <c r="I1384" s="22">
        <f>+B1384/M1384</f>
        <v>310.6796116504854</v>
      </c>
      <c r="J1384"/>
      <c r="K1384"/>
      <c r="L1384"/>
      <c r="M1384" s="2">
        <v>515</v>
      </c>
    </row>
    <row r="1385" spans="1:13" s="73" customFormat="1" ht="12.75">
      <c r="A1385" s="12"/>
      <c r="B1385" s="167">
        <v>19425</v>
      </c>
      <c r="C1385" s="32" t="s">
        <v>735</v>
      </c>
      <c r="D1385" s="1" t="s">
        <v>382</v>
      </c>
      <c r="E1385" s="12" t="s">
        <v>487</v>
      </c>
      <c r="F1385" s="94"/>
      <c r="G1385" s="29" t="s">
        <v>172</v>
      </c>
      <c r="H1385" s="6">
        <f t="shared" si="102"/>
        <v>-331080</v>
      </c>
      <c r="I1385" s="22">
        <f t="shared" si="99"/>
        <v>37.71844660194175</v>
      </c>
      <c r="J1385"/>
      <c r="K1385"/>
      <c r="L1385"/>
      <c r="M1385" s="2">
        <v>515</v>
      </c>
    </row>
    <row r="1386" spans="1:13" ht="12.75">
      <c r="A1386" s="12"/>
      <c r="B1386" s="252">
        <v>130000</v>
      </c>
      <c r="C1386" s="32" t="s">
        <v>386</v>
      </c>
      <c r="D1386" s="1" t="s">
        <v>382</v>
      </c>
      <c r="E1386" s="12"/>
      <c r="F1386" s="94"/>
      <c r="G1386" s="29" t="s">
        <v>172</v>
      </c>
      <c r="H1386" s="6">
        <f t="shared" si="102"/>
        <v>-461080</v>
      </c>
      <c r="I1386" s="22">
        <f t="shared" si="99"/>
        <v>252.4271844660194</v>
      </c>
      <c r="M1386" s="2">
        <v>515</v>
      </c>
    </row>
    <row r="1387" spans="1:13" ht="12.75">
      <c r="A1387" s="12"/>
      <c r="B1387" s="252">
        <v>90000</v>
      </c>
      <c r="C1387" s="32" t="s">
        <v>387</v>
      </c>
      <c r="D1387" s="1" t="s">
        <v>382</v>
      </c>
      <c r="E1387" s="12" t="s">
        <v>484</v>
      </c>
      <c r="F1387" s="94"/>
      <c r="G1387" s="29" t="s">
        <v>172</v>
      </c>
      <c r="H1387" s="6">
        <f t="shared" si="102"/>
        <v>-551080</v>
      </c>
      <c r="I1387" s="22">
        <f aca="true" t="shared" si="103" ref="I1387:I1394">+B1387/M1387</f>
        <v>174.75728155339806</v>
      </c>
      <c r="M1387" s="38">
        <v>515</v>
      </c>
    </row>
    <row r="1388" spans="1:13" s="73" customFormat="1" ht="12.75">
      <c r="A1388" s="11"/>
      <c r="B1388" s="67">
        <f>SUM(B1382:B1387)</f>
        <v>551080</v>
      </c>
      <c r="C1388" s="11" t="s">
        <v>488</v>
      </c>
      <c r="D1388" s="11"/>
      <c r="E1388" s="11"/>
      <c r="F1388" s="79"/>
      <c r="G1388" s="18"/>
      <c r="H1388" s="71">
        <v>0</v>
      </c>
      <c r="I1388" s="72">
        <f t="shared" si="103"/>
        <v>1070.0582524271845</v>
      </c>
      <c r="M1388" s="2">
        <v>515</v>
      </c>
    </row>
    <row r="1389" spans="8:13" ht="12.75">
      <c r="H1389" s="6">
        <f aca="true" t="shared" si="104" ref="H1389:H1422">H1388-B1389</f>
        <v>0</v>
      </c>
      <c r="I1389" s="22">
        <f t="shared" si="103"/>
        <v>0</v>
      </c>
      <c r="M1389" s="2">
        <v>515</v>
      </c>
    </row>
    <row r="1390" spans="8:13" ht="12.75">
      <c r="H1390" s="6">
        <f t="shared" si="104"/>
        <v>0</v>
      </c>
      <c r="I1390" s="22">
        <f t="shared" si="103"/>
        <v>0</v>
      </c>
      <c r="M1390" s="2">
        <v>515</v>
      </c>
    </row>
    <row r="1391" spans="8:13" ht="12.75">
      <c r="H1391" s="6">
        <f t="shared" si="104"/>
        <v>0</v>
      </c>
      <c r="I1391" s="22">
        <f t="shared" si="103"/>
        <v>0</v>
      </c>
      <c r="M1391" s="2">
        <v>515</v>
      </c>
    </row>
    <row r="1392" spans="8:13" ht="12.75">
      <c r="H1392" s="6">
        <f t="shared" si="104"/>
        <v>0</v>
      </c>
      <c r="I1392" s="22">
        <f t="shared" si="103"/>
        <v>0</v>
      </c>
      <c r="M1392" s="2">
        <v>515</v>
      </c>
    </row>
    <row r="1393" spans="1:13" ht="13.5" thickBot="1">
      <c r="A1393" s="56"/>
      <c r="B1393" s="57">
        <f>+B1462+B1540+B1545+B1600+B1629+B1635+B1644</f>
        <v>1616345</v>
      </c>
      <c r="C1393" s="59"/>
      <c r="D1393" s="96" t="s">
        <v>20</v>
      </c>
      <c r="E1393" s="56"/>
      <c r="F1393" s="97"/>
      <c r="G1393" s="60"/>
      <c r="H1393" s="61">
        <f>H1392-B1393</f>
        <v>-1616345</v>
      </c>
      <c r="I1393" s="62">
        <f t="shared" si="103"/>
        <v>3138.5339805825242</v>
      </c>
      <c r="J1393" s="63"/>
      <c r="K1393" s="63"/>
      <c r="L1393" s="63"/>
      <c r="M1393" s="2">
        <v>515</v>
      </c>
    </row>
    <row r="1394" spans="8:13" ht="12.75">
      <c r="H1394" s="6">
        <v>0</v>
      </c>
      <c r="I1394" s="22">
        <f t="shared" si="103"/>
        <v>0</v>
      </c>
      <c r="M1394" s="2">
        <v>515</v>
      </c>
    </row>
    <row r="1395" spans="8:13" ht="12.75">
      <c r="H1395" s="6">
        <f t="shared" si="104"/>
        <v>0</v>
      </c>
      <c r="I1395" s="22">
        <f aca="true" t="shared" si="105" ref="I1395:I1458">+B1395/M1395</f>
        <v>0</v>
      </c>
      <c r="M1395" s="2">
        <v>515</v>
      </c>
    </row>
    <row r="1396" spans="2:13" ht="12.75">
      <c r="B1396" s="196">
        <v>2500</v>
      </c>
      <c r="C1396" s="32" t="s">
        <v>32</v>
      </c>
      <c r="D1396" s="12" t="s">
        <v>20</v>
      </c>
      <c r="E1396" s="1" t="s">
        <v>489</v>
      </c>
      <c r="F1396" s="78" t="s">
        <v>990</v>
      </c>
      <c r="G1396" s="27" t="s">
        <v>34</v>
      </c>
      <c r="H1396" s="6">
        <f t="shared" si="104"/>
        <v>-2500</v>
      </c>
      <c r="I1396" s="22">
        <f t="shared" si="105"/>
        <v>4.854368932038835</v>
      </c>
      <c r="K1396" t="s">
        <v>32</v>
      </c>
      <c r="M1396" s="2">
        <v>515</v>
      </c>
    </row>
    <row r="1397" spans="2:13" ht="12.75">
      <c r="B1397" s="196">
        <v>5000</v>
      </c>
      <c r="C1397" s="32" t="s">
        <v>32</v>
      </c>
      <c r="D1397" s="12" t="s">
        <v>20</v>
      </c>
      <c r="E1397" s="1" t="s">
        <v>489</v>
      </c>
      <c r="F1397" s="78" t="s">
        <v>991</v>
      </c>
      <c r="G1397" s="27" t="s">
        <v>43</v>
      </c>
      <c r="H1397" s="6">
        <f t="shared" si="104"/>
        <v>-7500</v>
      </c>
      <c r="I1397" s="22">
        <f t="shared" si="105"/>
        <v>9.70873786407767</v>
      </c>
      <c r="K1397" t="s">
        <v>32</v>
      </c>
      <c r="M1397" s="2">
        <v>515</v>
      </c>
    </row>
    <row r="1398" spans="2:13" ht="12.75">
      <c r="B1398" s="196">
        <v>5000</v>
      </c>
      <c r="C1398" s="32" t="s">
        <v>32</v>
      </c>
      <c r="D1398" s="12" t="s">
        <v>20</v>
      </c>
      <c r="E1398" s="1" t="s">
        <v>489</v>
      </c>
      <c r="F1398" s="78" t="s">
        <v>992</v>
      </c>
      <c r="G1398" s="27" t="s">
        <v>44</v>
      </c>
      <c r="H1398" s="6">
        <f t="shared" si="104"/>
        <v>-12500</v>
      </c>
      <c r="I1398" s="22">
        <f t="shared" si="105"/>
        <v>9.70873786407767</v>
      </c>
      <c r="K1398" t="s">
        <v>32</v>
      </c>
      <c r="M1398" s="2">
        <v>515</v>
      </c>
    </row>
    <row r="1399" spans="2:13" ht="12.75">
      <c r="B1399" s="196">
        <v>2500</v>
      </c>
      <c r="C1399" s="32" t="s">
        <v>32</v>
      </c>
      <c r="D1399" s="12" t="s">
        <v>20</v>
      </c>
      <c r="E1399" s="1" t="s">
        <v>489</v>
      </c>
      <c r="F1399" s="78" t="s">
        <v>993</v>
      </c>
      <c r="G1399" s="27" t="s">
        <v>54</v>
      </c>
      <c r="H1399" s="6">
        <f t="shared" si="104"/>
        <v>-15000</v>
      </c>
      <c r="I1399" s="22">
        <f t="shared" si="105"/>
        <v>4.854368932038835</v>
      </c>
      <c r="K1399" t="s">
        <v>32</v>
      </c>
      <c r="M1399" s="2">
        <v>515</v>
      </c>
    </row>
    <row r="1400" spans="2:13" ht="12.75">
      <c r="B1400" s="196">
        <v>5000</v>
      </c>
      <c r="C1400" s="32" t="s">
        <v>32</v>
      </c>
      <c r="D1400" s="1" t="s">
        <v>20</v>
      </c>
      <c r="E1400" s="1" t="s">
        <v>489</v>
      </c>
      <c r="F1400" s="78" t="s">
        <v>994</v>
      </c>
      <c r="G1400" s="27" t="s">
        <v>93</v>
      </c>
      <c r="H1400" s="6">
        <f t="shared" si="104"/>
        <v>-20000</v>
      </c>
      <c r="I1400" s="22">
        <f t="shared" si="105"/>
        <v>9.70873786407767</v>
      </c>
      <c r="K1400" t="s">
        <v>32</v>
      </c>
      <c r="M1400" s="2">
        <v>515</v>
      </c>
    </row>
    <row r="1401" spans="2:13" ht="12.75">
      <c r="B1401" s="196">
        <v>2500</v>
      </c>
      <c r="C1401" s="32" t="s">
        <v>32</v>
      </c>
      <c r="D1401" s="1" t="s">
        <v>20</v>
      </c>
      <c r="E1401" s="1" t="s">
        <v>489</v>
      </c>
      <c r="F1401" s="78" t="s">
        <v>995</v>
      </c>
      <c r="G1401" s="29" t="s">
        <v>95</v>
      </c>
      <c r="H1401" s="6">
        <f t="shared" si="104"/>
        <v>-22500</v>
      </c>
      <c r="I1401" s="22">
        <f t="shared" si="105"/>
        <v>4.854368932038835</v>
      </c>
      <c r="K1401" t="s">
        <v>32</v>
      </c>
      <c r="M1401" s="2">
        <v>515</v>
      </c>
    </row>
    <row r="1402" spans="2:13" ht="12.75">
      <c r="B1402" s="196">
        <v>2500</v>
      </c>
      <c r="C1402" s="32" t="s">
        <v>32</v>
      </c>
      <c r="D1402" s="1" t="s">
        <v>20</v>
      </c>
      <c r="E1402" s="1" t="s">
        <v>489</v>
      </c>
      <c r="F1402" s="78" t="s">
        <v>996</v>
      </c>
      <c r="G1402" s="27" t="s">
        <v>96</v>
      </c>
      <c r="H1402" s="6">
        <f t="shared" si="104"/>
        <v>-25000</v>
      </c>
      <c r="I1402" s="22">
        <f t="shared" si="105"/>
        <v>4.854368932038835</v>
      </c>
      <c r="K1402" t="s">
        <v>32</v>
      </c>
      <c r="M1402" s="2">
        <v>515</v>
      </c>
    </row>
    <row r="1403" spans="2:13" ht="12.75">
      <c r="B1403" s="196">
        <v>5000</v>
      </c>
      <c r="C1403" s="32" t="s">
        <v>32</v>
      </c>
      <c r="D1403" s="1" t="s">
        <v>20</v>
      </c>
      <c r="E1403" s="1" t="s">
        <v>489</v>
      </c>
      <c r="F1403" s="78" t="s">
        <v>997</v>
      </c>
      <c r="G1403" s="27" t="s">
        <v>170</v>
      </c>
      <c r="H1403" s="6">
        <f t="shared" si="104"/>
        <v>-30000</v>
      </c>
      <c r="I1403" s="22">
        <f t="shared" si="105"/>
        <v>9.70873786407767</v>
      </c>
      <c r="K1403" t="s">
        <v>32</v>
      </c>
      <c r="M1403" s="2">
        <v>515</v>
      </c>
    </row>
    <row r="1404" spans="2:13" ht="12.75">
      <c r="B1404" s="196">
        <v>2500</v>
      </c>
      <c r="C1404" s="32" t="s">
        <v>32</v>
      </c>
      <c r="D1404" s="1" t="s">
        <v>20</v>
      </c>
      <c r="E1404" s="1" t="s">
        <v>489</v>
      </c>
      <c r="F1404" s="78" t="s">
        <v>998</v>
      </c>
      <c r="G1404" s="27" t="s">
        <v>172</v>
      </c>
      <c r="H1404" s="6">
        <f t="shared" si="104"/>
        <v>-32500</v>
      </c>
      <c r="I1404" s="22">
        <f t="shared" si="105"/>
        <v>4.854368932038835</v>
      </c>
      <c r="K1404" t="s">
        <v>32</v>
      </c>
      <c r="M1404" s="2">
        <v>515</v>
      </c>
    </row>
    <row r="1405" spans="2:13" ht="12.75">
      <c r="B1405" s="196">
        <v>5000</v>
      </c>
      <c r="C1405" s="32" t="s">
        <v>32</v>
      </c>
      <c r="D1405" s="1" t="s">
        <v>20</v>
      </c>
      <c r="E1405" s="1" t="s">
        <v>489</v>
      </c>
      <c r="F1405" s="78" t="s">
        <v>999</v>
      </c>
      <c r="G1405" s="27" t="s">
        <v>185</v>
      </c>
      <c r="H1405" s="6">
        <f t="shared" si="104"/>
        <v>-37500</v>
      </c>
      <c r="I1405" s="22">
        <f t="shared" si="105"/>
        <v>9.70873786407767</v>
      </c>
      <c r="K1405" t="s">
        <v>32</v>
      </c>
      <c r="M1405" s="2">
        <v>515</v>
      </c>
    </row>
    <row r="1406" spans="2:13" ht="12.75">
      <c r="B1406" s="196">
        <v>5000</v>
      </c>
      <c r="C1406" s="32" t="s">
        <v>32</v>
      </c>
      <c r="D1406" s="1" t="s">
        <v>20</v>
      </c>
      <c r="E1406" s="1" t="s">
        <v>489</v>
      </c>
      <c r="F1406" s="78" t="s">
        <v>1000</v>
      </c>
      <c r="G1406" s="27" t="s">
        <v>193</v>
      </c>
      <c r="H1406" s="6">
        <f t="shared" si="104"/>
        <v>-42500</v>
      </c>
      <c r="I1406" s="22">
        <f t="shared" si="105"/>
        <v>9.70873786407767</v>
      </c>
      <c r="K1406" t="s">
        <v>32</v>
      </c>
      <c r="M1406" s="2">
        <v>515</v>
      </c>
    </row>
    <row r="1407" spans="2:13" ht="12.75">
      <c r="B1407" s="196">
        <v>2500</v>
      </c>
      <c r="C1407" s="32" t="s">
        <v>32</v>
      </c>
      <c r="D1407" s="1" t="s">
        <v>20</v>
      </c>
      <c r="E1407" s="1" t="s">
        <v>489</v>
      </c>
      <c r="F1407" s="78" t="s">
        <v>1001</v>
      </c>
      <c r="G1407" s="27" t="s">
        <v>188</v>
      </c>
      <c r="H1407" s="6">
        <f t="shared" si="104"/>
        <v>-45000</v>
      </c>
      <c r="I1407" s="22">
        <f t="shared" si="105"/>
        <v>4.854368932038835</v>
      </c>
      <c r="K1407" t="s">
        <v>32</v>
      </c>
      <c r="M1407" s="2">
        <v>515</v>
      </c>
    </row>
    <row r="1408" spans="2:13" ht="12.75">
      <c r="B1408" s="196">
        <v>5000</v>
      </c>
      <c r="C1408" s="32" t="s">
        <v>32</v>
      </c>
      <c r="D1408" s="1" t="s">
        <v>20</v>
      </c>
      <c r="E1408" s="1" t="s">
        <v>489</v>
      </c>
      <c r="F1408" s="78" t="s">
        <v>1002</v>
      </c>
      <c r="G1408" s="27" t="s">
        <v>211</v>
      </c>
      <c r="H1408" s="6">
        <f t="shared" si="104"/>
        <v>-50000</v>
      </c>
      <c r="I1408" s="22">
        <f t="shared" si="105"/>
        <v>9.70873786407767</v>
      </c>
      <c r="K1408" t="s">
        <v>32</v>
      </c>
      <c r="M1408" s="2">
        <v>515</v>
      </c>
    </row>
    <row r="1409" spans="2:13" ht="12.75">
      <c r="B1409" s="248">
        <v>2500</v>
      </c>
      <c r="C1409" s="32" t="s">
        <v>32</v>
      </c>
      <c r="D1409" s="1" t="s">
        <v>20</v>
      </c>
      <c r="E1409" s="1" t="s">
        <v>489</v>
      </c>
      <c r="F1409" s="78" t="s">
        <v>1003</v>
      </c>
      <c r="G1409" s="27" t="s">
        <v>191</v>
      </c>
      <c r="H1409" s="6">
        <f t="shared" si="104"/>
        <v>-52500</v>
      </c>
      <c r="I1409" s="22">
        <f t="shared" si="105"/>
        <v>4.854368932038835</v>
      </c>
      <c r="K1409" t="s">
        <v>32</v>
      </c>
      <c r="M1409" s="2">
        <v>515</v>
      </c>
    </row>
    <row r="1410" spans="2:13" ht="12.75">
      <c r="B1410" s="248">
        <v>5000</v>
      </c>
      <c r="C1410" s="32" t="s">
        <v>32</v>
      </c>
      <c r="D1410" s="1" t="s">
        <v>20</v>
      </c>
      <c r="E1410" s="1" t="s">
        <v>489</v>
      </c>
      <c r="F1410" s="78" t="s">
        <v>1004</v>
      </c>
      <c r="G1410" s="27" t="s">
        <v>189</v>
      </c>
      <c r="H1410" s="6">
        <f t="shared" si="104"/>
        <v>-57500</v>
      </c>
      <c r="I1410" s="22">
        <f t="shared" si="105"/>
        <v>9.70873786407767</v>
      </c>
      <c r="K1410" t="s">
        <v>32</v>
      </c>
      <c r="M1410" s="2">
        <v>515</v>
      </c>
    </row>
    <row r="1411" spans="2:13" ht="12.75">
      <c r="B1411" s="196">
        <v>2500</v>
      </c>
      <c r="C1411" s="32" t="s">
        <v>32</v>
      </c>
      <c r="D1411" s="1" t="s">
        <v>20</v>
      </c>
      <c r="E1411" s="1" t="s">
        <v>489</v>
      </c>
      <c r="F1411" s="78" t="s">
        <v>1005</v>
      </c>
      <c r="G1411" s="27" t="s">
        <v>233</v>
      </c>
      <c r="H1411" s="6">
        <f t="shared" si="104"/>
        <v>-60000</v>
      </c>
      <c r="I1411" s="22">
        <f t="shared" si="105"/>
        <v>4.854368932038835</v>
      </c>
      <c r="K1411" t="s">
        <v>32</v>
      </c>
      <c r="M1411" s="2">
        <v>515</v>
      </c>
    </row>
    <row r="1412" spans="2:13" ht="12.75">
      <c r="B1412" s="196">
        <v>5000</v>
      </c>
      <c r="C1412" s="32" t="s">
        <v>32</v>
      </c>
      <c r="D1412" s="1" t="s">
        <v>20</v>
      </c>
      <c r="E1412" s="1" t="s">
        <v>489</v>
      </c>
      <c r="F1412" s="78" t="s">
        <v>1006</v>
      </c>
      <c r="G1412" s="27" t="s">
        <v>234</v>
      </c>
      <c r="H1412" s="6">
        <f t="shared" si="104"/>
        <v>-65000</v>
      </c>
      <c r="I1412" s="22">
        <f t="shared" si="105"/>
        <v>9.70873786407767</v>
      </c>
      <c r="K1412" t="s">
        <v>32</v>
      </c>
      <c r="M1412" s="2">
        <v>515</v>
      </c>
    </row>
    <row r="1413" spans="2:13" ht="12.75">
      <c r="B1413" s="196">
        <v>2500</v>
      </c>
      <c r="C1413" s="32" t="s">
        <v>32</v>
      </c>
      <c r="D1413" s="1" t="s">
        <v>20</v>
      </c>
      <c r="E1413" s="1" t="s">
        <v>489</v>
      </c>
      <c r="F1413" s="78" t="s">
        <v>1007</v>
      </c>
      <c r="G1413" s="27" t="s">
        <v>267</v>
      </c>
      <c r="H1413" s="6">
        <f t="shared" si="104"/>
        <v>-67500</v>
      </c>
      <c r="I1413" s="22">
        <f t="shared" si="105"/>
        <v>4.854368932038835</v>
      </c>
      <c r="K1413" t="s">
        <v>32</v>
      </c>
      <c r="M1413" s="2">
        <v>515</v>
      </c>
    </row>
    <row r="1414" spans="2:13" ht="12.75">
      <c r="B1414" s="196">
        <v>5000</v>
      </c>
      <c r="C1414" s="32" t="s">
        <v>32</v>
      </c>
      <c r="D1414" s="1" t="s">
        <v>20</v>
      </c>
      <c r="E1414" s="1" t="s">
        <v>489</v>
      </c>
      <c r="F1414" s="78" t="s">
        <v>1008</v>
      </c>
      <c r="G1414" s="27" t="s">
        <v>282</v>
      </c>
      <c r="H1414" s="6">
        <f t="shared" si="104"/>
        <v>-72500</v>
      </c>
      <c r="I1414" s="22">
        <f t="shared" si="105"/>
        <v>9.70873786407767</v>
      </c>
      <c r="K1414" t="s">
        <v>32</v>
      </c>
      <c r="M1414" s="2">
        <v>515</v>
      </c>
    </row>
    <row r="1415" spans="2:13" ht="12.75">
      <c r="B1415" s="196">
        <v>5000</v>
      </c>
      <c r="C1415" s="32" t="s">
        <v>32</v>
      </c>
      <c r="D1415" s="1" t="s">
        <v>20</v>
      </c>
      <c r="E1415" s="1" t="s">
        <v>489</v>
      </c>
      <c r="F1415" s="78" t="s">
        <v>1009</v>
      </c>
      <c r="G1415" s="27" t="s">
        <v>283</v>
      </c>
      <c r="H1415" s="6">
        <f t="shared" si="104"/>
        <v>-77500</v>
      </c>
      <c r="I1415" s="22">
        <f t="shared" si="105"/>
        <v>9.70873786407767</v>
      </c>
      <c r="K1415" t="s">
        <v>32</v>
      </c>
      <c r="M1415" s="2">
        <v>515</v>
      </c>
    </row>
    <row r="1416" spans="2:13" ht="12.75">
      <c r="B1416" s="196">
        <v>2500</v>
      </c>
      <c r="C1416" s="32" t="s">
        <v>32</v>
      </c>
      <c r="D1416" s="1" t="s">
        <v>20</v>
      </c>
      <c r="E1416" s="1" t="s">
        <v>489</v>
      </c>
      <c r="F1416" s="78" t="s">
        <v>1010</v>
      </c>
      <c r="G1416" s="27" t="s">
        <v>284</v>
      </c>
      <c r="H1416" s="6">
        <f t="shared" si="104"/>
        <v>-80000</v>
      </c>
      <c r="I1416" s="22">
        <f t="shared" si="105"/>
        <v>4.854368932038835</v>
      </c>
      <c r="K1416" t="s">
        <v>32</v>
      </c>
      <c r="M1416" s="2">
        <v>515</v>
      </c>
    </row>
    <row r="1417" spans="2:13" ht="12.75">
      <c r="B1417" s="196">
        <v>5000</v>
      </c>
      <c r="C1417" s="32" t="s">
        <v>32</v>
      </c>
      <c r="D1417" s="1" t="s">
        <v>20</v>
      </c>
      <c r="E1417" s="1" t="s">
        <v>489</v>
      </c>
      <c r="F1417" s="78" t="s">
        <v>1011</v>
      </c>
      <c r="G1417" s="27" t="s">
        <v>285</v>
      </c>
      <c r="H1417" s="6">
        <f t="shared" si="104"/>
        <v>-85000</v>
      </c>
      <c r="I1417" s="22">
        <f t="shared" si="105"/>
        <v>9.70873786407767</v>
      </c>
      <c r="K1417" t="s">
        <v>32</v>
      </c>
      <c r="M1417" s="2">
        <v>515</v>
      </c>
    </row>
    <row r="1418" spans="2:13" ht="12.75">
      <c r="B1418" s="196">
        <v>2500</v>
      </c>
      <c r="C1418" s="32" t="s">
        <v>32</v>
      </c>
      <c r="D1418" s="12" t="s">
        <v>20</v>
      </c>
      <c r="E1418" s="1" t="s">
        <v>353</v>
      </c>
      <c r="F1418" s="78" t="s">
        <v>1012</v>
      </c>
      <c r="G1418" s="27" t="s">
        <v>34</v>
      </c>
      <c r="H1418" s="6">
        <f t="shared" si="104"/>
        <v>-87500</v>
      </c>
      <c r="I1418" s="22">
        <f t="shared" si="105"/>
        <v>4.854368932038835</v>
      </c>
      <c r="K1418" t="s">
        <v>32</v>
      </c>
      <c r="M1418" s="2">
        <v>515</v>
      </c>
    </row>
    <row r="1419" spans="2:13" ht="12.75">
      <c r="B1419" s="196">
        <v>2500</v>
      </c>
      <c r="C1419" s="32" t="s">
        <v>32</v>
      </c>
      <c r="D1419" s="12" t="s">
        <v>20</v>
      </c>
      <c r="E1419" s="1" t="s">
        <v>353</v>
      </c>
      <c r="F1419" s="78" t="s">
        <v>1013</v>
      </c>
      <c r="G1419" s="27" t="s">
        <v>43</v>
      </c>
      <c r="H1419" s="6">
        <f t="shared" si="104"/>
        <v>-90000</v>
      </c>
      <c r="I1419" s="22">
        <f t="shared" si="105"/>
        <v>4.854368932038835</v>
      </c>
      <c r="K1419" t="s">
        <v>32</v>
      </c>
      <c r="M1419" s="2">
        <v>515</v>
      </c>
    </row>
    <row r="1420" spans="2:13" ht="12.75">
      <c r="B1420" s="196">
        <v>2500</v>
      </c>
      <c r="C1420" s="32" t="s">
        <v>32</v>
      </c>
      <c r="D1420" s="12" t="s">
        <v>20</v>
      </c>
      <c r="E1420" s="1" t="s">
        <v>353</v>
      </c>
      <c r="F1420" s="78" t="s">
        <v>1014</v>
      </c>
      <c r="G1420" s="27" t="s">
        <v>44</v>
      </c>
      <c r="H1420" s="6">
        <f t="shared" si="104"/>
        <v>-92500</v>
      </c>
      <c r="I1420" s="22">
        <f t="shared" si="105"/>
        <v>4.854368932038835</v>
      </c>
      <c r="K1420" t="s">
        <v>32</v>
      </c>
      <c r="M1420" s="2">
        <v>515</v>
      </c>
    </row>
    <row r="1421" spans="2:13" ht="12.75">
      <c r="B1421" s="196">
        <v>2500</v>
      </c>
      <c r="C1421" s="32" t="s">
        <v>32</v>
      </c>
      <c r="D1421" s="12" t="s">
        <v>20</v>
      </c>
      <c r="E1421" s="1" t="s">
        <v>353</v>
      </c>
      <c r="F1421" s="78" t="s">
        <v>1015</v>
      </c>
      <c r="G1421" s="27" t="s">
        <v>54</v>
      </c>
      <c r="H1421" s="6">
        <f t="shared" si="104"/>
        <v>-95000</v>
      </c>
      <c r="I1421" s="22">
        <f t="shared" si="105"/>
        <v>4.854368932038835</v>
      </c>
      <c r="K1421" t="s">
        <v>32</v>
      </c>
      <c r="M1421" s="2">
        <v>515</v>
      </c>
    </row>
    <row r="1422" spans="2:13" ht="12.75">
      <c r="B1422" s="196">
        <v>2500</v>
      </c>
      <c r="C1422" s="32" t="s">
        <v>32</v>
      </c>
      <c r="D1422" s="1" t="s">
        <v>20</v>
      </c>
      <c r="E1422" s="1" t="s">
        <v>353</v>
      </c>
      <c r="F1422" s="78" t="s">
        <v>1016</v>
      </c>
      <c r="G1422" s="27" t="s">
        <v>93</v>
      </c>
      <c r="H1422" s="6">
        <f t="shared" si="104"/>
        <v>-97500</v>
      </c>
      <c r="I1422" s="22">
        <f t="shared" si="105"/>
        <v>4.854368932038835</v>
      </c>
      <c r="K1422" t="s">
        <v>32</v>
      </c>
      <c r="M1422" s="2">
        <v>515</v>
      </c>
    </row>
    <row r="1423" spans="2:13" ht="12.75">
      <c r="B1423" s="196">
        <v>2500</v>
      </c>
      <c r="C1423" s="32" t="s">
        <v>32</v>
      </c>
      <c r="D1423" s="1" t="s">
        <v>20</v>
      </c>
      <c r="E1423" s="1" t="s">
        <v>353</v>
      </c>
      <c r="F1423" s="78" t="s">
        <v>1017</v>
      </c>
      <c r="G1423" s="27" t="s">
        <v>95</v>
      </c>
      <c r="H1423" s="6">
        <f aca="true" t="shared" si="106" ref="H1423:H1463">H1422-B1423</f>
        <v>-100000</v>
      </c>
      <c r="I1423" s="22">
        <f t="shared" si="105"/>
        <v>4.854368932038835</v>
      </c>
      <c r="K1423" t="s">
        <v>32</v>
      </c>
      <c r="M1423" s="2">
        <v>515</v>
      </c>
    </row>
    <row r="1424" spans="2:13" ht="12.75">
      <c r="B1424" s="196">
        <v>2500</v>
      </c>
      <c r="C1424" s="32" t="s">
        <v>32</v>
      </c>
      <c r="D1424" s="1" t="s">
        <v>20</v>
      </c>
      <c r="E1424" s="1" t="s">
        <v>353</v>
      </c>
      <c r="F1424" s="78" t="s">
        <v>1018</v>
      </c>
      <c r="G1424" s="27" t="s">
        <v>96</v>
      </c>
      <c r="H1424" s="6">
        <f t="shared" si="106"/>
        <v>-102500</v>
      </c>
      <c r="I1424" s="22">
        <f t="shared" si="105"/>
        <v>4.854368932038835</v>
      </c>
      <c r="K1424" t="s">
        <v>32</v>
      </c>
      <c r="M1424" s="2">
        <v>515</v>
      </c>
    </row>
    <row r="1425" spans="2:13" ht="12.75">
      <c r="B1425" s="196">
        <v>2500</v>
      </c>
      <c r="C1425" s="32" t="s">
        <v>32</v>
      </c>
      <c r="D1425" s="1" t="s">
        <v>20</v>
      </c>
      <c r="E1425" s="1" t="s">
        <v>353</v>
      </c>
      <c r="F1425" s="78" t="s">
        <v>1019</v>
      </c>
      <c r="G1425" s="27" t="s">
        <v>172</v>
      </c>
      <c r="H1425" s="6">
        <f t="shared" si="106"/>
        <v>-105000</v>
      </c>
      <c r="I1425" s="22">
        <f t="shared" si="105"/>
        <v>4.854368932038835</v>
      </c>
      <c r="K1425" t="s">
        <v>32</v>
      </c>
      <c r="M1425" s="2">
        <v>515</v>
      </c>
    </row>
    <row r="1426" spans="2:13" ht="12.75">
      <c r="B1426" s="196">
        <v>2500</v>
      </c>
      <c r="C1426" s="32" t="s">
        <v>32</v>
      </c>
      <c r="D1426" s="1" t="s">
        <v>20</v>
      </c>
      <c r="E1426" s="1" t="s">
        <v>353</v>
      </c>
      <c r="F1426" s="78" t="s">
        <v>1020</v>
      </c>
      <c r="G1426" s="27" t="s">
        <v>185</v>
      </c>
      <c r="H1426" s="6">
        <f t="shared" si="106"/>
        <v>-107500</v>
      </c>
      <c r="I1426" s="22">
        <f t="shared" si="105"/>
        <v>4.854368932038835</v>
      </c>
      <c r="K1426" t="s">
        <v>32</v>
      </c>
      <c r="M1426" s="2">
        <v>515</v>
      </c>
    </row>
    <row r="1427" spans="2:13" ht="12.75">
      <c r="B1427" s="196">
        <v>2500</v>
      </c>
      <c r="C1427" s="32" t="s">
        <v>32</v>
      </c>
      <c r="D1427" s="1" t="s">
        <v>20</v>
      </c>
      <c r="E1427" s="1" t="s">
        <v>353</v>
      </c>
      <c r="F1427" s="78" t="s">
        <v>1021</v>
      </c>
      <c r="G1427" s="27" t="s">
        <v>193</v>
      </c>
      <c r="H1427" s="6">
        <f t="shared" si="106"/>
        <v>-110000</v>
      </c>
      <c r="I1427" s="22">
        <f t="shared" si="105"/>
        <v>4.854368932038835</v>
      </c>
      <c r="K1427" t="s">
        <v>32</v>
      </c>
      <c r="M1427" s="2">
        <v>515</v>
      </c>
    </row>
    <row r="1428" spans="2:13" ht="12.75">
      <c r="B1428" s="196">
        <v>2500</v>
      </c>
      <c r="C1428" s="32" t="s">
        <v>32</v>
      </c>
      <c r="D1428" s="1" t="s">
        <v>20</v>
      </c>
      <c r="E1428" s="1" t="s">
        <v>353</v>
      </c>
      <c r="F1428" s="78" t="s">
        <v>1022</v>
      </c>
      <c r="G1428" s="27" t="s">
        <v>188</v>
      </c>
      <c r="H1428" s="6">
        <f t="shared" si="106"/>
        <v>-112500</v>
      </c>
      <c r="I1428" s="22">
        <f t="shared" si="105"/>
        <v>4.854368932038835</v>
      </c>
      <c r="K1428" t="s">
        <v>32</v>
      </c>
      <c r="M1428" s="2">
        <v>515</v>
      </c>
    </row>
    <row r="1429" spans="2:13" ht="12.75">
      <c r="B1429" s="196">
        <v>2500</v>
      </c>
      <c r="C1429" s="32" t="s">
        <v>32</v>
      </c>
      <c r="D1429" s="1" t="s">
        <v>20</v>
      </c>
      <c r="E1429" s="1" t="s">
        <v>353</v>
      </c>
      <c r="F1429" s="78" t="s">
        <v>1023</v>
      </c>
      <c r="G1429" s="27" t="s">
        <v>211</v>
      </c>
      <c r="H1429" s="6">
        <f t="shared" si="106"/>
        <v>-115000</v>
      </c>
      <c r="I1429" s="22">
        <f t="shared" si="105"/>
        <v>4.854368932038835</v>
      </c>
      <c r="K1429" t="s">
        <v>32</v>
      </c>
      <c r="M1429" s="2">
        <v>515</v>
      </c>
    </row>
    <row r="1430" spans="2:13" ht="12.75">
      <c r="B1430" s="248">
        <v>2500</v>
      </c>
      <c r="C1430" s="32" t="s">
        <v>32</v>
      </c>
      <c r="D1430" s="1" t="s">
        <v>20</v>
      </c>
      <c r="E1430" s="1" t="s">
        <v>353</v>
      </c>
      <c r="F1430" s="78" t="s">
        <v>1024</v>
      </c>
      <c r="G1430" s="27" t="s">
        <v>191</v>
      </c>
      <c r="H1430" s="6">
        <f t="shared" si="106"/>
        <v>-117500</v>
      </c>
      <c r="I1430" s="22">
        <f t="shared" si="105"/>
        <v>4.854368932038835</v>
      </c>
      <c r="K1430" t="s">
        <v>32</v>
      </c>
      <c r="M1430" s="2">
        <v>515</v>
      </c>
    </row>
    <row r="1431" spans="2:13" ht="12.75">
      <c r="B1431" s="196">
        <v>2500</v>
      </c>
      <c r="C1431" s="32" t="s">
        <v>32</v>
      </c>
      <c r="D1431" s="1" t="s">
        <v>20</v>
      </c>
      <c r="E1431" s="1" t="s">
        <v>353</v>
      </c>
      <c r="F1431" s="78" t="s">
        <v>1025</v>
      </c>
      <c r="G1431" s="27" t="s">
        <v>189</v>
      </c>
      <c r="H1431" s="6">
        <f t="shared" si="106"/>
        <v>-120000</v>
      </c>
      <c r="I1431" s="22">
        <f t="shared" si="105"/>
        <v>4.854368932038835</v>
      </c>
      <c r="K1431" t="s">
        <v>32</v>
      </c>
      <c r="M1431" s="2">
        <v>515</v>
      </c>
    </row>
    <row r="1432" spans="2:13" ht="12.75">
      <c r="B1432" s="196">
        <v>2500</v>
      </c>
      <c r="C1432" s="32" t="s">
        <v>32</v>
      </c>
      <c r="D1432" s="1" t="s">
        <v>20</v>
      </c>
      <c r="E1432" s="1" t="s">
        <v>353</v>
      </c>
      <c r="F1432" s="78" t="s">
        <v>1026</v>
      </c>
      <c r="G1432" s="27" t="s">
        <v>233</v>
      </c>
      <c r="H1432" s="6">
        <f t="shared" si="106"/>
        <v>-122500</v>
      </c>
      <c r="I1432" s="22">
        <f t="shared" si="105"/>
        <v>4.854368932038835</v>
      </c>
      <c r="K1432" t="s">
        <v>32</v>
      </c>
      <c r="M1432" s="2">
        <v>515</v>
      </c>
    </row>
    <row r="1433" spans="2:13" ht="12.75">
      <c r="B1433" s="196">
        <v>2500</v>
      </c>
      <c r="C1433" s="32" t="s">
        <v>32</v>
      </c>
      <c r="D1433" s="1" t="s">
        <v>20</v>
      </c>
      <c r="E1433" s="1" t="s">
        <v>353</v>
      </c>
      <c r="F1433" s="78" t="s">
        <v>1027</v>
      </c>
      <c r="G1433" s="27" t="s">
        <v>234</v>
      </c>
      <c r="H1433" s="6">
        <f t="shared" si="106"/>
        <v>-125000</v>
      </c>
      <c r="I1433" s="22">
        <f t="shared" si="105"/>
        <v>4.854368932038835</v>
      </c>
      <c r="K1433" t="s">
        <v>32</v>
      </c>
      <c r="M1433" s="2">
        <v>515</v>
      </c>
    </row>
    <row r="1434" spans="2:13" ht="12.75">
      <c r="B1434" s="196">
        <v>2500</v>
      </c>
      <c r="C1434" s="32" t="s">
        <v>32</v>
      </c>
      <c r="D1434" s="1" t="s">
        <v>20</v>
      </c>
      <c r="E1434" s="1" t="s">
        <v>353</v>
      </c>
      <c r="F1434" s="78" t="s">
        <v>1028</v>
      </c>
      <c r="G1434" s="27" t="s">
        <v>267</v>
      </c>
      <c r="H1434" s="6">
        <f t="shared" si="106"/>
        <v>-127500</v>
      </c>
      <c r="I1434" s="22">
        <f t="shared" si="105"/>
        <v>4.854368932038835</v>
      </c>
      <c r="K1434" t="s">
        <v>32</v>
      </c>
      <c r="M1434" s="2">
        <v>515</v>
      </c>
    </row>
    <row r="1435" spans="2:13" ht="12.75">
      <c r="B1435" s="196">
        <v>2500</v>
      </c>
      <c r="C1435" s="32" t="s">
        <v>32</v>
      </c>
      <c r="D1435" s="1" t="s">
        <v>20</v>
      </c>
      <c r="E1435" s="1" t="s">
        <v>353</v>
      </c>
      <c r="F1435" s="78" t="s">
        <v>1029</v>
      </c>
      <c r="G1435" s="27" t="s">
        <v>282</v>
      </c>
      <c r="H1435" s="6">
        <f t="shared" si="106"/>
        <v>-130000</v>
      </c>
      <c r="I1435" s="22">
        <f t="shared" si="105"/>
        <v>4.854368932038835</v>
      </c>
      <c r="K1435" t="s">
        <v>32</v>
      </c>
      <c r="M1435" s="2">
        <v>515</v>
      </c>
    </row>
    <row r="1436" spans="2:13" ht="12.75">
      <c r="B1436" s="196">
        <v>2500</v>
      </c>
      <c r="C1436" s="32" t="s">
        <v>32</v>
      </c>
      <c r="D1436" s="1" t="s">
        <v>20</v>
      </c>
      <c r="E1436" s="1" t="s">
        <v>353</v>
      </c>
      <c r="F1436" s="78" t="s">
        <v>1030</v>
      </c>
      <c r="G1436" s="27" t="s">
        <v>283</v>
      </c>
      <c r="H1436" s="6">
        <f t="shared" si="106"/>
        <v>-132500</v>
      </c>
      <c r="I1436" s="22">
        <f t="shared" si="105"/>
        <v>4.854368932038835</v>
      </c>
      <c r="K1436" t="s">
        <v>32</v>
      </c>
      <c r="M1436" s="2">
        <v>515</v>
      </c>
    </row>
    <row r="1437" spans="2:13" ht="12.75">
      <c r="B1437" s="196">
        <v>2500</v>
      </c>
      <c r="C1437" s="32" t="s">
        <v>32</v>
      </c>
      <c r="D1437" s="1" t="s">
        <v>20</v>
      </c>
      <c r="E1437" s="1" t="s">
        <v>353</v>
      </c>
      <c r="F1437" s="78" t="s">
        <v>1031</v>
      </c>
      <c r="G1437" s="27" t="s">
        <v>284</v>
      </c>
      <c r="H1437" s="6">
        <f t="shared" si="106"/>
        <v>-135000</v>
      </c>
      <c r="I1437" s="22">
        <f t="shared" si="105"/>
        <v>4.854368932038835</v>
      </c>
      <c r="K1437" t="s">
        <v>32</v>
      </c>
      <c r="M1437" s="2">
        <v>515</v>
      </c>
    </row>
    <row r="1438" spans="2:13" ht="12.75">
      <c r="B1438" s="196">
        <v>2500</v>
      </c>
      <c r="C1438" s="32" t="s">
        <v>32</v>
      </c>
      <c r="D1438" s="1" t="s">
        <v>20</v>
      </c>
      <c r="E1438" s="1" t="s">
        <v>353</v>
      </c>
      <c r="F1438" s="78" t="s">
        <v>1032</v>
      </c>
      <c r="G1438" s="27" t="s">
        <v>285</v>
      </c>
      <c r="H1438" s="6">
        <f t="shared" si="106"/>
        <v>-137500</v>
      </c>
      <c r="I1438" s="22">
        <f t="shared" si="105"/>
        <v>4.854368932038835</v>
      </c>
      <c r="K1438" t="s">
        <v>32</v>
      </c>
      <c r="M1438" s="2">
        <v>515</v>
      </c>
    </row>
    <row r="1439" spans="2:13" ht="12.75">
      <c r="B1439" s="196">
        <v>2500</v>
      </c>
      <c r="C1439" s="32" t="s">
        <v>32</v>
      </c>
      <c r="D1439" s="1" t="s">
        <v>20</v>
      </c>
      <c r="E1439" s="1" t="s">
        <v>353</v>
      </c>
      <c r="F1439" s="78" t="s">
        <v>1033</v>
      </c>
      <c r="G1439" s="27" t="s">
        <v>310</v>
      </c>
      <c r="H1439" s="6">
        <f t="shared" si="106"/>
        <v>-140000</v>
      </c>
      <c r="I1439" s="22">
        <f t="shared" si="105"/>
        <v>4.854368932038835</v>
      </c>
      <c r="K1439" t="s">
        <v>32</v>
      </c>
      <c r="M1439" s="2">
        <v>515</v>
      </c>
    </row>
    <row r="1440" spans="2:13" ht="12.75">
      <c r="B1440" s="196">
        <v>2500</v>
      </c>
      <c r="C1440" s="32" t="s">
        <v>32</v>
      </c>
      <c r="D1440" s="12" t="s">
        <v>20</v>
      </c>
      <c r="E1440" s="1" t="s">
        <v>490</v>
      </c>
      <c r="F1440" s="78" t="s">
        <v>1034</v>
      </c>
      <c r="G1440" s="27" t="s">
        <v>34</v>
      </c>
      <c r="H1440" s="6">
        <f t="shared" si="106"/>
        <v>-142500</v>
      </c>
      <c r="I1440" s="22">
        <f t="shared" si="105"/>
        <v>4.854368932038835</v>
      </c>
      <c r="K1440" t="s">
        <v>32</v>
      </c>
      <c r="M1440" s="2">
        <v>515</v>
      </c>
    </row>
    <row r="1441" spans="2:13" ht="12.75">
      <c r="B1441" s="196">
        <v>2500</v>
      </c>
      <c r="C1441" s="32" t="s">
        <v>32</v>
      </c>
      <c r="D1441" s="12" t="s">
        <v>20</v>
      </c>
      <c r="E1441" s="1" t="s">
        <v>490</v>
      </c>
      <c r="F1441" s="78" t="s">
        <v>1035</v>
      </c>
      <c r="G1441" s="27" t="s">
        <v>43</v>
      </c>
      <c r="H1441" s="6">
        <f t="shared" si="106"/>
        <v>-145000</v>
      </c>
      <c r="I1441" s="22">
        <f t="shared" si="105"/>
        <v>4.854368932038835</v>
      </c>
      <c r="K1441" t="s">
        <v>32</v>
      </c>
      <c r="M1441" s="2">
        <v>515</v>
      </c>
    </row>
    <row r="1442" spans="2:13" ht="12.75">
      <c r="B1442" s="196">
        <v>2500</v>
      </c>
      <c r="C1442" s="32" t="s">
        <v>32</v>
      </c>
      <c r="D1442" s="12" t="s">
        <v>20</v>
      </c>
      <c r="E1442" s="1" t="s">
        <v>490</v>
      </c>
      <c r="F1442" s="78" t="s">
        <v>1036</v>
      </c>
      <c r="G1442" s="27" t="s">
        <v>44</v>
      </c>
      <c r="H1442" s="6">
        <f t="shared" si="106"/>
        <v>-147500</v>
      </c>
      <c r="I1442" s="22">
        <f t="shared" si="105"/>
        <v>4.854368932038835</v>
      </c>
      <c r="K1442" t="s">
        <v>32</v>
      </c>
      <c r="M1442" s="2">
        <v>515</v>
      </c>
    </row>
    <row r="1443" spans="1:13" ht="12.75">
      <c r="A1443" s="40"/>
      <c r="B1443" s="196">
        <v>2500</v>
      </c>
      <c r="C1443" s="32" t="s">
        <v>32</v>
      </c>
      <c r="D1443" s="33" t="s">
        <v>20</v>
      </c>
      <c r="E1443" s="32" t="s">
        <v>490</v>
      </c>
      <c r="F1443" s="78" t="s">
        <v>1037</v>
      </c>
      <c r="G1443" s="34" t="s">
        <v>54</v>
      </c>
      <c r="H1443" s="6">
        <f t="shared" si="106"/>
        <v>-150000</v>
      </c>
      <c r="I1443" s="22">
        <f t="shared" si="105"/>
        <v>4.854368932038835</v>
      </c>
      <c r="J1443" s="41"/>
      <c r="K1443" t="s">
        <v>32</v>
      </c>
      <c r="L1443" s="41"/>
      <c r="M1443" s="2">
        <v>515</v>
      </c>
    </row>
    <row r="1444" spans="2:13" ht="12.75">
      <c r="B1444" s="196">
        <v>2500</v>
      </c>
      <c r="C1444" s="32" t="s">
        <v>32</v>
      </c>
      <c r="D1444" s="1" t="s">
        <v>20</v>
      </c>
      <c r="E1444" s="1" t="s">
        <v>490</v>
      </c>
      <c r="F1444" s="78" t="s">
        <v>1038</v>
      </c>
      <c r="G1444" s="27" t="s">
        <v>93</v>
      </c>
      <c r="H1444" s="6">
        <f t="shared" si="106"/>
        <v>-152500</v>
      </c>
      <c r="I1444" s="22">
        <f t="shared" si="105"/>
        <v>4.854368932038835</v>
      </c>
      <c r="K1444" t="s">
        <v>32</v>
      </c>
      <c r="M1444" s="2">
        <v>515</v>
      </c>
    </row>
    <row r="1445" spans="2:13" ht="12.75">
      <c r="B1445" s="196">
        <v>2500</v>
      </c>
      <c r="C1445" s="32" t="s">
        <v>32</v>
      </c>
      <c r="D1445" s="1" t="s">
        <v>20</v>
      </c>
      <c r="E1445" s="1" t="s">
        <v>490</v>
      </c>
      <c r="F1445" s="78" t="s">
        <v>1039</v>
      </c>
      <c r="G1445" s="27" t="s">
        <v>95</v>
      </c>
      <c r="H1445" s="6">
        <f t="shared" si="106"/>
        <v>-155000</v>
      </c>
      <c r="I1445" s="22">
        <f t="shared" si="105"/>
        <v>4.854368932038835</v>
      </c>
      <c r="K1445" t="s">
        <v>32</v>
      </c>
      <c r="M1445" s="2">
        <v>515</v>
      </c>
    </row>
    <row r="1446" spans="2:13" ht="12.75">
      <c r="B1446" s="196">
        <v>2500</v>
      </c>
      <c r="C1446" s="32" t="s">
        <v>32</v>
      </c>
      <c r="D1446" s="1" t="s">
        <v>20</v>
      </c>
      <c r="E1446" s="1" t="s">
        <v>490</v>
      </c>
      <c r="F1446" s="78" t="s">
        <v>1040</v>
      </c>
      <c r="G1446" s="27" t="s">
        <v>96</v>
      </c>
      <c r="H1446" s="6">
        <f t="shared" si="106"/>
        <v>-157500</v>
      </c>
      <c r="I1446" s="22">
        <f t="shared" si="105"/>
        <v>4.854368932038835</v>
      </c>
      <c r="K1446" t="s">
        <v>32</v>
      </c>
      <c r="M1446" s="2">
        <v>515</v>
      </c>
    </row>
    <row r="1447" spans="2:13" ht="12.75">
      <c r="B1447" s="196">
        <v>2500</v>
      </c>
      <c r="C1447" s="32" t="s">
        <v>32</v>
      </c>
      <c r="D1447" s="1" t="s">
        <v>20</v>
      </c>
      <c r="E1447" s="1" t="s">
        <v>490</v>
      </c>
      <c r="F1447" s="78" t="s">
        <v>1041</v>
      </c>
      <c r="G1447" s="27" t="s">
        <v>172</v>
      </c>
      <c r="H1447" s="6">
        <f t="shared" si="106"/>
        <v>-160000</v>
      </c>
      <c r="I1447" s="22">
        <f t="shared" si="105"/>
        <v>4.854368932038835</v>
      </c>
      <c r="K1447" t="s">
        <v>32</v>
      </c>
      <c r="M1447" s="2">
        <v>515</v>
      </c>
    </row>
    <row r="1448" spans="2:13" ht="12.75">
      <c r="B1448" s="196">
        <v>2500</v>
      </c>
      <c r="C1448" s="32" t="s">
        <v>32</v>
      </c>
      <c r="D1448" s="1" t="s">
        <v>20</v>
      </c>
      <c r="E1448" s="1" t="s">
        <v>490</v>
      </c>
      <c r="F1448" s="78" t="s">
        <v>1042</v>
      </c>
      <c r="G1448" s="27" t="s">
        <v>185</v>
      </c>
      <c r="H1448" s="6">
        <f t="shared" si="106"/>
        <v>-162500</v>
      </c>
      <c r="I1448" s="22">
        <f t="shared" si="105"/>
        <v>4.854368932038835</v>
      </c>
      <c r="K1448" t="s">
        <v>32</v>
      </c>
      <c r="M1448" s="2">
        <v>515</v>
      </c>
    </row>
    <row r="1449" spans="2:13" ht="12.75">
      <c r="B1449" s="196">
        <v>2500</v>
      </c>
      <c r="C1449" s="32" t="s">
        <v>32</v>
      </c>
      <c r="D1449" s="1" t="s">
        <v>20</v>
      </c>
      <c r="E1449" s="1" t="s">
        <v>490</v>
      </c>
      <c r="F1449" s="78" t="s">
        <v>1043</v>
      </c>
      <c r="G1449" s="27" t="s">
        <v>193</v>
      </c>
      <c r="H1449" s="6">
        <f t="shared" si="106"/>
        <v>-165000</v>
      </c>
      <c r="I1449" s="22">
        <f t="shared" si="105"/>
        <v>4.854368932038835</v>
      </c>
      <c r="K1449" t="s">
        <v>32</v>
      </c>
      <c r="M1449" s="2">
        <v>515</v>
      </c>
    </row>
    <row r="1450" spans="2:13" ht="12.75">
      <c r="B1450" s="196">
        <v>2500</v>
      </c>
      <c r="C1450" s="32" t="s">
        <v>32</v>
      </c>
      <c r="D1450" s="1" t="s">
        <v>20</v>
      </c>
      <c r="E1450" s="1" t="s">
        <v>490</v>
      </c>
      <c r="F1450" s="78" t="s">
        <v>1044</v>
      </c>
      <c r="G1450" s="27" t="s">
        <v>188</v>
      </c>
      <c r="H1450" s="6">
        <f t="shared" si="106"/>
        <v>-167500</v>
      </c>
      <c r="I1450" s="22">
        <f t="shared" si="105"/>
        <v>4.854368932038835</v>
      </c>
      <c r="K1450" t="s">
        <v>32</v>
      </c>
      <c r="M1450" s="2">
        <v>515</v>
      </c>
    </row>
    <row r="1451" spans="2:13" ht="12.75">
      <c r="B1451" s="196">
        <v>2500</v>
      </c>
      <c r="C1451" s="32" t="s">
        <v>32</v>
      </c>
      <c r="D1451" s="1" t="s">
        <v>20</v>
      </c>
      <c r="E1451" s="1" t="s">
        <v>490</v>
      </c>
      <c r="F1451" s="78" t="s">
        <v>1045</v>
      </c>
      <c r="G1451" s="27" t="s">
        <v>211</v>
      </c>
      <c r="H1451" s="6">
        <f t="shared" si="106"/>
        <v>-170000</v>
      </c>
      <c r="I1451" s="22">
        <f t="shared" si="105"/>
        <v>4.854368932038835</v>
      </c>
      <c r="K1451" t="s">
        <v>32</v>
      </c>
      <c r="M1451" s="2">
        <v>515</v>
      </c>
    </row>
    <row r="1452" spans="2:13" ht="12.75">
      <c r="B1452" s="248">
        <v>2500</v>
      </c>
      <c r="C1452" s="32" t="s">
        <v>32</v>
      </c>
      <c r="D1452" s="1" t="s">
        <v>20</v>
      </c>
      <c r="E1452" s="1" t="s">
        <v>490</v>
      </c>
      <c r="F1452" s="78" t="s">
        <v>1046</v>
      </c>
      <c r="G1452" s="27" t="s">
        <v>191</v>
      </c>
      <c r="H1452" s="6">
        <f t="shared" si="106"/>
        <v>-172500</v>
      </c>
      <c r="I1452" s="22">
        <f t="shared" si="105"/>
        <v>4.854368932038835</v>
      </c>
      <c r="K1452" t="s">
        <v>32</v>
      </c>
      <c r="M1452" s="2">
        <v>515</v>
      </c>
    </row>
    <row r="1453" spans="2:13" ht="12.75">
      <c r="B1453" s="196">
        <v>2500</v>
      </c>
      <c r="C1453" s="32" t="s">
        <v>32</v>
      </c>
      <c r="D1453" s="1" t="s">
        <v>20</v>
      </c>
      <c r="E1453" s="1" t="s">
        <v>490</v>
      </c>
      <c r="F1453" s="78" t="s">
        <v>1047</v>
      </c>
      <c r="G1453" s="27" t="s">
        <v>189</v>
      </c>
      <c r="H1453" s="6">
        <f t="shared" si="106"/>
        <v>-175000</v>
      </c>
      <c r="I1453" s="22">
        <f t="shared" si="105"/>
        <v>4.854368932038835</v>
      </c>
      <c r="K1453" t="s">
        <v>32</v>
      </c>
      <c r="M1453" s="2">
        <v>515</v>
      </c>
    </row>
    <row r="1454" spans="2:13" ht="12.75">
      <c r="B1454" s="196">
        <v>2500</v>
      </c>
      <c r="C1454" s="32" t="s">
        <v>32</v>
      </c>
      <c r="D1454" s="1" t="s">
        <v>20</v>
      </c>
      <c r="E1454" s="1" t="s">
        <v>490</v>
      </c>
      <c r="F1454" s="78" t="s">
        <v>1048</v>
      </c>
      <c r="G1454" s="27" t="s">
        <v>233</v>
      </c>
      <c r="H1454" s="6">
        <f t="shared" si="106"/>
        <v>-177500</v>
      </c>
      <c r="I1454" s="22">
        <f t="shared" si="105"/>
        <v>4.854368932038835</v>
      </c>
      <c r="K1454" t="s">
        <v>32</v>
      </c>
      <c r="M1454" s="2">
        <v>515</v>
      </c>
    </row>
    <row r="1455" spans="2:13" ht="12.75">
      <c r="B1455" s="196">
        <v>2500</v>
      </c>
      <c r="C1455" s="32" t="s">
        <v>32</v>
      </c>
      <c r="D1455" s="1" t="s">
        <v>20</v>
      </c>
      <c r="E1455" s="1" t="s">
        <v>490</v>
      </c>
      <c r="F1455" s="78" t="s">
        <v>1049</v>
      </c>
      <c r="G1455" s="27" t="s">
        <v>234</v>
      </c>
      <c r="H1455" s="6">
        <f t="shared" si="106"/>
        <v>-180000</v>
      </c>
      <c r="I1455" s="22">
        <f t="shared" si="105"/>
        <v>4.854368932038835</v>
      </c>
      <c r="K1455" t="s">
        <v>32</v>
      </c>
      <c r="M1455" s="2">
        <v>515</v>
      </c>
    </row>
    <row r="1456" spans="2:13" ht="12.75">
      <c r="B1456" s="196">
        <v>2500</v>
      </c>
      <c r="C1456" s="32" t="s">
        <v>32</v>
      </c>
      <c r="D1456" s="1" t="s">
        <v>20</v>
      </c>
      <c r="E1456" s="1" t="s">
        <v>490</v>
      </c>
      <c r="F1456" s="78" t="s">
        <v>1050</v>
      </c>
      <c r="G1456" s="27" t="s">
        <v>267</v>
      </c>
      <c r="H1456" s="6">
        <f t="shared" si="106"/>
        <v>-182500</v>
      </c>
      <c r="I1456" s="22">
        <f t="shared" si="105"/>
        <v>4.854368932038835</v>
      </c>
      <c r="K1456" t="s">
        <v>32</v>
      </c>
      <c r="M1456" s="2">
        <v>515</v>
      </c>
    </row>
    <row r="1457" spans="2:13" ht="12.75">
      <c r="B1457" s="196">
        <v>2500</v>
      </c>
      <c r="C1457" s="32" t="s">
        <v>32</v>
      </c>
      <c r="D1457" s="1" t="s">
        <v>20</v>
      </c>
      <c r="E1457" s="1" t="s">
        <v>490</v>
      </c>
      <c r="F1457" s="78" t="s">
        <v>1051</v>
      </c>
      <c r="G1457" s="27" t="s">
        <v>282</v>
      </c>
      <c r="H1457" s="6">
        <f t="shared" si="106"/>
        <v>-185000</v>
      </c>
      <c r="I1457" s="22">
        <f t="shared" si="105"/>
        <v>4.854368932038835</v>
      </c>
      <c r="K1457" t="s">
        <v>32</v>
      </c>
      <c r="M1457" s="2">
        <v>515</v>
      </c>
    </row>
    <row r="1458" spans="2:13" ht="12.75">
      <c r="B1458" s="196">
        <v>2500</v>
      </c>
      <c r="C1458" s="32" t="s">
        <v>32</v>
      </c>
      <c r="D1458" s="1" t="s">
        <v>20</v>
      </c>
      <c r="E1458" s="1" t="s">
        <v>490</v>
      </c>
      <c r="F1458" s="78" t="s">
        <v>1052</v>
      </c>
      <c r="G1458" s="27" t="s">
        <v>283</v>
      </c>
      <c r="H1458" s="6">
        <f t="shared" si="106"/>
        <v>-187500</v>
      </c>
      <c r="I1458" s="22">
        <f t="shared" si="105"/>
        <v>4.854368932038835</v>
      </c>
      <c r="K1458" t="s">
        <v>32</v>
      </c>
      <c r="M1458" s="2">
        <v>515</v>
      </c>
    </row>
    <row r="1459" spans="2:13" ht="12.75">
      <c r="B1459" s="196">
        <v>2500</v>
      </c>
      <c r="C1459" s="32" t="s">
        <v>32</v>
      </c>
      <c r="D1459" s="1" t="s">
        <v>20</v>
      </c>
      <c r="E1459" s="1" t="s">
        <v>490</v>
      </c>
      <c r="F1459" s="78" t="s">
        <v>1053</v>
      </c>
      <c r="G1459" s="27" t="s">
        <v>284</v>
      </c>
      <c r="H1459" s="6">
        <f t="shared" si="106"/>
        <v>-190000</v>
      </c>
      <c r="I1459" s="22">
        <f>+B1459/M1459</f>
        <v>4.854368932038835</v>
      </c>
      <c r="K1459" t="s">
        <v>32</v>
      </c>
      <c r="M1459" s="2">
        <v>515</v>
      </c>
    </row>
    <row r="1460" spans="2:13" ht="12.75">
      <c r="B1460" s="196">
        <v>2500</v>
      </c>
      <c r="C1460" s="32" t="s">
        <v>32</v>
      </c>
      <c r="D1460" s="1" t="s">
        <v>20</v>
      </c>
      <c r="E1460" s="1" t="s">
        <v>490</v>
      </c>
      <c r="F1460" s="78" t="s">
        <v>1054</v>
      </c>
      <c r="G1460" s="27" t="s">
        <v>285</v>
      </c>
      <c r="H1460" s="6">
        <f t="shared" si="106"/>
        <v>-192500</v>
      </c>
      <c r="I1460" s="22">
        <f>+B1460/M1460</f>
        <v>4.854368932038835</v>
      </c>
      <c r="K1460" t="s">
        <v>32</v>
      </c>
      <c r="M1460" s="2">
        <v>515</v>
      </c>
    </row>
    <row r="1461" spans="2:13" ht="12.75">
      <c r="B1461" s="196">
        <v>2500</v>
      </c>
      <c r="C1461" s="32" t="s">
        <v>32</v>
      </c>
      <c r="D1461" s="1" t="s">
        <v>20</v>
      </c>
      <c r="E1461" s="1" t="s">
        <v>490</v>
      </c>
      <c r="F1461" s="78" t="s">
        <v>1055</v>
      </c>
      <c r="G1461" s="27" t="s">
        <v>310</v>
      </c>
      <c r="H1461" s="6">
        <f t="shared" si="106"/>
        <v>-195000</v>
      </c>
      <c r="I1461" s="22">
        <f>+B1461/M1461</f>
        <v>4.854368932038835</v>
      </c>
      <c r="K1461" t="s">
        <v>32</v>
      </c>
      <c r="M1461" s="2">
        <v>515</v>
      </c>
    </row>
    <row r="1462" spans="1:13" s="73" customFormat="1" ht="12.75">
      <c r="A1462" s="11"/>
      <c r="B1462" s="249">
        <f>SUM(B1396:B1461)</f>
        <v>195000</v>
      </c>
      <c r="C1462" s="11" t="s">
        <v>32</v>
      </c>
      <c r="D1462" s="11"/>
      <c r="E1462" s="11"/>
      <c r="F1462" s="79"/>
      <c r="G1462" s="18"/>
      <c r="H1462" s="71">
        <v>0</v>
      </c>
      <c r="I1462" s="72">
        <f aca="true" t="shared" si="107" ref="I1462:I1477">+B1462/M1462</f>
        <v>378.6407766990291</v>
      </c>
      <c r="M1462" s="2">
        <v>515</v>
      </c>
    </row>
    <row r="1463" spans="8:13" ht="12.75">
      <c r="H1463" s="6">
        <f t="shared" si="106"/>
        <v>0</v>
      </c>
      <c r="I1463" s="22">
        <f t="shared" si="107"/>
        <v>0</v>
      </c>
      <c r="M1463" s="2">
        <v>515</v>
      </c>
    </row>
    <row r="1464" spans="8:13" ht="12.75">
      <c r="H1464" s="6">
        <f aca="true" t="shared" si="108" ref="H1464:H1481">H1463-B1464</f>
        <v>0</v>
      </c>
      <c r="I1464" s="22">
        <f t="shared" si="107"/>
        <v>0</v>
      </c>
      <c r="M1464" s="2">
        <v>515</v>
      </c>
    </row>
    <row r="1465" spans="2:13" ht="12.75">
      <c r="B1465" s="167">
        <v>1200</v>
      </c>
      <c r="C1465" s="12" t="s">
        <v>427</v>
      </c>
      <c r="D1465" s="12" t="s">
        <v>491</v>
      </c>
      <c r="E1465" s="12" t="s">
        <v>428</v>
      </c>
      <c r="F1465" s="78" t="s">
        <v>492</v>
      </c>
      <c r="G1465" s="29" t="s">
        <v>34</v>
      </c>
      <c r="H1465" s="6">
        <f t="shared" si="108"/>
        <v>-1200</v>
      </c>
      <c r="I1465" s="22">
        <f t="shared" si="107"/>
        <v>2.3300970873786406</v>
      </c>
      <c r="K1465" t="s">
        <v>490</v>
      </c>
      <c r="M1465" s="2">
        <v>515</v>
      </c>
    </row>
    <row r="1466" spans="1:13" s="15" customFormat="1" ht="12.75">
      <c r="A1466" s="12"/>
      <c r="B1466" s="167">
        <v>1500</v>
      </c>
      <c r="C1466" s="12" t="s">
        <v>427</v>
      </c>
      <c r="D1466" s="12" t="s">
        <v>491</v>
      </c>
      <c r="E1466" s="12" t="s">
        <v>428</v>
      </c>
      <c r="F1466" s="78" t="s">
        <v>492</v>
      </c>
      <c r="G1466" s="29" t="s">
        <v>48</v>
      </c>
      <c r="H1466" s="6">
        <f t="shared" si="108"/>
        <v>-2700</v>
      </c>
      <c r="I1466" s="22">
        <f t="shared" si="107"/>
        <v>2.912621359223301</v>
      </c>
      <c r="K1466" t="s">
        <v>490</v>
      </c>
      <c r="M1466" s="2">
        <v>515</v>
      </c>
    </row>
    <row r="1467" spans="2:13" ht="12.75">
      <c r="B1467" s="196">
        <v>1000</v>
      </c>
      <c r="C1467" s="12" t="s">
        <v>427</v>
      </c>
      <c r="D1467" s="12" t="s">
        <v>491</v>
      </c>
      <c r="E1467" s="1" t="s">
        <v>428</v>
      </c>
      <c r="F1467" s="78" t="s">
        <v>492</v>
      </c>
      <c r="G1467" s="27" t="s">
        <v>43</v>
      </c>
      <c r="H1467" s="6">
        <f t="shared" si="108"/>
        <v>-3700</v>
      </c>
      <c r="I1467" s="22">
        <f>+B1467/M1467</f>
        <v>1.941747572815534</v>
      </c>
      <c r="K1467" t="s">
        <v>490</v>
      </c>
      <c r="M1467" s="2">
        <v>515</v>
      </c>
    </row>
    <row r="1468" spans="2:13" ht="12.75">
      <c r="B1468" s="196">
        <v>1700</v>
      </c>
      <c r="C1468" s="1" t="s">
        <v>427</v>
      </c>
      <c r="D1468" s="12" t="s">
        <v>491</v>
      </c>
      <c r="E1468" s="1" t="s">
        <v>428</v>
      </c>
      <c r="F1468" s="78" t="s">
        <v>492</v>
      </c>
      <c r="G1468" s="27" t="s">
        <v>44</v>
      </c>
      <c r="H1468" s="6">
        <f t="shared" si="108"/>
        <v>-5400</v>
      </c>
      <c r="I1468" s="22">
        <f t="shared" si="107"/>
        <v>3.3009708737864076</v>
      </c>
      <c r="K1468" t="s">
        <v>490</v>
      </c>
      <c r="M1468" s="2">
        <v>515</v>
      </c>
    </row>
    <row r="1469" spans="2:13" ht="12.75">
      <c r="B1469" s="196">
        <v>1000</v>
      </c>
      <c r="C1469" s="1" t="s">
        <v>427</v>
      </c>
      <c r="D1469" s="12" t="s">
        <v>491</v>
      </c>
      <c r="E1469" s="1" t="s">
        <v>428</v>
      </c>
      <c r="F1469" s="78" t="s">
        <v>492</v>
      </c>
      <c r="G1469" s="27" t="s">
        <v>54</v>
      </c>
      <c r="H1469" s="6">
        <f t="shared" si="108"/>
        <v>-6400</v>
      </c>
      <c r="I1469" s="22">
        <f t="shared" si="107"/>
        <v>1.941747572815534</v>
      </c>
      <c r="K1469" t="s">
        <v>490</v>
      </c>
      <c r="M1469" s="2">
        <v>515</v>
      </c>
    </row>
    <row r="1470" spans="2:14" ht="12.75">
      <c r="B1470" s="167">
        <v>1000</v>
      </c>
      <c r="C1470" s="36" t="s">
        <v>427</v>
      </c>
      <c r="D1470" s="12" t="s">
        <v>491</v>
      </c>
      <c r="E1470" s="36" t="s">
        <v>428</v>
      </c>
      <c r="F1470" s="78" t="s">
        <v>492</v>
      </c>
      <c r="G1470" s="27" t="s">
        <v>93</v>
      </c>
      <c r="H1470" s="6">
        <f t="shared" si="108"/>
        <v>-7400</v>
      </c>
      <c r="I1470" s="22">
        <f t="shared" si="107"/>
        <v>1.941747572815534</v>
      </c>
      <c r="J1470" s="35"/>
      <c r="K1470" t="s">
        <v>490</v>
      </c>
      <c r="L1470" s="35"/>
      <c r="M1470" s="2">
        <v>515</v>
      </c>
      <c r="N1470" s="37">
        <v>500</v>
      </c>
    </row>
    <row r="1471" spans="2:13" ht="12.75">
      <c r="B1471" s="196">
        <v>1200</v>
      </c>
      <c r="C1471" s="1" t="s">
        <v>427</v>
      </c>
      <c r="D1471" s="12" t="s">
        <v>491</v>
      </c>
      <c r="E1471" s="1" t="s">
        <v>428</v>
      </c>
      <c r="F1471" s="78" t="s">
        <v>492</v>
      </c>
      <c r="G1471" s="27" t="s">
        <v>95</v>
      </c>
      <c r="H1471" s="6">
        <f t="shared" si="108"/>
        <v>-8600</v>
      </c>
      <c r="I1471" s="22">
        <f t="shared" si="107"/>
        <v>2.3300970873786406</v>
      </c>
      <c r="K1471" t="s">
        <v>490</v>
      </c>
      <c r="M1471" s="2">
        <v>515</v>
      </c>
    </row>
    <row r="1472" spans="2:13" ht="12.75">
      <c r="B1472" s="196">
        <v>1600</v>
      </c>
      <c r="C1472" s="1" t="s">
        <v>427</v>
      </c>
      <c r="D1472" s="12" t="s">
        <v>491</v>
      </c>
      <c r="E1472" s="1" t="s">
        <v>428</v>
      </c>
      <c r="F1472" s="78" t="s">
        <v>492</v>
      </c>
      <c r="G1472" s="27" t="s">
        <v>96</v>
      </c>
      <c r="H1472" s="6">
        <f t="shared" si="108"/>
        <v>-10200</v>
      </c>
      <c r="I1472" s="22">
        <f t="shared" si="107"/>
        <v>3.1067961165048543</v>
      </c>
      <c r="K1472" t="s">
        <v>490</v>
      </c>
      <c r="M1472" s="2">
        <v>515</v>
      </c>
    </row>
    <row r="1473" spans="2:13" ht="12.75">
      <c r="B1473" s="196">
        <v>1200</v>
      </c>
      <c r="C1473" s="1" t="s">
        <v>427</v>
      </c>
      <c r="D1473" s="12" t="s">
        <v>491</v>
      </c>
      <c r="E1473" s="1" t="s">
        <v>428</v>
      </c>
      <c r="F1473" s="78" t="s">
        <v>492</v>
      </c>
      <c r="G1473" s="27" t="s">
        <v>170</v>
      </c>
      <c r="H1473" s="6">
        <f t="shared" si="108"/>
        <v>-11400</v>
      </c>
      <c r="I1473" s="22">
        <f t="shared" si="107"/>
        <v>2.3300970873786406</v>
      </c>
      <c r="K1473" t="s">
        <v>490</v>
      </c>
      <c r="M1473" s="2">
        <v>515</v>
      </c>
    </row>
    <row r="1474" spans="2:13" ht="12.75">
      <c r="B1474" s="196">
        <v>1000</v>
      </c>
      <c r="C1474" s="1" t="s">
        <v>427</v>
      </c>
      <c r="D1474" s="12" t="s">
        <v>491</v>
      </c>
      <c r="E1474" s="1" t="s">
        <v>428</v>
      </c>
      <c r="F1474" s="78" t="s">
        <v>492</v>
      </c>
      <c r="G1474" s="27" t="s">
        <v>172</v>
      </c>
      <c r="H1474" s="6">
        <f t="shared" si="108"/>
        <v>-12400</v>
      </c>
      <c r="I1474" s="22">
        <f t="shared" si="107"/>
        <v>1.941747572815534</v>
      </c>
      <c r="K1474" t="s">
        <v>490</v>
      </c>
      <c r="M1474" s="2">
        <v>515</v>
      </c>
    </row>
    <row r="1475" spans="2:13" ht="12.75">
      <c r="B1475" s="196">
        <v>1000</v>
      </c>
      <c r="C1475" s="1" t="s">
        <v>427</v>
      </c>
      <c r="D1475" s="12" t="s">
        <v>491</v>
      </c>
      <c r="E1475" s="1" t="s">
        <v>428</v>
      </c>
      <c r="F1475" s="78" t="s">
        <v>492</v>
      </c>
      <c r="G1475" s="27" t="s">
        <v>185</v>
      </c>
      <c r="H1475" s="6">
        <f t="shared" si="108"/>
        <v>-13400</v>
      </c>
      <c r="I1475" s="22">
        <f t="shared" si="107"/>
        <v>1.941747572815534</v>
      </c>
      <c r="K1475" t="s">
        <v>490</v>
      </c>
      <c r="M1475" s="2">
        <v>515</v>
      </c>
    </row>
    <row r="1476" spans="2:13" ht="12.75">
      <c r="B1476" s="196">
        <v>1100</v>
      </c>
      <c r="C1476" s="1" t="s">
        <v>427</v>
      </c>
      <c r="D1476" s="12" t="s">
        <v>491</v>
      </c>
      <c r="E1476" s="1" t="s">
        <v>428</v>
      </c>
      <c r="F1476" s="78" t="s">
        <v>492</v>
      </c>
      <c r="G1476" s="27" t="s">
        <v>193</v>
      </c>
      <c r="H1476" s="6">
        <f t="shared" si="108"/>
        <v>-14500</v>
      </c>
      <c r="I1476" s="22">
        <f t="shared" si="107"/>
        <v>2.1359223300970873</v>
      </c>
      <c r="K1476" t="s">
        <v>490</v>
      </c>
      <c r="M1476" s="2">
        <v>515</v>
      </c>
    </row>
    <row r="1477" spans="2:13" ht="12.75">
      <c r="B1477" s="196">
        <v>900</v>
      </c>
      <c r="C1477" s="1" t="s">
        <v>427</v>
      </c>
      <c r="D1477" s="1" t="s">
        <v>491</v>
      </c>
      <c r="E1477" s="1" t="s">
        <v>428</v>
      </c>
      <c r="F1477" s="78" t="s">
        <v>492</v>
      </c>
      <c r="G1477" s="27" t="s">
        <v>188</v>
      </c>
      <c r="H1477" s="6">
        <f t="shared" si="108"/>
        <v>-15400</v>
      </c>
      <c r="I1477" s="22">
        <f t="shared" si="107"/>
        <v>1.7475728155339805</v>
      </c>
      <c r="K1477" t="s">
        <v>490</v>
      </c>
      <c r="M1477" s="2">
        <v>515</v>
      </c>
    </row>
    <row r="1478" spans="2:13" ht="12.75">
      <c r="B1478" s="196">
        <v>1500</v>
      </c>
      <c r="C1478" s="1" t="s">
        <v>427</v>
      </c>
      <c r="D1478" s="1" t="s">
        <v>491</v>
      </c>
      <c r="E1478" s="1" t="s">
        <v>428</v>
      </c>
      <c r="F1478" s="78" t="s">
        <v>492</v>
      </c>
      <c r="G1478" s="27" t="s">
        <v>211</v>
      </c>
      <c r="H1478" s="6">
        <f t="shared" si="108"/>
        <v>-16900</v>
      </c>
      <c r="I1478" s="22">
        <f>+B1478/M1478</f>
        <v>2.912621359223301</v>
      </c>
      <c r="K1478" t="s">
        <v>490</v>
      </c>
      <c r="M1478" s="2">
        <v>515</v>
      </c>
    </row>
    <row r="1479" spans="2:13" ht="12.75">
      <c r="B1479" s="196">
        <v>1300</v>
      </c>
      <c r="C1479" s="1" t="s">
        <v>427</v>
      </c>
      <c r="D1479" s="1" t="s">
        <v>491</v>
      </c>
      <c r="E1479" s="1" t="s">
        <v>428</v>
      </c>
      <c r="F1479" s="78" t="s">
        <v>492</v>
      </c>
      <c r="G1479" s="27" t="s">
        <v>191</v>
      </c>
      <c r="H1479" s="6">
        <f t="shared" si="108"/>
        <v>-18200</v>
      </c>
      <c r="I1479" s="22">
        <f>+B1479/M1479</f>
        <v>2.5242718446601944</v>
      </c>
      <c r="K1479" t="s">
        <v>490</v>
      </c>
      <c r="M1479" s="2">
        <v>515</v>
      </c>
    </row>
    <row r="1480" spans="2:13" ht="12.75">
      <c r="B1480" s="196">
        <v>1000</v>
      </c>
      <c r="C1480" s="1" t="s">
        <v>427</v>
      </c>
      <c r="D1480" s="1" t="s">
        <v>491</v>
      </c>
      <c r="E1480" s="1" t="s">
        <v>428</v>
      </c>
      <c r="F1480" s="78" t="s">
        <v>492</v>
      </c>
      <c r="G1480" s="27" t="s">
        <v>189</v>
      </c>
      <c r="H1480" s="6">
        <f t="shared" si="108"/>
        <v>-19200</v>
      </c>
      <c r="I1480" s="22">
        <f>+B1480/M1480</f>
        <v>1.941747572815534</v>
      </c>
      <c r="K1480" t="s">
        <v>490</v>
      </c>
      <c r="M1480" s="2">
        <v>515</v>
      </c>
    </row>
    <row r="1481" spans="2:13" ht="12.75">
      <c r="B1481" s="196">
        <v>1200</v>
      </c>
      <c r="C1481" s="1" t="s">
        <v>427</v>
      </c>
      <c r="D1481" s="1" t="s">
        <v>491</v>
      </c>
      <c r="E1481" s="1" t="s">
        <v>428</v>
      </c>
      <c r="F1481" s="78" t="s">
        <v>492</v>
      </c>
      <c r="G1481" s="27" t="s">
        <v>233</v>
      </c>
      <c r="H1481" s="6">
        <f t="shared" si="108"/>
        <v>-20400</v>
      </c>
      <c r="I1481" s="22">
        <f>+B1481/M1481</f>
        <v>2.3300970873786406</v>
      </c>
      <c r="K1481" t="s">
        <v>490</v>
      </c>
      <c r="M1481" s="2">
        <v>515</v>
      </c>
    </row>
    <row r="1482" spans="2:13" ht="12.75">
      <c r="B1482" s="196">
        <v>1000</v>
      </c>
      <c r="C1482" s="1" t="s">
        <v>427</v>
      </c>
      <c r="D1482" s="1" t="s">
        <v>491</v>
      </c>
      <c r="E1482" s="1" t="s">
        <v>428</v>
      </c>
      <c r="F1482" s="78" t="s">
        <v>492</v>
      </c>
      <c r="G1482" s="27" t="s">
        <v>234</v>
      </c>
      <c r="H1482" s="6">
        <f>H1481-B1482</f>
        <v>-21400</v>
      </c>
      <c r="I1482" s="22">
        <f>+B1482/M1482</f>
        <v>1.941747572815534</v>
      </c>
      <c r="K1482" t="s">
        <v>490</v>
      </c>
      <c r="M1482" s="2">
        <v>515</v>
      </c>
    </row>
    <row r="1483" spans="2:13" ht="12.75">
      <c r="B1483" s="196">
        <v>1475</v>
      </c>
      <c r="C1483" s="1" t="s">
        <v>427</v>
      </c>
      <c r="D1483" s="1" t="s">
        <v>491</v>
      </c>
      <c r="E1483" s="1" t="s">
        <v>428</v>
      </c>
      <c r="F1483" s="78" t="s">
        <v>492</v>
      </c>
      <c r="G1483" s="27" t="s">
        <v>267</v>
      </c>
      <c r="H1483" s="6">
        <f aca="true" t="shared" si="109" ref="H1483:H1490">H1482-B1483</f>
        <v>-22875</v>
      </c>
      <c r="I1483" s="22">
        <f aca="true" t="shared" si="110" ref="I1483:I1490">+B1483/M1483</f>
        <v>2.8640776699029127</v>
      </c>
      <c r="K1483" t="s">
        <v>490</v>
      </c>
      <c r="M1483" s="2">
        <v>515</v>
      </c>
    </row>
    <row r="1484" spans="2:13" ht="12.75">
      <c r="B1484" s="196">
        <v>1500</v>
      </c>
      <c r="C1484" s="1" t="s">
        <v>427</v>
      </c>
      <c r="D1484" s="1" t="s">
        <v>491</v>
      </c>
      <c r="E1484" s="1" t="s">
        <v>428</v>
      </c>
      <c r="F1484" s="78" t="s">
        <v>492</v>
      </c>
      <c r="G1484" s="27" t="s">
        <v>282</v>
      </c>
      <c r="H1484" s="6">
        <f t="shared" si="109"/>
        <v>-24375</v>
      </c>
      <c r="I1484" s="22">
        <f t="shared" si="110"/>
        <v>2.912621359223301</v>
      </c>
      <c r="K1484" t="s">
        <v>490</v>
      </c>
      <c r="M1484" s="2">
        <v>515</v>
      </c>
    </row>
    <row r="1485" spans="2:13" ht="12.75">
      <c r="B1485" s="196">
        <v>1550</v>
      </c>
      <c r="C1485" s="1" t="s">
        <v>427</v>
      </c>
      <c r="D1485" s="1" t="s">
        <v>491</v>
      </c>
      <c r="E1485" s="1" t="s">
        <v>428</v>
      </c>
      <c r="F1485" s="78" t="s">
        <v>492</v>
      </c>
      <c r="G1485" s="27" t="s">
        <v>283</v>
      </c>
      <c r="H1485" s="6">
        <f t="shared" si="109"/>
        <v>-25925</v>
      </c>
      <c r="I1485" s="22">
        <f t="shared" si="110"/>
        <v>3.0097087378640777</v>
      </c>
      <c r="K1485" t="s">
        <v>490</v>
      </c>
      <c r="M1485" s="2">
        <v>515</v>
      </c>
    </row>
    <row r="1486" spans="2:13" ht="12.75">
      <c r="B1486" s="196">
        <v>1500</v>
      </c>
      <c r="C1486" s="1" t="s">
        <v>427</v>
      </c>
      <c r="D1486" s="1" t="s">
        <v>491</v>
      </c>
      <c r="E1486" s="1" t="s">
        <v>428</v>
      </c>
      <c r="F1486" s="78" t="s">
        <v>492</v>
      </c>
      <c r="G1486" s="27" t="s">
        <v>284</v>
      </c>
      <c r="H1486" s="6">
        <f t="shared" si="109"/>
        <v>-27425</v>
      </c>
      <c r="I1486" s="22">
        <f t="shared" si="110"/>
        <v>2.912621359223301</v>
      </c>
      <c r="K1486" t="s">
        <v>490</v>
      </c>
      <c r="M1486" s="2">
        <v>515</v>
      </c>
    </row>
    <row r="1487" spans="2:13" ht="12.75">
      <c r="B1487" s="196">
        <v>1000</v>
      </c>
      <c r="C1487" s="1" t="s">
        <v>427</v>
      </c>
      <c r="D1487" s="1" t="s">
        <v>491</v>
      </c>
      <c r="E1487" s="1" t="s">
        <v>428</v>
      </c>
      <c r="F1487" s="78" t="s">
        <v>492</v>
      </c>
      <c r="G1487" s="27" t="s">
        <v>285</v>
      </c>
      <c r="H1487" s="6">
        <f t="shared" si="109"/>
        <v>-28425</v>
      </c>
      <c r="I1487" s="22">
        <f t="shared" si="110"/>
        <v>1.941747572815534</v>
      </c>
      <c r="K1487" t="s">
        <v>490</v>
      </c>
      <c r="M1487" s="2">
        <v>515</v>
      </c>
    </row>
    <row r="1488" spans="2:13" ht="12.75">
      <c r="B1488" s="196">
        <v>1400</v>
      </c>
      <c r="C1488" s="1" t="s">
        <v>427</v>
      </c>
      <c r="D1488" s="1" t="s">
        <v>491</v>
      </c>
      <c r="E1488" s="1" t="s">
        <v>428</v>
      </c>
      <c r="F1488" s="78" t="s">
        <v>492</v>
      </c>
      <c r="G1488" s="27" t="s">
        <v>310</v>
      </c>
      <c r="H1488" s="6">
        <f t="shared" si="109"/>
        <v>-29825</v>
      </c>
      <c r="I1488" s="22">
        <f t="shared" si="110"/>
        <v>2.7184466019417477</v>
      </c>
      <c r="K1488" t="s">
        <v>490</v>
      </c>
      <c r="M1488" s="2">
        <v>515</v>
      </c>
    </row>
    <row r="1489" spans="2:13" ht="12.75">
      <c r="B1489" s="167">
        <v>1600</v>
      </c>
      <c r="C1489" s="12" t="s">
        <v>427</v>
      </c>
      <c r="D1489" s="12" t="s">
        <v>491</v>
      </c>
      <c r="E1489" s="12" t="s">
        <v>428</v>
      </c>
      <c r="F1489" s="78" t="s">
        <v>493</v>
      </c>
      <c r="G1489" s="29" t="s">
        <v>494</v>
      </c>
      <c r="H1489" s="6">
        <f t="shared" si="109"/>
        <v>-31425</v>
      </c>
      <c r="I1489" s="22">
        <f t="shared" si="110"/>
        <v>3.1067961165048543</v>
      </c>
      <c r="K1489" t="s">
        <v>353</v>
      </c>
      <c r="M1489" s="2">
        <v>515</v>
      </c>
    </row>
    <row r="1490" spans="2:13" ht="12.75">
      <c r="B1490" s="167">
        <v>4000</v>
      </c>
      <c r="C1490" s="12" t="s">
        <v>495</v>
      </c>
      <c r="D1490" s="12" t="s">
        <v>491</v>
      </c>
      <c r="E1490" s="12" t="s">
        <v>428</v>
      </c>
      <c r="F1490" s="78" t="s">
        <v>493</v>
      </c>
      <c r="G1490" s="29" t="s">
        <v>494</v>
      </c>
      <c r="H1490" s="6">
        <f t="shared" si="109"/>
        <v>-35425</v>
      </c>
      <c r="I1490" s="22">
        <f t="shared" si="110"/>
        <v>7.766990291262136</v>
      </c>
      <c r="K1490" t="s">
        <v>353</v>
      </c>
      <c r="M1490" s="2">
        <v>515</v>
      </c>
    </row>
    <row r="1491" spans="1:13" ht="12.75">
      <c r="A1491" s="12"/>
      <c r="B1491" s="167">
        <v>800</v>
      </c>
      <c r="C1491" s="12" t="s">
        <v>427</v>
      </c>
      <c r="D1491" s="12" t="s">
        <v>491</v>
      </c>
      <c r="E1491" s="12" t="s">
        <v>428</v>
      </c>
      <c r="F1491" s="78" t="s">
        <v>493</v>
      </c>
      <c r="G1491" s="29" t="s">
        <v>496</v>
      </c>
      <c r="H1491" s="6">
        <f>H1490-B1491</f>
        <v>-36225</v>
      </c>
      <c r="I1491" s="22">
        <f>+B1491/M1491</f>
        <v>1.5533980582524272</v>
      </c>
      <c r="J1491" s="15"/>
      <c r="K1491" t="s">
        <v>353</v>
      </c>
      <c r="L1491" s="15"/>
      <c r="M1491" s="2">
        <v>515</v>
      </c>
    </row>
    <row r="1492" spans="2:13" ht="12.75">
      <c r="B1492" s="196">
        <v>1500</v>
      </c>
      <c r="C1492" s="12" t="s">
        <v>427</v>
      </c>
      <c r="D1492" s="12" t="s">
        <v>491</v>
      </c>
      <c r="E1492" s="1" t="s">
        <v>428</v>
      </c>
      <c r="F1492" s="78" t="s">
        <v>493</v>
      </c>
      <c r="G1492" s="27" t="s">
        <v>497</v>
      </c>
      <c r="H1492" s="6">
        <f aca="true" t="shared" si="111" ref="H1492:H1499">H1491-B1492</f>
        <v>-37725</v>
      </c>
      <c r="I1492" s="22">
        <f aca="true" t="shared" si="112" ref="I1492:I1499">+B1492/M1492</f>
        <v>2.912621359223301</v>
      </c>
      <c r="K1492" t="s">
        <v>353</v>
      </c>
      <c r="M1492" s="2">
        <v>515</v>
      </c>
    </row>
    <row r="1493" spans="2:13" ht="12.75">
      <c r="B1493" s="196">
        <v>800</v>
      </c>
      <c r="C1493" s="1" t="s">
        <v>427</v>
      </c>
      <c r="D1493" s="12" t="s">
        <v>491</v>
      </c>
      <c r="E1493" s="1" t="s">
        <v>428</v>
      </c>
      <c r="F1493" s="78" t="s">
        <v>493</v>
      </c>
      <c r="G1493" s="27" t="s">
        <v>498</v>
      </c>
      <c r="H1493" s="6">
        <f t="shared" si="111"/>
        <v>-38525</v>
      </c>
      <c r="I1493" s="22">
        <f t="shared" si="112"/>
        <v>1.5533980582524272</v>
      </c>
      <c r="K1493" t="s">
        <v>353</v>
      </c>
      <c r="M1493" s="2">
        <v>515</v>
      </c>
    </row>
    <row r="1494" spans="2:13" ht="12.75">
      <c r="B1494" s="196">
        <v>1100</v>
      </c>
      <c r="C1494" s="1" t="s">
        <v>427</v>
      </c>
      <c r="D1494" s="12" t="s">
        <v>491</v>
      </c>
      <c r="E1494" s="1" t="s">
        <v>428</v>
      </c>
      <c r="F1494" s="78" t="s">
        <v>493</v>
      </c>
      <c r="G1494" s="27" t="s">
        <v>499</v>
      </c>
      <c r="H1494" s="6">
        <f t="shared" si="111"/>
        <v>-39625</v>
      </c>
      <c r="I1494" s="22">
        <f t="shared" si="112"/>
        <v>2.1359223300970873</v>
      </c>
      <c r="K1494" t="s">
        <v>353</v>
      </c>
      <c r="M1494" s="2">
        <v>515</v>
      </c>
    </row>
    <row r="1495" spans="2:13" ht="12.75">
      <c r="B1495" s="196">
        <v>1600</v>
      </c>
      <c r="C1495" s="1" t="s">
        <v>427</v>
      </c>
      <c r="D1495" s="12" t="s">
        <v>491</v>
      </c>
      <c r="E1495" s="1" t="s">
        <v>428</v>
      </c>
      <c r="F1495" s="78" t="s">
        <v>493</v>
      </c>
      <c r="G1495" s="27" t="s">
        <v>500</v>
      </c>
      <c r="H1495" s="6">
        <f t="shared" si="111"/>
        <v>-41225</v>
      </c>
      <c r="I1495" s="22">
        <f t="shared" si="112"/>
        <v>3.1067961165048543</v>
      </c>
      <c r="K1495" t="s">
        <v>353</v>
      </c>
      <c r="M1495" s="2">
        <v>515</v>
      </c>
    </row>
    <row r="1496" spans="2:13" ht="12.75">
      <c r="B1496" s="196">
        <v>1500</v>
      </c>
      <c r="C1496" s="1" t="s">
        <v>427</v>
      </c>
      <c r="D1496" s="12" t="s">
        <v>491</v>
      </c>
      <c r="E1496" s="1" t="s">
        <v>428</v>
      </c>
      <c r="F1496" s="78" t="s">
        <v>493</v>
      </c>
      <c r="G1496" s="27" t="s">
        <v>501</v>
      </c>
      <c r="H1496" s="6">
        <f t="shared" si="111"/>
        <v>-42725</v>
      </c>
      <c r="I1496" s="22">
        <f t="shared" si="112"/>
        <v>2.912621359223301</v>
      </c>
      <c r="K1496" t="s">
        <v>353</v>
      </c>
      <c r="M1496" s="2">
        <v>515</v>
      </c>
    </row>
    <row r="1497" spans="2:13" ht="12.75">
      <c r="B1497" s="196">
        <v>1600</v>
      </c>
      <c r="C1497" s="1" t="s">
        <v>427</v>
      </c>
      <c r="D1497" s="12" t="s">
        <v>491</v>
      </c>
      <c r="E1497" s="1" t="s">
        <v>428</v>
      </c>
      <c r="F1497" s="78" t="s">
        <v>493</v>
      </c>
      <c r="G1497" s="27" t="s">
        <v>110</v>
      </c>
      <c r="H1497" s="6">
        <f t="shared" si="111"/>
        <v>-44325</v>
      </c>
      <c r="I1497" s="22">
        <f>+B1497/M1497</f>
        <v>3.1067961165048543</v>
      </c>
      <c r="K1497" t="s">
        <v>353</v>
      </c>
      <c r="M1497" s="2">
        <v>515</v>
      </c>
    </row>
    <row r="1498" spans="2:13" ht="12.75">
      <c r="B1498" s="196">
        <v>1300</v>
      </c>
      <c r="C1498" s="1" t="s">
        <v>427</v>
      </c>
      <c r="D1498" s="12" t="s">
        <v>491</v>
      </c>
      <c r="E1498" s="1" t="s">
        <v>428</v>
      </c>
      <c r="F1498" s="78" t="s">
        <v>493</v>
      </c>
      <c r="G1498" s="27" t="s">
        <v>195</v>
      </c>
      <c r="H1498" s="6">
        <f t="shared" si="111"/>
        <v>-45625</v>
      </c>
      <c r="I1498" s="22">
        <f t="shared" si="112"/>
        <v>2.5242718446601944</v>
      </c>
      <c r="K1498" t="s">
        <v>353</v>
      </c>
      <c r="M1498" s="2">
        <v>515</v>
      </c>
    </row>
    <row r="1499" spans="2:13" ht="12.75">
      <c r="B1499" s="196">
        <v>1250</v>
      </c>
      <c r="C1499" s="1" t="s">
        <v>427</v>
      </c>
      <c r="D1499" s="1" t="s">
        <v>491</v>
      </c>
      <c r="E1499" s="1" t="s">
        <v>428</v>
      </c>
      <c r="F1499" s="78" t="s">
        <v>493</v>
      </c>
      <c r="G1499" s="27" t="s">
        <v>197</v>
      </c>
      <c r="H1499" s="6">
        <f t="shared" si="111"/>
        <v>-46875</v>
      </c>
      <c r="I1499" s="22">
        <f t="shared" si="112"/>
        <v>2.4271844660194173</v>
      </c>
      <c r="K1499" t="s">
        <v>353</v>
      </c>
      <c r="M1499" s="2">
        <v>515</v>
      </c>
    </row>
    <row r="1500" spans="2:13" ht="12.75">
      <c r="B1500" s="196">
        <v>1500</v>
      </c>
      <c r="C1500" s="1" t="s">
        <v>427</v>
      </c>
      <c r="D1500" s="1" t="s">
        <v>491</v>
      </c>
      <c r="E1500" s="1" t="s">
        <v>428</v>
      </c>
      <c r="F1500" s="78" t="s">
        <v>493</v>
      </c>
      <c r="G1500" s="27" t="s">
        <v>203</v>
      </c>
      <c r="H1500" s="6">
        <f>H1499-B1500</f>
        <v>-48375</v>
      </c>
      <c r="I1500" s="22">
        <f>+B1500/M1500</f>
        <v>2.912621359223301</v>
      </c>
      <c r="K1500" t="s">
        <v>353</v>
      </c>
      <c r="M1500" s="2">
        <v>515</v>
      </c>
    </row>
    <row r="1501" spans="2:13" ht="12.75">
      <c r="B1501" s="196">
        <v>1300</v>
      </c>
      <c r="C1501" s="1" t="s">
        <v>427</v>
      </c>
      <c r="D1501" s="1" t="s">
        <v>491</v>
      </c>
      <c r="E1501" s="1" t="s">
        <v>428</v>
      </c>
      <c r="F1501" s="78" t="s">
        <v>493</v>
      </c>
      <c r="G1501" s="27" t="s">
        <v>355</v>
      </c>
      <c r="H1501" s="6">
        <f aca="true" t="shared" si="113" ref="H1501:H1507">H1500-B1501</f>
        <v>-49675</v>
      </c>
      <c r="I1501" s="22">
        <f aca="true" t="shared" si="114" ref="I1501:I1507">+B1501/M1501</f>
        <v>2.5242718446601944</v>
      </c>
      <c r="K1501" t="s">
        <v>353</v>
      </c>
      <c r="M1501" s="2">
        <v>515</v>
      </c>
    </row>
    <row r="1502" spans="2:13" ht="12.75">
      <c r="B1502" s="196">
        <v>1300</v>
      </c>
      <c r="C1502" s="1" t="s">
        <v>427</v>
      </c>
      <c r="D1502" s="1" t="s">
        <v>491</v>
      </c>
      <c r="E1502" s="1" t="s">
        <v>428</v>
      </c>
      <c r="F1502" s="78" t="s">
        <v>493</v>
      </c>
      <c r="G1502" s="27" t="s">
        <v>356</v>
      </c>
      <c r="H1502" s="6">
        <f t="shared" si="113"/>
        <v>-50975</v>
      </c>
      <c r="I1502" s="22">
        <f t="shared" si="114"/>
        <v>2.5242718446601944</v>
      </c>
      <c r="K1502" t="s">
        <v>353</v>
      </c>
      <c r="M1502" s="2">
        <v>515</v>
      </c>
    </row>
    <row r="1503" spans="2:13" ht="12.75">
      <c r="B1503" s="196">
        <v>1000</v>
      </c>
      <c r="C1503" s="1" t="s">
        <v>427</v>
      </c>
      <c r="D1503" s="1" t="s">
        <v>491</v>
      </c>
      <c r="E1503" s="1" t="s">
        <v>428</v>
      </c>
      <c r="F1503" s="78" t="s">
        <v>493</v>
      </c>
      <c r="G1503" s="27" t="s">
        <v>502</v>
      </c>
      <c r="H1503" s="6">
        <f t="shared" si="113"/>
        <v>-51975</v>
      </c>
      <c r="I1503" s="22">
        <f t="shared" si="114"/>
        <v>1.941747572815534</v>
      </c>
      <c r="K1503" t="s">
        <v>353</v>
      </c>
      <c r="M1503" s="2">
        <v>515</v>
      </c>
    </row>
    <row r="1504" spans="2:13" ht="12.75">
      <c r="B1504" s="196">
        <v>1000</v>
      </c>
      <c r="C1504" s="1" t="s">
        <v>427</v>
      </c>
      <c r="D1504" s="1" t="s">
        <v>491</v>
      </c>
      <c r="E1504" s="1" t="s">
        <v>428</v>
      </c>
      <c r="F1504" s="78" t="s">
        <v>493</v>
      </c>
      <c r="G1504" s="27" t="s">
        <v>357</v>
      </c>
      <c r="H1504" s="6">
        <f t="shared" si="113"/>
        <v>-52975</v>
      </c>
      <c r="I1504" s="22">
        <f t="shared" si="114"/>
        <v>1.941747572815534</v>
      </c>
      <c r="K1504" t="s">
        <v>353</v>
      </c>
      <c r="M1504" s="2">
        <v>515</v>
      </c>
    </row>
    <row r="1505" spans="2:13" ht="12.75">
      <c r="B1505" s="196">
        <v>1200</v>
      </c>
      <c r="C1505" s="1" t="s">
        <v>427</v>
      </c>
      <c r="D1505" s="1" t="s">
        <v>491</v>
      </c>
      <c r="E1505" s="1" t="s">
        <v>428</v>
      </c>
      <c r="F1505" s="78" t="s">
        <v>493</v>
      </c>
      <c r="G1505" s="27" t="s">
        <v>358</v>
      </c>
      <c r="H1505" s="6">
        <f t="shared" si="113"/>
        <v>-54175</v>
      </c>
      <c r="I1505" s="22">
        <f t="shared" si="114"/>
        <v>2.3300970873786406</v>
      </c>
      <c r="K1505" t="s">
        <v>353</v>
      </c>
      <c r="M1505" s="2">
        <v>515</v>
      </c>
    </row>
    <row r="1506" spans="2:13" ht="12.75">
      <c r="B1506" s="196">
        <v>1300</v>
      </c>
      <c r="C1506" s="1" t="s">
        <v>427</v>
      </c>
      <c r="D1506" s="1" t="s">
        <v>491</v>
      </c>
      <c r="E1506" s="1" t="s">
        <v>428</v>
      </c>
      <c r="F1506" s="78" t="s">
        <v>493</v>
      </c>
      <c r="G1506" s="27" t="s">
        <v>288</v>
      </c>
      <c r="H1506" s="6">
        <f t="shared" si="113"/>
        <v>-55475</v>
      </c>
      <c r="I1506" s="22">
        <f t="shared" si="114"/>
        <v>2.5242718446601944</v>
      </c>
      <c r="K1506" t="s">
        <v>353</v>
      </c>
      <c r="M1506" s="2">
        <v>515</v>
      </c>
    </row>
    <row r="1507" spans="2:13" ht="12.75">
      <c r="B1507" s="196">
        <v>1500</v>
      </c>
      <c r="C1507" s="1" t="s">
        <v>427</v>
      </c>
      <c r="D1507" s="1" t="s">
        <v>491</v>
      </c>
      <c r="E1507" s="1" t="s">
        <v>428</v>
      </c>
      <c r="F1507" s="78" t="s">
        <v>493</v>
      </c>
      <c r="G1507" s="27" t="s">
        <v>290</v>
      </c>
      <c r="H1507" s="6">
        <f t="shared" si="113"/>
        <v>-56975</v>
      </c>
      <c r="I1507" s="22">
        <f t="shared" si="114"/>
        <v>2.912621359223301</v>
      </c>
      <c r="K1507" t="s">
        <v>353</v>
      </c>
      <c r="M1507" s="2">
        <v>515</v>
      </c>
    </row>
    <row r="1508" spans="2:13" ht="12.75">
      <c r="B1508" s="196">
        <v>1200</v>
      </c>
      <c r="C1508" s="1" t="s">
        <v>427</v>
      </c>
      <c r="D1508" s="1" t="s">
        <v>491</v>
      </c>
      <c r="E1508" s="1" t="s">
        <v>428</v>
      </c>
      <c r="F1508" s="78" t="s">
        <v>493</v>
      </c>
      <c r="G1508" s="27" t="s">
        <v>291</v>
      </c>
      <c r="H1508" s="6">
        <f>H1507-B1508</f>
        <v>-58175</v>
      </c>
      <c r="I1508" s="22">
        <f>+B1508/M1508</f>
        <v>2.3300970873786406</v>
      </c>
      <c r="K1508" t="s">
        <v>353</v>
      </c>
      <c r="M1508" s="2">
        <v>515</v>
      </c>
    </row>
    <row r="1509" spans="2:13" ht="12.75">
      <c r="B1509" s="196">
        <v>800</v>
      </c>
      <c r="C1509" s="1" t="s">
        <v>427</v>
      </c>
      <c r="D1509" s="1" t="s">
        <v>491</v>
      </c>
      <c r="E1509" s="1" t="s">
        <v>428</v>
      </c>
      <c r="F1509" s="78" t="s">
        <v>493</v>
      </c>
      <c r="G1509" s="27" t="s">
        <v>294</v>
      </c>
      <c r="H1509" s="6">
        <f aca="true" t="shared" si="115" ref="H1509:H1516">H1508-B1509</f>
        <v>-58975</v>
      </c>
      <c r="I1509" s="22">
        <f aca="true" t="shared" si="116" ref="I1509:I1516">+B1509/M1509</f>
        <v>1.5533980582524272</v>
      </c>
      <c r="K1509" t="s">
        <v>353</v>
      </c>
      <c r="M1509" s="2">
        <v>515</v>
      </c>
    </row>
    <row r="1510" spans="2:13" ht="12.75">
      <c r="B1510" s="196">
        <v>1600</v>
      </c>
      <c r="C1510" s="1" t="s">
        <v>427</v>
      </c>
      <c r="D1510" s="1" t="s">
        <v>491</v>
      </c>
      <c r="E1510" s="1" t="s">
        <v>428</v>
      </c>
      <c r="F1510" s="78" t="s">
        <v>493</v>
      </c>
      <c r="G1510" s="27" t="s">
        <v>297</v>
      </c>
      <c r="H1510" s="6">
        <f t="shared" si="115"/>
        <v>-60575</v>
      </c>
      <c r="I1510" s="22">
        <f t="shared" si="116"/>
        <v>3.1067961165048543</v>
      </c>
      <c r="K1510" t="s">
        <v>353</v>
      </c>
      <c r="M1510" s="2">
        <v>515</v>
      </c>
    </row>
    <row r="1511" spans="2:13" ht="12.75">
      <c r="B1511" s="196">
        <v>1400</v>
      </c>
      <c r="C1511" s="1" t="s">
        <v>427</v>
      </c>
      <c r="D1511" s="1" t="s">
        <v>491</v>
      </c>
      <c r="E1511" s="1" t="s">
        <v>428</v>
      </c>
      <c r="F1511" s="78" t="s">
        <v>493</v>
      </c>
      <c r="G1511" s="27" t="s">
        <v>503</v>
      </c>
      <c r="H1511" s="6">
        <f t="shared" si="115"/>
        <v>-61975</v>
      </c>
      <c r="I1511" s="22">
        <f t="shared" si="116"/>
        <v>2.7184466019417477</v>
      </c>
      <c r="K1511" t="s">
        <v>353</v>
      </c>
      <c r="M1511" s="2">
        <v>515</v>
      </c>
    </row>
    <row r="1512" spans="2:13" ht="12.75">
      <c r="B1512" s="167">
        <v>800</v>
      </c>
      <c r="C1512" s="12" t="s">
        <v>427</v>
      </c>
      <c r="D1512" s="12" t="s">
        <v>491</v>
      </c>
      <c r="E1512" s="12" t="s">
        <v>428</v>
      </c>
      <c r="F1512" s="78" t="s">
        <v>504</v>
      </c>
      <c r="G1512" s="29" t="s">
        <v>352</v>
      </c>
      <c r="H1512" s="6">
        <f t="shared" si="115"/>
        <v>-62775</v>
      </c>
      <c r="I1512" s="22">
        <f t="shared" si="116"/>
        <v>1.5533980582524272</v>
      </c>
      <c r="K1512" t="s">
        <v>489</v>
      </c>
      <c r="M1512" s="2">
        <v>515</v>
      </c>
    </row>
    <row r="1513" spans="1:13" ht="12.75">
      <c r="A1513" s="12"/>
      <c r="B1513" s="167">
        <v>1700</v>
      </c>
      <c r="C1513" s="12" t="s">
        <v>427</v>
      </c>
      <c r="D1513" s="12" t="s">
        <v>491</v>
      </c>
      <c r="E1513" s="12" t="s">
        <v>428</v>
      </c>
      <c r="F1513" s="78" t="s">
        <v>504</v>
      </c>
      <c r="G1513" s="29" t="s">
        <v>34</v>
      </c>
      <c r="H1513" s="6">
        <f t="shared" si="115"/>
        <v>-64475</v>
      </c>
      <c r="I1513" s="22">
        <f t="shared" si="116"/>
        <v>3.3009708737864076</v>
      </c>
      <c r="J1513" s="15"/>
      <c r="K1513" t="s">
        <v>489</v>
      </c>
      <c r="L1513" s="15"/>
      <c r="M1513" s="2">
        <v>515</v>
      </c>
    </row>
    <row r="1514" spans="2:13" ht="12.75">
      <c r="B1514" s="196">
        <v>1000</v>
      </c>
      <c r="C1514" s="12" t="s">
        <v>427</v>
      </c>
      <c r="D1514" s="12" t="s">
        <v>491</v>
      </c>
      <c r="E1514" s="1" t="s">
        <v>428</v>
      </c>
      <c r="F1514" s="78" t="s">
        <v>504</v>
      </c>
      <c r="G1514" s="27" t="s">
        <v>48</v>
      </c>
      <c r="H1514" s="6">
        <f t="shared" si="115"/>
        <v>-65475</v>
      </c>
      <c r="I1514" s="22">
        <f t="shared" si="116"/>
        <v>1.941747572815534</v>
      </c>
      <c r="K1514" t="s">
        <v>489</v>
      </c>
      <c r="M1514" s="2">
        <v>515</v>
      </c>
    </row>
    <row r="1515" spans="2:13" ht="12.75">
      <c r="B1515" s="196">
        <v>1900</v>
      </c>
      <c r="C1515" s="1" t="s">
        <v>427</v>
      </c>
      <c r="D1515" s="12" t="s">
        <v>491</v>
      </c>
      <c r="E1515" s="1" t="s">
        <v>428</v>
      </c>
      <c r="F1515" s="78" t="s">
        <v>504</v>
      </c>
      <c r="G1515" s="27" t="s">
        <v>43</v>
      </c>
      <c r="H1515" s="6">
        <f t="shared" si="115"/>
        <v>-67375</v>
      </c>
      <c r="I1515" s="22">
        <f t="shared" si="116"/>
        <v>3.6893203883495147</v>
      </c>
      <c r="K1515" t="s">
        <v>489</v>
      </c>
      <c r="M1515" s="2">
        <v>515</v>
      </c>
    </row>
    <row r="1516" spans="2:13" ht="12.75">
      <c r="B1516" s="196">
        <v>1700</v>
      </c>
      <c r="C1516" s="1" t="s">
        <v>427</v>
      </c>
      <c r="D1516" s="12" t="s">
        <v>491</v>
      </c>
      <c r="E1516" s="1" t="s">
        <v>428</v>
      </c>
      <c r="F1516" s="78" t="s">
        <v>504</v>
      </c>
      <c r="G1516" s="27" t="s">
        <v>44</v>
      </c>
      <c r="H1516" s="6">
        <f t="shared" si="115"/>
        <v>-69075</v>
      </c>
      <c r="I1516" s="22">
        <f t="shared" si="116"/>
        <v>3.3009708737864076</v>
      </c>
      <c r="K1516" t="s">
        <v>489</v>
      </c>
      <c r="M1516" s="2">
        <v>515</v>
      </c>
    </row>
    <row r="1517" spans="2:13" ht="12.75">
      <c r="B1517" s="167">
        <v>1500</v>
      </c>
      <c r="C1517" s="36" t="s">
        <v>427</v>
      </c>
      <c r="D1517" s="12" t="s">
        <v>491</v>
      </c>
      <c r="E1517" s="36" t="s">
        <v>428</v>
      </c>
      <c r="F1517" s="78" t="s">
        <v>504</v>
      </c>
      <c r="G1517" s="27" t="s">
        <v>54</v>
      </c>
      <c r="H1517" s="6">
        <f>H1516-B1517</f>
        <v>-70575</v>
      </c>
      <c r="I1517" s="22">
        <f>+B1517/M1517</f>
        <v>2.912621359223301</v>
      </c>
      <c r="J1517" s="35"/>
      <c r="K1517" t="s">
        <v>489</v>
      </c>
      <c r="L1517" s="35"/>
      <c r="M1517" s="2">
        <v>515</v>
      </c>
    </row>
    <row r="1518" spans="2:13" ht="12.75">
      <c r="B1518" s="196">
        <v>1000</v>
      </c>
      <c r="C1518" s="1" t="s">
        <v>427</v>
      </c>
      <c r="D1518" s="12" t="s">
        <v>491</v>
      </c>
      <c r="E1518" s="1" t="s">
        <v>428</v>
      </c>
      <c r="F1518" s="78" t="s">
        <v>504</v>
      </c>
      <c r="G1518" s="27" t="s">
        <v>93</v>
      </c>
      <c r="H1518" s="6">
        <f aca="true" t="shared" si="117" ref="H1518:H1527">H1517-B1518</f>
        <v>-71575</v>
      </c>
      <c r="I1518" s="22">
        <f aca="true" t="shared" si="118" ref="I1518:I1527">+B1518/M1518</f>
        <v>1.941747572815534</v>
      </c>
      <c r="K1518" t="s">
        <v>489</v>
      </c>
      <c r="M1518" s="2">
        <v>515</v>
      </c>
    </row>
    <row r="1519" spans="2:13" ht="12.75">
      <c r="B1519" s="196">
        <v>500</v>
      </c>
      <c r="C1519" s="1" t="s">
        <v>427</v>
      </c>
      <c r="D1519" s="12" t="s">
        <v>491</v>
      </c>
      <c r="E1519" s="1" t="s">
        <v>428</v>
      </c>
      <c r="F1519" s="78" t="s">
        <v>504</v>
      </c>
      <c r="G1519" s="27" t="s">
        <v>94</v>
      </c>
      <c r="H1519" s="6">
        <f t="shared" si="117"/>
        <v>-72075</v>
      </c>
      <c r="I1519" s="22">
        <f t="shared" si="118"/>
        <v>0.970873786407767</v>
      </c>
      <c r="K1519" t="s">
        <v>489</v>
      </c>
      <c r="M1519" s="2">
        <v>515</v>
      </c>
    </row>
    <row r="1520" spans="2:13" ht="12.75">
      <c r="B1520" s="196">
        <v>1900</v>
      </c>
      <c r="C1520" s="1" t="s">
        <v>427</v>
      </c>
      <c r="D1520" s="12" t="s">
        <v>491</v>
      </c>
      <c r="E1520" s="1" t="s">
        <v>428</v>
      </c>
      <c r="F1520" s="78" t="s">
        <v>504</v>
      </c>
      <c r="G1520" s="27" t="s">
        <v>95</v>
      </c>
      <c r="H1520" s="6">
        <f t="shared" si="117"/>
        <v>-73975</v>
      </c>
      <c r="I1520" s="22">
        <f t="shared" si="118"/>
        <v>3.6893203883495147</v>
      </c>
      <c r="K1520" t="s">
        <v>489</v>
      </c>
      <c r="M1520" s="2">
        <v>515</v>
      </c>
    </row>
    <row r="1521" spans="2:13" ht="12.75">
      <c r="B1521" s="196">
        <v>1800</v>
      </c>
      <c r="C1521" s="1" t="s">
        <v>427</v>
      </c>
      <c r="D1521" s="12" t="s">
        <v>491</v>
      </c>
      <c r="E1521" s="1" t="s">
        <v>428</v>
      </c>
      <c r="F1521" s="78" t="s">
        <v>504</v>
      </c>
      <c r="G1521" s="27" t="s">
        <v>96</v>
      </c>
      <c r="H1521" s="6">
        <f t="shared" si="117"/>
        <v>-75775</v>
      </c>
      <c r="I1521" s="22">
        <f t="shared" si="118"/>
        <v>3.495145631067961</v>
      </c>
      <c r="K1521" t="s">
        <v>489</v>
      </c>
      <c r="M1521" s="2">
        <v>515</v>
      </c>
    </row>
    <row r="1522" spans="2:13" ht="12.75">
      <c r="B1522" s="196">
        <v>1700</v>
      </c>
      <c r="C1522" s="1" t="s">
        <v>427</v>
      </c>
      <c r="D1522" s="12" t="s">
        <v>491</v>
      </c>
      <c r="E1522" s="1" t="s">
        <v>428</v>
      </c>
      <c r="F1522" s="78" t="s">
        <v>504</v>
      </c>
      <c r="G1522" s="27" t="s">
        <v>170</v>
      </c>
      <c r="H1522" s="6">
        <f t="shared" si="117"/>
        <v>-77475</v>
      </c>
      <c r="I1522" s="22">
        <f t="shared" si="118"/>
        <v>3.3009708737864076</v>
      </c>
      <c r="K1522" t="s">
        <v>489</v>
      </c>
      <c r="M1522" s="2">
        <v>515</v>
      </c>
    </row>
    <row r="1523" spans="2:13" ht="12.75">
      <c r="B1523" s="196">
        <v>1500</v>
      </c>
      <c r="C1523" s="1" t="s">
        <v>427</v>
      </c>
      <c r="D1523" s="12" t="s">
        <v>491</v>
      </c>
      <c r="E1523" s="1" t="s">
        <v>428</v>
      </c>
      <c r="F1523" s="78" t="s">
        <v>504</v>
      </c>
      <c r="G1523" s="27" t="s">
        <v>172</v>
      </c>
      <c r="H1523" s="6">
        <f t="shared" si="117"/>
        <v>-78975</v>
      </c>
      <c r="I1523" s="22">
        <f t="shared" si="118"/>
        <v>2.912621359223301</v>
      </c>
      <c r="K1523" t="s">
        <v>489</v>
      </c>
      <c r="M1523" s="2">
        <v>515</v>
      </c>
    </row>
    <row r="1524" spans="2:13" ht="12.75">
      <c r="B1524" s="196">
        <v>1900</v>
      </c>
      <c r="C1524" s="1" t="s">
        <v>427</v>
      </c>
      <c r="D1524" s="1" t="s">
        <v>491</v>
      </c>
      <c r="E1524" s="1" t="s">
        <v>428</v>
      </c>
      <c r="F1524" s="78" t="s">
        <v>504</v>
      </c>
      <c r="G1524" s="27" t="s">
        <v>185</v>
      </c>
      <c r="H1524" s="6">
        <f t="shared" si="117"/>
        <v>-80875</v>
      </c>
      <c r="I1524" s="22">
        <f t="shared" si="118"/>
        <v>3.6893203883495147</v>
      </c>
      <c r="K1524" t="s">
        <v>489</v>
      </c>
      <c r="M1524" s="2">
        <v>515</v>
      </c>
    </row>
    <row r="1525" spans="2:13" ht="12.75">
      <c r="B1525" s="196">
        <v>1500</v>
      </c>
      <c r="C1525" s="1" t="s">
        <v>427</v>
      </c>
      <c r="D1525" s="1" t="s">
        <v>491</v>
      </c>
      <c r="E1525" s="1" t="s">
        <v>428</v>
      </c>
      <c r="F1525" s="78" t="s">
        <v>504</v>
      </c>
      <c r="G1525" s="27" t="s">
        <v>193</v>
      </c>
      <c r="H1525" s="6">
        <f t="shared" si="117"/>
        <v>-82375</v>
      </c>
      <c r="I1525" s="22">
        <f t="shared" si="118"/>
        <v>2.912621359223301</v>
      </c>
      <c r="K1525" t="s">
        <v>489</v>
      </c>
      <c r="M1525" s="2">
        <v>515</v>
      </c>
    </row>
    <row r="1526" spans="2:13" ht="12.75">
      <c r="B1526" s="196">
        <v>700</v>
      </c>
      <c r="C1526" s="1" t="s">
        <v>427</v>
      </c>
      <c r="D1526" s="1" t="s">
        <v>491</v>
      </c>
      <c r="E1526" s="1" t="s">
        <v>428</v>
      </c>
      <c r="F1526" s="78" t="s">
        <v>504</v>
      </c>
      <c r="G1526" s="27" t="s">
        <v>210</v>
      </c>
      <c r="H1526" s="6">
        <f t="shared" si="117"/>
        <v>-83075</v>
      </c>
      <c r="I1526" s="22">
        <f>+B1526/M1526</f>
        <v>1.3592233009708738</v>
      </c>
      <c r="K1526" t="s">
        <v>489</v>
      </c>
      <c r="M1526" s="2">
        <v>515</v>
      </c>
    </row>
    <row r="1527" spans="2:13" ht="12.75">
      <c r="B1527" s="196">
        <v>1800</v>
      </c>
      <c r="C1527" s="1" t="s">
        <v>427</v>
      </c>
      <c r="D1527" s="1" t="s">
        <v>491</v>
      </c>
      <c r="E1527" s="1" t="s">
        <v>428</v>
      </c>
      <c r="F1527" s="78" t="s">
        <v>504</v>
      </c>
      <c r="G1527" s="27" t="s">
        <v>188</v>
      </c>
      <c r="H1527" s="6">
        <f t="shared" si="117"/>
        <v>-84875</v>
      </c>
      <c r="I1527" s="22">
        <f t="shared" si="118"/>
        <v>3.495145631067961</v>
      </c>
      <c r="K1527" t="s">
        <v>489</v>
      </c>
      <c r="M1527" s="2">
        <v>515</v>
      </c>
    </row>
    <row r="1528" spans="2:13" ht="12.75">
      <c r="B1528" s="196">
        <v>1700</v>
      </c>
      <c r="C1528" s="1" t="s">
        <v>427</v>
      </c>
      <c r="D1528" s="1" t="s">
        <v>491</v>
      </c>
      <c r="E1528" s="1" t="s">
        <v>428</v>
      </c>
      <c r="F1528" s="78" t="s">
        <v>504</v>
      </c>
      <c r="G1528" s="27" t="s">
        <v>211</v>
      </c>
      <c r="H1528" s="6">
        <f>H1527-B1528</f>
        <v>-86575</v>
      </c>
      <c r="I1528" s="22">
        <f>+B1528/M1528</f>
        <v>3.3009708737864076</v>
      </c>
      <c r="K1528" t="s">
        <v>489</v>
      </c>
      <c r="M1528" s="2">
        <v>515</v>
      </c>
    </row>
    <row r="1529" spans="2:13" ht="12.75">
      <c r="B1529" s="196">
        <v>1900</v>
      </c>
      <c r="C1529" s="1" t="s">
        <v>427</v>
      </c>
      <c r="D1529" s="1" t="s">
        <v>491</v>
      </c>
      <c r="E1529" s="1" t="s">
        <v>428</v>
      </c>
      <c r="F1529" s="78" t="s">
        <v>504</v>
      </c>
      <c r="G1529" s="27" t="s">
        <v>191</v>
      </c>
      <c r="H1529" s="6">
        <f aca="true" t="shared" si="119" ref="H1529:H1545">H1528-B1529</f>
        <v>-88475</v>
      </c>
      <c r="I1529" s="22">
        <f aca="true" t="shared" si="120" ref="I1529:I1547">+B1529/M1529</f>
        <v>3.6893203883495147</v>
      </c>
      <c r="K1529" t="s">
        <v>489</v>
      </c>
      <c r="M1529" s="2">
        <v>515</v>
      </c>
    </row>
    <row r="1530" spans="2:13" ht="12.75">
      <c r="B1530" s="196">
        <v>1800</v>
      </c>
      <c r="C1530" s="1" t="s">
        <v>427</v>
      </c>
      <c r="D1530" s="1" t="s">
        <v>491</v>
      </c>
      <c r="E1530" s="1" t="s">
        <v>428</v>
      </c>
      <c r="F1530" s="78" t="s">
        <v>504</v>
      </c>
      <c r="G1530" s="27" t="s">
        <v>189</v>
      </c>
      <c r="H1530" s="6">
        <f t="shared" si="119"/>
        <v>-90275</v>
      </c>
      <c r="I1530" s="22">
        <f t="shared" si="120"/>
        <v>3.495145631067961</v>
      </c>
      <c r="K1530" t="s">
        <v>489</v>
      </c>
      <c r="M1530" s="2">
        <v>515</v>
      </c>
    </row>
    <row r="1531" spans="2:13" ht="12.75">
      <c r="B1531" s="196">
        <v>1900</v>
      </c>
      <c r="C1531" s="1" t="s">
        <v>427</v>
      </c>
      <c r="D1531" s="1" t="s">
        <v>491</v>
      </c>
      <c r="E1531" s="1" t="s">
        <v>428</v>
      </c>
      <c r="F1531" s="78" t="s">
        <v>504</v>
      </c>
      <c r="G1531" s="27" t="s">
        <v>233</v>
      </c>
      <c r="H1531" s="6">
        <f t="shared" si="119"/>
        <v>-92175</v>
      </c>
      <c r="I1531" s="22">
        <f t="shared" si="120"/>
        <v>3.6893203883495147</v>
      </c>
      <c r="K1531" t="s">
        <v>489</v>
      </c>
      <c r="M1531" s="2">
        <v>515</v>
      </c>
    </row>
    <row r="1532" spans="2:13" ht="12.75">
      <c r="B1532" s="196">
        <v>1700</v>
      </c>
      <c r="C1532" s="1" t="s">
        <v>427</v>
      </c>
      <c r="D1532" s="1" t="s">
        <v>491</v>
      </c>
      <c r="E1532" s="1" t="s">
        <v>428</v>
      </c>
      <c r="F1532" s="78" t="s">
        <v>504</v>
      </c>
      <c r="G1532" s="27" t="s">
        <v>234</v>
      </c>
      <c r="H1532" s="6">
        <f t="shared" si="119"/>
        <v>-93875</v>
      </c>
      <c r="I1532" s="22">
        <f t="shared" si="120"/>
        <v>3.3009708737864076</v>
      </c>
      <c r="K1532" t="s">
        <v>489</v>
      </c>
      <c r="M1532" s="2">
        <v>515</v>
      </c>
    </row>
    <row r="1533" spans="2:13" ht="12.75">
      <c r="B1533" s="196">
        <v>500</v>
      </c>
      <c r="C1533" s="1" t="s">
        <v>427</v>
      </c>
      <c r="D1533" s="1" t="s">
        <v>491</v>
      </c>
      <c r="E1533" s="1" t="s">
        <v>428</v>
      </c>
      <c r="F1533" s="78" t="s">
        <v>504</v>
      </c>
      <c r="G1533" s="27" t="s">
        <v>266</v>
      </c>
      <c r="H1533" s="6">
        <f t="shared" si="119"/>
        <v>-94375</v>
      </c>
      <c r="I1533" s="22">
        <f t="shared" si="120"/>
        <v>0.970873786407767</v>
      </c>
      <c r="K1533" t="s">
        <v>489</v>
      </c>
      <c r="M1533" s="2">
        <v>515</v>
      </c>
    </row>
    <row r="1534" spans="2:13" ht="12.75">
      <c r="B1534" s="196">
        <v>1900</v>
      </c>
      <c r="C1534" s="1" t="s">
        <v>427</v>
      </c>
      <c r="D1534" s="1" t="s">
        <v>491</v>
      </c>
      <c r="E1534" s="1" t="s">
        <v>428</v>
      </c>
      <c r="F1534" s="78" t="s">
        <v>504</v>
      </c>
      <c r="G1534" s="27" t="s">
        <v>267</v>
      </c>
      <c r="H1534" s="6">
        <f t="shared" si="119"/>
        <v>-96275</v>
      </c>
      <c r="I1534" s="22">
        <f t="shared" si="120"/>
        <v>3.6893203883495147</v>
      </c>
      <c r="K1534" t="s">
        <v>489</v>
      </c>
      <c r="M1534" s="2">
        <v>515</v>
      </c>
    </row>
    <row r="1535" spans="2:13" ht="12.75">
      <c r="B1535" s="196">
        <v>1300</v>
      </c>
      <c r="C1535" s="1" t="s">
        <v>427</v>
      </c>
      <c r="D1535" s="1" t="s">
        <v>491</v>
      </c>
      <c r="E1535" s="1" t="s">
        <v>428</v>
      </c>
      <c r="F1535" s="78" t="s">
        <v>504</v>
      </c>
      <c r="G1535" s="27" t="s">
        <v>282</v>
      </c>
      <c r="H1535" s="6">
        <f t="shared" si="119"/>
        <v>-97575</v>
      </c>
      <c r="I1535" s="22">
        <f t="shared" si="120"/>
        <v>2.5242718446601944</v>
      </c>
      <c r="K1535" t="s">
        <v>489</v>
      </c>
      <c r="M1535" s="2">
        <v>515</v>
      </c>
    </row>
    <row r="1536" spans="2:13" ht="12.75">
      <c r="B1536" s="196">
        <v>1900</v>
      </c>
      <c r="C1536" s="1" t="s">
        <v>427</v>
      </c>
      <c r="D1536" s="1" t="s">
        <v>491</v>
      </c>
      <c r="E1536" s="1" t="s">
        <v>428</v>
      </c>
      <c r="F1536" s="78" t="s">
        <v>504</v>
      </c>
      <c r="G1536" s="27" t="s">
        <v>283</v>
      </c>
      <c r="H1536" s="6">
        <f t="shared" si="119"/>
        <v>-99475</v>
      </c>
      <c r="I1536" s="22">
        <f t="shared" si="120"/>
        <v>3.6893203883495147</v>
      </c>
      <c r="K1536" t="s">
        <v>489</v>
      </c>
      <c r="M1536" s="2">
        <v>515</v>
      </c>
    </row>
    <row r="1537" spans="2:13" ht="12.75">
      <c r="B1537" s="196">
        <v>1700</v>
      </c>
      <c r="C1537" s="1" t="s">
        <v>427</v>
      </c>
      <c r="D1537" s="1" t="s">
        <v>491</v>
      </c>
      <c r="E1537" s="1" t="s">
        <v>428</v>
      </c>
      <c r="F1537" s="78" t="s">
        <v>504</v>
      </c>
      <c r="G1537" s="27" t="s">
        <v>284</v>
      </c>
      <c r="H1537" s="6">
        <f t="shared" si="119"/>
        <v>-101175</v>
      </c>
      <c r="I1537" s="22">
        <f t="shared" si="120"/>
        <v>3.3009708737864076</v>
      </c>
      <c r="K1537" t="s">
        <v>489</v>
      </c>
      <c r="M1537" s="2">
        <v>515</v>
      </c>
    </row>
    <row r="1538" spans="2:13" ht="12.75">
      <c r="B1538" s="196">
        <v>1500</v>
      </c>
      <c r="C1538" s="1" t="s">
        <v>427</v>
      </c>
      <c r="D1538" s="1" t="s">
        <v>491</v>
      </c>
      <c r="E1538" s="1" t="s">
        <v>428</v>
      </c>
      <c r="F1538" s="78" t="s">
        <v>504</v>
      </c>
      <c r="G1538" s="27" t="s">
        <v>285</v>
      </c>
      <c r="H1538" s="6">
        <f t="shared" si="119"/>
        <v>-102675</v>
      </c>
      <c r="I1538" s="22">
        <f t="shared" si="120"/>
        <v>2.912621359223301</v>
      </c>
      <c r="K1538" t="s">
        <v>489</v>
      </c>
      <c r="M1538" s="2">
        <v>515</v>
      </c>
    </row>
    <row r="1539" spans="2:13" ht="12.75">
      <c r="B1539" s="196">
        <v>1000</v>
      </c>
      <c r="C1539" s="1" t="s">
        <v>427</v>
      </c>
      <c r="D1539" s="1" t="s">
        <v>491</v>
      </c>
      <c r="E1539" s="1" t="s">
        <v>428</v>
      </c>
      <c r="F1539" s="78" t="s">
        <v>504</v>
      </c>
      <c r="G1539" s="27" t="s">
        <v>310</v>
      </c>
      <c r="H1539" s="6">
        <f t="shared" si="119"/>
        <v>-103675</v>
      </c>
      <c r="I1539" s="22">
        <f t="shared" si="120"/>
        <v>1.941747572815534</v>
      </c>
      <c r="K1539" t="s">
        <v>489</v>
      </c>
      <c r="M1539" s="2">
        <v>515</v>
      </c>
    </row>
    <row r="1540" spans="1:13" s="73" customFormat="1" ht="12.75">
      <c r="A1540" s="11"/>
      <c r="B1540" s="249">
        <f>SUM(B1465:B1539)</f>
        <v>103675</v>
      </c>
      <c r="C1540" s="11"/>
      <c r="D1540" s="11"/>
      <c r="E1540" s="11" t="s">
        <v>428</v>
      </c>
      <c r="F1540" s="79"/>
      <c r="G1540" s="18"/>
      <c r="H1540" s="71">
        <v>0</v>
      </c>
      <c r="I1540" s="72">
        <f t="shared" si="120"/>
        <v>201.3106796116505</v>
      </c>
      <c r="M1540" s="2">
        <v>515</v>
      </c>
    </row>
    <row r="1541" spans="8:13" ht="12.75">
      <c r="H1541" s="6">
        <f t="shared" si="119"/>
        <v>0</v>
      </c>
      <c r="I1541" s="22">
        <f t="shared" si="120"/>
        <v>0</v>
      </c>
      <c r="M1541" s="2">
        <v>515</v>
      </c>
    </row>
    <row r="1542" spans="8:13" ht="12.75">
      <c r="H1542" s="6">
        <f t="shared" si="119"/>
        <v>0</v>
      </c>
      <c r="I1542" s="22">
        <f t="shared" si="120"/>
        <v>0</v>
      </c>
      <c r="M1542" s="2">
        <v>515</v>
      </c>
    </row>
    <row r="1543" spans="8:13" ht="12.75">
      <c r="H1543" s="6">
        <f t="shared" si="119"/>
        <v>0</v>
      </c>
      <c r="I1543" s="22">
        <f t="shared" si="120"/>
        <v>0</v>
      </c>
      <c r="M1543" s="2">
        <v>515</v>
      </c>
    </row>
    <row r="1544" spans="8:13" ht="12.75">
      <c r="H1544" s="6">
        <f t="shared" si="119"/>
        <v>0</v>
      </c>
      <c r="I1544" s="22">
        <f t="shared" si="120"/>
        <v>0</v>
      </c>
      <c r="M1544" s="2">
        <v>515</v>
      </c>
    </row>
    <row r="1545" spans="1:13" s="73" customFormat="1" ht="12.75">
      <c r="A1545" s="11"/>
      <c r="B1545" s="254">
        <f>B1550+B1570+B1576+B1584+B1591+B1595</f>
        <v>290000</v>
      </c>
      <c r="C1545" s="98" t="s">
        <v>505</v>
      </c>
      <c r="D1545" s="11"/>
      <c r="E1545" s="11"/>
      <c r="F1545" s="79"/>
      <c r="G1545" s="18"/>
      <c r="H1545" s="71">
        <f t="shared" si="119"/>
        <v>-290000</v>
      </c>
      <c r="I1545" s="72">
        <f t="shared" si="120"/>
        <v>563.1067961165048</v>
      </c>
      <c r="M1545" s="2">
        <v>515</v>
      </c>
    </row>
    <row r="1546" spans="1:13" s="15" customFormat="1" ht="12.75">
      <c r="A1546" s="12"/>
      <c r="B1546" s="257" t="s">
        <v>808</v>
      </c>
      <c r="C1546" s="12"/>
      <c r="D1546" s="12"/>
      <c r="E1546" s="12"/>
      <c r="F1546" s="29"/>
      <c r="G1546" s="112"/>
      <c r="H1546" s="28"/>
      <c r="I1546" s="74">
        <v>0</v>
      </c>
      <c r="M1546" s="2">
        <v>515</v>
      </c>
    </row>
    <row r="1547" spans="2:13" ht="12.75">
      <c r="B1547" s="196"/>
      <c r="H1547" s="6">
        <v>0</v>
      </c>
      <c r="I1547" s="22">
        <f t="shared" si="120"/>
        <v>0</v>
      </c>
      <c r="M1547" s="2">
        <v>515</v>
      </c>
    </row>
    <row r="1548" spans="2:13" ht="12.75">
      <c r="B1548" s="196"/>
      <c r="H1548" s="6">
        <f>H1547-B1548</f>
        <v>0</v>
      </c>
      <c r="I1548" s="22">
        <f>+B1548/M1548</f>
        <v>0</v>
      </c>
      <c r="M1548" s="2">
        <v>515</v>
      </c>
    </row>
    <row r="1549" spans="2:13" ht="12.75">
      <c r="B1549" s="196">
        <v>40000</v>
      </c>
      <c r="C1549" s="1" t="s">
        <v>506</v>
      </c>
      <c r="D1549" s="99" t="s">
        <v>491</v>
      </c>
      <c r="E1549" s="100" t="s">
        <v>507</v>
      </c>
      <c r="F1549" s="100" t="s">
        <v>504</v>
      </c>
      <c r="G1549" s="101" t="s">
        <v>193</v>
      </c>
      <c r="H1549" s="6">
        <f aca="true" t="shared" si="121" ref="H1549:H1566">H1548-B1549</f>
        <v>-40000</v>
      </c>
      <c r="I1549" s="22">
        <f aca="true" t="shared" si="122" ref="I1549:I1572">+B1549/M1549</f>
        <v>77.66990291262135</v>
      </c>
      <c r="K1549" t="s">
        <v>489</v>
      </c>
      <c r="M1549" s="2">
        <v>515</v>
      </c>
    </row>
    <row r="1550" spans="1:13" s="73" customFormat="1" ht="12.75">
      <c r="A1550" s="11"/>
      <c r="B1550" s="249">
        <f>SUM(B1549)</f>
        <v>40000</v>
      </c>
      <c r="C1550" s="11"/>
      <c r="D1550" s="11"/>
      <c r="E1550" s="11" t="s">
        <v>507</v>
      </c>
      <c r="F1550" s="79"/>
      <c r="G1550" s="18"/>
      <c r="H1550" s="71"/>
      <c r="I1550" s="72">
        <f>+B1550/M1550</f>
        <v>77.66990291262135</v>
      </c>
      <c r="M1550" s="2">
        <v>515</v>
      </c>
    </row>
    <row r="1551" spans="2:13" ht="12.75">
      <c r="B1551" s="196"/>
      <c r="H1551" s="6">
        <f t="shared" si="121"/>
        <v>0</v>
      </c>
      <c r="I1551" s="22">
        <f>+B1551/M1551</f>
        <v>0</v>
      </c>
      <c r="M1551" s="2">
        <v>515</v>
      </c>
    </row>
    <row r="1552" spans="2:13" ht="12.75">
      <c r="B1552" s="196"/>
      <c r="H1552" s="6">
        <f t="shared" si="121"/>
        <v>0</v>
      </c>
      <c r="I1552" s="22">
        <f t="shared" si="122"/>
        <v>0</v>
      </c>
      <c r="M1552" s="2">
        <v>515</v>
      </c>
    </row>
    <row r="1553" spans="2:13" ht="12.75">
      <c r="B1553" s="196">
        <v>5000</v>
      </c>
      <c r="C1553" s="1" t="s">
        <v>508</v>
      </c>
      <c r="D1553" s="99" t="s">
        <v>491</v>
      </c>
      <c r="E1553" s="100" t="s">
        <v>509</v>
      </c>
      <c r="F1553" s="100" t="s">
        <v>504</v>
      </c>
      <c r="G1553" s="101" t="s">
        <v>191</v>
      </c>
      <c r="H1553" s="6">
        <f t="shared" si="121"/>
        <v>-5000</v>
      </c>
      <c r="I1553" s="22">
        <f>+B1553/M1553</f>
        <v>9.70873786407767</v>
      </c>
      <c r="K1553" t="s">
        <v>489</v>
      </c>
      <c r="M1553" s="2">
        <v>515</v>
      </c>
    </row>
    <row r="1554" spans="2:13" ht="12.75">
      <c r="B1554" s="196">
        <v>5000</v>
      </c>
      <c r="C1554" s="1" t="s">
        <v>510</v>
      </c>
      <c r="D1554" s="99" t="s">
        <v>491</v>
      </c>
      <c r="E1554" s="100" t="s">
        <v>509</v>
      </c>
      <c r="F1554" s="100" t="s">
        <v>504</v>
      </c>
      <c r="G1554" s="101" t="s">
        <v>191</v>
      </c>
      <c r="H1554" s="6">
        <f t="shared" si="121"/>
        <v>-10000</v>
      </c>
      <c r="I1554" s="22">
        <f t="shared" si="122"/>
        <v>9.70873786407767</v>
      </c>
      <c r="K1554" t="s">
        <v>489</v>
      </c>
      <c r="M1554" s="2">
        <v>515</v>
      </c>
    </row>
    <row r="1555" spans="2:13" ht="12.75">
      <c r="B1555" s="196">
        <v>5000</v>
      </c>
      <c r="C1555" s="1" t="s">
        <v>508</v>
      </c>
      <c r="D1555" s="99" t="s">
        <v>491</v>
      </c>
      <c r="E1555" s="100" t="s">
        <v>509</v>
      </c>
      <c r="F1555" s="100" t="s">
        <v>504</v>
      </c>
      <c r="G1555" s="101" t="s">
        <v>189</v>
      </c>
      <c r="H1555" s="6">
        <f t="shared" si="121"/>
        <v>-15000</v>
      </c>
      <c r="I1555" s="22">
        <f>+B1555/M1555</f>
        <v>9.70873786407767</v>
      </c>
      <c r="K1555" t="s">
        <v>489</v>
      </c>
      <c r="M1555" s="2">
        <v>515</v>
      </c>
    </row>
    <row r="1556" spans="2:13" ht="12.75">
      <c r="B1556" s="196">
        <v>5000</v>
      </c>
      <c r="C1556" s="1" t="s">
        <v>510</v>
      </c>
      <c r="D1556" s="99" t="s">
        <v>491</v>
      </c>
      <c r="E1556" s="100" t="s">
        <v>509</v>
      </c>
      <c r="F1556" s="100" t="s">
        <v>504</v>
      </c>
      <c r="G1556" s="101" t="s">
        <v>234</v>
      </c>
      <c r="H1556" s="6">
        <f t="shared" si="121"/>
        <v>-20000</v>
      </c>
      <c r="I1556" s="22">
        <f t="shared" si="122"/>
        <v>9.70873786407767</v>
      </c>
      <c r="K1556" t="s">
        <v>489</v>
      </c>
      <c r="M1556" s="2">
        <v>515</v>
      </c>
    </row>
    <row r="1557" spans="2:13" ht="12.75">
      <c r="B1557" s="196">
        <v>5000</v>
      </c>
      <c r="C1557" s="1" t="s">
        <v>510</v>
      </c>
      <c r="D1557" s="99" t="s">
        <v>491</v>
      </c>
      <c r="E1557" s="100" t="s">
        <v>509</v>
      </c>
      <c r="F1557" s="100" t="s">
        <v>504</v>
      </c>
      <c r="G1557" s="101" t="s">
        <v>234</v>
      </c>
      <c r="H1557" s="6">
        <f t="shared" si="121"/>
        <v>-25000</v>
      </c>
      <c r="I1557" s="22">
        <f t="shared" si="122"/>
        <v>9.70873786407767</v>
      </c>
      <c r="K1557" t="s">
        <v>489</v>
      </c>
      <c r="M1557" s="2">
        <v>515</v>
      </c>
    </row>
    <row r="1558" spans="2:13" ht="12.75">
      <c r="B1558" s="196">
        <v>5000</v>
      </c>
      <c r="C1558" s="1" t="s">
        <v>508</v>
      </c>
      <c r="D1558" s="99" t="s">
        <v>491</v>
      </c>
      <c r="E1558" s="100" t="s">
        <v>509</v>
      </c>
      <c r="F1558" s="100" t="s">
        <v>504</v>
      </c>
      <c r="G1558" s="101" t="s">
        <v>234</v>
      </c>
      <c r="H1558" s="6">
        <f t="shared" si="121"/>
        <v>-30000</v>
      </c>
      <c r="I1558" s="22">
        <f t="shared" si="122"/>
        <v>9.70873786407767</v>
      </c>
      <c r="K1558" t="s">
        <v>489</v>
      </c>
      <c r="M1558" s="2">
        <v>515</v>
      </c>
    </row>
    <row r="1559" spans="2:13" ht="12.75">
      <c r="B1559" s="196">
        <v>40000</v>
      </c>
      <c r="C1559" s="1" t="s">
        <v>506</v>
      </c>
      <c r="D1559" s="99" t="s">
        <v>491</v>
      </c>
      <c r="E1559" s="100" t="s">
        <v>509</v>
      </c>
      <c r="F1559" s="100" t="s">
        <v>504</v>
      </c>
      <c r="G1559" s="101" t="s">
        <v>282</v>
      </c>
      <c r="H1559" s="6">
        <f t="shared" si="121"/>
        <v>-70000</v>
      </c>
      <c r="I1559" s="22">
        <f t="shared" si="122"/>
        <v>77.66990291262135</v>
      </c>
      <c r="K1559" t="s">
        <v>489</v>
      </c>
      <c r="M1559" s="2">
        <v>515</v>
      </c>
    </row>
    <row r="1560" spans="2:13" ht="12.75">
      <c r="B1560" s="196">
        <v>10000</v>
      </c>
      <c r="C1560" s="1" t="s">
        <v>511</v>
      </c>
      <c r="D1560" s="99" t="s">
        <v>491</v>
      </c>
      <c r="E1560" s="100" t="s">
        <v>509</v>
      </c>
      <c r="F1560" s="100" t="s">
        <v>504</v>
      </c>
      <c r="G1560" s="101" t="s">
        <v>283</v>
      </c>
      <c r="H1560" s="6">
        <f t="shared" si="121"/>
        <v>-80000</v>
      </c>
      <c r="I1560" s="22">
        <f t="shared" si="122"/>
        <v>19.41747572815534</v>
      </c>
      <c r="K1560" t="s">
        <v>489</v>
      </c>
      <c r="M1560" s="2">
        <v>515</v>
      </c>
    </row>
    <row r="1561" spans="2:13" ht="12.75">
      <c r="B1561" s="196">
        <v>10000</v>
      </c>
      <c r="C1561" s="1" t="s">
        <v>512</v>
      </c>
      <c r="D1561" s="99" t="s">
        <v>491</v>
      </c>
      <c r="E1561" s="100" t="s">
        <v>509</v>
      </c>
      <c r="F1561" s="100" t="s">
        <v>504</v>
      </c>
      <c r="G1561" s="101" t="s">
        <v>283</v>
      </c>
      <c r="H1561" s="6">
        <f t="shared" si="121"/>
        <v>-90000</v>
      </c>
      <c r="I1561" s="22">
        <f>+B1561/M1561</f>
        <v>19.41747572815534</v>
      </c>
      <c r="K1561" t="s">
        <v>489</v>
      </c>
      <c r="M1561" s="2">
        <v>515</v>
      </c>
    </row>
    <row r="1562" spans="2:13" ht="12.75">
      <c r="B1562" s="196">
        <v>5000</v>
      </c>
      <c r="C1562" s="1" t="s">
        <v>508</v>
      </c>
      <c r="D1562" s="99" t="s">
        <v>491</v>
      </c>
      <c r="E1562" s="100" t="s">
        <v>509</v>
      </c>
      <c r="F1562" s="100" t="s">
        <v>504</v>
      </c>
      <c r="G1562" s="101" t="s">
        <v>284</v>
      </c>
      <c r="H1562" s="6">
        <f t="shared" si="121"/>
        <v>-95000</v>
      </c>
      <c r="I1562" s="22">
        <f t="shared" si="122"/>
        <v>9.70873786407767</v>
      </c>
      <c r="K1562" t="s">
        <v>489</v>
      </c>
      <c r="M1562" s="2">
        <v>515</v>
      </c>
    </row>
    <row r="1563" spans="2:13" ht="12.75">
      <c r="B1563" s="196">
        <v>10000</v>
      </c>
      <c r="C1563" s="1" t="s">
        <v>513</v>
      </c>
      <c r="D1563" s="99" t="s">
        <v>491</v>
      </c>
      <c r="E1563" s="100" t="s">
        <v>509</v>
      </c>
      <c r="F1563" s="100" t="s">
        <v>504</v>
      </c>
      <c r="G1563" s="101" t="s">
        <v>285</v>
      </c>
      <c r="H1563" s="6">
        <f t="shared" si="121"/>
        <v>-105000</v>
      </c>
      <c r="I1563" s="22">
        <f t="shared" si="122"/>
        <v>19.41747572815534</v>
      </c>
      <c r="K1563" t="s">
        <v>489</v>
      </c>
      <c r="M1563" s="2">
        <v>515</v>
      </c>
    </row>
    <row r="1564" spans="2:13" ht="12.75">
      <c r="B1564" s="196">
        <v>5000</v>
      </c>
      <c r="C1564" s="1" t="s">
        <v>510</v>
      </c>
      <c r="D1564" s="99" t="s">
        <v>491</v>
      </c>
      <c r="E1564" s="100" t="s">
        <v>509</v>
      </c>
      <c r="F1564" s="100" t="s">
        <v>504</v>
      </c>
      <c r="G1564" s="101" t="s">
        <v>285</v>
      </c>
      <c r="H1564" s="6">
        <f t="shared" si="121"/>
        <v>-110000</v>
      </c>
      <c r="I1564" s="22">
        <f t="shared" si="122"/>
        <v>9.70873786407767</v>
      </c>
      <c r="K1564" t="s">
        <v>489</v>
      </c>
      <c r="M1564" s="2">
        <v>515</v>
      </c>
    </row>
    <row r="1565" spans="2:13" ht="12.75">
      <c r="B1565" s="196">
        <v>5000</v>
      </c>
      <c r="C1565" s="1" t="s">
        <v>510</v>
      </c>
      <c r="D1565" s="99" t="s">
        <v>491</v>
      </c>
      <c r="E1565" s="100" t="s">
        <v>509</v>
      </c>
      <c r="F1565" s="100" t="s">
        <v>504</v>
      </c>
      <c r="G1565" s="101" t="s">
        <v>285</v>
      </c>
      <c r="H1565" s="6">
        <f t="shared" si="121"/>
        <v>-115000</v>
      </c>
      <c r="I1565" s="22">
        <f>+B1565/M1565</f>
        <v>9.70873786407767</v>
      </c>
      <c r="K1565" t="s">
        <v>489</v>
      </c>
      <c r="M1565" s="2">
        <v>515</v>
      </c>
    </row>
    <row r="1566" spans="2:13" ht="12.75">
      <c r="B1566" s="196">
        <v>5000</v>
      </c>
      <c r="C1566" s="1" t="s">
        <v>508</v>
      </c>
      <c r="D1566" s="99" t="s">
        <v>491</v>
      </c>
      <c r="E1566" s="100" t="s">
        <v>509</v>
      </c>
      <c r="F1566" s="100" t="s">
        <v>504</v>
      </c>
      <c r="G1566" s="101" t="s">
        <v>285</v>
      </c>
      <c r="H1566" s="6">
        <f t="shared" si="121"/>
        <v>-120000</v>
      </c>
      <c r="I1566" s="22">
        <f t="shared" si="122"/>
        <v>9.70873786407767</v>
      </c>
      <c r="K1566" t="s">
        <v>489</v>
      </c>
      <c r="M1566" s="2">
        <v>515</v>
      </c>
    </row>
    <row r="1567" spans="2:13" ht="12.75">
      <c r="B1567" s="196">
        <v>5000</v>
      </c>
      <c r="C1567" s="1" t="s">
        <v>508</v>
      </c>
      <c r="D1567" s="99" t="s">
        <v>491</v>
      </c>
      <c r="E1567" s="100" t="s">
        <v>509</v>
      </c>
      <c r="F1567" s="100" t="s">
        <v>504</v>
      </c>
      <c r="G1567" s="101" t="s">
        <v>310</v>
      </c>
      <c r="H1567" s="6">
        <f>H1566-B1567</f>
        <v>-125000</v>
      </c>
      <c r="I1567" s="22">
        <f t="shared" si="122"/>
        <v>9.70873786407767</v>
      </c>
      <c r="K1567" t="s">
        <v>489</v>
      </c>
      <c r="M1567" s="2">
        <v>515</v>
      </c>
    </row>
    <row r="1568" spans="2:13" ht="12.75">
      <c r="B1568" s="196">
        <v>5000</v>
      </c>
      <c r="C1568" s="1" t="s">
        <v>510</v>
      </c>
      <c r="D1568" s="99" t="s">
        <v>491</v>
      </c>
      <c r="E1568" s="102" t="s">
        <v>509</v>
      </c>
      <c r="F1568" s="100" t="s">
        <v>504</v>
      </c>
      <c r="G1568" s="103" t="s">
        <v>310</v>
      </c>
      <c r="H1568" s="6">
        <f>H1567-B1568</f>
        <v>-130000</v>
      </c>
      <c r="I1568" s="22">
        <f>+B1568/M1568</f>
        <v>9.70873786407767</v>
      </c>
      <c r="K1568" t="s">
        <v>489</v>
      </c>
      <c r="M1568" s="2">
        <v>515</v>
      </c>
    </row>
    <row r="1569" spans="2:13" ht="12.75">
      <c r="B1569" s="196">
        <v>5000</v>
      </c>
      <c r="C1569" s="1" t="s">
        <v>510</v>
      </c>
      <c r="D1569" s="99" t="s">
        <v>491</v>
      </c>
      <c r="E1569" s="102" t="s">
        <v>509</v>
      </c>
      <c r="F1569" s="100" t="s">
        <v>504</v>
      </c>
      <c r="G1569" s="103" t="s">
        <v>310</v>
      </c>
      <c r="H1569" s="6">
        <f>H1568-B1569</f>
        <v>-135000</v>
      </c>
      <c r="I1569" s="22">
        <f t="shared" si="122"/>
        <v>9.70873786407767</v>
      </c>
      <c r="K1569" t="s">
        <v>489</v>
      </c>
      <c r="M1569" s="2">
        <v>515</v>
      </c>
    </row>
    <row r="1570" spans="1:13" s="73" customFormat="1" ht="12.75">
      <c r="A1570" s="11"/>
      <c r="B1570" s="249">
        <f>SUM(B1553:B1569)</f>
        <v>135000</v>
      </c>
      <c r="C1570" s="11"/>
      <c r="D1570" s="11"/>
      <c r="E1570" s="104" t="s">
        <v>509</v>
      </c>
      <c r="F1570" s="79"/>
      <c r="G1570" s="18"/>
      <c r="H1570" s="71"/>
      <c r="I1570" s="72">
        <f t="shared" si="122"/>
        <v>262.13592233009706</v>
      </c>
      <c r="M1570" s="2">
        <v>515</v>
      </c>
    </row>
    <row r="1571" spans="2:13" ht="12.75">
      <c r="B1571" s="196"/>
      <c r="H1571" s="6">
        <f>H1570-B1571</f>
        <v>0</v>
      </c>
      <c r="I1571" s="22">
        <f t="shared" si="122"/>
        <v>0</v>
      </c>
      <c r="M1571" s="2">
        <v>515</v>
      </c>
    </row>
    <row r="1572" spans="2:13" ht="12.75">
      <c r="B1572" s="196"/>
      <c r="H1572" s="6">
        <f>H1571-B1572</f>
        <v>0</v>
      </c>
      <c r="I1572" s="22">
        <f t="shared" si="122"/>
        <v>0</v>
      </c>
      <c r="M1572" s="2">
        <v>515</v>
      </c>
    </row>
    <row r="1573" spans="2:13" ht="12.75">
      <c r="B1573" s="196">
        <v>10000</v>
      </c>
      <c r="C1573" s="1" t="s">
        <v>511</v>
      </c>
      <c r="D1573" s="99" t="s">
        <v>491</v>
      </c>
      <c r="E1573" s="100" t="s">
        <v>514</v>
      </c>
      <c r="F1573" s="100" t="s">
        <v>504</v>
      </c>
      <c r="G1573" s="101" t="s">
        <v>43</v>
      </c>
      <c r="H1573" s="6">
        <f>H1572-B1573</f>
        <v>-10000</v>
      </c>
      <c r="I1573" s="22">
        <f>+B1573/M1573</f>
        <v>19.41747572815534</v>
      </c>
      <c r="K1573" t="s">
        <v>489</v>
      </c>
      <c r="M1573" s="2">
        <v>515</v>
      </c>
    </row>
    <row r="1574" spans="2:13" ht="12.75">
      <c r="B1574" s="196">
        <v>10000</v>
      </c>
      <c r="C1574" s="1" t="s">
        <v>512</v>
      </c>
      <c r="D1574" s="99" t="s">
        <v>491</v>
      </c>
      <c r="E1574" s="100" t="s">
        <v>514</v>
      </c>
      <c r="F1574" s="100" t="s">
        <v>504</v>
      </c>
      <c r="G1574" s="101" t="s">
        <v>172</v>
      </c>
      <c r="H1574" s="6">
        <f>H1573-B1574</f>
        <v>-20000</v>
      </c>
      <c r="I1574" s="22">
        <f>+B1574/M1574</f>
        <v>19.41747572815534</v>
      </c>
      <c r="K1574" t="s">
        <v>489</v>
      </c>
      <c r="M1574" s="2">
        <v>515</v>
      </c>
    </row>
    <row r="1575" spans="2:13" ht="12.75">
      <c r="B1575" s="196">
        <v>10000</v>
      </c>
      <c r="C1575" s="1" t="s">
        <v>515</v>
      </c>
      <c r="D1575" s="99" t="s">
        <v>491</v>
      </c>
      <c r="E1575" s="100" t="s">
        <v>514</v>
      </c>
      <c r="F1575" s="100" t="s">
        <v>504</v>
      </c>
      <c r="G1575" s="101" t="s">
        <v>284</v>
      </c>
      <c r="H1575" s="6">
        <f>H1574-B1575</f>
        <v>-30000</v>
      </c>
      <c r="I1575" s="22">
        <f>+B1575/M1575</f>
        <v>19.41747572815534</v>
      </c>
      <c r="K1575" t="s">
        <v>489</v>
      </c>
      <c r="M1575" s="2">
        <v>515</v>
      </c>
    </row>
    <row r="1576" spans="1:13" s="73" customFormat="1" ht="12.75">
      <c r="A1576" s="11"/>
      <c r="B1576" s="249">
        <f>SUM(B1573:B1575)</f>
        <v>30000</v>
      </c>
      <c r="C1576" s="11"/>
      <c r="D1576" s="11"/>
      <c r="E1576" s="104" t="s">
        <v>516</v>
      </c>
      <c r="F1576" s="79"/>
      <c r="G1576" s="18"/>
      <c r="H1576" s="71"/>
      <c r="I1576" s="72">
        <f>+B1576/M1576</f>
        <v>58.25242718446602</v>
      </c>
      <c r="M1576" s="2">
        <v>515</v>
      </c>
    </row>
    <row r="1577" spans="2:13" ht="12.75">
      <c r="B1577" s="196"/>
      <c r="H1577" s="6">
        <f aca="true" t="shared" si="123" ref="H1577:H1600">H1576-B1577</f>
        <v>0</v>
      </c>
      <c r="I1577" s="22">
        <f aca="true" t="shared" si="124" ref="I1577:I1636">+B1577/M1577</f>
        <v>0</v>
      </c>
      <c r="M1577" s="2">
        <v>515</v>
      </c>
    </row>
    <row r="1578" spans="2:13" ht="12.75">
      <c r="B1578" s="196"/>
      <c r="H1578" s="6">
        <f t="shared" si="123"/>
        <v>0</v>
      </c>
      <c r="I1578" s="22">
        <f t="shared" si="124"/>
        <v>0</v>
      </c>
      <c r="M1578" s="2">
        <v>515</v>
      </c>
    </row>
    <row r="1579" spans="2:13" ht="12.75">
      <c r="B1579" s="196">
        <v>5000</v>
      </c>
      <c r="C1579" s="1" t="s">
        <v>508</v>
      </c>
      <c r="D1579" s="99" t="s">
        <v>491</v>
      </c>
      <c r="E1579" s="100" t="s">
        <v>517</v>
      </c>
      <c r="F1579" s="100" t="s">
        <v>504</v>
      </c>
      <c r="G1579" s="101" t="s">
        <v>170</v>
      </c>
      <c r="H1579" s="6">
        <f t="shared" si="123"/>
        <v>-5000</v>
      </c>
      <c r="I1579" s="22">
        <f t="shared" si="124"/>
        <v>9.70873786407767</v>
      </c>
      <c r="K1579" t="s">
        <v>489</v>
      </c>
      <c r="M1579" s="2">
        <v>515</v>
      </c>
    </row>
    <row r="1580" spans="2:13" ht="12.75">
      <c r="B1580" s="196">
        <v>5000</v>
      </c>
      <c r="C1580" s="1" t="s">
        <v>510</v>
      </c>
      <c r="D1580" s="99" t="s">
        <v>491</v>
      </c>
      <c r="E1580" s="100" t="s">
        <v>517</v>
      </c>
      <c r="F1580" s="100" t="s">
        <v>504</v>
      </c>
      <c r="G1580" s="101" t="s">
        <v>170</v>
      </c>
      <c r="H1580" s="6">
        <f t="shared" si="123"/>
        <v>-10000</v>
      </c>
      <c r="I1580" s="22">
        <f>+B1580/M1580</f>
        <v>9.70873786407767</v>
      </c>
      <c r="K1580" t="s">
        <v>489</v>
      </c>
      <c r="M1580" s="2">
        <v>515</v>
      </c>
    </row>
    <row r="1581" spans="2:13" ht="12.75">
      <c r="B1581" s="196">
        <v>5000</v>
      </c>
      <c r="C1581" s="1" t="s">
        <v>508</v>
      </c>
      <c r="D1581" s="99" t="s">
        <v>491</v>
      </c>
      <c r="E1581" s="100" t="s">
        <v>517</v>
      </c>
      <c r="F1581" s="100" t="s">
        <v>504</v>
      </c>
      <c r="G1581" s="101" t="s">
        <v>193</v>
      </c>
      <c r="H1581" s="6">
        <f t="shared" si="123"/>
        <v>-15000</v>
      </c>
      <c r="I1581" s="22">
        <f t="shared" si="124"/>
        <v>9.70873786407767</v>
      </c>
      <c r="K1581" t="s">
        <v>489</v>
      </c>
      <c r="M1581" s="2">
        <v>515</v>
      </c>
    </row>
    <row r="1582" spans="2:13" ht="12.75">
      <c r="B1582" s="196">
        <v>5000</v>
      </c>
      <c r="C1582" s="1" t="s">
        <v>510</v>
      </c>
      <c r="D1582" s="99" t="s">
        <v>491</v>
      </c>
      <c r="E1582" s="100" t="s">
        <v>517</v>
      </c>
      <c r="F1582" s="100" t="s">
        <v>504</v>
      </c>
      <c r="G1582" s="101" t="s">
        <v>193</v>
      </c>
      <c r="H1582" s="6">
        <f t="shared" si="123"/>
        <v>-20000</v>
      </c>
      <c r="I1582" s="22">
        <f t="shared" si="124"/>
        <v>9.70873786407767</v>
      </c>
      <c r="K1582" t="s">
        <v>489</v>
      </c>
      <c r="M1582" s="2">
        <v>515</v>
      </c>
    </row>
    <row r="1583" spans="2:13" ht="12.75">
      <c r="B1583" s="196">
        <v>5000</v>
      </c>
      <c r="C1583" s="1" t="s">
        <v>510</v>
      </c>
      <c r="D1583" s="99" t="s">
        <v>491</v>
      </c>
      <c r="E1583" s="100" t="s">
        <v>517</v>
      </c>
      <c r="F1583" s="100" t="s">
        <v>504</v>
      </c>
      <c r="G1583" s="101" t="s">
        <v>193</v>
      </c>
      <c r="H1583" s="6">
        <f t="shared" si="123"/>
        <v>-25000</v>
      </c>
      <c r="I1583" s="22">
        <f t="shared" si="124"/>
        <v>9.70873786407767</v>
      </c>
      <c r="K1583" t="s">
        <v>489</v>
      </c>
      <c r="M1583" s="2">
        <v>515</v>
      </c>
    </row>
    <row r="1584" spans="1:13" s="73" customFormat="1" ht="12.75">
      <c r="A1584" s="11"/>
      <c r="B1584" s="249">
        <f>SUM(B1579:B1583)</f>
        <v>25000</v>
      </c>
      <c r="C1584" s="11"/>
      <c r="D1584" s="11"/>
      <c r="E1584" s="104" t="s">
        <v>803</v>
      </c>
      <c r="F1584" s="79"/>
      <c r="G1584" s="18"/>
      <c r="H1584" s="71">
        <v>0</v>
      </c>
      <c r="I1584" s="72">
        <f t="shared" si="124"/>
        <v>48.54368932038835</v>
      </c>
      <c r="M1584" s="2">
        <v>515</v>
      </c>
    </row>
    <row r="1585" spans="2:13" ht="12.75">
      <c r="B1585" s="196"/>
      <c r="H1585" s="6">
        <f t="shared" si="123"/>
        <v>0</v>
      </c>
      <c r="I1585" s="22">
        <f t="shared" si="124"/>
        <v>0</v>
      </c>
      <c r="M1585" s="2">
        <v>515</v>
      </c>
    </row>
    <row r="1586" spans="2:13" ht="12.75">
      <c r="B1586" s="196"/>
      <c r="H1586" s="6">
        <f t="shared" si="123"/>
        <v>0</v>
      </c>
      <c r="I1586" s="22">
        <f t="shared" si="124"/>
        <v>0</v>
      </c>
      <c r="M1586" s="2">
        <v>515</v>
      </c>
    </row>
    <row r="1587" spans="2:13" ht="12.75">
      <c r="B1587" s="196">
        <v>5000</v>
      </c>
      <c r="C1587" s="1" t="s">
        <v>508</v>
      </c>
      <c r="D1587" s="99" t="s">
        <v>491</v>
      </c>
      <c r="E1587" s="100" t="s">
        <v>518</v>
      </c>
      <c r="F1587" s="100" t="s">
        <v>504</v>
      </c>
      <c r="G1587" s="101" t="s">
        <v>282</v>
      </c>
      <c r="H1587" s="6">
        <f t="shared" si="123"/>
        <v>-5000</v>
      </c>
      <c r="I1587" s="22">
        <f t="shared" si="124"/>
        <v>9.70873786407767</v>
      </c>
      <c r="K1587" t="s">
        <v>489</v>
      </c>
      <c r="M1587" s="2">
        <v>515</v>
      </c>
    </row>
    <row r="1588" spans="2:13" ht="12.75">
      <c r="B1588" s="196">
        <v>5000</v>
      </c>
      <c r="C1588" s="1" t="s">
        <v>510</v>
      </c>
      <c r="D1588" s="99" t="s">
        <v>491</v>
      </c>
      <c r="E1588" s="100" t="s">
        <v>518</v>
      </c>
      <c r="F1588" s="100" t="s">
        <v>504</v>
      </c>
      <c r="G1588" s="101" t="s">
        <v>283</v>
      </c>
      <c r="H1588" s="6">
        <f t="shared" si="123"/>
        <v>-10000</v>
      </c>
      <c r="I1588" s="22">
        <f t="shared" si="124"/>
        <v>9.70873786407767</v>
      </c>
      <c r="K1588" t="s">
        <v>489</v>
      </c>
      <c r="M1588" s="2">
        <v>515</v>
      </c>
    </row>
    <row r="1589" spans="2:13" ht="12.75">
      <c r="B1589" s="196">
        <v>5000</v>
      </c>
      <c r="C1589" s="1" t="s">
        <v>508</v>
      </c>
      <c r="D1589" s="99" t="s">
        <v>491</v>
      </c>
      <c r="E1589" s="100" t="s">
        <v>518</v>
      </c>
      <c r="F1589" s="100" t="s">
        <v>504</v>
      </c>
      <c r="G1589" s="101" t="s">
        <v>284</v>
      </c>
      <c r="H1589" s="6">
        <f t="shared" si="123"/>
        <v>-15000</v>
      </c>
      <c r="I1589" s="22">
        <f t="shared" si="124"/>
        <v>9.70873786407767</v>
      </c>
      <c r="K1589" t="s">
        <v>489</v>
      </c>
      <c r="M1589" s="2">
        <v>515</v>
      </c>
    </row>
    <row r="1590" spans="2:13" ht="12.75">
      <c r="B1590" s="196">
        <v>5000</v>
      </c>
      <c r="C1590" s="1" t="s">
        <v>510</v>
      </c>
      <c r="D1590" s="99" t="s">
        <v>491</v>
      </c>
      <c r="E1590" s="100" t="s">
        <v>518</v>
      </c>
      <c r="F1590" s="100" t="s">
        <v>504</v>
      </c>
      <c r="G1590" s="101" t="s">
        <v>284</v>
      </c>
      <c r="H1590" s="6">
        <f t="shared" si="123"/>
        <v>-20000</v>
      </c>
      <c r="I1590" s="22">
        <f t="shared" si="124"/>
        <v>9.70873786407767</v>
      </c>
      <c r="K1590" t="s">
        <v>489</v>
      </c>
      <c r="M1590" s="2">
        <v>515</v>
      </c>
    </row>
    <row r="1591" spans="1:13" s="73" customFormat="1" ht="12.75">
      <c r="A1591" s="11"/>
      <c r="B1591" s="249">
        <f>SUM(B1587:B1590)</f>
        <v>20000</v>
      </c>
      <c r="C1591" s="11"/>
      <c r="D1591" s="11"/>
      <c r="E1591" s="104" t="s">
        <v>518</v>
      </c>
      <c r="F1591" s="79"/>
      <c r="G1591" s="18"/>
      <c r="H1591" s="71">
        <v>0</v>
      </c>
      <c r="I1591" s="72">
        <f t="shared" si="124"/>
        <v>38.83495145631068</v>
      </c>
      <c r="M1591" s="2">
        <v>515</v>
      </c>
    </row>
    <row r="1592" spans="2:13" ht="12.75">
      <c r="B1592" s="196"/>
      <c r="H1592" s="6">
        <f t="shared" si="123"/>
        <v>0</v>
      </c>
      <c r="I1592" s="22">
        <f t="shared" si="124"/>
        <v>0</v>
      </c>
      <c r="M1592" s="2">
        <v>515</v>
      </c>
    </row>
    <row r="1593" spans="2:13" ht="12.75">
      <c r="B1593" s="196"/>
      <c r="H1593" s="6">
        <f t="shared" si="123"/>
        <v>0</v>
      </c>
      <c r="I1593" s="22">
        <f t="shared" si="124"/>
        <v>0</v>
      </c>
      <c r="M1593" s="2">
        <v>515</v>
      </c>
    </row>
    <row r="1594" spans="2:13" ht="12.75">
      <c r="B1594" s="196">
        <v>40000</v>
      </c>
      <c r="C1594" s="1" t="s">
        <v>506</v>
      </c>
      <c r="D1594" s="99" t="s">
        <v>491</v>
      </c>
      <c r="E1594" s="100" t="s">
        <v>519</v>
      </c>
      <c r="F1594" s="100" t="s">
        <v>504</v>
      </c>
      <c r="G1594" s="101" t="s">
        <v>234</v>
      </c>
      <c r="H1594" s="6">
        <f t="shared" si="123"/>
        <v>-40000</v>
      </c>
      <c r="I1594" s="22">
        <f t="shared" si="124"/>
        <v>77.66990291262135</v>
      </c>
      <c r="K1594" t="s">
        <v>489</v>
      </c>
      <c r="M1594" s="2">
        <v>515</v>
      </c>
    </row>
    <row r="1595" spans="1:13" s="73" customFormat="1" ht="12.75">
      <c r="A1595" s="11"/>
      <c r="B1595" s="249">
        <f>SUM(B1594)</f>
        <v>40000</v>
      </c>
      <c r="C1595" s="11"/>
      <c r="D1595" s="11"/>
      <c r="E1595" s="104" t="s">
        <v>519</v>
      </c>
      <c r="F1595" s="79"/>
      <c r="G1595" s="18"/>
      <c r="H1595" s="71"/>
      <c r="I1595" s="72">
        <f t="shared" si="124"/>
        <v>77.66990291262135</v>
      </c>
      <c r="M1595" s="2">
        <v>515</v>
      </c>
    </row>
    <row r="1596" spans="2:13" ht="12.75">
      <c r="B1596" s="196"/>
      <c r="H1596" s="6">
        <f t="shared" si="123"/>
        <v>0</v>
      </c>
      <c r="I1596" s="22">
        <f t="shared" si="124"/>
        <v>0</v>
      </c>
      <c r="M1596" s="2">
        <v>515</v>
      </c>
    </row>
    <row r="1597" spans="2:13" ht="12.75">
      <c r="B1597" s="196"/>
      <c r="H1597" s="6">
        <f t="shared" si="123"/>
        <v>0</v>
      </c>
      <c r="I1597" s="22">
        <f t="shared" si="124"/>
        <v>0</v>
      </c>
      <c r="M1597" s="2">
        <v>515</v>
      </c>
    </row>
    <row r="1598" spans="2:13" ht="12.75">
      <c r="B1598" s="196"/>
      <c r="H1598" s="6">
        <f t="shared" si="123"/>
        <v>0</v>
      </c>
      <c r="I1598" s="22">
        <f t="shared" si="124"/>
        <v>0</v>
      </c>
      <c r="M1598" s="2">
        <v>515</v>
      </c>
    </row>
    <row r="1599" spans="2:13" ht="12.75">
      <c r="B1599" s="196"/>
      <c r="H1599" s="6">
        <f t="shared" si="123"/>
        <v>0</v>
      </c>
      <c r="I1599" s="22">
        <f t="shared" si="124"/>
        <v>0</v>
      </c>
      <c r="M1599" s="2">
        <v>515</v>
      </c>
    </row>
    <row r="1600" spans="1:13" s="73" customFormat="1" ht="12.75">
      <c r="A1600" s="11"/>
      <c r="B1600" s="254">
        <f>B1604</f>
        <v>5000</v>
      </c>
      <c r="C1600" s="98" t="s">
        <v>520</v>
      </c>
      <c r="D1600" s="11"/>
      <c r="E1600" s="11"/>
      <c r="F1600" s="79"/>
      <c r="G1600" s="18"/>
      <c r="H1600" s="71">
        <f t="shared" si="123"/>
        <v>-5000</v>
      </c>
      <c r="I1600" s="72">
        <f t="shared" si="124"/>
        <v>9.70873786407767</v>
      </c>
      <c r="M1600" s="2">
        <v>515</v>
      </c>
    </row>
    <row r="1601" spans="2:13" ht="12.75">
      <c r="B1601" s="196"/>
      <c r="H1601" s="6">
        <v>0</v>
      </c>
      <c r="I1601" s="22">
        <f t="shared" si="124"/>
        <v>0</v>
      </c>
      <c r="M1601" s="2">
        <v>515</v>
      </c>
    </row>
    <row r="1602" spans="2:13" ht="12.75">
      <c r="B1602" s="196"/>
      <c r="H1602" s="6">
        <f>H1601-B1602</f>
        <v>0</v>
      </c>
      <c r="I1602" s="22">
        <f>+B1602/M1602</f>
        <v>0</v>
      </c>
      <c r="M1602" s="2">
        <v>515</v>
      </c>
    </row>
    <row r="1603" spans="2:13" ht="12.75">
      <c r="B1603" s="196">
        <v>5000</v>
      </c>
      <c r="C1603" s="1" t="s">
        <v>521</v>
      </c>
      <c r="D1603" s="1" t="s">
        <v>491</v>
      </c>
      <c r="E1603" s="1" t="s">
        <v>522</v>
      </c>
      <c r="F1603" s="78" t="s">
        <v>523</v>
      </c>
      <c r="G1603" s="27" t="s">
        <v>310</v>
      </c>
      <c r="H1603" s="6">
        <f>H1602-B1603</f>
        <v>-5000</v>
      </c>
      <c r="I1603" s="22">
        <f t="shared" si="124"/>
        <v>9.70873786407767</v>
      </c>
      <c r="K1603" t="s">
        <v>489</v>
      </c>
      <c r="M1603" s="2">
        <v>515</v>
      </c>
    </row>
    <row r="1604" spans="1:13" s="73" customFormat="1" ht="12.75">
      <c r="A1604" s="11"/>
      <c r="B1604" s="249">
        <f>SUM(B1603)</f>
        <v>5000</v>
      </c>
      <c r="C1604" s="11"/>
      <c r="D1604" s="11"/>
      <c r="E1604" s="11" t="s">
        <v>522</v>
      </c>
      <c r="F1604" s="79"/>
      <c r="G1604" s="18"/>
      <c r="H1604" s="71" t="s">
        <v>64</v>
      </c>
      <c r="I1604" s="72">
        <f t="shared" si="124"/>
        <v>9.70873786407767</v>
      </c>
      <c r="M1604" s="2">
        <v>515</v>
      </c>
    </row>
    <row r="1605" spans="8:13" ht="12.75">
      <c r="H1605" s="6">
        <v>0</v>
      </c>
      <c r="I1605" s="22">
        <f t="shared" si="124"/>
        <v>0</v>
      </c>
      <c r="M1605" s="2">
        <v>515</v>
      </c>
    </row>
    <row r="1606" spans="8:13" ht="12.75">
      <c r="H1606" s="6">
        <f aca="true" t="shared" si="125" ref="H1606:H1636">H1605-B1606</f>
        <v>0</v>
      </c>
      <c r="I1606" s="22">
        <f t="shared" si="124"/>
        <v>0</v>
      </c>
      <c r="M1606" s="2">
        <v>515</v>
      </c>
    </row>
    <row r="1607" spans="8:13" ht="12.75">
      <c r="H1607" s="6">
        <f t="shared" si="125"/>
        <v>0</v>
      </c>
      <c r="I1607" s="22">
        <f t="shared" si="124"/>
        <v>0</v>
      </c>
      <c r="M1607" s="2">
        <v>515</v>
      </c>
    </row>
    <row r="1608" spans="2:13" ht="12.75">
      <c r="B1608" s="196">
        <v>7600</v>
      </c>
      <c r="C1608" s="1" t="s">
        <v>524</v>
      </c>
      <c r="D1608" s="12" t="s">
        <v>491</v>
      </c>
      <c r="E1608" s="1" t="s">
        <v>447</v>
      </c>
      <c r="F1608" s="112" t="s">
        <v>525</v>
      </c>
      <c r="G1608" s="27" t="s">
        <v>54</v>
      </c>
      <c r="H1608" s="6">
        <f t="shared" si="125"/>
        <v>-7600</v>
      </c>
      <c r="I1608" s="22">
        <f t="shared" si="124"/>
        <v>14.757281553398059</v>
      </c>
      <c r="K1608" t="s">
        <v>490</v>
      </c>
      <c r="M1608" s="2">
        <v>515</v>
      </c>
    </row>
    <row r="1609" spans="2:13" ht="12.75">
      <c r="B1609" s="196">
        <v>3000</v>
      </c>
      <c r="C1609" s="12" t="s">
        <v>527</v>
      </c>
      <c r="D1609" s="12" t="s">
        <v>491</v>
      </c>
      <c r="E1609" s="1" t="s">
        <v>447</v>
      </c>
      <c r="F1609" s="112" t="s">
        <v>526</v>
      </c>
      <c r="G1609" s="27" t="s">
        <v>96</v>
      </c>
      <c r="H1609" s="6">
        <f t="shared" si="125"/>
        <v>-10600</v>
      </c>
      <c r="I1609" s="22">
        <f t="shared" si="124"/>
        <v>5.825242718446602</v>
      </c>
      <c r="K1609" t="s">
        <v>490</v>
      </c>
      <c r="M1609" s="2">
        <v>515</v>
      </c>
    </row>
    <row r="1610" spans="2:13" ht="12.75">
      <c r="B1610" s="196">
        <v>840</v>
      </c>
      <c r="C1610" s="1" t="s">
        <v>528</v>
      </c>
      <c r="D1610" s="12" t="s">
        <v>491</v>
      </c>
      <c r="E1610" s="1" t="s">
        <v>447</v>
      </c>
      <c r="F1610" s="112" t="s">
        <v>529</v>
      </c>
      <c r="G1610" s="27" t="s">
        <v>96</v>
      </c>
      <c r="H1610" s="6">
        <f t="shared" si="125"/>
        <v>-11440</v>
      </c>
      <c r="I1610" s="22">
        <f>+B1610/M1610</f>
        <v>1.6310679611650485</v>
      </c>
      <c r="K1610" t="s">
        <v>490</v>
      </c>
      <c r="M1610" s="2">
        <v>515</v>
      </c>
    </row>
    <row r="1611" spans="2:13" ht="12.75">
      <c r="B1611" s="196">
        <v>6000</v>
      </c>
      <c r="C1611" s="1" t="s">
        <v>530</v>
      </c>
      <c r="D1611" s="12" t="s">
        <v>491</v>
      </c>
      <c r="E1611" s="1" t="s">
        <v>447</v>
      </c>
      <c r="F1611" s="78" t="s">
        <v>531</v>
      </c>
      <c r="G1611" s="27" t="s">
        <v>185</v>
      </c>
      <c r="H1611" s="6">
        <f t="shared" si="125"/>
        <v>-17440</v>
      </c>
      <c r="I1611" s="22">
        <f t="shared" si="124"/>
        <v>11.650485436893204</v>
      </c>
      <c r="K1611" t="s">
        <v>490</v>
      </c>
      <c r="M1611" s="2">
        <v>515</v>
      </c>
    </row>
    <row r="1612" spans="2:13" ht="12.75">
      <c r="B1612" s="196">
        <v>700</v>
      </c>
      <c r="C1612" s="1" t="s">
        <v>532</v>
      </c>
      <c r="D1612" s="12" t="s">
        <v>491</v>
      </c>
      <c r="E1612" s="1" t="s">
        <v>447</v>
      </c>
      <c r="F1612" s="78" t="s">
        <v>533</v>
      </c>
      <c r="G1612" s="27" t="s">
        <v>193</v>
      </c>
      <c r="H1612" s="6">
        <f t="shared" si="125"/>
        <v>-18140</v>
      </c>
      <c r="I1612" s="22">
        <f t="shared" si="124"/>
        <v>1.3592233009708738</v>
      </c>
      <c r="K1612" t="s">
        <v>490</v>
      </c>
      <c r="M1612" s="2">
        <v>515</v>
      </c>
    </row>
    <row r="1613" spans="2:13" ht="12.75">
      <c r="B1613" s="196">
        <v>720</v>
      </c>
      <c r="C1613" s="1" t="s">
        <v>534</v>
      </c>
      <c r="D1613" s="1" t="s">
        <v>491</v>
      </c>
      <c r="E1613" s="1" t="s">
        <v>447</v>
      </c>
      <c r="F1613" s="78" t="s">
        <v>535</v>
      </c>
      <c r="G1613" s="27" t="s">
        <v>211</v>
      </c>
      <c r="H1613" s="6">
        <f t="shared" si="125"/>
        <v>-18860</v>
      </c>
      <c r="I1613" s="22">
        <f t="shared" si="124"/>
        <v>1.3980582524271845</v>
      </c>
      <c r="K1613" t="s">
        <v>490</v>
      </c>
      <c r="M1613" s="2">
        <v>515</v>
      </c>
    </row>
    <row r="1614" spans="2:13" ht="12.75">
      <c r="B1614" s="196">
        <v>500</v>
      </c>
      <c r="C1614" s="12" t="s">
        <v>802</v>
      </c>
      <c r="D1614" s="1" t="s">
        <v>491</v>
      </c>
      <c r="E1614" s="1" t="s">
        <v>447</v>
      </c>
      <c r="F1614" s="78" t="s">
        <v>536</v>
      </c>
      <c r="G1614" s="27" t="s">
        <v>211</v>
      </c>
      <c r="H1614" s="6">
        <f t="shared" si="125"/>
        <v>-19360</v>
      </c>
      <c r="I1614" s="22">
        <f t="shared" si="124"/>
        <v>0.970873786407767</v>
      </c>
      <c r="K1614" t="s">
        <v>490</v>
      </c>
      <c r="M1614" s="2">
        <v>515</v>
      </c>
    </row>
    <row r="1615" spans="2:13" ht="12.75">
      <c r="B1615" s="196">
        <v>7600</v>
      </c>
      <c r="C1615" s="1" t="s">
        <v>524</v>
      </c>
      <c r="D1615" s="1" t="s">
        <v>491</v>
      </c>
      <c r="E1615" s="1" t="s">
        <v>447</v>
      </c>
      <c r="F1615" s="78" t="s">
        <v>537</v>
      </c>
      <c r="G1615" s="27" t="s">
        <v>233</v>
      </c>
      <c r="H1615" s="6">
        <f t="shared" si="125"/>
        <v>-26960</v>
      </c>
      <c r="I1615" s="22">
        <f t="shared" si="124"/>
        <v>14.757281553398059</v>
      </c>
      <c r="K1615" t="s">
        <v>490</v>
      </c>
      <c r="M1615" s="2">
        <v>515</v>
      </c>
    </row>
    <row r="1616" spans="2:13" ht="12.75">
      <c r="B1616" s="196">
        <v>175</v>
      </c>
      <c r="C1616" s="1" t="s">
        <v>538</v>
      </c>
      <c r="D1616" s="1" t="s">
        <v>491</v>
      </c>
      <c r="E1616" s="1" t="s">
        <v>447</v>
      </c>
      <c r="F1616" s="78" t="s">
        <v>539</v>
      </c>
      <c r="G1616" s="27" t="s">
        <v>267</v>
      </c>
      <c r="H1616" s="6">
        <f t="shared" si="125"/>
        <v>-27135</v>
      </c>
      <c r="I1616" s="22">
        <f t="shared" si="124"/>
        <v>0.33980582524271846</v>
      </c>
      <c r="K1616" t="s">
        <v>490</v>
      </c>
      <c r="M1616" s="2">
        <v>515</v>
      </c>
    </row>
    <row r="1617" spans="2:13" ht="12.75">
      <c r="B1617" s="196">
        <v>5000</v>
      </c>
      <c r="C1617" s="1" t="s">
        <v>540</v>
      </c>
      <c r="D1617" s="1" t="s">
        <v>491</v>
      </c>
      <c r="E1617" s="1" t="s">
        <v>447</v>
      </c>
      <c r="F1617" s="78" t="s">
        <v>541</v>
      </c>
      <c r="G1617" s="27" t="s">
        <v>283</v>
      </c>
      <c r="H1617" s="6">
        <f t="shared" si="125"/>
        <v>-32135</v>
      </c>
      <c r="I1617" s="22">
        <f t="shared" si="124"/>
        <v>9.70873786407767</v>
      </c>
      <c r="K1617" t="s">
        <v>490</v>
      </c>
      <c r="M1617" s="2">
        <v>515</v>
      </c>
    </row>
    <row r="1618" spans="1:13" ht="12.75">
      <c r="A1618" s="12"/>
      <c r="B1618" s="167">
        <v>3000</v>
      </c>
      <c r="C1618" s="12" t="s">
        <v>542</v>
      </c>
      <c r="D1618" s="12" t="s">
        <v>491</v>
      </c>
      <c r="E1618" s="12" t="s">
        <v>447</v>
      </c>
      <c r="F1618" s="112" t="s">
        <v>541</v>
      </c>
      <c r="G1618" s="29" t="s">
        <v>283</v>
      </c>
      <c r="H1618" s="6">
        <f t="shared" si="125"/>
        <v>-35135</v>
      </c>
      <c r="I1618" s="22">
        <f t="shared" si="124"/>
        <v>5.825242718446602</v>
      </c>
      <c r="J1618" s="15"/>
      <c r="K1618" t="s">
        <v>490</v>
      </c>
      <c r="L1618" s="15"/>
      <c r="M1618" s="2">
        <v>515</v>
      </c>
    </row>
    <row r="1619" spans="2:13" ht="12.75">
      <c r="B1619" s="196">
        <v>7600</v>
      </c>
      <c r="C1619" s="1" t="s">
        <v>524</v>
      </c>
      <c r="D1619" s="1" t="s">
        <v>491</v>
      </c>
      <c r="E1619" s="1" t="s">
        <v>447</v>
      </c>
      <c r="F1619" s="112" t="s">
        <v>543</v>
      </c>
      <c r="G1619" s="27" t="s">
        <v>285</v>
      </c>
      <c r="H1619" s="6">
        <f t="shared" si="125"/>
        <v>-42735</v>
      </c>
      <c r="I1619" s="22">
        <f t="shared" si="124"/>
        <v>14.757281553398059</v>
      </c>
      <c r="K1619" t="s">
        <v>490</v>
      </c>
      <c r="M1619" s="2">
        <v>515</v>
      </c>
    </row>
    <row r="1620" spans="2:13" ht="12.75">
      <c r="B1620" s="196">
        <v>1700</v>
      </c>
      <c r="C1620" s="1" t="s">
        <v>714</v>
      </c>
      <c r="D1620" s="12" t="s">
        <v>491</v>
      </c>
      <c r="E1620" s="1" t="s">
        <v>447</v>
      </c>
      <c r="F1620" s="78" t="s">
        <v>546</v>
      </c>
      <c r="G1620" s="27" t="s">
        <v>110</v>
      </c>
      <c r="H1620" s="6">
        <f t="shared" si="125"/>
        <v>-44435</v>
      </c>
      <c r="I1620" s="22">
        <f t="shared" si="124"/>
        <v>3.3009708737864076</v>
      </c>
      <c r="K1620" t="s">
        <v>353</v>
      </c>
      <c r="M1620" s="2">
        <v>515</v>
      </c>
    </row>
    <row r="1621" spans="2:13" ht="12.75">
      <c r="B1621" s="196">
        <v>3600</v>
      </c>
      <c r="C1621" s="1" t="s">
        <v>715</v>
      </c>
      <c r="D1621" s="12" t="s">
        <v>491</v>
      </c>
      <c r="E1621" s="1" t="s">
        <v>547</v>
      </c>
      <c r="F1621" s="78" t="s">
        <v>548</v>
      </c>
      <c r="G1621" s="27" t="s">
        <v>110</v>
      </c>
      <c r="H1621" s="6">
        <f t="shared" si="125"/>
        <v>-48035</v>
      </c>
      <c r="I1621" s="22">
        <f t="shared" si="124"/>
        <v>6.990291262135922</v>
      </c>
      <c r="K1621" t="s">
        <v>353</v>
      </c>
      <c r="M1621" s="2">
        <v>515</v>
      </c>
    </row>
    <row r="1622" spans="2:13" ht="12.75">
      <c r="B1622" s="196">
        <v>1000</v>
      </c>
      <c r="C1622" s="12" t="s">
        <v>594</v>
      </c>
      <c r="D1622" s="12" t="s">
        <v>491</v>
      </c>
      <c r="E1622" s="1" t="s">
        <v>447</v>
      </c>
      <c r="F1622" s="78" t="s">
        <v>548</v>
      </c>
      <c r="G1622" s="27" t="s">
        <v>110</v>
      </c>
      <c r="H1622" s="6">
        <f t="shared" si="125"/>
        <v>-49035</v>
      </c>
      <c r="I1622" s="22">
        <f t="shared" si="124"/>
        <v>1.941747572815534</v>
      </c>
      <c r="K1622" t="s">
        <v>353</v>
      </c>
      <c r="M1622" s="2">
        <v>515</v>
      </c>
    </row>
    <row r="1623" spans="2:13" ht="12.75">
      <c r="B1623" s="196">
        <v>750</v>
      </c>
      <c r="C1623" s="1" t="s">
        <v>716</v>
      </c>
      <c r="D1623" s="1" t="s">
        <v>491</v>
      </c>
      <c r="E1623" s="1" t="s">
        <v>447</v>
      </c>
      <c r="F1623" s="78" t="s">
        <v>549</v>
      </c>
      <c r="G1623" s="27" t="s">
        <v>195</v>
      </c>
      <c r="H1623" s="6">
        <f t="shared" si="125"/>
        <v>-49785</v>
      </c>
      <c r="I1623" s="22">
        <f t="shared" si="124"/>
        <v>1.4563106796116505</v>
      </c>
      <c r="K1623" t="s">
        <v>353</v>
      </c>
      <c r="M1623" s="2">
        <v>515</v>
      </c>
    </row>
    <row r="1624" spans="2:13" ht="12.75">
      <c r="B1624" s="196">
        <v>2975</v>
      </c>
      <c r="C1624" s="1" t="s">
        <v>717</v>
      </c>
      <c r="D1624" s="1" t="s">
        <v>491</v>
      </c>
      <c r="E1624" s="1" t="s">
        <v>447</v>
      </c>
      <c r="F1624" s="78" t="s">
        <v>550</v>
      </c>
      <c r="G1624" s="27" t="s">
        <v>203</v>
      </c>
      <c r="H1624" s="6">
        <f t="shared" si="125"/>
        <v>-52760</v>
      </c>
      <c r="I1624" s="22">
        <f t="shared" si="124"/>
        <v>5.776699029126213</v>
      </c>
      <c r="K1624" t="s">
        <v>353</v>
      </c>
      <c r="M1624" s="2">
        <v>515</v>
      </c>
    </row>
    <row r="1625" spans="2:13" ht="12.75">
      <c r="B1625" s="196">
        <v>1000</v>
      </c>
      <c r="C1625" s="1" t="s">
        <v>718</v>
      </c>
      <c r="D1625" s="1" t="s">
        <v>491</v>
      </c>
      <c r="E1625" s="1" t="s">
        <v>447</v>
      </c>
      <c r="F1625" s="78" t="s">
        <v>551</v>
      </c>
      <c r="G1625" s="27" t="s">
        <v>355</v>
      </c>
      <c r="H1625" s="6">
        <f t="shared" si="125"/>
        <v>-53760</v>
      </c>
      <c r="I1625" s="22">
        <f t="shared" si="124"/>
        <v>1.941747572815534</v>
      </c>
      <c r="K1625" t="s">
        <v>353</v>
      </c>
      <c r="M1625" s="2">
        <v>515</v>
      </c>
    </row>
    <row r="1626" spans="2:13" ht="12.75">
      <c r="B1626" s="196">
        <v>10000</v>
      </c>
      <c r="C1626" s="1" t="s">
        <v>801</v>
      </c>
      <c r="D1626" s="1" t="s">
        <v>491</v>
      </c>
      <c r="E1626" s="1" t="s">
        <v>447</v>
      </c>
      <c r="F1626" s="78" t="s">
        <v>555</v>
      </c>
      <c r="G1626" s="27" t="s">
        <v>291</v>
      </c>
      <c r="H1626" s="6">
        <f t="shared" si="125"/>
        <v>-63760</v>
      </c>
      <c r="I1626" s="22">
        <f t="shared" si="124"/>
        <v>19.41747572815534</v>
      </c>
      <c r="K1626" t="s">
        <v>353</v>
      </c>
      <c r="M1626" s="2">
        <v>515</v>
      </c>
    </row>
    <row r="1627" spans="2:13" ht="12.75">
      <c r="B1627" s="196">
        <v>2150</v>
      </c>
      <c r="C1627" s="1" t="s">
        <v>557</v>
      </c>
      <c r="D1627" s="1" t="s">
        <v>491</v>
      </c>
      <c r="E1627" s="1" t="s">
        <v>447</v>
      </c>
      <c r="F1627" s="78" t="s">
        <v>558</v>
      </c>
      <c r="G1627" s="27" t="s">
        <v>193</v>
      </c>
      <c r="H1627" s="6">
        <f t="shared" si="125"/>
        <v>-65910</v>
      </c>
      <c r="I1627" s="22">
        <f t="shared" si="124"/>
        <v>4.174757281553398</v>
      </c>
      <c r="K1627" t="s">
        <v>489</v>
      </c>
      <c r="M1627" s="2">
        <v>515</v>
      </c>
    </row>
    <row r="1628" spans="2:13" ht="12.75">
      <c r="B1628" s="196">
        <v>3000</v>
      </c>
      <c r="C1628" s="1" t="s">
        <v>559</v>
      </c>
      <c r="D1628" s="1" t="s">
        <v>491</v>
      </c>
      <c r="E1628" s="1" t="s">
        <v>447</v>
      </c>
      <c r="F1628" s="78" t="s">
        <v>560</v>
      </c>
      <c r="G1628" s="27" t="s">
        <v>267</v>
      </c>
      <c r="H1628" s="6">
        <f t="shared" si="125"/>
        <v>-68910</v>
      </c>
      <c r="I1628" s="22">
        <f t="shared" si="124"/>
        <v>5.825242718446602</v>
      </c>
      <c r="K1628" t="s">
        <v>489</v>
      </c>
      <c r="M1628" s="2">
        <v>515</v>
      </c>
    </row>
    <row r="1629" spans="1:13" s="73" customFormat="1" ht="12.75">
      <c r="A1629" s="11"/>
      <c r="B1629" s="249">
        <f>SUM(B1608:B1628)</f>
        <v>68910</v>
      </c>
      <c r="C1629" s="11"/>
      <c r="D1629" s="11"/>
      <c r="E1629" s="11" t="s">
        <v>447</v>
      </c>
      <c r="F1629" s="79"/>
      <c r="G1629" s="18"/>
      <c r="H1629" s="71">
        <v>0</v>
      </c>
      <c r="I1629" s="72">
        <f t="shared" si="124"/>
        <v>133.80582524271844</v>
      </c>
      <c r="M1629" s="2">
        <v>515</v>
      </c>
    </row>
    <row r="1630" spans="8:13" ht="12.75">
      <c r="H1630" s="6">
        <f t="shared" si="125"/>
        <v>0</v>
      </c>
      <c r="I1630" s="22">
        <f t="shared" si="124"/>
        <v>0</v>
      </c>
      <c r="M1630" s="2">
        <v>515</v>
      </c>
    </row>
    <row r="1631" spans="8:13" ht="12.75">
      <c r="H1631" s="6">
        <f t="shared" si="125"/>
        <v>0</v>
      </c>
      <c r="I1631" s="22">
        <f t="shared" si="124"/>
        <v>0</v>
      </c>
      <c r="M1631" s="2">
        <v>515</v>
      </c>
    </row>
    <row r="1632" spans="1:13" s="15" customFormat="1" ht="12.75">
      <c r="A1632" s="12"/>
      <c r="B1632" s="161">
        <v>112500</v>
      </c>
      <c r="C1632" s="12" t="s">
        <v>791</v>
      </c>
      <c r="D1632" s="12" t="s">
        <v>491</v>
      </c>
      <c r="E1632" s="12" t="s">
        <v>561</v>
      </c>
      <c r="F1632" s="78" t="s">
        <v>562</v>
      </c>
      <c r="G1632" s="29" t="s">
        <v>34</v>
      </c>
      <c r="H1632" s="6">
        <f t="shared" si="125"/>
        <v>-112500</v>
      </c>
      <c r="I1632" s="22">
        <f>+B1632/M1632</f>
        <v>218.44660194174756</v>
      </c>
      <c r="K1632" t="s">
        <v>353</v>
      </c>
      <c r="M1632" s="2">
        <v>515</v>
      </c>
    </row>
    <row r="1633" spans="1:13" s="15" customFormat="1" ht="12.75">
      <c r="A1633" s="12"/>
      <c r="B1633" s="161">
        <v>112500</v>
      </c>
      <c r="C1633" s="12" t="s">
        <v>790</v>
      </c>
      <c r="D1633" s="12" t="s">
        <v>491</v>
      </c>
      <c r="E1633" s="12" t="s">
        <v>561</v>
      </c>
      <c r="F1633" s="78" t="s">
        <v>562</v>
      </c>
      <c r="G1633" s="29" t="s">
        <v>34</v>
      </c>
      <c r="H1633" s="6">
        <f t="shared" si="125"/>
        <v>-225000</v>
      </c>
      <c r="I1633" s="22">
        <f>+B1633/M1633</f>
        <v>218.44660194174756</v>
      </c>
      <c r="K1633" t="s">
        <v>353</v>
      </c>
      <c r="M1633" s="2">
        <v>515</v>
      </c>
    </row>
    <row r="1634" spans="1:13" ht="12.75">
      <c r="A1634" s="12"/>
      <c r="B1634" s="161">
        <v>112500</v>
      </c>
      <c r="C1634" s="12" t="s">
        <v>789</v>
      </c>
      <c r="D1634" s="12" t="s">
        <v>491</v>
      </c>
      <c r="E1634" s="12" t="s">
        <v>561</v>
      </c>
      <c r="F1634" s="78" t="s">
        <v>562</v>
      </c>
      <c r="G1634" s="29" t="s">
        <v>34</v>
      </c>
      <c r="H1634" s="6">
        <f t="shared" si="125"/>
        <v>-337500</v>
      </c>
      <c r="I1634" s="22">
        <f t="shared" si="124"/>
        <v>218.44660194174756</v>
      </c>
      <c r="J1634" s="15"/>
      <c r="K1634" t="s">
        <v>353</v>
      </c>
      <c r="M1634" s="2">
        <v>515</v>
      </c>
    </row>
    <row r="1635" spans="1:13" s="73" customFormat="1" ht="12.75">
      <c r="A1635" s="11"/>
      <c r="B1635" s="242">
        <f>SUM(B1632:B1634)</f>
        <v>337500</v>
      </c>
      <c r="C1635" s="11" t="s">
        <v>800</v>
      </c>
      <c r="D1635" s="11"/>
      <c r="E1635" s="11"/>
      <c r="F1635" s="79"/>
      <c r="G1635" s="18"/>
      <c r="H1635" s="71">
        <v>0</v>
      </c>
      <c r="I1635" s="72">
        <f t="shared" si="124"/>
        <v>655.3398058252427</v>
      </c>
      <c r="M1635" s="2">
        <v>515</v>
      </c>
    </row>
    <row r="1636" spans="8:13" ht="12.75">
      <c r="H1636" s="6">
        <f t="shared" si="125"/>
        <v>0</v>
      </c>
      <c r="I1636" s="22">
        <f t="shared" si="124"/>
        <v>0</v>
      </c>
      <c r="M1636" s="2">
        <v>515</v>
      </c>
    </row>
    <row r="1637" spans="8:13" ht="12.75">
      <c r="H1637" s="6">
        <f>H1636-B1637</f>
        <v>0</v>
      </c>
      <c r="I1637" s="22">
        <f aca="true" t="shared" si="126" ref="I1637:I1643">+B1637/M1637</f>
        <v>0</v>
      </c>
      <c r="M1637" s="2">
        <v>515</v>
      </c>
    </row>
    <row r="1638" spans="1:13" s="15" customFormat="1" ht="12.75">
      <c r="A1638" s="12"/>
      <c r="B1638" s="255">
        <v>180000</v>
      </c>
      <c r="C1638" s="1" t="s">
        <v>564</v>
      </c>
      <c r="D1638" s="1" t="s">
        <v>20</v>
      </c>
      <c r="E1638" s="1"/>
      <c r="F1638" s="105" t="s">
        <v>486</v>
      </c>
      <c r="G1638" s="29" t="s">
        <v>172</v>
      </c>
      <c r="H1638" s="6">
        <f aca="true" t="shared" si="127" ref="H1638:H1643">H1637-B1638</f>
        <v>-180000</v>
      </c>
      <c r="I1638" s="22">
        <f t="shared" si="126"/>
        <v>349.5145631067961</v>
      </c>
      <c r="J1638"/>
      <c r="K1638"/>
      <c r="L1638"/>
      <c r="M1638" s="2">
        <v>515</v>
      </c>
    </row>
    <row r="1639" spans="1:13" s="15" customFormat="1" ht="12.75">
      <c r="A1639" s="12"/>
      <c r="B1639" s="255">
        <v>80000</v>
      </c>
      <c r="C1639" s="12" t="s">
        <v>565</v>
      </c>
      <c r="D1639" s="1" t="s">
        <v>20</v>
      </c>
      <c r="E1639" s="12"/>
      <c r="F1639" s="94" t="s">
        <v>486</v>
      </c>
      <c r="G1639" s="29" t="s">
        <v>172</v>
      </c>
      <c r="H1639" s="6">
        <f t="shared" si="127"/>
        <v>-260000</v>
      </c>
      <c r="I1639" s="22">
        <f t="shared" si="126"/>
        <v>155.3398058252427</v>
      </c>
      <c r="M1639" s="2">
        <v>515</v>
      </c>
    </row>
    <row r="1640" spans="1:14" ht="12.75">
      <c r="A1640" s="43"/>
      <c r="B1640" s="256">
        <v>150000</v>
      </c>
      <c r="C1640" s="1" t="s">
        <v>490</v>
      </c>
      <c r="D1640" s="1" t="s">
        <v>20</v>
      </c>
      <c r="F1640" s="105" t="s">
        <v>486</v>
      </c>
      <c r="G1640" s="29" t="s">
        <v>172</v>
      </c>
      <c r="H1640" s="6">
        <f t="shared" si="127"/>
        <v>-410000</v>
      </c>
      <c r="I1640" s="22">
        <f>+B1640/M1640</f>
        <v>291.2621359223301</v>
      </c>
      <c r="M1640" s="2">
        <v>515</v>
      </c>
      <c r="N1640" s="37">
        <v>500</v>
      </c>
    </row>
    <row r="1641" spans="1:13" ht="12.75">
      <c r="A1641" s="12"/>
      <c r="B1641" s="161">
        <v>16835</v>
      </c>
      <c r="C1641" s="1" t="s">
        <v>490</v>
      </c>
      <c r="D1641" s="1" t="s">
        <v>20</v>
      </c>
      <c r="E1641" s="1" t="s">
        <v>487</v>
      </c>
      <c r="F1641" s="105"/>
      <c r="G1641" s="29" t="s">
        <v>172</v>
      </c>
      <c r="H1641" s="6">
        <f t="shared" si="127"/>
        <v>-426835</v>
      </c>
      <c r="I1641" s="22">
        <f t="shared" si="126"/>
        <v>32.689320388349515</v>
      </c>
      <c r="M1641" s="2">
        <v>515</v>
      </c>
    </row>
    <row r="1642" spans="1:13" ht="12.75">
      <c r="A1642" s="43"/>
      <c r="B1642" s="256">
        <v>170000</v>
      </c>
      <c r="C1642" s="1" t="s">
        <v>353</v>
      </c>
      <c r="D1642" s="1" t="s">
        <v>20</v>
      </c>
      <c r="F1642" s="105" t="s">
        <v>486</v>
      </c>
      <c r="G1642" s="29" t="s">
        <v>172</v>
      </c>
      <c r="H1642" s="6">
        <f t="shared" si="127"/>
        <v>-596835</v>
      </c>
      <c r="I1642" s="22">
        <f t="shared" si="126"/>
        <v>330.09708737864077</v>
      </c>
      <c r="M1642" s="2">
        <v>515</v>
      </c>
    </row>
    <row r="1643" spans="1:13" ht="12.75">
      <c r="A1643" s="43"/>
      <c r="B1643" s="256">
        <v>19425</v>
      </c>
      <c r="C1643" s="1" t="s">
        <v>353</v>
      </c>
      <c r="D1643" s="1" t="s">
        <v>20</v>
      </c>
      <c r="E1643" s="1" t="s">
        <v>487</v>
      </c>
      <c r="F1643" s="105"/>
      <c r="G1643" s="29" t="s">
        <v>172</v>
      </c>
      <c r="H1643" s="6">
        <f t="shared" si="127"/>
        <v>-616260</v>
      </c>
      <c r="I1643" s="22">
        <f t="shared" si="126"/>
        <v>37.71844660194175</v>
      </c>
      <c r="M1643" s="2">
        <v>515</v>
      </c>
    </row>
    <row r="1644" spans="1:13" ht="12.75">
      <c r="A1644" s="11"/>
      <c r="B1644" s="242">
        <f>SUM(B1638:B1643)</f>
        <v>616260</v>
      </c>
      <c r="C1644" s="11" t="s">
        <v>566</v>
      </c>
      <c r="D1644" s="11"/>
      <c r="E1644" s="11"/>
      <c r="F1644" s="106"/>
      <c r="G1644" s="18"/>
      <c r="H1644" s="107">
        <v>0</v>
      </c>
      <c r="I1644" s="72">
        <f aca="true" t="shared" si="128" ref="I1644:I1649">+B1644/M1644</f>
        <v>1196.621359223301</v>
      </c>
      <c r="J1644" s="73"/>
      <c r="K1644" s="73"/>
      <c r="L1644" s="73"/>
      <c r="M1644" s="2">
        <v>515</v>
      </c>
    </row>
    <row r="1645" spans="1:13" s="15" customFormat="1" ht="12.75">
      <c r="A1645" s="12"/>
      <c r="B1645" s="31"/>
      <c r="C1645" s="12"/>
      <c r="D1645" s="12"/>
      <c r="E1645" s="12"/>
      <c r="F1645" s="78"/>
      <c r="G1645" s="29"/>
      <c r="H1645" s="6">
        <f aca="true" t="shared" si="129" ref="H1645:H1714">H1644-B1645</f>
        <v>0</v>
      </c>
      <c r="I1645" s="22">
        <f t="shared" si="128"/>
        <v>0</v>
      </c>
      <c r="M1645" s="2">
        <v>515</v>
      </c>
    </row>
    <row r="1646" spans="3:13" ht="12.75">
      <c r="C1646" s="12"/>
      <c r="D1646" s="12"/>
      <c r="H1646" s="6">
        <f t="shared" si="129"/>
        <v>0</v>
      </c>
      <c r="I1646" s="22">
        <f t="shared" si="128"/>
        <v>0</v>
      </c>
      <c r="M1646" s="2">
        <v>515</v>
      </c>
    </row>
    <row r="1647" spans="4:13" ht="12.75">
      <c r="D1647" s="12"/>
      <c r="H1647" s="6">
        <f t="shared" si="129"/>
        <v>0</v>
      </c>
      <c r="I1647" s="22">
        <f t="shared" si="128"/>
        <v>0</v>
      </c>
      <c r="M1647" s="2">
        <v>515</v>
      </c>
    </row>
    <row r="1648" spans="4:13" ht="12.75">
      <c r="D1648" s="12"/>
      <c r="H1648" s="6">
        <f t="shared" si="129"/>
        <v>0</v>
      </c>
      <c r="I1648" s="22">
        <f t="shared" si="128"/>
        <v>0</v>
      </c>
      <c r="M1648" s="2">
        <v>515</v>
      </c>
    </row>
    <row r="1649" spans="1:13" ht="13.5" thickBot="1">
      <c r="A1649" s="59"/>
      <c r="B1649" s="64">
        <f>+B1670+B1674+B1678+B1685</f>
        <v>172900</v>
      </c>
      <c r="C1649" s="59"/>
      <c r="D1649" s="65" t="s">
        <v>21</v>
      </c>
      <c r="E1649" s="56"/>
      <c r="F1649" s="97"/>
      <c r="G1649" s="60"/>
      <c r="H1649" s="108">
        <f>H1648-B1649</f>
        <v>-172900</v>
      </c>
      <c r="I1649" s="109">
        <f t="shared" si="128"/>
        <v>335.7281553398058</v>
      </c>
      <c r="J1649" s="63"/>
      <c r="K1649" s="63"/>
      <c r="L1649" s="63"/>
      <c r="M1649" s="2">
        <v>515</v>
      </c>
    </row>
    <row r="1650" spans="4:13" ht="12.75">
      <c r="D1650" s="12"/>
      <c r="H1650" s="6">
        <v>0</v>
      </c>
      <c r="I1650" s="22">
        <f>+B1650/M1650</f>
        <v>0</v>
      </c>
      <c r="M1650" s="2">
        <v>515</v>
      </c>
    </row>
    <row r="1651" spans="4:13" ht="12.75">
      <c r="D1651" s="12"/>
      <c r="H1651" s="6">
        <f t="shared" si="129"/>
        <v>0</v>
      </c>
      <c r="I1651" s="22">
        <f aca="true" t="shared" si="130" ref="I1651:I1678">+B1651/M1651</f>
        <v>0</v>
      </c>
      <c r="M1651" s="2">
        <v>515</v>
      </c>
    </row>
    <row r="1652" spans="2:13" ht="12.75">
      <c r="B1652" s="189">
        <v>3000</v>
      </c>
      <c r="C1652" s="32" t="s">
        <v>567</v>
      </c>
      <c r="D1652" s="12" t="s">
        <v>568</v>
      </c>
      <c r="E1652" s="12" t="s">
        <v>569</v>
      </c>
      <c r="F1652" s="78" t="s">
        <v>1056</v>
      </c>
      <c r="G1652" s="27" t="s">
        <v>43</v>
      </c>
      <c r="H1652" s="6">
        <f t="shared" si="129"/>
        <v>-3000</v>
      </c>
      <c r="I1652" s="22">
        <f>+B1652/M1652</f>
        <v>5.825242718446602</v>
      </c>
      <c r="K1652" t="s">
        <v>32</v>
      </c>
      <c r="M1652" s="2">
        <v>515</v>
      </c>
    </row>
    <row r="1653" spans="2:13" ht="12.75">
      <c r="B1653" s="189">
        <v>2500</v>
      </c>
      <c r="C1653" s="32" t="s">
        <v>567</v>
      </c>
      <c r="D1653" s="12" t="s">
        <v>568</v>
      </c>
      <c r="E1653" s="1" t="s">
        <v>570</v>
      </c>
      <c r="F1653" s="78" t="s">
        <v>1057</v>
      </c>
      <c r="G1653" s="27" t="s">
        <v>44</v>
      </c>
      <c r="H1653" s="6">
        <f t="shared" si="129"/>
        <v>-5500</v>
      </c>
      <c r="I1653" s="22">
        <f t="shared" si="130"/>
        <v>4.854368932038835</v>
      </c>
      <c r="K1653" t="s">
        <v>32</v>
      </c>
      <c r="M1653" s="2">
        <v>515</v>
      </c>
    </row>
    <row r="1654" spans="2:13" ht="12.75">
      <c r="B1654" s="189">
        <v>2500</v>
      </c>
      <c r="C1654" s="32" t="s">
        <v>567</v>
      </c>
      <c r="D1654" s="12" t="s">
        <v>568</v>
      </c>
      <c r="E1654" s="1" t="s">
        <v>570</v>
      </c>
      <c r="F1654" s="78" t="s">
        <v>1058</v>
      </c>
      <c r="G1654" s="27" t="s">
        <v>54</v>
      </c>
      <c r="H1654" s="6">
        <f t="shared" si="129"/>
        <v>-8000</v>
      </c>
      <c r="I1654" s="22">
        <f t="shared" si="130"/>
        <v>4.854368932038835</v>
      </c>
      <c r="K1654" t="s">
        <v>32</v>
      </c>
      <c r="M1654" s="2">
        <v>515</v>
      </c>
    </row>
    <row r="1655" spans="2:13" ht="12.75">
      <c r="B1655" s="189">
        <v>9000</v>
      </c>
      <c r="C1655" s="32" t="s">
        <v>567</v>
      </c>
      <c r="D1655" s="1" t="s">
        <v>568</v>
      </c>
      <c r="E1655" s="1" t="s">
        <v>571</v>
      </c>
      <c r="F1655" s="78" t="s">
        <v>1059</v>
      </c>
      <c r="G1655" s="27" t="s">
        <v>54</v>
      </c>
      <c r="H1655" s="6">
        <f t="shared" si="129"/>
        <v>-17000</v>
      </c>
      <c r="I1655" s="22">
        <f t="shared" si="130"/>
        <v>17.475728155339805</v>
      </c>
      <c r="K1655" t="s">
        <v>32</v>
      </c>
      <c r="M1655" s="2">
        <v>515</v>
      </c>
    </row>
    <row r="1656" spans="2:13" ht="12.75">
      <c r="B1656" s="189">
        <v>3000</v>
      </c>
      <c r="C1656" s="32" t="s">
        <v>567</v>
      </c>
      <c r="D1656" s="1" t="s">
        <v>568</v>
      </c>
      <c r="E1656" s="1" t="s">
        <v>572</v>
      </c>
      <c r="F1656" s="78" t="s">
        <v>1060</v>
      </c>
      <c r="G1656" s="27" t="s">
        <v>54</v>
      </c>
      <c r="H1656" s="6">
        <f t="shared" si="129"/>
        <v>-20000</v>
      </c>
      <c r="I1656" s="22">
        <f t="shared" si="130"/>
        <v>5.825242718446602</v>
      </c>
      <c r="K1656" t="s">
        <v>32</v>
      </c>
      <c r="M1656" s="2">
        <v>515</v>
      </c>
    </row>
    <row r="1657" spans="2:13" ht="12.75">
      <c r="B1657" s="189">
        <v>2500</v>
      </c>
      <c r="C1657" s="32" t="s">
        <v>567</v>
      </c>
      <c r="D1657" s="1" t="s">
        <v>568</v>
      </c>
      <c r="E1657" s="1" t="s">
        <v>570</v>
      </c>
      <c r="F1657" s="78" t="s">
        <v>1061</v>
      </c>
      <c r="G1657" s="27" t="s">
        <v>93</v>
      </c>
      <c r="H1657" s="6">
        <f t="shared" si="129"/>
        <v>-22500</v>
      </c>
      <c r="I1657" s="22">
        <f>+B1657/M1657</f>
        <v>4.854368932038835</v>
      </c>
      <c r="K1657" t="s">
        <v>32</v>
      </c>
      <c r="M1657" s="2">
        <v>515</v>
      </c>
    </row>
    <row r="1658" spans="2:13" ht="12.75">
      <c r="B1658" s="189">
        <v>2500</v>
      </c>
      <c r="C1658" s="32" t="s">
        <v>567</v>
      </c>
      <c r="D1658" s="1" t="s">
        <v>568</v>
      </c>
      <c r="E1658" s="1" t="s">
        <v>570</v>
      </c>
      <c r="F1658" s="78" t="s">
        <v>1062</v>
      </c>
      <c r="G1658" s="27" t="s">
        <v>95</v>
      </c>
      <c r="H1658" s="6">
        <f t="shared" si="129"/>
        <v>-25000</v>
      </c>
      <c r="I1658" s="22">
        <f t="shared" si="130"/>
        <v>4.854368932038835</v>
      </c>
      <c r="K1658" t="s">
        <v>32</v>
      </c>
      <c r="M1658" s="2">
        <v>515</v>
      </c>
    </row>
    <row r="1659" spans="2:13" ht="12.75">
      <c r="B1659" s="189">
        <v>3000</v>
      </c>
      <c r="C1659" s="32" t="s">
        <v>567</v>
      </c>
      <c r="D1659" s="1" t="s">
        <v>568</v>
      </c>
      <c r="E1659" s="1" t="s">
        <v>571</v>
      </c>
      <c r="F1659" s="78" t="s">
        <v>1063</v>
      </c>
      <c r="G1659" s="27" t="s">
        <v>95</v>
      </c>
      <c r="H1659" s="6">
        <f t="shared" si="129"/>
        <v>-28000</v>
      </c>
      <c r="I1659" s="22">
        <f t="shared" si="130"/>
        <v>5.825242718446602</v>
      </c>
      <c r="K1659" t="s">
        <v>32</v>
      </c>
      <c r="M1659" s="2">
        <v>515</v>
      </c>
    </row>
    <row r="1660" spans="2:13" ht="12.75">
      <c r="B1660" s="189">
        <v>6000</v>
      </c>
      <c r="C1660" s="32" t="s">
        <v>567</v>
      </c>
      <c r="D1660" s="1" t="s">
        <v>568</v>
      </c>
      <c r="E1660" s="1" t="s">
        <v>570</v>
      </c>
      <c r="F1660" s="78" t="s">
        <v>1064</v>
      </c>
      <c r="G1660" s="27" t="s">
        <v>96</v>
      </c>
      <c r="H1660" s="6">
        <f t="shared" si="129"/>
        <v>-34000</v>
      </c>
      <c r="I1660" s="22">
        <f t="shared" si="130"/>
        <v>11.650485436893204</v>
      </c>
      <c r="K1660" t="s">
        <v>32</v>
      </c>
      <c r="M1660" s="2">
        <v>515</v>
      </c>
    </row>
    <row r="1661" spans="2:13" ht="12.75">
      <c r="B1661" s="189">
        <v>6000</v>
      </c>
      <c r="C1661" s="32" t="s">
        <v>567</v>
      </c>
      <c r="D1661" s="1" t="s">
        <v>568</v>
      </c>
      <c r="E1661" s="1" t="s">
        <v>573</v>
      </c>
      <c r="F1661" s="78" t="s">
        <v>1065</v>
      </c>
      <c r="G1661" s="27" t="s">
        <v>170</v>
      </c>
      <c r="H1661" s="6">
        <f t="shared" si="129"/>
        <v>-40000</v>
      </c>
      <c r="I1661" s="22">
        <f t="shared" si="130"/>
        <v>11.650485436893204</v>
      </c>
      <c r="K1661" t="s">
        <v>32</v>
      </c>
      <c r="M1661" s="2">
        <v>515</v>
      </c>
    </row>
    <row r="1662" spans="2:13" ht="12.75">
      <c r="B1662" s="189">
        <v>6000</v>
      </c>
      <c r="C1662" s="32" t="s">
        <v>567</v>
      </c>
      <c r="D1662" s="1" t="s">
        <v>568</v>
      </c>
      <c r="E1662" s="1" t="s">
        <v>570</v>
      </c>
      <c r="F1662" s="78" t="s">
        <v>1066</v>
      </c>
      <c r="G1662" s="27" t="s">
        <v>172</v>
      </c>
      <c r="H1662" s="6">
        <f t="shared" si="129"/>
        <v>-46000</v>
      </c>
      <c r="I1662" s="22">
        <f t="shared" si="130"/>
        <v>11.650485436893204</v>
      </c>
      <c r="K1662" t="s">
        <v>32</v>
      </c>
      <c r="M1662" s="2">
        <v>515</v>
      </c>
    </row>
    <row r="1663" spans="2:13" ht="12.75">
      <c r="B1663" s="189">
        <v>3000</v>
      </c>
      <c r="C1663" s="32" t="s">
        <v>567</v>
      </c>
      <c r="D1663" s="1" t="s">
        <v>568</v>
      </c>
      <c r="E1663" s="1" t="s">
        <v>570</v>
      </c>
      <c r="F1663" s="78" t="s">
        <v>1067</v>
      </c>
      <c r="G1663" s="27" t="s">
        <v>193</v>
      </c>
      <c r="H1663" s="6">
        <f t="shared" si="129"/>
        <v>-49000</v>
      </c>
      <c r="I1663" s="22">
        <f t="shared" si="130"/>
        <v>5.825242718446602</v>
      </c>
      <c r="K1663" t="s">
        <v>32</v>
      </c>
      <c r="M1663" s="2">
        <v>515</v>
      </c>
    </row>
    <row r="1664" spans="2:13" ht="12.75">
      <c r="B1664" s="189">
        <v>5000</v>
      </c>
      <c r="C1664" s="32" t="s">
        <v>567</v>
      </c>
      <c r="D1664" s="1" t="s">
        <v>568</v>
      </c>
      <c r="E1664" s="1" t="s">
        <v>573</v>
      </c>
      <c r="F1664" s="78" t="s">
        <v>1068</v>
      </c>
      <c r="G1664" s="27" t="s">
        <v>188</v>
      </c>
      <c r="H1664" s="6">
        <f t="shared" si="129"/>
        <v>-54000</v>
      </c>
      <c r="I1664" s="22">
        <f t="shared" si="130"/>
        <v>9.70873786407767</v>
      </c>
      <c r="K1664" t="s">
        <v>32</v>
      </c>
      <c r="M1664" s="2">
        <v>515</v>
      </c>
    </row>
    <row r="1665" spans="2:13" ht="12.75">
      <c r="B1665" s="189">
        <v>5000</v>
      </c>
      <c r="C1665" s="32" t="s">
        <v>567</v>
      </c>
      <c r="D1665" s="1" t="s">
        <v>568</v>
      </c>
      <c r="E1665" s="1" t="s">
        <v>570</v>
      </c>
      <c r="F1665" s="78" t="s">
        <v>1069</v>
      </c>
      <c r="G1665" s="27" t="s">
        <v>211</v>
      </c>
      <c r="H1665" s="6">
        <f t="shared" si="129"/>
        <v>-59000</v>
      </c>
      <c r="I1665" s="22">
        <f t="shared" si="130"/>
        <v>9.70873786407767</v>
      </c>
      <c r="K1665" t="s">
        <v>32</v>
      </c>
      <c r="M1665" s="2">
        <v>515</v>
      </c>
    </row>
    <row r="1666" spans="2:13" ht="12.75">
      <c r="B1666" s="189">
        <v>2500</v>
      </c>
      <c r="C1666" s="32" t="s">
        <v>567</v>
      </c>
      <c r="D1666" s="1" t="s">
        <v>568</v>
      </c>
      <c r="E1666" s="1" t="s">
        <v>574</v>
      </c>
      <c r="F1666" s="78" t="s">
        <v>1070</v>
      </c>
      <c r="G1666" s="27" t="s">
        <v>234</v>
      </c>
      <c r="H1666" s="6">
        <f t="shared" si="129"/>
        <v>-61500</v>
      </c>
      <c r="I1666" s="22">
        <f t="shared" si="130"/>
        <v>4.854368932038835</v>
      </c>
      <c r="K1666" t="s">
        <v>32</v>
      </c>
      <c r="M1666" s="2">
        <v>515</v>
      </c>
    </row>
    <row r="1667" spans="2:13" ht="12.75">
      <c r="B1667" s="189">
        <v>3000</v>
      </c>
      <c r="C1667" s="32" t="s">
        <v>567</v>
      </c>
      <c r="D1667" s="1" t="s">
        <v>568</v>
      </c>
      <c r="E1667" s="1" t="s">
        <v>571</v>
      </c>
      <c r="F1667" s="78" t="s">
        <v>1071</v>
      </c>
      <c r="G1667" s="27" t="s">
        <v>282</v>
      </c>
      <c r="H1667" s="6">
        <f t="shared" si="129"/>
        <v>-64500</v>
      </c>
      <c r="I1667" s="22">
        <f>+B1667/M1667</f>
        <v>5.825242718446602</v>
      </c>
      <c r="K1667" t="s">
        <v>32</v>
      </c>
      <c r="M1667" s="2">
        <v>515</v>
      </c>
    </row>
    <row r="1668" spans="2:13" ht="12.75">
      <c r="B1668" s="189">
        <v>2500</v>
      </c>
      <c r="C1668" s="32" t="s">
        <v>567</v>
      </c>
      <c r="D1668" s="1" t="s">
        <v>568</v>
      </c>
      <c r="E1668" s="1" t="s">
        <v>571</v>
      </c>
      <c r="F1668" s="78" t="s">
        <v>1072</v>
      </c>
      <c r="G1668" s="27" t="s">
        <v>283</v>
      </c>
      <c r="H1668" s="6">
        <f t="shared" si="129"/>
        <v>-67000</v>
      </c>
      <c r="I1668" s="22">
        <f t="shared" si="130"/>
        <v>4.854368932038835</v>
      </c>
      <c r="K1668" t="s">
        <v>32</v>
      </c>
      <c r="M1668" s="2">
        <v>515</v>
      </c>
    </row>
    <row r="1669" spans="2:13" ht="12.75">
      <c r="B1669" s="189">
        <v>2500</v>
      </c>
      <c r="C1669" s="32" t="s">
        <v>567</v>
      </c>
      <c r="D1669" s="1" t="s">
        <v>568</v>
      </c>
      <c r="E1669" s="1" t="s">
        <v>569</v>
      </c>
      <c r="F1669" s="78" t="s">
        <v>1073</v>
      </c>
      <c r="G1669" s="27" t="s">
        <v>284</v>
      </c>
      <c r="H1669" s="6">
        <f t="shared" si="129"/>
        <v>-69500</v>
      </c>
      <c r="I1669" s="22">
        <f t="shared" si="130"/>
        <v>4.854368932038835</v>
      </c>
      <c r="K1669" t="s">
        <v>32</v>
      </c>
      <c r="M1669" s="2">
        <v>515</v>
      </c>
    </row>
    <row r="1670" spans="1:13" s="73" customFormat="1" ht="12.75">
      <c r="A1670" s="11"/>
      <c r="B1670" s="242">
        <f>SUM(B1652:B1669)</f>
        <v>69500</v>
      </c>
      <c r="C1670" s="11" t="s">
        <v>32</v>
      </c>
      <c r="D1670" s="11"/>
      <c r="E1670" s="11"/>
      <c r="F1670" s="79"/>
      <c r="G1670" s="18"/>
      <c r="H1670" s="71">
        <v>0</v>
      </c>
      <c r="I1670" s="72">
        <f>+B1670/M1670</f>
        <v>134.95145631067962</v>
      </c>
      <c r="M1670" s="2">
        <v>515</v>
      </c>
    </row>
    <row r="1671" spans="4:13" ht="12.75">
      <c r="D1671" s="12"/>
      <c r="H1671" s="6">
        <f t="shared" si="129"/>
        <v>0</v>
      </c>
      <c r="I1671" s="22">
        <f t="shared" si="130"/>
        <v>0</v>
      </c>
      <c r="M1671" s="2">
        <v>515</v>
      </c>
    </row>
    <row r="1672" spans="4:13" ht="12.75">
      <c r="D1672" s="12"/>
      <c r="H1672" s="6">
        <f t="shared" si="129"/>
        <v>0</v>
      </c>
      <c r="I1672" s="22">
        <f t="shared" si="130"/>
        <v>0</v>
      </c>
      <c r="M1672" s="2">
        <v>515</v>
      </c>
    </row>
    <row r="1673" spans="1:13" ht="12.75">
      <c r="A1673" s="12"/>
      <c r="B1673" s="226">
        <v>75000</v>
      </c>
      <c r="C1673" s="1" t="s">
        <v>1</v>
      </c>
      <c r="D1673" s="12" t="s">
        <v>21</v>
      </c>
      <c r="F1673" s="94" t="s">
        <v>575</v>
      </c>
      <c r="G1673" s="29" t="s">
        <v>721</v>
      </c>
      <c r="H1673" s="95">
        <f>H1672-B1673</f>
        <v>-75000</v>
      </c>
      <c r="I1673" s="22">
        <f t="shared" si="130"/>
        <v>145.63106796116506</v>
      </c>
      <c r="M1673" s="2">
        <v>515</v>
      </c>
    </row>
    <row r="1674" spans="1:13" ht="12.75">
      <c r="A1674" s="11"/>
      <c r="B1674" s="225">
        <f>SUM(B1673:B1673)</f>
        <v>75000</v>
      </c>
      <c r="C1674" s="11" t="s">
        <v>1</v>
      </c>
      <c r="D1674" s="11"/>
      <c r="E1674" s="11"/>
      <c r="F1674" s="79"/>
      <c r="G1674" s="18"/>
      <c r="H1674" s="107">
        <v>0</v>
      </c>
      <c r="I1674" s="72">
        <f t="shared" si="130"/>
        <v>145.63106796116506</v>
      </c>
      <c r="J1674" s="73"/>
      <c r="K1674" s="73"/>
      <c r="L1674" s="73"/>
      <c r="M1674" s="2">
        <v>515</v>
      </c>
    </row>
    <row r="1675" spans="4:13" ht="12.75">
      <c r="D1675" s="12"/>
      <c r="H1675" s="6">
        <f t="shared" si="129"/>
        <v>0</v>
      </c>
      <c r="I1675" s="22">
        <f t="shared" si="130"/>
        <v>0</v>
      </c>
      <c r="M1675" s="2">
        <v>515</v>
      </c>
    </row>
    <row r="1676" spans="4:13" ht="12.75">
      <c r="D1676" s="12"/>
      <c r="H1676" s="6">
        <f t="shared" si="129"/>
        <v>0</v>
      </c>
      <c r="I1676" s="22">
        <f t="shared" si="130"/>
        <v>0</v>
      </c>
      <c r="M1676" s="2">
        <v>515</v>
      </c>
    </row>
    <row r="1677" spans="2:13" ht="12.75">
      <c r="B1677" s="189">
        <v>22800</v>
      </c>
      <c r="C1677" s="1" t="s">
        <v>720</v>
      </c>
      <c r="D1677" s="12" t="s">
        <v>568</v>
      </c>
      <c r="E1677" s="1" t="s">
        <v>719</v>
      </c>
      <c r="F1677" s="78" t="s">
        <v>554</v>
      </c>
      <c r="G1677" s="27" t="s">
        <v>288</v>
      </c>
      <c r="H1677" s="6">
        <f t="shared" si="129"/>
        <v>-22800</v>
      </c>
      <c r="I1677" s="22">
        <f t="shared" si="130"/>
        <v>44.271844660194176</v>
      </c>
      <c r="K1677" t="s">
        <v>353</v>
      </c>
      <c r="M1677" s="2">
        <v>515</v>
      </c>
    </row>
    <row r="1678" spans="1:13" s="73" customFormat="1" ht="12.75">
      <c r="A1678" s="11"/>
      <c r="B1678" s="242">
        <f>SUM(B1677:B1677)</f>
        <v>22800</v>
      </c>
      <c r="C1678" s="11" t="s">
        <v>720</v>
      </c>
      <c r="D1678" s="11"/>
      <c r="E1678" s="11"/>
      <c r="F1678" s="79"/>
      <c r="G1678" s="18"/>
      <c r="H1678" s="71">
        <v>0</v>
      </c>
      <c r="I1678" s="72">
        <f t="shared" si="130"/>
        <v>44.271844660194176</v>
      </c>
      <c r="M1678" s="2">
        <v>515</v>
      </c>
    </row>
    <row r="1679" spans="2:13" ht="12.75">
      <c r="B1679" s="189"/>
      <c r="D1679" s="12"/>
      <c r="H1679" s="6">
        <f t="shared" si="129"/>
        <v>0</v>
      </c>
      <c r="I1679" s="22">
        <f>+B1679/M1679</f>
        <v>0</v>
      </c>
      <c r="M1679" s="2">
        <v>515</v>
      </c>
    </row>
    <row r="1680" spans="2:13" ht="12.75">
      <c r="B1680" s="189"/>
      <c r="D1680" s="12"/>
      <c r="H1680" s="6">
        <f aca="true" t="shared" si="131" ref="H1680:H1687">H1679-B1680</f>
        <v>0</v>
      </c>
      <c r="I1680" s="22">
        <f aca="true" t="shared" si="132" ref="I1680:I1688">+B1680/M1680</f>
        <v>0</v>
      </c>
      <c r="M1680" s="2">
        <v>515</v>
      </c>
    </row>
    <row r="1681" spans="2:13" ht="12.75">
      <c r="B1681" s="189">
        <v>1200</v>
      </c>
      <c r="C1681" s="1" t="s">
        <v>640</v>
      </c>
      <c r="D1681" s="12" t="s">
        <v>568</v>
      </c>
      <c r="E1681" s="1" t="s">
        <v>641</v>
      </c>
      <c r="F1681" s="78" t="s">
        <v>642</v>
      </c>
      <c r="G1681" s="27" t="s">
        <v>48</v>
      </c>
      <c r="H1681" s="6">
        <f t="shared" si="131"/>
        <v>-1200</v>
      </c>
      <c r="I1681" s="22">
        <f t="shared" si="132"/>
        <v>2.3300970873786406</v>
      </c>
      <c r="K1681" t="s">
        <v>583</v>
      </c>
      <c r="M1681" s="2">
        <v>515</v>
      </c>
    </row>
    <row r="1682" spans="2:13" ht="12.75">
      <c r="B1682" s="189">
        <v>1200</v>
      </c>
      <c r="C1682" s="1" t="s">
        <v>640</v>
      </c>
      <c r="D1682" s="12" t="s">
        <v>568</v>
      </c>
      <c r="E1682" s="1" t="s">
        <v>641</v>
      </c>
      <c r="F1682" s="78" t="s">
        <v>643</v>
      </c>
      <c r="G1682" s="27" t="s">
        <v>43</v>
      </c>
      <c r="H1682" s="6">
        <f t="shared" si="131"/>
        <v>-2400</v>
      </c>
      <c r="I1682" s="22">
        <f t="shared" si="132"/>
        <v>2.3300970873786406</v>
      </c>
      <c r="K1682" t="s">
        <v>583</v>
      </c>
      <c r="M1682" s="2">
        <v>515</v>
      </c>
    </row>
    <row r="1683" spans="2:13" ht="12.75">
      <c r="B1683" s="161">
        <v>1600</v>
      </c>
      <c r="C1683" s="1" t="s">
        <v>609</v>
      </c>
      <c r="D1683" s="12" t="s">
        <v>568</v>
      </c>
      <c r="E1683" s="1" t="s">
        <v>641</v>
      </c>
      <c r="F1683" s="111" t="s">
        <v>736</v>
      </c>
      <c r="G1683" s="27" t="s">
        <v>48</v>
      </c>
      <c r="H1683" s="6">
        <f t="shared" si="131"/>
        <v>-4000</v>
      </c>
      <c r="I1683" s="22">
        <f t="shared" si="132"/>
        <v>3.1067961165048543</v>
      </c>
      <c r="K1683" t="s">
        <v>583</v>
      </c>
      <c r="M1683" s="2">
        <v>515</v>
      </c>
    </row>
    <row r="1684" spans="2:13" ht="12.75">
      <c r="B1684" s="161">
        <v>1600</v>
      </c>
      <c r="C1684" s="36" t="s">
        <v>609</v>
      </c>
      <c r="D1684" s="12" t="s">
        <v>568</v>
      </c>
      <c r="E1684" s="1" t="s">
        <v>641</v>
      </c>
      <c r="F1684" s="111" t="s">
        <v>610</v>
      </c>
      <c r="G1684" s="27" t="s">
        <v>43</v>
      </c>
      <c r="H1684" s="6">
        <f t="shared" si="131"/>
        <v>-5600</v>
      </c>
      <c r="I1684" s="22">
        <f t="shared" si="132"/>
        <v>3.1067961165048543</v>
      </c>
      <c r="J1684" s="35"/>
      <c r="K1684" t="s">
        <v>583</v>
      </c>
      <c r="L1684" s="35"/>
      <c r="M1684" s="2">
        <v>515</v>
      </c>
    </row>
    <row r="1685" spans="1:13" s="73" customFormat="1" ht="12.75">
      <c r="A1685" s="11"/>
      <c r="B1685" s="242">
        <f>SUM(B1681:B1684)</f>
        <v>5600</v>
      </c>
      <c r="C1685" s="11" t="s">
        <v>640</v>
      </c>
      <c r="D1685" s="11" t="s">
        <v>799</v>
      </c>
      <c r="E1685" s="11"/>
      <c r="F1685" s="79"/>
      <c r="G1685" s="18"/>
      <c r="H1685" s="71">
        <v>0</v>
      </c>
      <c r="I1685" s="72">
        <f t="shared" si="132"/>
        <v>10.87378640776699</v>
      </c>
      <c r="M1685" s="2">
        <v>515</v>
      </c>
    </row>
    <row r="1686" spans="4:13" ht="12.75">
      <c r="D1686" s="12"/>
      <c r="H1686" s="6">
        <f t="shared" si="131"/>
        <v>0</v>
      </c>
      <c r="I1686" s="22">
        <f t="shared" si="132"/>
        <v>0</v>
      </c>
      <c r="M1686" s="2">
        <v>515</v>
      </c>
    </row>
    <row r="1687" spans="4:13" ht="12.75">
      <c r="D1687" s="12"/>
      <c r="H1687" s="6">
        <f t="shared" si="131"/>
        <v>0</v>
      </c>
      <c r="I1687" s="22">
        <f t="shared" si="132"/>
        <v>0</v>
      </c>
      <c r="M1687" s="2">
        <v>515</v>
      </c>
    </row>
    <row r="1688" spans="4:13" ht="12.75">
      <c r="D1688" s="12"/>
      <c r="I1688" s="22">
        <f t="shared" si="132"/>
        <v>0</v>
      </c>
      <c r="M1688" s="2">
        <v>515</v>
      </c>
    </row>
    <row r="1689" spans="4:13" ht="12.75">
      <c r="D1689" s="12"/>
      <c r="H1689" s="6">
        <f>H1688-B1689</f>
        <v>0</v>
      </c>
      <c r="I1689" s="22">
        <f>+B1689/M1689</f>
        <v>0</v>
      </c>
      <c r="M1689" s="2">
        <v>515</v>
      </c>
    </row>
    <row r="1690" spans="4:13" ht="12.75">
      <c r="D1690" s="12"/>
      <c r="H1690" s="6">
        <f>H1689-B1690</f>
        <v>0</v>
      </c>
      <c r="I1690" s="22">
        <f>+B1690/M1690</f>
        <v>0</v>
      </c>
      <c r="M1690" s="2">
        <v>515</v>
      </c>
    </row>
    <row r="1691" spans="1:13" ht="13.5" thickBot="1">
      <c r="A1691" s="59"/>
      <c r="B1691" s="250">
        <f>+B1721+B1746+B1750</f>
        <v>982300</v>
      </c>
      <c r="C1691" s="59"/>
      <c r="D1691" s="65" t="s">
        <v>23</v>
      </c>
      <c r="E1691" s="59"/>
      <c r="F1691" s="97"/>
      <c r="G1691" s="60"/>
      <c r="H1691" s="108">
        <f>H1690-B1691</f>
        <v>-982300</v>
      </c>
      <c r="I1691" s="109">
        <f>+B1691/M1691</f>
        <v>1907.378640776699</v>
      </c>
      <c r="J1691" s="63"/>
      <c r="K1691" s="63"/>
      <c r="L1691" s="63"/>
      <c r="M1691" s="2">
        <v>515</v>
      </c>
    </row>
    <row r="1692" spans="2:13" ht="12.75">
      <c r="B1692" s="196"/>
      <c r="D1692" s="12"/>
      <c r="H1692" s="6">
        <v>0</v>
      </c>
      <c r="I1692" s="22">
        <f>+B1692/M1692</f>
        <v>0</v>
      </c>
      <c r="M1692" s="2">
        <v>515</v>
      </c>
    </row>
    <row r="1693" spans="2:13" ht="12.75">
      <c r="B1693" s="196"/>
      <c r="D1693" s="12"/>
      <c r="H1693" s="6">
        <f t="shared" si="129"/>
        <v>0</v>
      </c>
      <c r="I1693" s="22">
        <f aca="true" t="shared" si="133" ref="I1693:I1720">+B1693/M1693</f>
        <v>0</v>
      </c>
      <c r="M1693" s="2">
        <v>515</v>
      </c>
    </row>
    <row r="1694" spans="2:13" ht="12.75">
      <c r="B1694" s="167">
        <v>6000</v>
      </c>
      <c r="C1694" s="32" t="s">
        <v>32</v>
      </c>
      <c r="D1694" s="12" t="s">
        <v>23</v>
      </c>
      <c r="E1694" s="32" t="s">
        <v>576</v>
      </c>
      <c r="F1694" s="78" t="s">
        <v>1074</v>
      </c>
      <c r="G1694" s="30" t="s">
        <v>352</v>
      </c>
      <c r="H1694" s="6">
        <f t="shared" si="129"/>
        <v>-6000</v>
      </c>
      <c r="I1694" s="22">
        <f t="shared" si="133"/>
        <v>11.650485436893204</v>
      </c>
      <c r="K1694" t="s">
        <v>32</v>
      </c>
      <c r="M1694" s="2">
        <v>515</v>
      </c>
    </row>
    <row r="1695" spans="2:13" ht="12.75">
      <c r="B1695" s="196">
        <v>5000</v>
      </c>
      <c r="C1695" s="32" t="s">
        <v>32</v>
      </c>
      <c r="D1695" s="12" t="s">
        <v>23</v>
      </c>
      <c r="E1695" s="1" t="s">
        <v>576</v>
      </c>
      <c r="F1695" s="78" t="s">
        <v>1075</v>
      </c>
      <c r="G1695" s="27" t="s">
        <v>34</v>
      </c>
      <c r="H1695" s="6">
        <f t="shared" si="129"/>
        <v>-11000</v>
      </c>
      <c r="I1695" s="22">
        <f t="shared" si="133"/>
        <v>9.70873786407767</v>
      </c>
      <c r="K1695" t="s">
        <v>32</v>
      </c>
      <c r="M1695" s="2">
        <v>515</v>
      </c>
    </row>
    <row r="1696" spans="2:13" ht="12.75">
      <c r="B1696" s="196">
        <v>8000</v>
      </c>
      <c r="C1696" s="32" t="s">
        <v>32</v>
      </c>
      <c r="D1696" s="12" t="s">
        <v>23</v>
      </c>
      <c r="E1696" s="1" t="s">
        <v>576</v>
      </c>
      <c r="F1696" s="78" t="s">
        <v>1076</v>
      </c>
      <c r="G1696" s="27" t="s">
        <v>43</v>
      </c>
      <c r="H1696" s="6">
        <f t="shared" si="129"/>
        <v>-19000</v>
      </c>
      <c r="I1696" s="22">
        <f t="shared" si="133"/>
        <v>15.533980582524272</v>
      </c>
      <c r="K1696" t="s">
        <v>32</v>
      </c>
      <c r="M1696" s="2">
        <v>515</v>
      </c>
    </row>
    <row r="1697" spans="2:13" ht="12.75">
      <c r="B1697" s="196">
        <v>5000</v>
      </c>
      <c r="C1697" s="32" t="s">
        <v>32</v>
      </c>
      <c r="D1697" s="12" t="s">
        <v>23</v>
      </c>
      <c r="E1697" s="1" t="s">
        <v>576</v>
      </c>
      <c r="F1697" s="78" t="s">
        <v>1077</v>
      </c>
      <c r="G1697" s="27" t="s">
        <v>44</v>
      </c>
      <c r="H1697" s="6">
        <f t="shared" si="129"/>
        <v>-24000</v>
      </c>
      <c r="I1697" s="22">
        <f t="shared" si="133"/>
        <v>9.70873786407767</v>
      </c>
      <c r="K1697" t="s">
        <v>32</v>
      </c>
      <c r="M1697" s="2">
        <v>515</v>
      </c>
    </row>
    <row r="1698" spans="2:13" ht="12.75">
      <c r="B1698" s="196">
        <v>5000</v>
      </c>
      <c r="C1698" s="32" t="s">
        <v>32</v>
      </c>
      <c r="D1698" s="12" t="s">
        <v>23</v>
      </c>
      <c r="E1698" s="1" t="s">
        <v>576</v>
      </c>
      <c r="F1698" s="78" t="s">
        <v>1078</v>
      </c>
      <c r="G1698" s="27" t="s">
        <v>54</v>
      </c>
      <c r="H1698" s="6">
        <f t="shared" si="129"/>
        <v>-29000</v>
      </c>
      <c r="I1698" s="22">
        <f t="shared" si="133"/>
        <v>9.70873786407767</v>
      </c>
      <c r="K1698" t="s">
        <v>32</v>
      </c>
      <c r="M1698" s="2">
        <v>515</v>
      </c>
    </row>
    <row r="1699" spans="2:13" ht="12.75">
      <c r="B1699" s="196">
        <v>5000</v>
      </c>
      <c r="C1699" s="32" t="s">
        <v>32</v>
      </c>
      <c r="D1699" s="1" t="s">
        <v>23</v>
      </c>
      <c r="E1699" s="1" t="s">
        <v>576</v>
      </c>
      <c r="F1699" s="78" t="s">
        <v>1079</v>
      </c>
      <c r="G1699" s="27" t="s">
        <v>93</v>
      </c>
      <c r="H1699" s="6">
        <f t="shared" si="129"/>
        <v>-34000</v>
      </c>
      <c r="I1699" s="22">
        <f t="shared" si="133"/>
        <v>9.70873786407767</v>
      </c>
      <c r="K1699" t="s">
        <v>32</v>
      </c>
      <c r="M1699" s="2">
        <v>515</v>
      </c>
    </row>
    <row r="1700" spans="2:13" ht="12.75">
      <c r="B1700" s="196">
        <v>3000</v>
      </c>
      <c r="C1700" s="32" t="s">
        <v>32</v>
      </c>
      <c r="D1700" s="1" t="s">
        <v>23</v>
      </c>
      <c r="E1700" s="1" t="s">
        <v>576</v>
      </c>
      <c r="F1700" s="78" t="s">
        <v>1080</v>
      </c>
      <c r="G1700" s="27" t="s">
        <v>94</v>
      </c>
      <c r="H1700" s="6">
        <f t="shared" si="129"/>
        <v>-37000</v>
      </c>
      <c r="I1700" s="22">
        <f t="shared" si="133"/>
        <v>5.825242718446602</v>
      </c>
      <c r="K1700" t="s">
        <v>32</v>
      </c>
      <c r="M1700" s="2">
        <v>515</v>
      </c>
    </row>
    <row r="1701" spans="2:13" ht="12.75">
      <c r="B1701" s="196">
        <v>3000</v>
      </c>
      <c r="C1701" s="32" t="s">
        <v>32</v>
      </c>
      <c r="D1701" s="1" t="s">
        <v>23</v>
      </c>
      <c r="E1701" s="1" t="s">
        <v>576</v>
      </c>
      <c r="F1701" s="78" t="s">
        <v>1081</v>
      </c>
      <c r="G1701" s="27" t="s">
        <v>95</v>
      </c>
      <c r="H1701" s="6">
        <f t="shared" si="129"/>
        <v>-40000</v>
      </c>
      <c r="I1701" s="22">
        <f t="shared" si="133"/>
        <v>5.825242718446602</v>
      </c>
      <c r="K1701" t="s">
        <v>32</v>
      </c>
      <c r="M1701" s="2">
        <v>515</v>
      </c>
    </row>
    <row r="1702" spans="2:13" ht="12.75">
      <c r="B1702" s="196">
        <v>5000</v>
      </c>
      <c r="C1702" s="32" t="s">
        <v>32</v>
      </c>
      <c r="D1702" s="1" t="s">
        <v>23</v>
      </c>
      <c r="E1702" s="1" t="s">
        <v>576</v>
      </c>
      <c r="F1702" s="78" t="s">
        <v>1082</v>
      </c>
      <c r="G1702" s="27" t="s">
        <v>96</v>
      </c>
      <c r="H1702" s="6">
        <f t="shared" si="129"/>
        <v>-45000</v>
      </c>
      <c r="I1702" s="22">
        <f t="shared" si="133"/>
        <v>9.70873786407767</v>
      </c>
      <c r="K1702" t="s">
        <v>32</v>
      </c>
      <c r="M1702" s="2">
        <v>515</v>
      </c>
    </row>
    <row r="1703" spans="1:13" s="41" customFormat="1" ht="12.75">
      <c r="A1703" s="1"/>
      <c r="B1703" s="196">
        <v>3000</v>
      </c>
      <c r="C1703" s="32" t="s">
        <v>32</v>
      </c>
      <c r="D1703" s="1" t="s">
        <v>23</v>
      </c>
      <c r="E1703" s="1" t="s">
        <v>576</v>
      </c>
      <c r="F1703" s="78" t="s">
        <v>1083</v>
      </c>
      <c r="G1703" s="27" t="s">
        <v>170</v>
      </c>
      <c r="H1703" s="6">
        <f t="shared" si="129"/>
        <v>-48000</v>
      </c>
      <c r="I1703" s="22">
        <f t="shared" si="133"/>
        <v>5.825242718446602</v>
      </c>
      <c r="J1703"/>
      <c r="K1703" t="s">
        <v>32</v>
      </c>
      <c r="L1703"/>
      <c r="M1703" s="2">
        <v>515</v>
      </c>
    </row>
    <row r="1704" spans="2:13" ht="12.75">
      <c r="B1704" s="196">
        <v>5000</v>
      </c>
      <c r="C1704" s="32" t="s">
        <v>32</v>
      </c>
      <c r="D1704" s="1" t="s">
        <v>23</v>
      </c>
      <c r="E1704" s="1" t="s">
        <v>576</v>
      </c>
      <c r="F1704" s="78" t="s">
        <v>1084</v>
      </c>
      <c r="G1704" s="27" t="s">
        <v>172</v>
      </c>
      <c r="H1704" s="6">
        <f t="shared" si="129"/>
        <v>-53000</v>
      </c>
      <c r="I1704" s="22">
        <f t="shared" si="133"/>
        <v>9.70873786407767</v>
      </c>
      <c r="K1704" t="s">
        <v>32</v>
      </c>
      <c r="M1704" s="2">
        <v>515</v>
      </c>
    </row>
    <row r="1705" spans="2:13" ht="12.75">
      <c r="B1705" s="196">
        <v>5000</v>
      </c>
      <c r="C1705" s="32" t="s">
        <v>32</v>
      </c>
      <c r="D1705" s="1" t="s">
        <v>23</v>
      </c>
      <c r="E1705" s="1" t="s">
        <v>576</v>
      </c>
      <c r="F1705" s="78" t="s">
        <v>1085</v>
      </c>
      <c r="G1705" s="27" t="s">
        <v>185</v>
      </c>
      <c r="H1705" s="6">
        <f t="shared" si="129"/>
        <v>-58000</v>
      </c>
      <c r="I1705" s="22">
        <f t="shared" si="133"/>
        <v>9.70873786407767</v>
      </c>
      <c r="K1705" t="s">
        <v>32</v>
      </c>
      <c r="M1705" s="2">
        <v>515</v>
      </c>
    </row>
    <row r="1706" spans="2:13" ht="12.75">
      <c r="B1706" s="196">
        <v>5000</v>
      </c>
      <c r="C1706" s="32" t="s">
        <v>32</v>
      </c>
      <c r="D1706" s="1" t="s">
        <v>23</v>
      </c>
      <c r="E1706" s="1" t="s">
        <v>576</v>
      </c>
      <c r="F1706" s="78" t="s">
        <v>1086</v>
      </c>
      <c r="G1706" s="27" t="s">
        <v>193</v>
      </c>
      <c r="H1706" s="6">
        <f t="shared" si="129"/>
        <v>-63000</v>
      </c>
      <c r="I1706" s="22">
        <f t="shared" si="133"/>
        <v>9.70873786407767</v>
      </c>
      <c r="K1706" t="s">
        <v>32</v>
      </c>
      <c r="M1706" s="2">
        <v>515</v>
      </c>
    </row>
    <row r="1707" spans="2:13" ht="12.75">
      <c r="B1707" s="196">
        <v>5000</v>
      </c>
      <c r="C1707" s="32" t="s">
        <v>32</v>
      </c>
      <c r="D1707" s="1" t="s">
        <v>23</v>
      </c>
      <c r="E1707" s="1" t="s">
        <v>576</v>
      </c>
      <c r="F1707" s="78" t="s">
        <v>1087</v>
      </c>
      <c r="G1707" s="27" t="s">
        <v>210</v>
      </c>
      <c r="H1707" s="6">
        <f t="shared" si="129"/>
        <v>-68000</v>
      </c>
      <c r="I1707" s="22">
        <f t="shared" si="133"/>
        <v>9.70873786407767</v>
      </c>
      <c r="K1707" t="s">
        <v>32</v>
      </c>
      <c r="M1707" s="2">
        <v>515</v>
      </c>
    </row>
    <row r="1708" spans="2:13" ht="12.75">
      <c r="B1708" s="167">
        <v>8000</v>
      </c>
      <c r="C1708" s="32" t="s">
        <v>32</v>
      </c>
      <c r="D1708" s="1" t="s">
        <v>23</v>
      </c>
      <c r="E1708" s="1" t="s">
        <v>576</v>
      </c>
      <c r="F1708" s="78" t="s">
        <v>1088</v>
      </c>
      <c r="G1708" s="27" t="s">
        <v>188</v>
      </c>
      <c r="H1708" s="6">
        <f t="shared" si="129"/>
        <v>-76000</v>
      </c>
      <c r="I1708" s="22">
        <f t="shared" si="133"/>
        <v>15.533980582524272</v>
      </c>
      <c r="K1708" t="s">
        <v>32</v>
      </c>
      <c r="M1708" s="2">
        <v>515</v>
      </c>
    </row>
    <row r="1709" spans="2:13" ht="12.75">
      <c r="B1709" s="196">
        <v>5000</v>
      </c>
      <c r="C1709" s="32" t="s">
        <v>32</v>
      </c>
      <c r="D1709" s="1" t="s">
        <v>23</v>
      </c>
      <c r="E1709" s="1" t="s">
        <v>576</v>
      </c>
      <c r="F1709" s="78" t="s">
        <v>1089</v>
      </c>
      <c r="G1709" s="27" t="s">
        <v>211</v>
      </c>
      <c r="H1709" s="6">
        <f t="shared" si="129"/>
        <v>-81000</v>
      </c>
      <c r="I1709" s="22">
        <f t="shared" si="133"/>
        <v>9.70873786407767</v>
      </c>
      <c r="K1709" t="s">
        <v>32</v>
      </c>
      <c r="M1709" s="2">
        <v>515</v>
      </c>
    </row>
    <row r="1710" spans="2:13" ht="12.75">
      <c r="B1710" s="196">
        <v>6000</v>
      </c>
      <c r="C1710" s="32" t="s">
        <v>32</v>
      </c>
      <c r="D1710" s="1" t="s">
        <v>23</v>
      </c>
      <c r="E1710" s="1" t="s">
        <v>576</v>
      </c>
      <c r="F1710" s="78" t="s">
        <v>1090</v>
      </c>
      <c r="G1710" s="27" t="s">
        <v>191</v>
      </c>
      <c r="H1710" s="6">
        <f t="shared" si="129"/>
        <v>-87000</v>
      </c>
      <c r="I1710" s="22">
        <f t="shared" si="133"/>
        <v>11.650485436893204</v>
      </c>
      <c r="K1710" t="s">
        <v>32</v>
      </c>
      <c r="M1710" s="2">
        <v>515</v>
      </c>
    </row>
    <row r="1711" spans="2:13" ht="12.75">
      <c r="B1711" s="196">
        <v>5000</v>
      </c>
      <c r="C1711" s="32" t="s">
        <v>32</v>
      </c>
      <c r="D1711" s="1" t="s">
        <v>23</v>
      </c>
      <c r="E1711" s="1" t="s">
        <v>576</v>
      </c>
      <c r="F1711" s="78" t="s">
        <v>1091</v>
      </c>
      <c r="G1711" s="27" t="s">
        <v>189</v>
      </c>
      <c r="H1711" s="6">
        <f t="shared" si="129"/>
        <v>-92000</v>
      </c>
      <c r="I1711" s="22">
        <f t="shared" si="133"/>
        <v>9.70873786407767</v>
      </c>
      <c r="K1711" t="s">
        <v>32</v>
      </c>
      <c r="M1711" s="2">
        <v>515</v>
      </c>
    </row>
    <row r="1712" spans="2:13" ht="12.75">
      <c r="B1712" s="196">
        <v>6000</v>
      </c>
      <c r="C1712" s="32" t="s">
        <v>32</v>
      </c>
      <c r="D1712" s="1" t="s">
        <v>23</v>
      </c>
      <c r="E1712" s="1" t="s">
        <v>576</v>
      </c>
      <c r="F1712" s="78" t="s">
        <v>1092</v>
      </c>
      <c r="G1712" s="27" t="s">
        <v>233</v>
      </c>
      <c r="H1712" s="6">
        <f t="shared" si="129"/>
        <v>-98000</v>
      </c>
      <c r="I1712" s="22">
        <f t="shared" si="133"/>
        <v>11.650485436893204</v>
      </c>
      <c r="K1712" t="s">
        <v>32</v>
      </c>
      <c r="M1712" s="2">
        <v>515</v>
      </c>
    </row>
    <row r="1713" spans="2:13" ht="12.75">
      <c r="B1713" s="167">
        <v>10000</v>
      </c>
      <c r="C1713" s="32" t="s">
        <v>32</v>
      </c>
      <c r="D1713" s="1" t="s">
        <v>23</v>
      </c>
      <c r="E1713" s="1" t="s">
        <v>576</v>
      </c>
      <c r="F1713" s="78" t="s">
        <v>1093</v>
      </c>
      <c r="G1713" s="27" t="s">
        <v>234</v>
      </c>
      <c r="H1713" s="6">
        <f t="shared" si="129"/>
        <v>-108000</v>
      </c>
      <c r="I1713" s="22">
        <f t="shared" si="133"/>
        <v>19.41747572815534</v>
      </c>
      <c r="K1713" t="s">
        <v>32</v>
      </c>
      <c r="M1713" s="2">
        <v>515</v>
      </c>
    </row>
    <row r="1714" spans="2:13" ht="12.75">
      <c r="B1714" s="196">
        <v>3000</v>
      </c>
      <c r="C1714" s="32" t="s">
        <v>32</v>
      </c>
      <c r="D1714" s="1" t="s">
        <v>23</v>
      </c>
      <c r="E1714" s="1" t="s">
        <v>576</v>
      </c>
      <c r="F1714" s="78" t="s">
        <v>1094</v>
      </c>
      <c r="G1714" s="27" t="s">
        <v>266</v>
      </c>
      <c r="H1714" s="6">
        <f t="shared" si="129"/>
        <v>-111000</v>
      </c>
      <c r="I1714" s="22">
        <f t="shared" si="133"/>
        <v>5.825242718446602</v>
      </c>
      <c r="K1714" t="s">
        <v>32</v>
      </c>
      <c r="M1714" s="2">
        <v>515</v>
      </c>
    </row>
    <row r="1715" spans="2:13" ht="12.75">
      <c r="B1715" s="196">
        <v>5000</v>
      </c>
      <c r="C1715" s="32" t="s">
        <v>32</v>
      </c>
      <c r="D1715" s="1" t="s">
        <v>23</v>
      </c>
      <c r="E1715" s="1" t="s">
        <v>576</v>
      </c>
      <c r="F1715" s="78" t="s">
        <v>1095</v>
      </c>
      <c r="G1715" s="27" t="s">
        <v>267</v>
      </c>
      <c r="H1715" s="6">
        <f aca="true" t="shared" si="134" ref="H1715:H1748">H1714-B1715</f>
        <v>-116000</v>
      </c>
      <c r="I1715" s="22">
        <f t="shared" si="133"/>
        <v>9.70873786407767</v>
      </c>
      <c r="K1715" t="s">
        <v>32</v>
      </c>
      <c r="M1715" s="2">
        <v>515</v>
      </c>
    </row>
    <row r="1716" spans="2:13" ht="12.75">
      <c r="B1716" s="196">
        <v>3000</v>
      </c>
      <c r="C1716" s="32" t="s">
        <v>32</v>
      </c>
      <c r="D1716" s="1" t="s">
        <v>23</v>
      </c>
      <c r="E1716" s="1" t="s">
        <v>576</v>
      </c>
      <c r="F1716" s="78" t="s">
        <v>1096</v>
      </c>
      <c r="G1716" s="27" t="s">
        <v>282</v>
      </c>
      <c r="H1716" s="6">
        <f t="shared" si="134"/>
        <v>-119000</v>
      </c>
      <c r="I1716" s="22">
        <f t="shared" si="133"/>
        <v>5.825242718446602</v>
      </c>
      <c r="K1716" t="s">
        <v>32</v>
      </c>
      <c r="M1716" s="2">
        <v>515</v>
      </c>
    </row>
    <row r="1717" spans="2:13" ht="12.75">
      <c r="B1717" s="196">
        <v>10000</v>
      </c>
      <c r="C1717" s="32" t="s">
        <v>32</v>
      </c>
      <c r="D1717" s="1" t="s">
        <v>23</v>
      </c>
      <c r="E1717" s="1" t="s">
        <v>576</v>
      </c>
      <c r="F1717" s="78" t="s">
        <v>1097</v>
      </c>
      <c r="G1717" s="27" t="s">
        <v>283</v>
      </c>
      <c r="H1717" s="6">
        <f t="shared" si="134"/>
        <v>-129000</v>
      </c>
      <c r="I1717" s="22">
        <f t="shared" si="133"/>
        <v>19.41747572815534</v>
      </c>
      <c r="K1717" t="s">
        <v>32</v>
      </c>
      <c r="M1717" s="2">
        <v>515</v>
      </c>
    </row>
    <row r="1718" spans="2:13" ht="12.75">
      <c r="B1718" s="196">
        <v>13000</v>
      </c>
      <c r="C1718" s="32" t="s">
        <v>32</v>
      </c>
      <c r="D1718" s="1" t="s">
        <v>23</v>
      </c>
      <c r="E1718" s="1" t="s">
        <v>576</v>
      </c>
      <c r="F1718" s="78" t="s">
        <v>1098</v>
      </c>
      <c r="G1718" s="27" t="s">
        <v>284</v>
      </c>
      <c r="H1718" s="6">
        <f t="shared" si="134"/>
        <v>-142000</v>
      </c>
      <c r="I1718" s="22">
        <f t="shared" si="133"/>
        <v>25.24271844660194</v>
      </c>
      <c r="K1718" t="s">
        <v>32</v>
      </c>
      <c r="M1718" s="2">
        <v>515</v>
      </c>
    </row>
    <row r="1719" spans="2:13" ht="12.75">
      <c r="B1719" s="196">
        <v>5000</v>
      </c>
      <c r="C1719" s="32" t="s">
        <v>32</v>
      </c>
      <c r="D1719" s="1" t="s">
        <v>23</v>
      </c>
      <c r="E1719" s="1" t="s">
        <v>576</v>
      </c>
      <c r="F1719" s="78" t="s">
        <v>1099</v>
      </c>
      <c r="G1719" s="27" t="s">
        <v>285</v>
      </c>
      <c r="H1719" s="6">
        <f t="shared" si="134"/>
        <v>-147000</v>
      </c>
      <c r="I1719" s="22">
        <f t="shared" si="133"/>
        <v>9.70873786407767</v>
      </c>
      <c r="K1719" t="s">
        <v>32</v>
      </c>
      <c r="M1719" s="2">
        <v>515</v>
      </c>
    </row>
    <row r="1720" spans="2:13" ht="12.75">
      <c r="B1720" s="196">
        <v>8000</v>
      </c>
      <c r="C1720" s="32" t="s">
        <v>32</v>
      </c>
      <c r="D1720" s="1" t="s">
        <v>23</v>
      </c>
      <c r="E1720" s="1" t="s">
        <v>576</v>
      </c>
      <c r="F1720" s="78" t="s">
        <v>1100</v>
      </c>
      <c r="G1720" s="27" t="s">
        <v>310</v>
      </c>
      <c r="H1720" s="6">
        <f t="shared" si="134"/>
        <v>-155000</v>
      </c>
      <c r="I1720" s="22">
        <f t="shared" si="133"/>
        <v>15.533980582524272</v>
      </c>
      <c r="K1720" t="s">
        <v>32</v>
      </c>
      <c r="M1720" s="2">
        <v>515</v>
      </c>
    </row>
    <row r="1721" spans="1:13" s="73" customFormat="1" ht="12.75">
      <c r="A1721" s="11"/>
      <c r="B1721" s="249">
        <f>SUM(B1694:B1720)</f>
        <v>155000</v>
      </c>
      <c r="C1721" s="11" t="s">
        <v>32</v>
      </c>
      <c r="D1721" s="11"/>
      <c r="E1721" s="11"/>
      <c r="F1721" s="79"/>
      <c r="G1721" s="18"/>
      <c r="H1721" s="71">
        <v>0</v>
      </c>
      <c r="I1721" s="72">
        <f aca="true" t="shared" si="135" ref="I1721:I1754">+B1721/M1721</f>
        <v>300.97087378640776</v>
      </c>
      <c r="M1721" s="2">
        <v>515</v>
      </c>
    </row>
    <row r="1722" spans="2:13" ht="12.75">
      <c r="B1722" s="196"/>
      <c r="H1722" s="6">
        <f t="shared" si="134"/>
        <v>0</v>
      </c>
      <c r="I1722" s="22">
        <f t="shared" si="135"/>
        <v>0</v>
      </c>
      <c r="M1722" s="2">
        <v>515</v>
      </c>
    </row>
    <row r="1723" spans="2:13" ht="12.75">
      <c r="B1723" s="196"/>
      <c r="H1723" s="6">
        <f t="shared" si="134"/>
        <v>0</v>
      </c>
      <c r="I1723" s="22">
        <f t="shared" si="135"/>
        <v>0</v>
      </c>
      <c r="M1723" s="2">
        <v>515</v>
      </c>
    </row>
    <row r="1724" spans="2:13" ht="12.75">
      <c r="B1724" s="167">
        <v>1000</v>
      </c>
      <c r="C1724" s="1" t="s">
        <v>428</v>
      </c>
      <c r="D1724" s="12" t="s">
        <v>577</v>
      </c>
      <c r="F1724" s="78" t="s">
        <v>578</v>
      </c>
      <c r="G1724" s="30" t="s">
        <v>34</v>
      </c>
      <c r="H1724" s="6">
        <f t="shared" si="134"/>
        <v>-1000</v>
      </c>
      <c r="I1724" s="22">
        <f>+B1724/M1724</f>
        <v>1.941747572815534</v>
      </c>
      <c r="K1724" t="s">
        <v>576</v>
      </c>
      <c r="M1724" s="2">
        <v>515</v>
      </c>
    </row>
    <row r="1725" spans="2:13" ht="12.75">
      <c r="B1725" s="167">
        <v>1200</v>
      </c>
      <c r="C1725" s="1" t="s">
        <v>428</v>
      </c>
      <c r="D1725" s="12" t="s">
        <v>577</v>
      </c>
      <c r="F1725" s="78" t="s">
        <v>578</v>
      </c>
      <c r="G1725" s="30" t="s">
        <v>48</v>
      </c>
      <c r="H1725" s="6">
        <f t="shared" si="134"/>
        <v>-2200</v>
      </c>
      <c r="I1725" s="22">
        <f t="shared" si="135"/>
        <v>2.3300970873786406</v>
      </c>
      <c r="K1725" t="s">
        <v>576</v>
      </c>
      <c r="M1725" s="2">
        <v>515</v>
      </c>
    </row>
    <row r="1726" spans="2:13" ht="12.75">
      <c r="B1726" s="167">
        <v>1000</v>
      </c>
      <c r="C1726" s="1" t="s">
        <v>428</v>
      </c>
      <c r="D1726" s="12" t="s">
        <v>577</v>
      </c>
      <c r="F1726" s="78" t="s">
        <v>578</v>
      </c>
      <c r="G1726" s="34" t="s">
        <v>43</v>
      </c>
      <c r="H1726" s="6">
        <f t="shared" si="134"/>
        <v>-3200</v>
      </c>
      <c r="I1726" s="22">
        <f>+B1726/M1726</f>
        <v>1.941747572815534</v>
      </c>
      <c r="K1726" t="s">
        <v>576</v>
      </c>
      <c r="M1726" s="2">
        <v>515</v>
      </c>
    </row>
    <row r="1727" spans="2:13" ht="12.75">
      <c r="B1727" s="167">
        <v>1500</v>
      </c>
      <c r="C1727" s="1" t="s">
        <v>428</v>
      </c>
      <c r="D1727" s="12" t="s">
        <v>577</v>
      </c>
      <c r="F1727" s="78" t="s">
        <v>578</v>
      </c>
      <c r="G1727" s="29" t="s">
        <v>44</v>
      </c>
      <c r="H1727" s="6">
        <f t="shared" si="134"/>
        <v>-4700</v>
      </c>
      <c r="I1727" s="22">
        <f t="shared" si="135"/>
        <v>2.912621359223301</v>
      </c>
      <c r="K1727" t="s">
        <v>576</v>
      </c>
      <c r="M1727" s="2">
        <v>515</v>
      </c>
    </row>
    <row r="1728" spans="1:13" s="15" customFormat="1" ht="12.75">
      <c r="A1728" s="12"/>
      <c r="B1728" s="167">
        <v>800</v>
      </c>
      <c r="C1728" s="1" t="s">
        <v>428</v>
      </c>
      <c r="D1728" s="12" t="s">
        <v>577</v>
      </c>
      <c r="E1728" s="1"/>
      <c r="F1728" s="78" t="s">
        <v>578</v>
      </c>
      <c r="G1728" s="29" t="s">
        <v>54</v>
      </c>
      <c r="H1728" s="6">
        <f t="shared" si="134"/>
        <v>-5500</v>
      </c>
      <c r="I1728" s="22">
        <f t="shared" si="135"/>
        <v>1.5533980582524272</v>
      </c>
      <c r="K1728" t="s">
        <v>576</v>
      </c>
      <c r="M1728" s="2">
        <v>515</v>
      </c>
    </row>
    <row r="1729" spans="2:13" ht="12.75">
      <c r="B1729" s="196">
        <v>1000</v>
      </c>
      <c r="C1729" s="1" t="s">
        <v>428</v>
      </c>
      <c r="D1729" s="12" t="s">
        <v>577</v>
      </c>
      <c r="F1729" s="78" t="s">
        <v>578</v>
      </c>
      <c r="G1729" s="27" t="s">
        <v>93</v>
      </c>
      <c r="H1729" s="6">
        <f t="shared" si="134"/>
        <v>-6500</v>
      </c>
      <c r="I1729" s="22">
        <f t="shared" si="135"/>
        <v>1.941747572815534</v>
      </c>
      <c r="K1729" t="s">
        <v>576</v>
      </c>
      <c r="M1729" s="2">
        <v>515</v>
      </c>
    </row>
    <row r="1730" spans="2:13" ht="12.75">
      <c r="B1730" s="196">
        <v>1200</v>
      </c>
      <c r="C1730" s="1" t="s">
        <v>428</v>
      </c>
      <c r="D1730" s="12" t="s">
        <v>577</v>
      </c>
      <c r="F1730" s="78" t="s">
        <v>578</v>
      </c>
      <c r="G1730" s="27" t="s">
        <v>95</v>
      </c>
      <c r="H1730" s="6">
        <f t="shared" si="134"/>
        <v>-7700</v>
      </c>
      <c r="I1730" s="22">
        <f t="shared" si="135"/>
        <v>2.3300970873786406</v>
      </c>
      <c r="K1730" t="s">
        <v>576</v>
      </c>
      <c r="M1730" s="2">
        <v>515</v>
      </c>
    </row>
    <row r="1731" spans="2:13" ht="12.75">
      <c r="B1731" s="196">
        <v>2500</v>
      </c>
      <c r="C1731" s="1" t="s">
        <v>428</v>
      </c>
      <c r="D1731" s="12" t="s">
        <v>577</v>
      </c>
      <c r="F1731" s="78" t="s">
        <v>578</v>
      </c>
      <c r="G1731" s="27" t="s">
        <v>96</v>
      </c>
      <c r="H1731" s="6">
        <f t="shared" si="134"/>
        <v>-10200</v>
      </c>
      <c r="I1731" s="22">
        <f t="shared" si="135"/>
        <v>4.854368932038835</v>
      </c>
      <c r="K1731" t="s">
        <v>576</v>
      </c>
      <c r="M1731" s="2">
        <v>515</v>
      </c>
    </row>
    <row r="1732" spans="2:14" ht="12.75">
      <c r="B1732" s="251">
        <v>800</v>
      </c>
      <c r="C1732" s="1" t="s">
        <v>428</v>
      </c>
      <c r="D1732" s="12" t="s">
        <v>577</v>
      </c>
      <c r="F1732" s="78" t="s">
        <v>578</v>
      </c>
      <c r="G1732" s="27" t="s">
        <v>170</v>
      </c>
      <c r="H1732" s="6">
        <f t="shared" si="134"/>
        <v>-11000</v>
      </c>
      <c r="I1732" s="22">
        <f t="shared" si="135"/>
        <v>1.5533980582524272</v>
      </c>
      <c r="J1732" s="35"/>
      <c r="K1732" t="s">
        <v>576</v>
      </c>
      <c r="L1732" s="35"/>
      <c r="M1732" s="2">
        <v>515</v>
      </c>
      <c r="N1732" s="37"/>
    </row>
    <row r="1733" spans="2:13" ht="12.75">
      <c r="B1733" s="196">
        <v>500</v>
      </c>
      <c r="C1733" s="1" t="s">
        <v>428</v>
      </c>
      <c r="D1733" s="12" t="s">
        <v>577</v>
      </c>
      <c r="F1733" s="78" t="s">
        <v>578</v>
      </c>
      <c r="G1733" s="27" t="s">
        <v>185</v>
      </c>
      <c r="H1733" s="6">
        <f t="shared" si="134"/>
        <v>-11500</v>
      </c>
      <c r="I1733" s="22">
        <f t="shared" si="135"/>
        <v>0.970873786407767</v>
      </c>
      <c r="K1733" t="s">
        <v>576</v>
      </c>
      <c r="M1733" s="2">
        <v>515</v>
      </c>
    </row>
    <row r="1734" spans="2:13" ht="12.75">
      <c r="B1734" s="196">
        <v>1600</v>
      </c>
      <c r="C1734" s="1" t="s">
        <v>428</v>
      </c>
      <c r="D1734" s="12" t="s">
        <v>577</v>
      </c>
      <c r="F1734" s="78" t="s">
        <v>578</v>
      </c>
      <c r="G1734" s="27" t="s">
        <v>193</v>
      </c>
      <c r="H1734" s="6">
        <f t="shared" si="134"/>
        <v>-13100</v>
      </c>
      <c r="I1734" s="22">
        <f t="shared" si="135"/>
        <v>3.1067961165048543</v>
      </c>
      <c r="K1734" t="s">
        <v>576</v>
      </c>
      <c r="M1734" s="2">
        <v>515</v>
      </c>
    </row>
    <row r="1735" spans="2:13" ht="12.75">
      <c r="B1735" s="196">
        <v>1700</v>
      </c>
      <c r="C1735" s="1" t="s">
        <v>428</v>
      </c>
      <c r="D1735" s="12" t="s">
        <v>577</v>
      </c>
      <c r="F1735" s="78" t="s">
        <v>578</v>
      </c>
      <c r="G1735" s="27" t="s">
        <v>188</v>
      </c>
      <c r="H1735" s="6">
        <f t="shared" si="134"/>
        <v>-14800</v>
      </c>
      <c r="I1735" s="22">
        <f t="shared" si="135"/>
        <v>3.3009708737864076</v>
      </c>
      <c r="K1735" t="s">
        <v>576</v>
      </c>
      <c r="M1735" s="2">
        <v>515</v>
      </c>
    </row>
    <row r="1736" spans="2:13" ht="12.75">
      <c r="B1736" s="196">
        <v>2500</v>
      </c>
      <c r="C1736" s="1" t="s">
        <v>428</v>
      </c>
      <c r="D1736" s="12" t="s">
        <v>577</v>
      </c>
      <c r="F1736" s="78" t="s">
        <v>578</v>
      </c>
      <c r="G1736" s="27" t="s">
        <v>211</v>
      </c>
      <c r="H1736" s="6">
        <f t="shared" si="134"/>
        <v>-17300</v>
      </c>
      <c r="I1736" s="22">
        <f>+B1736/M1736</f>
        <v>4.854368932038835</v>
      </c>
      <c r="K1736" t="s">
        <v>576</v>
      </c>
      <c r="M1736" s="2">
        <v>515</v>
      </c>
    </row>
    <row r="1737" spans="2:13" ht="12.75">
      <c r="B1737" s="196">
        <v>1300</v>
      </c>
      <c r="C1737" s="1" t="s">
        <v>428</v>
      </c>
      <c r="D1737" s="12" t="s">
        <v>577</v>
      </c>
      <c r="F1737" s="78" t="s">
        <v>578</v>
      </c>
      <c r="G1737" s="27" t="s">
        <v>191</v>
      </c>
      <c r="H1737" s="6">
        <f t="shared" si="134"/>
        <v>-18600</v>
      </c>
      <c r="I1737" s="22">
        <f t="shared" si="135"/>
        <v>2.5242718446601944</v>
      </c>
      <c r="K1737" t="s">
        <v>576</v>
      </c>
      <c r="M1737" s="2">
        <v>515</v>
      </c>
    </row>
    <row r="1738" spans="2:13" ht="12.75">
      <c r="B1738" s="196">
        <v>1000</v>
      </c>
      <c r="C1738" s="1" t="s">
        <v>428</v>
      </c>
      <c r="D1738" s="12" t="s">
        <v>577</v>
      </c>
      <c r="F1738" s="78" t="s">
        <v>578</v>
      </c>
      <c r="G1738" s="27" t="s">
        <v>189</v>
      </c>
      <c r="H1738" s="6">
        <f t="shared" si="134"/>
        <v>-19600</v>
      </c>
      <c r="I1738" s="22">
        <f>+B1738/M1738</f>
        <v>1.941747572815534</v>
      </c>
      <c r="K1738" t="s">
        <v>576</v>
      </c>
      <c r="M1738" s="2">
        <v>515</v>
      </c>
    </row>
    <row r="1739" spans="2:13" ht="12.75">
      <c r="B1739" s="196">
        <v>1000</v>
      </c>
      <c r="C1739" s="1" t="s">
        <v>428</v>
      </c>
      <c r="D1739" s="12" t="s">
        <v>577</v>
      </c>
      <c r="F1739" s="78" t="s">
        <v>578</v>
      </c>
      <c r="G1739" s="27" t="s">
        <v>233</v>
      </c>
      <c r="H1739" s="6">
        <f t="shared" si="134"/>
        <v>-20600</v>
      </c>
      <c r="I1739" s="22">
        <f t="shared" si="135"/>
        <v>1.941747572815534</v>
      </c>
      <c r="K1739" t="s">
        <v>576</v>
      </c>
      <c r="M1739" s="2">
        <v>515</v>
      </c>
    </row>
    <row r="1740" spans="2:13" ht="12.75">
      <c r="B1740" s="196">
        <v>1500</v>
      </c>
      <c r="C1740" s="1" t="s">
        <v>428</v>
      </c>
      <c r="D1740" s="12" t="s">
        <v>577</v>
      </c>
      <c r="F1740" s="78" t="s">
        <v>578</v>
      </c>
      <c r="G1740" s="27" t="s">
        <v>234</v>
      </c>
      <c r="H1740" s="6">
        <f t="shared" si="134"/>
        <v>-22100</v>
      </c>
      <c r="I1740" s="22">
        <f t="shared" si="135"/>
        <v>2.912621359223301</v>
      </c>
      <c r="K1740" t="s">
        <v>576</v>
      </c>
      <c r="M1740" s="2">
        <v>515</v>
      </c>
    </row>
    <row r="1741" spans="2:13" ht="12.75">
      <c r="B1741" s="196">
        <v>800</v>
      </c>
      <c r="C1741" s="1" t="s">
        <v>428</v>
      </c>
      <c r="D1741" s="12" t="s">
        <v>577</v>
      </c>
      <c r="F1741" s="78" t="s">
        <v>578</v>
      </c>
      <c r="G1741" s="27" t="s">
        <v>267</v>
      </c>
      <c r="H1741" s="6">
        <f t="shared" si="134"/>
        <v>-22900</v>
      </c>
      <c r="I1741" s="22">
        <f t="shared" si="135"/>
        <v>1.5533980582524272</v>
      </c>
      <c r="K1741" t="s">
        <v>576</v>
      </c>
      <c r="M1741" s="2">
        <v>515</v>
      </c>
    </row>
    <row r="1742" spans="2:13" ht="12.75">
      <c r="B1742" s="196">
        <v>800</v>
      </c>
      <c r="C1742" s="1" t="s">
        <v>428</v>
      </c>
      <c r="D1742" s="12" t="s">
        <v>577</v>
      </c>
      <c r="F1742" s="78" t="s">
        <v>578</v>
      </c>
      <c r="G1742" s="27" t="s">
        <v>282</v>
      </c>
      <c r="H1742" s="6">
        <f t="shared" si="134"/>
        <v>-23700</v>
      </c>
      <c r="I1742" s="22">
        <f t="shared" si="135"/>
        <v>1.5533980582524272</v>
      </c>
      <c r="K1742" t="s">
        <v>576</v>
      </c>
      <c r="M1742" s="2">
        <v>515</v>
      </c>
    </row>
    <row r="1743" spans="2:13" ht="12.75">
      <c r="B1743" s="196">
        <v>1100</v>
      </c>
      <c r="C1743" s="1" t="s">
        <v>428</v>
      </c>
      <c r="D1743" s="12" t="s">
        <v>577</v>
      </c>
      <c r="F1743" s="78" t="s">
        <v>578</v>
      </c>
      <c r="G1743" s="27" t="s">
        <v>283</v>
      </c>
      <c r="H1743" s="6">
        <f t="shared" si="134"/>
        <v>-24800</v>
      </c>
      <c r="I1743" s="22">
        <f t="shared" si="135"/>
        <v>2.1359223300970873</v>
      </c>
      <c r="K1743" t="s">
        <v>576</v>
      </c>
      <c r="M1743" s="2">
        <v>515</v>
      </c>
    </row>
    <row r="1744" spans="2:13" ht="12.75">
      <c r="B1744" s="196">
        <v>1500</v>
      </c>
      <c r="C1744" s="1" t="s">
        <v>428</v>
      </c>
      <c r="D1744" s="12" t="s">
        <v>577</v>
      </c>
      <c r="F1744" s="78" t="s">
        <v>578</v>
      </c>
      <c r="G1744" s="27" t="s">
        <v>284</v>
      </c>
      <c r="H1744" s="6">
        <f t="shared" si="134"/>
        <v>-26300</v>
      </c>
      <c r="I1744" s="22">
        <f t="shared" si="135"/>
        <v>2.912621359223301</v>
      </c>
      <c r="K1744" t="s">
        <v>576</v>
      </c>
      <c r="M1744" s="2">
        <v>515</v>
      </c>
    </row>
    <row r="1745" spans="2:13" ht="12.75">
      <c r="B1745" s="196">
        <v>1000</v>
      </c>
      <c r="C1745" s="1" t="s">
        <v>428</v>
      </c>
      <c r="D1745" s="12" t="s">
        <v>577</v>
      </c>
      <c r="F1745" s="78" t="s">
        <v>578</v>
      </c>
      <c r="G1745" s="27" t="s">
        <v>310</v>
      </c>
      <c r="H1745" s="6">
        <f t="shared" si="134"/>
        <v>-27300</v>
      </c>
      <c r="I1745" s="22">
        <f t="shared" si="135"/>
        <v>1.941747572815534</v>
      </c>
      <c r="K1745" t="s">
        <v>576</v>
      </c>
      <c r="M1745" s="2">
        <v>515</v>
      </c>
    </row>
    <row r="1746" spans="1:13" s="73" customFormat="1" ht="12.75">
      <c r="A1746" s="11"/>
      <c r="B1746" s="249">
        <f>SUM(B1724:B1745)</f>
        <v>27300</v>
      </c>
      <c r="C1746" s="11" t="s">
        <v>428</v>
      </c>
      <c r="D1746" s="11"/>
      <c r="E1746" s="11"/>
      <c r="F1746" s="79"/>
      <c r="G1746" s="18"/>
      <c r="H1746" s="71">
        <v>0</v>
      </c>
      <c r="I1746" s="72">
        <f t="shared" si="135"/>
        <v>53.00970873786408</v>
      </c>
      <c r="K1746" t="s">
        <v>576</v>
      </c>
      <c r="M1746" s="2">
        <v>515</v>
      </c>
    </row>
    <row r="1747" spans="2:13" ht="12.75">
      <c r="B1747" s="196"/>
      <c r="D1747" s="12"/>
      <c r="H1747" s="6">
        <f t="shared" si="134"/>
        <v>0</v>
      </c>
      <c r="I1747" s="22">
        <f t="shared" si="135"/>
        <v>0</v>
      </c>
      <c r="K1747" t="s">
        <v>576</v>
      </c>
      <c r="M1747" s="2">
        <v>515</v>
      </c>
    </row>
    <row r="1748" spans="2:13" ht="12.75">
      <c r="B1748" s="196"/>
      <c r="D1748" s="12"/>
      <c r="H1748" s="6">
        <f t="shared" si="134"/>
        <v>0</v>
      </c>
      <c r="I1748" s="22">
        <f t="shared" si="135"/>
        <v>0</v>
      </c>
      <c r="M1748" s="2">
        <v>515</v>
      </c>
    </row>
    <row r="1749" spans="1:13" ht="12.75">
      <c r="A1749" s="12"/>
      <c r="B1749" s="167">
        <v>800000</v>
      </c>
      <c r="C1749" s="1" t="s">
        <v>579</v>
      </c>
      <c r="D1749" s="1" t="s">
        <v>577</v>
      </c>
      <c r="E1749" s="1" t="s">
        <v>580</v>
      </c>
      <c r="F1749" s="105" t="s">
        <v>486</v>
      </c>
      <c r="G1749" s="29" t="s">
        <v>172</v>
      </c>
      <c r="H1749" s="95">
        <f>H1748-B1749</f>
        <v>-800000</v>
      </c>
      <c r="I1749" s="22">
        <f t="shared" si="135"/>
        <v>1553.3980582524273</v>
      </c>
      <c r="M1749" s="2">
        <v>515</v>
      </c>
    </row>
    <row r="1750" spans="1:13" ht="12.75">
      <c r="A1750" s="11"/>
      <c r="B1750" s="249">
        <f>SUM(B1749:B1749)</f>
        <v>800000</v>
      </c>
      <c r="C1750" s="11" t="s">
        <v>566</v>
      </c>
      <c r="D1750" s="11"/>
      <c r="E1750" s="11"/>
      <c r="F1750" s="106"/>
      <c r="G1750" s="18"/>
      <c r="H1750" s="107">
        <v>0</v>
      </c>
      <c r="I1750" s="72">
        <f t="shared" si="135"/>
        <v>1553.3980582524273</v>
      </c>
      <c r="J1750" s="73"/>
      <c r="K1750" s="73"/>
      <c r="L1750" s="73"/>
      <c r="M1750" s="2">
        <v>515</v>
      </c>
    </row>
    <row r="1751" spans="8:13" ht="12.75">
      <c r="H1751" s="6">
        <f aca="true" t="shared" si="136" ref="H1751:H1793">H1750-B1751</f>
        <v>0</v>
      </c>
      <c r="I1751" s="22">
        <f t="shared" si="135"/>
        <v>0</v>
      </c>
      <c r="M1751" s="2">
        <v>515</v>
      </c>
    </row>
    <row r="1752" spans="8:13" ht="12.75">
      <c r="H1752" s="6">
        <f t="shared" si="136"/>
        <v>0</v>
      </c>
      <c r="I1752" s="22">
        <f t="shared" si="135"/>
        <v>0</v>
      </c>
      <c r="M1752" s="2">
        <v>515</v>
      </c>
    </row>
    <row r="1753" spans="8:13" ht="12.75">
      <c r="H1753" s="6">
        <f t="shared" si="136"/>
        <v>0</v>
      </c>
      <c r="I1753" s="22">
        <f t="shared" si="135"/>
        <v>0</v>
      </c>
      <c r="M1753" s="2">
        <v>515</v>
      </c>
    </row>
    <row r="1754" spans="8:13" ht="12.75">
      <c r="H1754" s="6">
        <f t="shared" si="136"/>
        <v>0</v>
      </c>
      <c r="I1754" s="22">
        <f t="shared" si="135"/>
        <v>0</v>
      </c>
      <c r="M1754" s="2">
        <v>515</v>
      </c>
    </row>
    <row r="1755" spans="1:13" ht="13.5" thickBot="1">
      <c r="A1755" s="59"/>
      <c r="B1755" s="64">
        <f>+B1801+B1852+B1903+B1945+B1951+B1962+B1969+B1956</f>
        <v>1397320</v>
      </c>
      <c r="C1755" s="56"/>
      <c r="D1755" s="58" t="s">
        <v>447</v>
      </c>
      <c r="E1755" s="56"/>
      <c r="F1755" s="97"/>
      <c r="G1755" s="60"/>
      <c r="H1755" s="108">
        <f>H1754-B1755</f>
        <v>-1397320</v>
      </c>
      <c r="I1755" s="62">
        <f>+B1755/M1755</f>
        <v>2713.242718446602</v>
      </c>
      <c r="J1755" s="63"/>
      <c r="K1755" s="63"/>
      <c r="L1755" s="63"/>
      <c r="M1755" s="2">
        <v>515</v>
      </c>
    </row>
    <row r="1756" spans="8:13" ht="12.75">
      <c r="H1756" s="6">
        <v>0</v>
      </c>
      <c r="I1756" s="22">
        <f>+B1756/M1756</f>
        <v>0</v>
      </c>
      <c r="M1756" s="2">
        <v>515</v>
      </c>
    </row>
    <row r="1757" spans="8:13" ht="12.75">
      <c r="H1757" s="6">
        <f t="shared" si="136"/>
        <v>0</v>
      </c>
      <c r="I1757" s="22">
        <f aca="true" t="shared" si="137" ref="I1757:I1800">+B1757/M1757</f>
        <v>0</v>
      </c>
      <c r="M1757" s="2">
        <v>515</v>
      </c>
    </row>
    <row r="1758" spans="2:13" ht="12.75">
      <c r="B1758" s="196">
        <v>2500</v>
      </c>
      <c r="C1758" s="32" t="s">
        <v>32</v>
      </c>
      <c r="D1758" s="12" t="s">
        <v>25</v>
      </c>
      <c r="E1758" s="1" t="s">
        <v>581</v>
      </c>
      <c r="F1758" s="78" t="s">
        <v>1101</v>
      </c>
      <c r="G1758" s="27" t="s">
        <v>34</v>
      </c>
      <c r="H1758" s="6">
        <f t="shared" si="136"/>
        <v>-2500</v>
      </c>
      <c r="I1758" s="22">
        <f t="shared" si="137"/>
        <v>4.854368932038835</v>
      </c>
      <c r="K1758" t="s">
        <v>32</v>
      </c>
      <c r="M1758" s="2">
        <v>515</v>
      </c>
    </row>
    <row r="1759" spans="2:13" ht="12.75">
      <c r="B1759" s="196">
        <v>5000</v>
      </c>
      <c r="C1759" s="32" t="s">
        <v>32</v>
      </c>
      <c r="D1759" s="12" t="s">
        <v>25</v>
      </c>
      <c r="E1759" s="1" t="s">
        <v>581</v>
      </c>
      <c r="F1759" s="78" t="s">
        <v>1102</v>
      </c>
      <c r="G1759" s="27" t="s">
        <v>43</v>
      </c>
      <c r="H1759" s="6">
        <f t="shared" si="136"/>
        <v>-7500</v>
      </c>
      <c r="I1759" s="22">
        <f t="shared" si="137"/>
        <v>9.70873786407767</v>
      </c>
      <c r="K1759" t="s">
        <v>32</v>
      </c>
      <c r="M1759" s="2">
        <v>515</v>
      </c>
    </row>
    <row r="1760" spans="2:13" ht="12.75">
      <c r="B1760" s="196">
        <v>5000</v>
      </c>
      <c r="C1760" s="32" t="s">
        <v>32</v>
      </c>
      <c r="D1760" s="12" t="s">
        <v>25</v>
      </c>
      <c r="E1760" s="1" t="s">
        <v>581</v>
      </c>
      <c r="F1760" s="78" t="s">
        <v>1103</v>
      </c>
      <c r="G1760" s="27" t="s">
        <v>44</v>
      </c>
      <c r="H1760" s="6">
        <f t="shared" si="136"/>
        <v>-12500</v>
      </c>
      <c r="I1760" s="22">
        <f t="shared" si="137"/>
        <v>9.70873786407767</v>
      </c>
      <c r="K1760" t="s">
        <v>32</v>
      </c>
      <c r="M1760" s="2">
        <v>515</v>
      </c>
    </row>
    <row r="1761" spans="2:13" ht="12.75">
      <c r="B1761" s="196">
        <v>5000</v>
      </c>
      <c r="C1761" s="32" t="s">
        <v>32</v>
      </c>
      <c r="D1761" s="12" t="s">
        <v>25</v>
      </c>
      <c r="E1761" s="1" t="s">
        <v>581</v>
      </c>
      <c r="F1761" s="78" t="s">
        <v>1104</v>
      </c>
      <c r="G1761" s="27" t="s">
        <v>54</v>
      </c>
      <c r="H1761" s="6">
        <f t="shared" si="136"/>
        <v>-17500</v>
      </c>
      <c r="I1761" s="22">
        <f t="shared" si="137"/>
        <v>9.70873786407767</v>
      </c>
      <c r="K1761" t="s">
        <v>32</v>
      </c>
      <c r="M1761" s="2">
        <v>515</v>
      </c>
    </row>
    <row r="1762" spans="2:13" ht="12.75">
      <c r="B1762" s="196">
        <v>5000</v>
      </c>
      <c r="C1762" s="32" t="s">
        <v>32</v>
      </c>
      <c r="D1762" s="1" t="s">
        <v>25</v>
      </c>
      <c r="E1762" s="1" t="s">
        <v>581</v>
      </c>
      <c r="F1762" s="78" t="s">
        <v>1105</v>
      </c>
      <c r="G1762" s="27" t="s">
        <v>95</v>
      </c>
      <c r="H1762" s="6">
        <f t="shared" si="136"/>
        <v>-22500</v>
      </c>
      <c r="I1762" s="22">
        <f t="shared" si="137"/>
        <v>9.70873786407767</v>
      </c>
      <c r="K1762" t="s">
        <v>32</v>
      </c>
      <c r="M1762" s="2">
        <v>515</v>
      </c>
    </row>
    <row r="1763" spans="2:13" ht="12.75">
      <c r="B1763" s="196">
        <v>2500</v>
      </c>
      <c r="C1763" s="32" t="s">
        <v>32</v>
      </c>
      <c r="D1763" s="1" t="s">
        <v>25</v>
      </c>
      <c r="E1763" s="1" t="s">
        <v>581</v>
      </c>
      <c r="F1763" s="78" t="s">
        <v>1106</v>
      </c>
      <c r="G1763" s="27" t="s">
        <v>96</v>
      </c>
      <c r="H1763" s="6">
        <f t="shared" si="136"/>
        <v>-25000</v>
      </c>
      <c r="I1763" s="22">
        <f t="shared" si="137"/>
        <v>4.854368932038835</v>
      </c>
      <c r="K1763" t="s">
        <v>32</v>
      </c>
      <c r="M1763" s="2">
        <v>515</v>
      </c>
    </row>
    <row r="1764" spans="2:13" ht="12.75">
      <c r="B1764" s="196">
        <v>2500</v>
      </c>
      <c r="C1764" s="32" t="s">
        <v>32</v>
      </c>
      <c r="D1764" s="1" t="s">
        <v>25</v>
      </c>
      <c r="E1764" s="1" t="s">
        <v>581</v>
      </c>
      <c r="F1764" s="78" t="s">
        <v>1107</v>
      </c>
      <c r="G1764" s="27" t="s">
        <v>170</v>
      </c>
      <c r="H1764" s="6">
        <f t="shared" si="136"/>
        <v>-27500</v>
      </c>
      <c r="I1764" s="22">
        <f t="shared" si="137"/>
        <v>4.854368932038835</v>
      </c>
      <c r="K1764" t="s">
        <v>32</v>
      </c>
      <c r="M1764" s="2">
        <v>515</v>
      </c>
    </row>
    <row r="1765" spans="2:13" ht="12.75">
      <c r="B1765" s="196">
        <v>5000</v>
      </c>
      <c r="C1765" s="32" t="s">
        <v>32</v>
      </c>
      <c r="D1765" s="1" t="s">
        <v>25</v>
      </c>
      <c r="E1765" s="1" t="s">
        <v>581</v>
      </c>
      <c r="F1765" s="78" t="s">
        <v>1108</v>
      </c>
      <c r="G1765" s="27" t="s">
        <v>582</v>
      </c>
      <c r="H1765" s="6">
        <f t="shared" si="136"/>
        <v>-32500</v>
      </c>
      <c r="I1765" s="22">
        <f t="shared" si="137"/>
        <v>9.70873786407767</v>
      </c>
      <c r="K1765" t="s">
        <v>32</v>
      </c>
      <c r="M1765" s="2">
        <v>515</v>
      </c>
    </row>
    <row r="1766" spans="2:13" ht="12.75">
      <c r="B1766" s="196">
        <v>5000</v>
      </c>
      <c r="C1766" s="32" t="s">
        <v>32</v>
      </c>
      <c r="D1766" s="1" t="s">
        <v>25</v>
      </c>
      <c r="E1766" s="1" t="s">
        <v>581</v>
      </c>
      <c r="F1766" s="78" t="s">
        <v>1109</v>
      </c>
      <c r="G1766" s="27" t="s">
        <v>188</v>
      </c>
      <c r="H1766" s="6">
        <f t="shared" si="136"/>
        <v>-37500</v>
      </c>
      <c r="I1766" s="22">
        <f t="shared" si="137"/>
        <v>9.70873786407767</v>
      </c>
      <c r="K1766" t="s">
        <v>32</v>
      </c>
      <c r="M1766" s="2">
        <v>515</v>
      </c>
    </row>
    <row r="1767" spans="2:13" ht="12.75">
      <c r="B1767" s="196">
        <v>2500</v>
      </c>
      <c r="C1767" s="32" t="s">
        <v>32</v>
      </c>
      <c r="D1767" s="1" t="s">
        <v>25</v>
      </c>
      <c r="E1767" s="1" t="s">
        <v>581</v>
      </c>
      <c r="F1767" s="78" t="s">
        <v>1110</v>
      </c>
      <c r="G1767" s="27" t="s">
        <v>211</v>
      </c>
      <c r="H1767" s="6">
        <f t="shared" si="136"/>
        <v>-40000</v>
      </c>
      <c r="I1767" s="22">
        <f t="shared" si="137"/>
        <v>4.854368932038835</v>
      </c>
      <c r="K1767" t="s">
        <v>32</v>
      </c>
      <c r="M1767" s="2">
        <v>515</v>
      </c>
    </row>
    <row r="1768" spans="2:13" ht="12.75">
      <c r="B1768" s="196">
        <v>2500</v>
      </c>
      <c r="C1768" s="32" t="s">
        <v>32</v>
      </c>
      <c r="D1768" s="1" t="s">
        <v>25</v>
      </c>
      <c r="E1768" s="1" t="s">
        <v>581</v>
      </c>
      <c r="F1768" s="78" t="s">
        <v>1111</v>
      </c>
      <c r="G1768" s="27" t="s">
        <v>189</v>
      </c>
      <c r="H1768" s="6">
        <f t="shared" si="136"/>
        <v>-42500</v>
      </c>
      <c r="I1768" s="22">
        <f t="shared" si="137"/>
        <v>4.854368932038835</v>
      </c>
      <c r="K1768" t="s">
        <v>32</v>
      </c>
      <c r="M1768" s="2">
        <v>515</v>
      </c>
    </row>
    <row r="1769" spans="2:13" ht="12.75">
      <c r="B1769" s="196">
        <v>5000</v>
      </c>
      <c r="C1769" s="32" t="s">
        <v>32</v>
      </c>
      <c r="D1769" s="1" t="s">
        <v>25</v>
      </c>
      <c r="E1769" s="1" t="s">
        <v>581</v>
      </c>
      <c r="F1769" s="78" t="s">
        <v>1112</v>
      </c>
      <c r="G1769" s="27" t="s">
        <v>233</v>
      </c>
      <c r="H1769" s="6">
        <f t="shared" si="136"/>
        <v>-47500</v>
      </c>
      <c r="I1769" s="22">
        <f t="shared" si="137"/>
        <v>9.70873786407767</v>
      </c>
      <c r="K1769" t="s">
        <v>32</v>
      </c>
      <c r="M1769" s="2">
        <v>515</v>
      </c>
    </row>
    <row r="1770" spans="2:13" ht="12.75">
      <c r="B1770" s="196">
        <v>5000</v>
      </c>
      <c r="C1770" s="32" t="s">
        <v>32</v>
      </c>
      <c r="D1770" s="1" t="s">
        <v>25</v>
      </c>
      <c r="E1770" s="1" t="s">
        <v>581</v>
      </c>
      <c r="F1770" s="78" t="s">
        <v>1113</v>
      </c>
      <c r="G1770" s="27" t="s">
        <v>266</v>
      </c>
      <c r="H1770" s="6">
        <f t="shared" si="136"/>
        <v>-52500</v>
      </c>
      <c r="I1770" s="22">
        <f t="shared" si="137"/>
        <v>9.70873786407767</v>
      </c>
      <c r="K1770" t="s">
        <v>32</v>
      </c>
      <c r="M1770" s="2">
        <v>515</v>
      </c>
    </row>
    <row r="1771" spans="2:13" ht="12.75">
      <c r="B1771" s="196">
        <v>2500</v>
      </c>
      <c r="C1771" s="32" t="s">
        <v>32</v>
      </c>
      <c r="D1771" s="1" t="s">
        <v>25</v>
      </c>
      <c r="E1771" s="1" t="s">
        <v>581</v>
      </c>
      <c r="F1771" s="78" t="s">
        <v>1114</v>
      </c>
      <c r="G1771" s="27" t="s">
        <v>267</v>
      </c>
      <c r="H1771" s="6">
        <f t="shared" si="136"/>
        <v>-55000</v>
      </c>
      <c r="I1771" s="22">
        <f t="shared" si="137"/>
        <v>4.854368932038835</v>
      </c>
      <c r="K1771" t="s">
        <v>32</v>
      </c>
      <c r="M1771" s="2">
        <v>515</v>
      </c>
    </row>
    <row r="1772" spans="2:13" ht="12.75">
      <c r="B1772" s="196">
        <v>5000</v>
      </c>
      <c r="C1772" s="32" t="s">
        <v>32</v>
      </c>
      <c r="D1772" s="1" t="s">
        <v>25</v>
      </c>
      <c r="E1772" s="1" t="s">
        <v>581</v>
      </c>
      <c r="F1772" s="78" t="s">
        <v>1115</v>
      </c>
      <c r="G1772" s="27" t="s">
        <v>282</v>
      </c>
      <c r="H1772" s="6">
        <f t="shared" si="136"/>
        <v>-60000</v>
      </c>
      <c r="I1772" s="22">
        <f t="shared" si="137"/>
        <v>9.70873786407767</v>
      </c>
      <c r="K1772" t="s">
        <v>32</v>
      </c>
      <c r="M1772" s="2">
        <v>515</v>
      </c>
    </row>
    <row r="1773" spans="2:13" ht="12.75">
      <c r="B1773" s="196">
        <v>5000</v>
      </c>
      <c r="C1773" s="32" t="s">
        <v>32</v>
      </c>
      <c r="D1773" s="1" t="s">
        <v>25</v>
      </c>
      <c r="E1773" s="1" t="s">
        <v>581</v>
      </c>
      <c r="F1773" s="78" t="s">
        <v>1116</v>
      </c>
      <c r="G1773" s="27" t="s">
        <v>283</v>
      </c>
      <c r="H1773" s="6">
        <f t="shared" si="136"/>
        <v>-65000</v>
      </c>
      <c r="I1773" s="22">
        <f t="shared" si="137"/>
        <v>9.70873786407767</v>
      </c>
      <c r="K1773" t="s">
        <v>32</v>
      </c>
      <c r="M1773" s="2">
        <v>515</v>
      </c>
    </row>
    <row r="1774" spans="2:13" ht="12.75">
      <c r="B1774" s="196">
        <v>5000</v>
      </c>
      <c r="C1774" s="32" t="s">
        <v>32</v>
      </c>
      <c r="D1774" s="1" t="s">
        <v>25</v>
      </c>
      <c r="E1774" s="1" t="s">
        <v>581</v>
      </c>
      <c r="F1774" s="78" t="s">
        <v>1117</v>
      </c>
      <c r="G1774" s="27" t="s">
        <v>285</v>
      </c>
      <c r="H1774" s="6">
        <f t="shared" si="136"/>
        <v>-70000</v>
      </c>
      <c r="I1774" s="22">
        <f t="shared" si="137"/>
        <v>9.70873786407767</v>
      </c>
      <c r="K1774" t="s">
        <v>32</v>
      </c>
      <c r="M1774" s="2">
        <v>515</v>
      </c>
    </row>
    <row r="1775" spans="2:13" ht="12.75">
      <c r="B1775" s="196">
        <v>2500</v>
      </c>
      <c r="C1775" s="32" t="s">
        <v>32</v>
      </c>
      <c r="D1775" s="1" t="s">
        <v>25</v>
      </c>
      <c r="E1775" s="1" t="s">
        <v>581</v>
      </c>
      <c r="F1775" s="78" t="s">
        <v>1118</v>
      </c>
      <c r="G1775" s="27" t="s">
        <v>310</v>
      </c>
      <c r="H1775" s="6">
        <f t="shared" si="136"/>
        <v>-72500</v>
      </c>
      <c r="I1775" s="22">
        <f t="shared" si="137"/>
        <v>4.854368932038835</v>
      </c>
      <c r="K1775" t="s">
        <v>32</v>
      </c>
      <c r="M1775" s="2">
        <v>515</v>
      </c>
    </row>
    <row r="1776" spans="2:13" ht="12.75">
      <c r="B1776" s="167">
        <v>2500</v>
      </c>
      <c r="C1776" s="32" t="s">
        <v>32</v>
      </c>
      <c r="D1776" s="12" t="s">
        <v>25</v>
      </c>
      <c r="E1776" s="12" t="s">
        <v>583</v>
      </c>
      <c r="F1776" s="78" t="s">
        <v>1119</v>
      </c>
      <c r="G1776" s="29" t="s">
        <v>352</v>
      </c>
      <c r="H1776" s="6">
        <f t="shared" si="136"/>
        <v>-75000</v>
      </c>
      <c r="I1776" s="22">
        <f t="shared" si="137"/>
        <v>4.854368932038835</v>
      </c>
      <c r="K1776" t="s">
        <v>32</v>
      </c>
      <c r="M1776" s="2">
        <v>515</v>
      </c>
    </row>
    <row r="1777" spans="2:13" ht="12.75">
      <c r="B1777" s="196">
        <v>2500</v>
      </c>
      <c r="C1777" s="32" t="s">
        <v>32</v>
      </c>
      <c r="D1777" s="12" t="s">
        <v>25</v>
      </c>
      <c r="E1777" s="1" t="s">
        <v>583</v>
      </c>
      <c r="F1777" s="78" t="s">
        <v>1120</v>
      </c>
      <c r="G1777" s="27" t="s">
        <v>34</v>
      </c>
      <c r="H1777" s="6">
        <f t="shared" si="136"/>
        <v>-77500</v>
      </c>
      <c r="I1777" s="22">
        <f t="shared" si="137"/>
        <v>4.854368932038835</v>
      </c>
      <c r="K1777" t="s">
        <v>32</v>
      </c>
      <c r="M1777" s="2">
        <v>515</v>
      </c>
    </row>
    <row r="1778" spans="2:13" ht="12.75">
      <c r="B1778" s="196">
        <v>2500</v>
      </c>
      <c r="C1778" s="32" t="s">
        <v>32</v>
      </c>
      <c r="D1778" s="12" t="s">
        <v>25</v>
      </c>
      <c r="E1778" s="1" t="s">
        <v>583</v>
      </c>
      <c r="F1778" s="78" t="s">
        <v>1121</v>
      </c>
      <c r="G1778" s="27" t="s">
        <v>43</v>
      </c>
      <c r="H1778" s="6">
        <f t="shared" si="136"/>
        <v>-80000</v>
      </c>
      <c r="I1778" s="22">
        <f t="shared" si="137"/>
        <v>4.854368932038835</v>
      </c>
      <c r="K1778" t="s">
        <v>32</v>
      </c>
      <c r="M1778" s="2">
        <v>515</v>
      </c>
    </row>
    <row r="1779" spans="2:13" ht="12.75">
      <c r="B1779" s="196">
        <v>2500</v>
      </c>
      <c r="C1779" s="32" t="s">
        <v>32</v>
      </c>
      <c r="D1779" s="12" t="s">
        <v>25</v>
      </c>
      <c r="E1779" s="1" t="s">
        <v>583</v>
      </c>
      <c r="F1779" s="78" t="s">
        <v>1122</v>
      </c>
      <c r="G1779" s="27" t="s">
        <v>44</v>
      </c>
      <c r="H1779" s="6">
        <f t="shared" si="136"/>
        <v>-82500</v>
      </c>
      <c r="I1779" s="22">
        <f t="shared" si="137"/>
        <v>4.854368932038835</v>
      </c>
      <c r="K1779" t="s">
        <v>32</v>
      </c>
      <c r="M1779" s="2">
        <v>515</v>
      </c>
    </row>
    <row r="1780" spans="2:13" ht="12.75">
      <c r="B1780" s="196">
        <v>2500</v>
      </c>
      <c r="C1780" s="32" t="s">
        <v>32</v>
      </c>
      <c r="D1780" s="12" t="s">
        <v>25</v>
      </c>
      <c r="E1780" s="1" t="s">
        <v>583</v>
      </c>
      <c r="F1780" s="78" t="s">
        <v>1123</v>
      </c>
      <c r="G1780" s="27" t="s">
        <v>54</v>
      </c>
      <c r="H1780" s="6">
        <f t="shared" si="136"/>
        <v>-85000</v>
      </c>
      <c r="I1780" s="22">
        <f t="shared" si="137"/>
        <v>4.854368932038835</v>
      </c>
      <c r="K1780" t="s">
        <v>32</v>
      </c>
      <c r="M1780" s="2">
        <v>515</v>
      </c>
    </row>
    <row r="1781" spans="2:13" ht="12.75">
      <c r="B1781" s="196">
        <v>2500</v>
      </c>
      <c r="C1781" s="32" t="s">
        <v>32</v>
      </c>
      <c r="D1781" s="1" t="s">
        <v>25</v>
      </c>
      <c r="E1781" s="1" t="s">
        <v>583</v>
      </c>
      <c r="F1781" s="78" t="s">
        <v>1124</v>
      </c>
      <c r="G1781" s="27" t="s">
        <v>93</v>
      </c>
      <c r="H1781" s="6">
        <f t="shared" si="136"/>
        <v>-87500</v>
      </c>
      <c r="I1781" s="22">
        <f t="shared" si="137"/>
        <v>4.854368932038835</v>
      </c>
      <c r="K1781" t="s">
        <v>32</v>
      </c>
      <c r="M1781" s="2">
        <v>515</v>
      </c>
    </row>
    <row r="1782" spans="2:13" ht="12.75">
      <c r="B1782" s="196">
        <v>2500</v>
      </c>
      <c r="C1782" s="32" t="s">
        <v>32</v>
      </c>
      <c r="D1782" s="1" t="s">
        <v>25</v>
      </c>
      <c r="E1782" s="1" t="s">
        <v>583</v>
      </c>
      <c r="F1782" s="78" t="s">
        <v>1125</v>
      </c>
      <c r="G1782" s="27" t="s">
        <v>95</v>
      </c>
      <c r="H1782" s="6">
        <f t="shared" si="136"/>
        <v>-90000</v>
      </c>
      <c r="I1782" s="22">
        <f t="shared" si="137"/>
        <v>4.854368932038835</v>
      </c>
      <c r="K1782" t="s">
        <v>32</v>
      </c>
      <c r="M1782" s="2">
        <v>515</v>
      </c>
    </row>
    <row r="1783" spans="2:13" ht="12.75">
      <c r="B1783" s="196">
        <v>5000</v>
      </c>
      <c r="C1783" s="32" t="s">
        <v>32</v>
      </c>
      <c r="D1783" s="1" t="s">
        <v>25</v>
      </c>
      <c r="E1783" s="1" t="s">
        <v>583</v>
      </c>
      <c r="F1783" s="78" t="s">
        <v>1126</v>
      </c>
      <c r="G1783" s="27" t="s">
        <v>96</v>
      </c>
      <c r="H1783" s="6">
        <f t="shared" si="136"/>
        <v>-95000</v>
      </c>
      <c r="I1783" s="22">
        <f t="shared" si="137"/>
        <v>9.70873786407767</v>
      </c>
      <c r="K1783" t="s">
        <v>32</v>
      </c>
      <c r="M1783" s="2">
        <v>515</v>
      </c>
    </row>
    <row r="1784" spans="2:13" ht="12.75">
      <c r="B1784" s="196">
        <v>2500</v>
      </c>
      <c r="C1784" s="32" t="s">
        <v>32</v>
      </c>
      <c r="D1784" s="1" t="s">
        <v>25</v>
      </c>
      <c r="E1784" s="1" t="s">
        <v>583</v>
      </c>
      <c r="F1784" s="78" t="s">
        <v>1127</v>
      </c>
      <c r="G1784" s="27" t="s">
        <v>170</v>
      </c>
      <c r="H1784" s="6">
        <f t="shared" si="136"/>
        <v>-97500</v>
      </c>
      <c r="I1784" s="22">
        <f t="shared" si="137"/>
        <v>4.854368932038835</v>
      </c>
      <c r="K1784" t="s">
        <v>32</v>
      </c>
      <c r="M1784" s="2">
        <v>515</v>
      </c>
    </row>
    <row r="1785" spans="2:13" ht="12.75">
      <c r="B1785" s="196">
        <v>2500</v>
      </c>
      <c r="C1785" s="32" t="s">
        <v>32</v>
      </c>
      <c r="D1785" s="1" t="s">
        <v>25</v>
      </c>
      <c r="E1785" s="1" t="s">
        <v>583</v>
      </c>
      <c r="F1785" s="78" t="s">
        <v>1128</v>
      </c>
      <c r="G1785" s="27" t="s">
        <v>172</v>
      </c>
      <c r="H1785" s="6">
        <f t="shared" si="136"/>
        <v>-100000</v>
      </c>
      <c r="I1785" s="22">
        <f t="shared" si="137"/>
        <v>4.854368932038835</v>
      </c>
      <c r="K1785" t="s">
        <v>32</v>
      </c>
      <c r="M1785" s="2">
        <v>515</v>
      </c>
    </row>
    <row r="1786" spans="2:13" ht="12.75">
      <c r="B1786" s="196">
        <v>5000</v>
      </c>
      <c r="C1786" s="32" t="s">
        <v>32</v>
      </c>
      <c r="D1786" s="1" t="s">
        <v>25</v>
      </c>
      <c r="E1786" s="1" t="s">
        <v>583</v>
      </c>
      <c r="F1786" s="78" t="s">
        <v>1129</v>
      </c>
      <c r="G1786" s="27" t="s">
        <v>185</v>
      </c>
      <c r="H1786" s="6">
        <f t="shared" si="136"/>
        <v>-105000</v>
      </c>
      <c r="I1786" s="22">
        <f t="shared" si="137"/>
        <v>9.70873786407767</v>
      </c>
      <c r="K1786" t="s">
        <v>32</v>
      </c>
      <c r="M1786" s="2">
        <v>515</v>
      </c>
    </row>
    <row r="1787" spans="2:13" ht="12.75">
      <c r="B1787" s="196">
        <v>2500</v>
      </c>
      <c r="C1787" s="32" t="s">
        <v>32</v>
      </c>
      <c r="D1787" s="1" t="s">
        <v>25</v>
      </c>
      <c r="E1787" s="1" t="s">
        <v>583</v>
      </c>
      <c r="F1787" s="78" t="s">
        <v>1130</v>
      </c>
      <c r="G1787" s="27" t="s">
        <v>193</v>
      </c>
      <c r="H1787" s="6">
        <f t="shared" si="136"/>
        <v>-107500</v>
      </c>
      <c r="I1787" s="22">
        <f t="shared" si="137"/>
        <v>4.854368932038835</v>
      </c>
      <c r="K1787" t="s">
        <v>32</v>
      </c>
      <c r="M1787" s="2">
        <v>515</v>
      </c>
    </row>
    <row r="1788" spans="2:13" ht="12.75">
      <c r="B1788" s="196">
        <v>2500</v>
      </c>
      <c r="C1788" s="32" t="s">
        <v>32</v>
      </c>
      <c r="D1788" s="1" t="s">
        <v>25</v>
      </c>
      <c r="E1788" s="1" t="s">
        <v>583</v>
      </c>
      <c r="F1788" s="78" t="s">
        <v>1131</v>
      </c>
      <c r="G1788" s="27" t="s">
        <v>210</v>
      </c>
      <c r="H1788" s="6">
        <f t="shared" si="136"/>
        <v>-110000</v>
      </c>
      <c r="I1788" s="22">
        <f t="shared" si="137"/>
        <v>4.854368932038835</v>
      </c>
      <c r="K1788" t="s">
        <v>32</v>
      </c>
      <c r="M1788" s="2">
        <v>515</v>
      </c>
    </row>
    <row r="1789" spans="2:13" ht="12.75">
      <c r="B1789" s="196">
        <v>2500</v>
      </c>
      <c r="C1789" s="32" t="s">
        <v>32</v>
      </c>
      <c r="D1789" s="1" t="s">
        <v>25</v>
      </c>
      <c r="E1789" s="1" t="s">
        <v>583</v>
      </c>
      <c r="F1789" s="78" t="s">
        <v>1132</v>
      </c>
      <c r="G1789" s="27" t="s">
        <v>188</v>
      </c>
      <c r="H1789" s="6">
        <f t="shared" si="136"/>
        <v>-112500</v>
      </c>
      <c r="I1789" s="22">
        <f t="shared" si="137"/>
        <v>4.854368932038835</v>
      </c>
      <c r="K1789" t="s">
        <v>32</v>
      </c>
      <c r="M1789" s="2">
        <v>515</v>
      </c>
    </row>
    <row r="1790" spans="2:13" ht="12.75">
      <c r="B1790" s="196">
        <v>2500</v>
      </c>
      <c r="C1790" s="32" t="s">
        <v>32</v>
      </c>
      <c r="D1790" s="1" t="s">
        <v>25</v>
      </c>
      <c r="E1790" s="1" t="s">
        <v>583</v>
      </c>
      <c r="F1790" s="78" t="s">
        <v>1133</v>
      </c>
      <c r="G1790" s="27" t="s">
        <v>211</v>
      </c>
      <c r="H1790" s="6">
        <f t="shared" si="136"/>
        <v>-115000</v>
      </c>
      <c r="I1790" s="22">
        <f t="shared" si="137"/>
        <v>4.854368932038835</v>
      </c>
      <c r="K1790" t="s">
        <v>32</v>
      </c>
      <c r="M1790" s="2">
        <v>515</v>
      </c>
    </row>
    <row r="1791" spans="2:13" ht="12.75">
      <c r="B1791" s="248">
        <v>2500</v>
      </c>
      <c r="C1791" s="32" t="s">
        <v>32</v>
      </c>
      <c r="D1791" s="1" t="s">
        <v>25</v>
      </c>
      <c r="E1791" s="1" t="s">
        <v>583</v>
      </c>
      <c r="F1791" s="78" t="s">
        <v>1134</v>
      </c>
      <c r="G1791" s="27" t="s">
        <v>191</v>
      </c>
      <c r="H1791" s="6">
        <f t="shared" si="136"/>
        <v>-117500</v>
      </c>
      <c r="I1791" s="22">
        <f t="shared" si="137"/>
        <v>4.854368932038835</v>
      </c>
      <c r="K1791" t="s">
        <v>32</v>
      </c>
      <c r="M1791" s="2">
        <v>515</v>
      </c>
    </row>
    <row r="1792" spans="2:13" ht="12.75">
      <c r="B1792" s="196">
        <v>2500</v>
      </c>
      <c r="C1792" s="32" t="s">
        <v>32</v>
      </c>
      <c r="D1792" s="1" t="s">
        <v>25</v>
      </c>
      <c r="E1792" s="1" t="s">
        <v>583</v>
      </c>
      <c r="F1792" s="78" t="s">
        <v>1135</v>
      </c>
      <c r="G1792" s="27" t="s">
        <v>189</v>
      </c>
      <c r="H1792" s="6">
        <f t="shared" si="136"/>
        <v>-120000</v>
      </c>
      <c r="I1792" s="22">
        <f t="shared" si="137"/>
        <v>4.854368932038835</v>
      </c>
      <c r="K1792" t="s">
        <v>32</v>
      </c>
      <c r="M1792" s="2">
        <v>515</v>
      </c>
    </row>
    <row r="1793" spans="2:13" ht="12.75">
      <c r="B1793" s="196">
        <v>2500</v>
      </c>
      <c r="C1793" s="32" t="s">
        <v>32</v>
      </c>
      <c r="D1793" s="1" t="s">
        <v>25</v>
      </c>
      <c r="E1793" s="1" t="s">
        <v>583</v>
      </c>
      <c r="F1793" s="78" t="s">
        <v>1136</v>
      </c>
      <c r="G1793" s="27" t="s">
        <v>233</v>
      </c>
      <c r="H1793" s="6">
        <f t="shared" si="136"/>
        <v>-122500</v>
      </c>
      <c r="I1793" s="22">
        <f t="shared" si="137"/>
        <v>4.854368932038835</v>
      </c>
      <c r="K1793" t="s">
        <v>32</v>
      </c>
      <c r="M1793" s="2">
        <v>515</v>
      </c>
    </row>
    <row r="1794" spans="2:13" ht="12.75">
      <c r="B1794" s="196">
        <v>2500</v>
      </c>
      <c r="C1794" s="32" t="s">
        <v>32</v>
      </c>
      <c r="D1794" s="1" t="s">
        <v>25</v>
      </c>
      <c r="E1794" s="1" t="s">
        <v>583</v>
      </c>
      <c r="F1794" s="78" t="s">
        <v>1137</v>
      </c>
      <c r="G1794" s="27" t="s">
        <v>234</v>
      </c>
      <c r="H1794" s="6">
        <f aca="true" t="shared" si="138" ref="H1794:H1851">H1793-B1794</f>
        <v>-125000</v>
      </c>
      <c r="I1794" s="22">
        <f t="shared" si="137"/>
        <v>4.854368932038835</v>
      </c>
      <c r="K1794" t="s">
        <v>32</v>
      </c>
      <c r="M1794" s="2">
        <v>515</v>
      </c>
    </row>
    <row r="1795" spans="2:13" ht="12.75">
      <c r="B1795" s="196">
        <v>2500</v>
      </c>
      <c r="C1795" s="32" t="s">
        <v>32</v>
      </c>
      <c r="D1795" s="1" t="s">
        <v>25</v>
      </c>
      <c r="E1795" s="1" t="s">
        <v>583</v>
      </c>
      <c r="F1795" s="78" t="s">
        <v>1138</v>
      </c>
      <c r="G1795" s="27" t="s">
        <v>266</v>
      </c>
      <c r="H1795" s="6">
        <f t="shared" si="138"/>
        <v>-127500</v>
      </c>
      <c r="I1795" s="22">
        <f t="shared" si="137"/>
        <v>4.854368932038835</v>
      </c>
      <c r="K1795" t="s">
        <v>32</v>
      </c>
      <c r="M1795" s="2">
        <v>515</v>
      </c>
    </row>
    <row r="1796" spans="2:13" ht="12.75">
      <c r="B1796" s="196">
        <v>2500</v>
      </c>
      <c r="C1796" s="32" t="s">
        <v>32</v>
      </c>
      <c r="D1796" s="1" t="s">
        <v>25</v>
      </c>
      <c r="E1796" s="1" t="s">
        <v>583</v>
      </c>
      <c r="F1796" s="78" t="s">
        <v>1139</v>
      </c>
      <c r="G1796" s="27" t="s">
        <v>267</v>
      </c>
      <c r="H1796" s="6">
        <f t="shared" si="138"/>
        <v>-130000</v>
      </c>
      <c r="I1796" s="22">
        <f t="shared" si="137"/>
        <v>4.854368932038835</v>
      </c>
      <c r="K1796" t="s">
        <v>32</v>
      </c>
      <c r="M1796" s="2">
        <v>515</v>
      </c>
    </row>
    <row r="1797" spans="2:13" ht="12.75">
      <c r="B1797" s="196">
        <v>5000</v>
      </c>
      <c r="C1797" s="32" t="s">
        <v>32</v>
      </c>
      <c r="D1797" s="1" t="s">
        <v>25</v>
      </c>
      <c r="E1797" s="1" t="s">
        <v>583</v>
      </c>
      <c r="F1797" s="78" t="s">
        <v>1140</v>
      </c>
      <c r="G1797" s="27" t="s">
        <v>282</v>
      </c>
      <c r="H1797" s="6">
        <f t="shared" si="138"/>
        <v>-135000</v>
      </c>
      <c r="I1797" s="22">
        <f t="shared" si="137"/>
        <v>9.70873786407767</v>
      </c>
      <c r="K1797" t="s">
        <v>32</v>
      </c>
      <c r="M1797" s="2">
        <v>515</v>
      </c>
    </row>
    <row r="1798" spans="2:13" ht="12.75">
      <c r="B1798" s="196">
        <v>2500</v>
      </c>
      <c r="C1798" s="32" t="s">
        <v>32</v>
      </c>
      <c r="D1798" s="1" t="s">
        <v>25</v>
      </c>
      <c r="E1798" s="1" t="s">
        <v>583</v>
      </c>
      <c r="F1798" s="78" t="s">
        <v>1141</v>
      </c>
      <c r="G1798" s="27" t="s">
        <v>283</v>
      </c>
      <c r="H1798" s="6">
        <f t="shared" si="138"/>
        <v>-137500</v>
      </c>
      <c r="I1798" s="22">
        <f t="shared" si="137"/>
        <v>4.854368932038835</v>
      </c>
      <c r="K1798" t="s">
        <v>32</v>
      </c>
      <c r="M1798" s="2">
        <v>515</v>
      </c>
    </row>
    <row r="1799" spans="2:13" ht="12.75">
      <c r="B1799" s="196">
        <v>2500</v>
      </c>
      <c r="C1799" s="32" t="s">
        <v>32</v>
      </c>
      <c r="D1799" s="1" t="s">
        <v>25</v>
      </c>
      <c r="E1799" s="1" t="s">
        <v>583</v>
      </c>
      <c r="F1799" s="78" t="s">
        <v>1142</v>
      </c>
      <c r="G1799" s="27" t="s">
        <v>284</v>
      </c>
      <c r="H1799" s="6">
        <f t="shared" si="138"/>
        <v>-140000</v>
      </c>
      <c r="I1799" s="22">
        <f t="shared" si="137"/>
        <v>4.854368932038835</v>
      </c>
      <c r="K1799" t="s">
        <v>32</v>
      </c>
      <c r="M1799" s="2">
        <v>515</v>
      </c>
    </row>
    <row r="1800" spans="2:13" ht="12.75">
      <c r="B1800" s="196">
        <v>2500</v>
      </c>
      <c r="C1800" s="32" t="s">
        <v>32</v>
      </c>
      <c r="D1800" s="1" t="s">
        <v>25</v>
      </c>
      <c r="E1800" s="1" t="s">
        <v>583</v>
      </c>
      <c r="F1800" s="78" t="s">
        <v>1143</v>
      </c>
      <c r="G1800" s="27" t="s">
        <v>285</v>
      </c>
      <c r="H1800" s="6">
        <f t="shared" si="138"/>
        <v>-142500</v>
      </c>
      <c r="I1800" s="22">
        <f t="shared" si="137"/>
        <v>4.854368932038835</v>
      </c>
      <c r="K1800" t="s">
        <v>32</v>
      </c>
      <c r="M1800" s="2">
        <v>515</v>
      </c>
    </row>
    <row r="1801" spans="1:13" s="73" customFormat="1" ht="12.75">
      <c r="A1801" s="11"/>
      <c r="B1801" s="249">
        <f>SUM(B1758:B1800)</f>
        <v>142500</v>
      </c>
      <c r="C1801" s="11" t="s">
        <v>32</v>
      </c>
      <c r="D1801" s="11"/>
      <c r="E1801" s="11"/>
      <c r="F1801" s="79"/>
      <c r="G1801" s="18"/>
      <c r="H1801" s="71">
        <v>0</v>
      </c>
      <c r="I1801" s="72">
        <f>+B1801/M1801</f>
        <v>276.6990291262136</v>
      </c>
      <c r="M1801" s="2">
        <v>515</v>
      </c>
    </row>
    <row r="1802" spans="2:13" ht="12.75">
      <c r="B1802" s="196"/>
      <c r="H1802" s="6">
        <f t="shared" si="138"/>
        <v>0</v>
      </c>
      <c r="I1802" s="22">
        <f>+B1802/M1802</f>
        <v>0</v>
      </c>
      <c r="M1802" s="2">
        <v>515</v>
      </c>
    </row>
    <row r="1803" spans="2:13" ht="12.75">
      <c r="B1803" s="196"/>
      <c r="H1803" s="6">
        <f>H1802-B1803</f>
        <v>0</v>
      </c>
      <c r="I1803" s="22">
        <f>+B1803/M1803</f>
        <v>0</v>
      </c>
      <c r="M1803" s="2">
        <v>515</v>
      </c>
    </row>
    <row r="1804" spans="2:13" ht="12.75">
      <c r="B1804" s="196">
        <v>1200</v>
      </c>
      <c r="C1804" s="1" t="s">
        <v>427</v>
      </c>
      <c r="D1804" s="1" t="s">
        <v>447</v>
      </c>
      <c r="E1804" s="1" t="s">
        <v>428</v>
      </c>
      <c r="F1804" s="78" t="s">
        <v>584</v>
      </c>
      <c r="G1804" s="27" t="s">
        <v>34</v>
      </c>
      <c r="H1804" s="6">
        <f>H1803-B1804</f>
        <v>-1200</v>
      </c>
      <c r="I1804" s="22">
        <f aca="true" t="shared" si="139" ref="I1804:I1851">+B1804/M1804</f>
        <v>2.3300970873786406</v>
      </c>
      <c r="K1804" t="s">
        <v>581</v>
      </c>
      <c r="M1804" s="2">
        <v>515</v>
      </c>
    </row>
    <row r="1805" spans="2:13" ht="12.75">
      <c r="B1805" s="196">
        <v>1600</v>
      </c>
      <c r="C1805" s="1" t="s">
        <v>427</v>
      </c>
      <c r="D1805" s="1" t="s">
        <v>447</v>
      </c>
      <c r="E1805" s="1" t="s">
        <v>428</v>
      </c>
      <c r="F1805" s="78" t="s">
        <v>584</v>
      </c>
      <c r="G1805" s="27" t="s">
        <v>48</v>
      </c>
      <c r="H1805" s="6">
        <f t="shared" si="138"/>
        <v>-2800</v>
      </c>
      <c r="I1805" s="22">
        <f t="shared" si="139"/>
        <v>3.1067961165048543</v>
      </c>
      <c r="K1805" t="s">
        <v>581</v>
      </c>
      <c r="M1805" s="2">
        <v>515</v>
      </c>
    </row>
    <row r="1806" spans="2:13" ht="12.75">
      <c r="B1806" s="196">
        <v>800</v>
      </c>
      <c r="C1806" s="1" t="s">
        <v>427</v>
      </c>
      <c r="D1806" s="1" t="s">
        <v>447</v>
      </c>
      <c r="E1806" s="1" t="s">
        <v>428</v>
      </c>
      <c r="F1806" s="78" t="s">
        <v>584</v>
      </c>
      <c r="G1806" s="27" t="s">
        <v>43</v>
      </c>
      <c r="H1806" s="6">
        <f t="shared" si="138"/>
        <v>-3600</v>
      </c>
      <c r="I1806" s="22">
        <f t="shared" si="139"/>
        <v>1.5533980582524272</v>
      </c>
      <c r="K1806" t="s">
        <v>581</v>
      </c>
      <c r="M1806" s="2">
        <v>515</v>
      </c>
    </row>
    <row r="1807" spans="2:13" ht="12.75">
      <c r="B1807" s="196">
        <v>1450</v>
      </c>
      <c r="C1807" s="1" t="s">
        <v>427</v>
      </c>
      <c r="D1807" s="1" t="s">
        <v>447</v>
      </c>
      <c r="E1807" s="1" t="s">
        <v>428</v>
      </c>
      <c r="F1807" s="78" t="s">
        <v>584</v>
      </c>
      <c r="G1807" s="27" t="s">
        <v>44</v>
      </c>
      <c r="H1807" s="6">
        <f t="shared" si="138"/>
        <v>-5050</v>
      </c>
      <c r="I1807" s="22">
        <f t="shared" si="139"/>
        <v>2.8155339805825244</v>
      </c>
      <c r="K1807" t="s">
        <v>581</v>
      </c>
      <c r="M1807" s="2">
        <v>515</v>
      </c>
    </row>
    <row r="1808" spans="2:13" ht="12.75">
      <c r="B1808" s="196">
        <v>1300</v>
      </c>
      <c r="C1808" s="1" t="s">
        <v>427</v>
      </c>
      <c r="D1808" s="1" t="s">
        <v>447</v>
      </c>
      <c r="E1808" s="1" t="s">
        <v>428</v>
      </c>
      <c r="F1808" s="78" t="s">
        <v>584</v>
      </c>
      <c r="G1808" s="27" t="s">
        <v>54</v>
      </c>
      <c r="H1808" s="6">
        <f t="shared" si="138"/>
        <v>-6350</v>
      </c>
      <c r="I1808" s="22">
        <f t="shared" si="139"/>
        <v>2.5242718446601944</v>
      </c>
      <c r="K1808" t="s">
        <v>581</v>
      </c>
      <c r="M1808" s="2">
        <v>515</v>
      </c>
    </row>
    <row r="1809" spans="2:13" ht="12.75">
      <c r="B1809" s="196">
        <v>2500</v>
      </c>
      <c r="C1809" s="1" t="s">
        <v>585</v>
      </c>
      <c r="D1809" s="1" t="s">
        <v>447</v>
      </c>
      <c r="E1809" s="1" t="s">
        <v>428</v>
      </c>
      <c r="F1809" s="78" t="s">
        <v>584</v>
      </c>
      <c r="G1809" s="27" t="s">
        <v>95</v>
      </c>
      <c r="H1809" s="6">
        <f t="shared" si="138"/>
        <v>-8850</v>
      </c>
      <c r="I1809" s="22">
        <f t="shared" si="139"/>
        <v>4.854368932038835</v>
      </c>
      <c r="K1809" t="s">
        <v>581</v>
      </c>
      <c r="M1809" s="2">
        <v>515</v>
      </c>
    </row>
    <row r="1810" spans="2:13" ht="12.75">
      <c r="B1810" s="196">
        <v>800</v>
      </c>
      <c r="C1810" s="1" t="s">
        <v>427</v>
      </c>
      <c r="D1810" s="1" t="s">
        <v>447</v>
      </c>
      <c r="E1810" s="1" t="s">
        <v>428</v>
      </c>
      <c r="F1810" s="78" t="s">
        <v>584</v>
      </c>
      <c r="G1810" s="27" t="s">
        <v>95</v>
      </c>
      <c r="H1810" s="6">
        <f t="shared" si="138"/>
        <v>-9650</v>
      </c>
      <c r="I1810" s="22">
        <f t="shared" si="139"/>
        <v>1.5533980582524272</v>
      </c>
      <c r="K1810" t="s">
        <v>581</v>
      </c>
      <c r="M1810" s="2">
        <v>515</v>
      </c>
    </row>
    <row r="1811" spans="2:13" ht="12.75">
      <c r="B1811" s="196">
        <v>1500</v>
      </c>
      <c r="C1811" s="1" t="s">
        <v>427</v>
      </c>
      <c r="D1811" s="1" t="s">
        <v>447</v>
      </c>
      <c r="E1811" s="1" t="s">
        <v>428</v>
      </c>
      <c r="F1811" s="78" t="s">
        <v>584</v>
      </c>
      <c r="G1811" s="27" t="s">
        <v>96</v>
      </c>
      <c r="H1811" s="6">
        <f t="shared" si="138"/>
        <v>-11150</v>
      </c>
      <c r="I1811" s="22">
        <f t="shared" si="139"/>
        <v>2.912621359223301</v>
      </c>
      <c r="K1811" t="s">
        <v>581</v>
      </c>
      <c r="M1811" s="2">
        <v>515</v>
      </c>
    </row>
    <row r="1812" spans="2:13" ht="12.75">
      <c r="B1812" s="196">
        <v>1000</v>
      </c>
      <c r="C1812" s="1" t="s">
        <v>427</v>
      </c>
      <c r="D1812" s="1" t="s">
        <v>447</v>
      </c>
      <c r="E1812" s="1" t="s">
        <v>428</v>
      </c>
      <c r="F1812" s="78" t="s">
        <v>584</v>
      </c>
      <c r="G1812" s="27" t="s">
        <v>170</v>
      </c>
      <c r="H1812" s="6">
        <f t="shared" si="138"/>
        <v>-12150</v>
      </c>
      <c r="I1812" s="22">
        <f t="shared" si="139"/>
        <v>1.941747572815534</v>
      </c>
      <c r="K1812" t="s">
        <v>581</v>
      </c>
      <c r="M1812" s="2">
        <v>515</v>
      </c>
    </row>
    <row r="1813" spans="2:13" ht="12.75">
      <c r="B1813" s="196">
        <v>1300</v>
      </c>
      <c r="C1813" s="1" t="s">
        <v>427</v>
      </c>
      <c r="D1813" s="1" t="s">
        <v>447</v>
      </c>
      <c r="E1813" s="1" t="s">
        <v>428</v>
      </c>
      <c r="F1813" s="78" t="s">
        <v>584</v>
      </c>
      <c r="G1813" s="27" t="s">
        <v>172</v>
      </c>
      <c r="H1813" s="6">
        <f t="shared" si="138"/>
        <v>-13450</v>
      </c>
      <c r="I1813" s="22">
        <f t="shared" si="139"/>
        <v>2.5242718446601944</v>
      </c>
      <c r="K1813" t="s">
        <v>581</v>
      </c>
      <c r="M1813" s="2">
        <v>515</v>
      </c>
    </row>
    <row r="1814" spans="2:13" ht="12.75">
      <c r="B1814" s="196">
        <v>1200</v>
      </c>
      <c r="C1814" s="1" t="s">
        <v>427</v>
      </c>
      <c r="D1814" s="1" t="s">
        <v>447</v>
      </c>
      <c r="E1814" s="1" t="s">
        <v>428</v>
      </c>
      <c r="F1814" s="78" t="s">
        <v>584</v>
      </c>
      <c r="G1814" s="27" t="s">
        <v>185</v>
      </c>
      <c r="H1814" s="6">
        <f t="shared" si="138"/>
        <v>-14650</v>
      </c>
      <c r="I1814" s="22">
        <f t="shared" si="139"/>
        <v>2.3300970873786406</v>
      </c>
      <c r="K1814" t="s">
        <v>581</v>
      </c>
      <c r="M1814" s="2">
        <v>515</v>
      </c>
    </row>
    <row r="1815" spans="2:13" ht="12.75">
      <c r="B1815" s="196">
        <v>800</v>
      </c>
      <c r="C1815" s="1" t="s">
        <v>427</v>
      </c>
      <c r="D1815" s="1" t="s">
        <v>447</v>
      </c>
      <c r="E1815" s="1" t="s">
        <v>428</v>
      </c>
      <c r="F1815" s="78" t="s">
        <v>584</v>
      </c>
      <c r="G1815" s="27" t="s">
        <v>188</v>
      </c>
      <c r="H1815" s="6">
        <f t="shared" si="138"/>
        <v>-15450</v>
      </c>
      <c r="I1815" s="22">
        <f t="shared" si="139"/>
        <v>1.5533980582524272</v>
      </c>
      <c r="K1815" t="s">
        <v>581</v>
      </c>
      <c r="M1815" s="2">
        <v>515</v>
      </c>
    </row>
    <row r="1816" spans="2:13" ht="12.75">
      <c r="B1816" s="196">
        <v>1700</v>
      </c>
      <c r="C1816" s="1" t="s">
        <v>427</v>
      </c>
      <c r="D1816" s="1" t="s">
        <v>447</v>
      </c>
      <c r="E1816" s="1" t="s">
        <v>428</v>
      </c>
      <c r="F1816" s="78" t="s">
        <v>584</v>
      </c>
      <c r="G1816" s="27" t="s">
        <v>211</v>
      </c>
      <c r="H1816" s="6">
        <f t="shared" si="138"/>
        <v>-17150</v>
      </c>
      <c r="I1816" s="22">
        <f t="shared" si="139"/>
        <v>3.3009708737864076</v>
      </c>
      <c r="K1816" t="s">
        <v>581</v>
      </c>
      <c r="M1816" s="2">
        <v>515</v>
      </c>
    </row>
    <row r="1817" spans="2:13" ht="12.75">
      <c r="B1817" s="196">
        <v>800</v>
      </c>
      <c r="C1817" s="1" t="s">
        <v>427</v>
      </c>
      <c r="D1817" s="1" t="s">
        <v>447</v>
      </c>
      <c r="E1817" s="1" t="s">
        <v>428</v>
      </c>
      <c r="F1817" s="78" t="s">
        <v>584</v>
      </c>
      <c r="G1817" s="27" t="s">
        <v>191</v>
      </c>
      <c r="H1817" s="6">
        <f t="shared" si="138"/>
        <v>-17950</v>
      </c>
      <c r="I1817" s="22">
        <f t="shared" si="139"/>
        <v>1.5533980582524272</v>
      </c>
      <c r="K1817" t="s">
        <v>581</v>
      </c>
      <c r="M1817" s="2">
        <v>515</v>
      </c>
    </row>
    <row r="1818" spans="2:13" ht="12.75">
      <c r="B1818" s="196">
        <v>2500</v>
      </c>
      <c r="C1818" s="12" t="s">
        <v>585</v>
      </c>
      <c r="D1818" s="1" t="s">
        <v>447</v>
      </c>
      <c r="E1818" s="1" t="s">
        <v>428</v>
      </c>
      <c r="F1818" s="78" t="s">
        <v>584</v>
      </c>
      <c r="G1818" s="27" t="s">
        <v>191</v>
      </c>
      <c r="H1818" s="6">
        <f t="shared" si="138"/>
        <v>-20450</v>
      </c>
      <c r="I1818" s="22">
        <f t="shared" si="139"/>
        <v>4.854368932038835</v>
      </c>
      <c r="K1818" t="s">
        <v>581</v>
      </c>
      <c r="M1818" s="2">
        <v>515</v>
      </c>
    </row>
    <row r="1819" spans="2:13" ht="12.75">
      <c r="B1819" s="196">
        <v>800</v>
      </c>
      <c r="C1819" s="1" t="s">
        <v>427</v>
      </c>
      <c r="D1819" s="1" t="s">
        <v>447</v>
      </c>
      <c r="E1819" s="1" t="s">
        <v>428</v>
      </c>
      <c r="F1819" s="78" t="s">
        <v>584</v>
      </c>
      <c r="G1819" s="27" t="s">
        <v>189</v>
      </c>
      <c r="H1819" s="6">
        <f t="shared" si="138"/>
        <v>-21250</v>
      </c>
      <c r="I1819" s="22">
        <f t="shared" si="139"/>
        <v>1.5533980582524272</v>
      </c>
      <c r="K1819" t="s">
        <v>581</v>
      </c>
      <c r="M1819" s="2">
        <v>515</v>
      </c>
    </row>
    <row r="1820" spans="2:13" ht="12.75">
      <c r="B1820" s="196">
        <v>2500</v>
      </c>
      <c r="C1820" s="1" t="s">
        <v>585</v>
      </c>
      <c r="D1820" s="1" t="s">
        <v>447</v>
      </c>
      <c r="E1820" s="1" t="s">
        <v>428</v>
      </c>
      <c r="F1820" s="78" t="s">
        <v>584</v>
      </c>
      <c r="G1820" s="27" t="s">
        <v>233</v>
      </c>
      <c r="H1820" s="6">
        <f t="shared" si="138"/>
        <v>-23750</v>
      </c>
      <c r="I1820" s="22">
        <f t="shared" si="139"/>
        <v>4.854368932038835</v>
      </c>
      <c r="K1820" t="s">
        <v>581</v>
      </c>
      <c r="M1820" s="2">
        <v>515</v>
      </c>
    </row>
    <row r="1821" spans="2:13" ht="12.75">
      <c r="B1821" s="196">
        <v>1000</v>
      </c>
      <c r="C1821" s="1" t="s">
        <v>427</v>
      </c>
      <c r="D1821" s="1" t="s">
        <v>447</v>
      </c>
      <c r="E1821" s="1" t="s">
        <v>428</v>
      </c>
      <c r="F1821" s="78" t="s">
        <v>584</v>
      </c>
      <c r="G1821" s="27" t="s">
        <v>233</v>
      </c>
      <c r="H1821" s="6">
        <f t="shared" si="138"/>
        <v>-24750</v>
      </c>
      <c r="I1821" s="22">
        <f t="shared" si="139"/>
        <v>1.941747572815534</v>
      </c>
      <c r="K1821" t="s">
        <v>581</v>
      </c>
      <c r="M1821" s="2">
        <v>515</v>
      </c>
    </row>
    <row r="1822" spans="2:13" ht="12.75">
      <c r="B1822" s="196">
        <v>1000</v>
      </c>
      <c r="C1822" s="1" t="s">
        <v>427</v>
      </c>
      <c r="D1822" s="1" t="s">
        <v>447</v>
      </c>
      <c r="E1822" s="1" t="s">
        <v>428</v>
      </c>
      <c r="F1822" s="78" t="s">
        <v>584</v>
      </c>
      <c r="G1822" s="27" t="s">
        <v>267</v>
      </c>
      <c r="H1822" s="6">
        <f t="shared" si="138"/>
        <v>-25750</v>
      </c>
      <c r="I1822" s="22">
        <f t="shared" si="139"/>
        <v>1.941747572815534</v>
      </c>
      <c r="K1822" t="s">
        <v>581</v>
      </c>
      <c r="M1822" s="2">
        <v>515</v>
      </c>
    </row>
    <row r="1823" spans="2:13" ht="12.75">
      <c r="B1823" s="196">
        <v>3000</v>
      </c>
      <c r="C1823" s="1" t="s">
        <v>586</v>
      </c>
      <c r="D1823" s="1" t="s">
        <v>447</v>
      </c>
      <c r="E1823" s="1" t="s">
        <v>428</v>
      </c>
      <c r="F1823" s="78" t="s">
        <v>584</v>
      </c>
      <c r="G1823" s="27" t="s">
        <v>282</v>
      </c>
      <c r="H1823" s="6">
        <f t="shared" si="138"/>
        <v>-28750</v>
      </c>
      <c r="I1823" s="22">
        <f t="shared" si="139"/>
        <v>5.825242718446602</v>
      </c>
      <c r="K1823" t="s">
        <v>581</v>
      </c>
      <c r="M1823" s="2">
        <v>515</v>
      </c>
    </row>
    <row r="1824" spans="2:13" ht="12.75">
      <c r="B1824" s="196">
        <v>5000</v>
      </c>
      <c r="C1824" s="1" t="s">
        <v>587</v>
      </c>
      <c r="D1824" s="1" t="s">
        <v>447</v>
      </c>
      <c r="E1824" s="1" t="s">
        <v>428</v>
      </c>
      <c r="F1824" s="78" t="s">
        <v>584</v>
      </c>
      <c r="G1824" s="27" t="s">
        <v>283</v>
      </c>
      <c r="H1824" s="6">
        <f t="shared" si="138"/>
        <v>-33750</v>
      </c>
      <c r="I1824" s="22">
        <f t="shared" si="139"/>
        <v>9.70873786407767</v>
      </c>
      <c r="K1824" t="s">
        <v>581</v>
      </c>
      <c r="M1824" s="2">
        <v>515</v>
      </c>
    </row>
    <row r="1825" spans="2:13" ht="12.75">
      <c r="B1825" s="196">
        <v>1500</v>
      </c>
      <c r="C1825" s="1" t="s">
        <v>588</v>
      </c>
      <c r="D1825" s="1" t="s">
        <v>447</v>
      </c>
      <c r="E1825" s="1" t="s">
        <v>428</v>
      </c>
      <c r="F1825" s="78" t="s">
        <v>584</v>
      </c>
      <c r="G1825" s="27" t="s">
        <v>284</v>
      </c>
      <c r="H1825" s="6">
        <f t="shared" si="138"/>
        <v>-35250</v>
      </c>
      <c r="I1825" s="22">
        <f t="shared" si="139"/>
        <v>2.912621359223301</v>
      </c>
      <c r="K1825" t="s">
        <v>581</v>
      </c>
      <c r="M1825" s="2">
        <v>515</v>
      </c>
    </row>
    <row r="1826" spans="2:13" ht="12.75">
      <c r="B1826" s="196">
        <v>1400</v>
      </c>
      <c r="C1826" s="1" t="s">
        <v>427</v>
      </c>
      <c r="D1826" s="1" t="s">
        <v>447</v>
      </c>
      <c r="E1826" s="1" t="s">
        <v>428</v>
      </c>
      <c r="F1826" s="78" t="s">
        <v>584</v>
      </c>
      <c r="G1826" s="27" t="s">
        <v>284</v>
      </c>
      <c r="H1826" s="6">
        <f t="shared" si="138"/>
        <v>-36650</v>
      </c>
      <c r="I1826" s="22">
        <f t="shared" si="139"/>
        <v>2.7184466019417477</v>
      </c>
      <c r="K1826" t="s">
        <v>581</v>
      </c>
      <c r="M1826" s="2">
        <v>515</v>
      </c>
    </row>
    <row r="1827" spans="2:13" ht="12.75">
      <c r="B1827" s="196">
        <v>1600</v>
      </c>
      <c r="C1827" s="1" t="s">
        <v>427</v>
      </c>
      <c r="D1827" s="1" t="s">
        <v>447</v>
      </c>
      <c r="E1827" s="1" t="s">
        <v>428</v>
      </c>
      <c r="F1827" s="78" t="s">
        <v>584</v>
      </c>
      <c r="G1827" s="27" t="s">
        <v>285</v>
      </c>
      <c r="H1827" s="6">
        <f t="shared" si="138"/>
        <v>-38250</v>
      </c>
      <c r="I1827" s="22">
        <f t="shared" si="139"/>
        <v>3.1067961165048543</v>
      </c>
      <c r="K1827" t="s">
        <v>581</v>
      </c>
      <c r="M1827" s="2">
        <v>515</v>
      </c>
    </row>
    <row r="1828" spans="2:13" ht="12.75">
      <c r="B1828" s="196">
        <v>1200</v>
      </c>
      <c r="C1828" s="1" t="s">
        <v>427</v>
      </c>
      <c r="D1828" s="1" t="s">
        <v>447</v>
      </c>
      <c r="E1828" s="1" t="s">
        <v>428</v>
      </c>
      <c r="F1828" s="78" t="s">
        <v>584</v>
      </c>
      <c r="G1828" s="27" t="s">
        <v>310</v>
      </c>
      <c r="H1828" s="6">
        <f t="shared" si="138"/>
        <v>-39450</v>
      </c>
      <c r="I1828" s="22">
        <f t="shared" si="139"/>
        <v>2.3300970873786406</v>
      </c>
      <c r="K1828" t="s">
        <v>581</v>
      </c>
      <c r="M1828" s="2">
        <v>515</v>
      </c>
    </row>
    <row r="1829" spans="2:13" ht="12.75">
      <c r="B1829" s="196">
        <v>1800</v>
      </c>
      <c r="C1829" s="12" t="s">
        <v>427</v>
      </c>
      <c r="D1829" s="12" t="s">
        <v>25</v>
      </c>
      <c r="E1829" s="1" t="s">
        <v>86</v>
      </c>
      <c r="F1829" s="78" t="s">
        <v>736</v>
      </c>
      <c r="G1829" s="27" t="s">
        <v>34</v>
      </c>
      <c r="H1829" s="6">
        <f t="shared" si="138"/>
        <v>-41250</v>
      </c>
      <c r="I1829" s="22">
        <f t="shared" si="139"/>
        <v>3.495145631067961</v>
      </c>
      <c r="K1829" t="s">
        <v>583</v>
      </c>
      <c r="M1829" s="2">
        <v>515</v>
      </c>
    </row>
    <row r="1830" spans="2:13" ht="12.75">
      <c r="B1830" s="196">
        <v>1750</v>
      </c>
      <c r="C1830" s="1" t="s">
        <v>427</v>
      </c>
      <c r="D1830" s="12" t="s">
        <v>25</v>
      </c>
      <c r="E1830" s="1" t="s">
        <v>86</v>
      </c>
      <c r="F1830" s="78" t="s">
        <v>736</v>
      </c>
      <c r="G1830" s="27" t="s">
        <v>48</v>
      </c>
      <c r="H1830" s="6">
        <f t="shared" si="138"/>
        <v>-43000</v>
      </c>
      <c r="I1830" s="22">
        <f t="shared" si="139"/>
        <v>3.3980582524271843</v>
      </c>
      <c r="K1830" t="s">
        <v>583</v>
      </c>
      <c r="M1830" s="2">
        <v>515</v>
      </c>
    </row>
    <row r="1831" spans="2:13" ht="12.75">
      <c r="B1831" s="196">
        <v>1550</v>
      </c>
      <c r="C1831" s="1" t="s">
        <v>427</v>
      </c>
      <c r="D1831" s="12" t="s">
        <v>25</v>
      </c>
      <c r="E1831" s="1" t="s">
        <v>86</v>
      </c>
      <c r="F1831" s="78" t="s">
        <v>736</v>
      </c>
      <c r="G1831" s="27" t="s">
        <v>43</v>
      </c>
      <c r="H1831" s="6">
        <f t="shared" si="138"/>
        <v>-44550</v>
      </c>
      <c r="I1831" s="22">
        <f t="shared" si="139"/>
        <v>3.0097087378640777</v>
      </c>
      <c r="K1831" t="s">
        <v>583</v>
      </c>
      <c r="M1831" s="2">
        <v>515</v>
      </c>
    </row>
    <row r="1832" spans="2:13" ht="12.75">
      <c r="B1832" s="196">
        <v>1900</v>
      </c>
      <c r="C1832" s="1" t="s">
        <v>427</v>
      </c>
      <c r="D1832" s="12" t="s">
        <v>25</v>
      </c>
      <c r="E1832" s="1" t="s">
        <v>86</v>
      </c>
      <c r="F1832" s="78" t="s">
        <v>736</v>
      </c>
      <c r="G1832" s="27" t="s">
        <v>44</v>
      </c>
      <c r="H1832" s="6">
        <f t="shared" si="138"/>
        <v>-46450</v>
      </c>
      <c r="I1832" s="22">
        <f t="shared" si="139"/>
        <v>3.6893203883495147</v>
      </c>
      <c r="K1832" t="s">
        <v>583</v>
      </c>
      <c r="M1832" s="2">
        <v>515</v>
      </c>
    </row>
    <row r="1833" spans="2:13" ht="12.75">
      <c r="B1833" s="196">
        <v>1600</v>
      </c>
      <c r="C1833" s="1" t="s">
        <v>427</v>
      </c>
      <c r="D1833" s="12" t="s">
        <v>25</v>
      </c>
      <c r="E1833" s="1" t="s">
        <v>86</v>
      </c>
      <c r="F1833" s="78" t="s">
        <v>736</v>
      </c>
      <c r="G1833" s="27" t="s">
        <v>54</v>
      </c>
      <c r="H1833" s="6">
        <f t="shared" si="138"/>
        <v>-48050</v>
      </c>
      <c r="I1833" s="22">
        <f t="shared" si="139"/>
        <v>3.1067961165048543</v>
      </c>
      <c r="K1833" t="s">
        <v>583</v>
      </c>
      <c r="M1833" s="2">
        <v>515</v>
      </c>
    </row>
    <row r="1834" spans="2:13" ht="12.75">
      <c r="B1834" s="196">
        <v>1750</v>
      </c>
      <c r="C1834" s="1" t="s">
        <v>427</v>
      </c>
      <c r="D1834" s="12" t="s">
        <v>25</v>
      </c>
      <c r="E1834" s="1" t="s">
        <v>86</v>
      </c>
      <c r="F1834" s="78" t="s">
        <v>736</v>
      </c>
      <c r="G1834" s="27" t="s">
        <v>93</v>
      </c>
      <c r="H1834" s="6">
        <f t="shared" si="138"/>
        <v>-49800</v>
      </c>
      <c r="I1834" s="22">
        <f t="shared" si="139"/>
        <v>3.3980582524271843</v>
      </c>
      <c r="K1834" t="s">
        <v>583</v>
      </c>
      <c r="M1834" s="2">
        <v>515</v>
      </c>
    </row>
    <row r="1835" spans="2:13" ht="12.75">
      <c r="B1835" s="196">
        <v>1550</v>
      </c>
      <c r="C1835" s="1" t="s">
        <v>427</v>
      </c>
      <c r="D1835" s="12" t="s">
        <v>25</v>
      </c>
      <c r="E1835" s="1" t="s">
        <v>86</v>
      </c>
      <c r="F1835" s="78" t="s">
        <v>736</v>
      </c>
      <c r="G1835" s="27" t="s">
        <v>95</v>
      </c>
      <c r="H1835" s="6">
        <f t="shared" si="138"/>
        <v>-51350</v>
      </c>
      <c r="I1835" s="22">
        <f t="shared" si="139"/>
        <v>3.0097087378640777</v>
      </c>
      <c r="K1835" t="s">
        <v>583</v>
      </c>
      <c r="M1835" s="2">
        <v>515</v>
      </c>
    </row>
    <row r="1836" spans="2:13" ht="12.75">
      <c r="B1836" s="196">
        <v>1500</v>
      </c>
      <c r="C1836" s="1" t="s">
        <v>590</v>
      </c>
      <c r="D1836" s="12" t="s">
        <v>25</v>
      </c>
      <c r="E1836" s="1" t="s">
        <v>86</v>
      </c>
      <c r="F1836" s="78" t="s">
        <v>736</v>
      </c>
      <c r="G1836" s="27" t="s">
        <v>95</v>
      </c>
      <c r="H1836" s="6">
        <f t="shared" si="138"/>
        <v>-52850</v>
      </c>
      <c r="I1836" s="22">
        <f t="shared" si="139"/>
        <v>2.912621359223301</v>
      </c>
      <c r="K1836" t="s">
        <v>583</v>
      </c>
      <c r="M1836" s="2">
        <v>515</v>
      </c>
    </row>
    <row r="1837" spans="2:13" ht="12.75">
      <c r="B1837" s="196">
        <v>1900</v>
      </c>
      <c r="C1837" s="1" t="s">
        <v>427</v>
      </c>
      <c r="D1837" s="12" t="s">
        <v>25</v>
      </c>
      <c r="E1837" s="1" t="s">
        <v>86</v>
      </c>
      <c r="F1837" s="78" t="s">
        <v>736</v>
      </c>
      <c r="G1837" s="27" t="s">
        <v>96</v>
      </c>
      <c r="H1837" s="6">
        <f t="shared" si="138"/>
        <v>-54750</v>
      </c>
      <c r="I1837" s="22">
        <f t="shared" si="139"/>
        <v>3.6893203883495147</v>
      </c>
      <c r="K1837" t="s">
        <v>583</v>
      </c>
      <c r="M1837" s="2">
        <v>515</v>
      </c>
    </row>
    <row r="1838" spans="2:13" ht="12.75">
      <c r="B1838" s="196">
        <v>1400</v>
      </c>
      <c r="C1838" s="1" t="s">
        <v>427</v>
      </c>
      <c r="D1838" s="12" t="s">
        <v>25</v>
      </c>
      <c r="E1838" s="1" t="s">
        <v>86</v>
      </c>
      <c r="F1838" s="78" t="s">
        <v>736</v>
      </c>
      <c r="G1838" s="27" t="s">
        <v>170</v>
      </c>
      <c r="H1838" s="6">
        <f t="shared" si="138"/>
        <v>-56150</v>
      </c>
      <c r="I1838" s="22">
        <f t="shared" si="139"/>
        <v>2.7184466019417477</v>
      </c>
      <c r="K1838" t="s">
        <v>583</v>
      </c>
      <c r="M1838" s="2">
        <v>515</v>
      </c>
    </row>
    <row r="1839" spans="2:13" ht="12.75">
      <c r="B1839" s="196">
        <v>1600</v>
      </c>
      <c r="C1839" s="1" t="s">
        <v>427</v>
      </c>
      <c r="D1839" s="12" t="s">
        <v>25</v>
      </c>
      <c r="E1839" s="1" t="s">
        <v>86</v>
      </c>
      <c r="F1839" s="78" t="s">
        <v>736</v>
      </c>
      <c r="G1839" s="27" t="s">
        <v>172</v>
      </c>
      <c r="H1839" s="6">
        <f t="shared" si="138"/>
        <v>-57750</v>
      </c>
      <c r="I1839" s="22">
        <f t="shared" si="139"/>
        <v>3.1067961165048543</v>
      </c>
      <c r="K1839" t="s">
        <v>583</v>
      </c>
      <c r="M1839" s="2">
        <v>515</v>
      </c>
    </row>
    <row r="1840" spans="2:13" ht="12.75">
      <c r="B1840" s="196">
        <v>1750</v>
      </c>
      <c r="C1840" s="1" t="s">
        <v>427</v>
      </c>
      <c r="D1840" s="12" t="s">
        <v>25</v>
      </c>
      <c r="E1840" s="1" t="s">
        <v>86</v>
      </c>
      <c r="F1840" s="78" t="s">
        <v>736</v>
      </c>
      <c r="G1840" s="27" t="s">
        <v>185</v>
      </c>
      <c r="H1840" s="6">
        <f t="shared" si="138"/>
        <v>-59500</v>
      </c>
      <c r="I1840" s="22">
        <f t="shared" si="139"/>
        <v>3.3980582524271843</v>
      </c>
      <c r="K1840" t="s">
        <v>583</v>
      </c>
      <c r="M1840" s="2">
        <v>515</v>
      </c>
    </row>
    <row r="1841" spans="2:13" ht="12.75">
      <c r="B1841" s="196">
        <v>1800</v>
      </c>
      <c r="C1841" s="1" t="s">
        <v>427</v>
      </c>
      <c r="D1841" s="12" t="s">
        <v>25</v>
      </c>
      <c r="E1841" s="1" t="s">
        <v>86</v>
      </c>
      <c r="F1841" s="78" t="s">
        <v>736</v>
      </c>
      <c r="G1841" s="27" t="s">
        <v>193</v>
      </c>
      <c r="H1841" s="6">
        <f t="shared" si="138"/>
        <v>-61300</v>
      </c>
      <c r="I1841" s="22">
        <f t="shared" si="139"/>
        <v>3.495145631067961</v>
      </c>
      <c r="K1841" t="s">
        <v>583</v>
      </c>
      <c r="M1841" s="2">
        <v>515</v>
      </c>
    </row>
    <row r="1842" spans="2:13" ht="12.75">
      <c r="B1842" s="196">
        <v>1650</v>
      </c>
      <c r="C1842" s="1" t="s">
        <v>427</v>
      </c>
      <c r="D1842" s="12" t="s">
        <v>25</v>
      </c>
      <c r="E1842" s="1" t="s">
        <v>86</v>
      </c>
      <c r="F1842" s="78" t="s">
        <v>736</v>
      </c>
      <c r="G1842" s="27" t="s">
        <v>188</v>
      </c>
      <c r="H1842" s="6">
        <f t="shared" si="138"/>
        <v>-62950</v>
      </c>
      <c r="I1842" s="22">
        <f t="shared" si="139"/>
        <v>3.203883495145631</v>
      </c>
      <c r="K1842" t="s">
        <v>583</v>
      </c>
      <c r="M1842" s="2">
        <v>515</v>
      </c>
    </row>
    <row r="1843" spans="2:13" ht="12.75">
      <c r="B1843" s="196">
        <v>1800</v>
      </c>
      <c r="C1843" s="1" t="s">
        <v>427</v>
      </c>
      <c r="D1843" s="12" t="s">
        <v>25</v>
      </c>
      <c r="E1843" s="1" t="s">
        <v>86</v>
      </c>
      <c r="F1843" s="78" t="s">
        <v>736</v>
      </c>
      <c r="G1843" s="27" t="s">
        <v>211</v>
      </c>
      <c r="H1843" s="6">
        <f t="shared" si="138"/>
        <v>-64750</v>
      </c>
      <c r="I1843" s="22">
        <f t="shared" si="139"/>
        <v>3.495145631067961</v>
      </c>
      <c r="K1843" t="s">
        <v>583</v>
      </c>
      <c r="M1843" s="2">
        <v>515</v>
      </c>
    </row>
    <row r="1844" spans="2:13" ht="12.75">
      <c r="B1844" s="196">
        <v>1700</v>
      </c>
      <c r="C1844" s="1" t="s">
        <v>427</v>
      </c>
      <c r="D1844" s="12" t="s">
        <v>25</v>
      </c>
      <c r="E1844" s="1" t="s">
        <v>86</v>
      </c>
      <c r="F1844" s="78" t="s">
        <v>736</v>
      </c>
      <c r="G1844" s="27" t="s">
        <v>191</v>
      </c>
      <c r="H1844" s="6">
        <f t="shared" si="138"/>
        <v>-66450</v>
      </c>
      <c r="I1844" s="22">
        <f t="shared" si="139"/>
        <v>3.3009708737864076</v>
      </c>
      <c r="K1844" t="s">
        <v>583</v>
      </c>
      <c r="M1844" s="2">
        <v>515</v>
      </c>
    </row>
    <row r="1845" spans="2:13" ht="12.75">
      <c r="B1845" s="196">
        <v>1900</v>
      </c>
      <c r="C1845" s="1" t="s">
        <v>427</v>
      </c>
      <c r="D1845" s="12" t="s">
        <v>25</v>
      </c>
      <c r="E1845" s="1" t="s">
        <v>86</v>
      </c>
      <c r="F1845" s="78" t="s">
        <v>736</v>
      </c>
      <c r="G1845" s="27" t="s">
        <v>189</v>
      </c>
      <c r="H1845" s="6">
        <f t="shared" si="138"/>
        <v>-68350</v>
      </c>
      <c r="I1845" s="22">
        <f t="shared" si="139"/>
        <v>3.6893203883495147</v>
      </c>
      <c r="K1845" t="s">
        <v>583</v>
      </c>
      <c r="M1845" s="2">
        <v>515</v>
      </c>
    </row>
    <row r="1846" spans="2:13" ht="12.75">
      <c r="B1846" s="196">
        <v>1600</v>
      </c>
      <c r="C1846" s="1" t="s">
        <v>427</v>
      </c>
      <c r="D1846" s="12" t="s">
        <v>25</v>
      </c>
      <c r="E1846" s="1" t="s">
        <v>86</v>
      </c>
      <c r="F1846" s="78" t="s">
        <v>736</v>
      </c>
      <c r="G1846" s="27" t="s">
        <v>234</v>
      </c>
      <c r="H1846" s="6">
        <f t="shared" si="138"/>
        <v>-69950</v>
      </c>
      <c r="I1846" s="22">
        <f t="shared" si="139"/>
        <v>3.1067961165048543</v>
      </c>
      <c r="K1846" t="s">
        <v>583</v>
      </c>
      <c r="M1846" s="2">
        <v>515</v>
      </c>
    </row>
    <row r="1847" spans="2:13" ht="12.75">
      <c r="B1847" s="196">
        <v>1300</v>
      </c>
      <c r="C1847" s="1" t="s">
        <v>427</v>
      </c>
      <c r="D1847" s="12" t="s">
        <v>25</v>
      </c>
      <c r="E1847" s="1" t="s">
        <v>86</v>
      </c>
      <c r="F1847" s="78" t="s">
        <v>736</v>
      </c>
      <c r="G1847" s="27" t="s">
        <v>267</v>
      </c>
      <c r="H1847" s="6">
        <f t="shared" si="138"/>
        <v>-71250</v>
      </c>
      <c r="I1847" s="22">
        <f t="shared" si="139"/>
        <v>2.5242718446601944</v>
      </c>
      <c r="K1847" t="s">
        <v>583</v>
      </c>
      <c r="M1847" s="2">
        <v>515</v>
      </c>
    </row>
    <row r="1848" spans="2:13" ht="12.75">
      <c r="B1848" s="196">
        <v>1700</v>
      </c>
      <c r="C1848" s="1" t="s">
        <v>427</v>
      </c>
      <c r="D1848" s="12" t="s">
        <v>25</v>
      </c>
      <c r="E1848" s="1" t="s">
        <v>86</v>
      </c>
      <c r="F1848" s="78" t="s">
        <v>736</v>
      </c>
      <c r="G1848" s="27" t="s">
        <v>282</v>
      </c>
      <c r="H1848" s="6">
        <f t="shared" si="138"/>
        <v>-72950</v>
      </c>
      <c r="I1848" s="22">
        <f t="shared" si="139"/>
        <v>3.3009708737864076</v>
      </c>
      <c r="K1848" t="s">
        <v>583</v>
      </c>
      <c r="M1848" s="2">
        <v>515</v>
      </c>
    </row>
    <row r="1849" spans="2:13" ht="12.75">
      <c r="B1849" s="196">
        <v>1600</v>
      </c>
      <c r="C1849" s="1" t="s">
        <v>427</v>
      </c>
      <c r="D1849" s="12" t="s">
        <v>25</v>
      </c>
      <c r="E1849" s="1" t="s">
        <v>86</v>
      </c>
      <c r="F1849" s="78" t="s">
        <v>736</v>
      </c>
      <c r="G1849" s="27" t="s">
        <v>283</v>
      </c>
      <c r="H1849" s="6">
        <f t="shared" si="138"/>
        <v>-74550</v>
      </c>
      <c r="I1849" s="22">
        <f t="shared" si="139"/>
        <v>3.1067961165048543</v>
      </c>
      <c r="K1849" t="s">
        <v>583</v>
      </c>
      <c r="M1849" s="2">
        <v>515</v>
      </c>
    </row>
    <row r="1850" spans="2:13" ht="12.75">
      <c r="B1850" s="196">
        <v>2000</v>
      </c>
      <c r="C1850" s="1" t="s">
        <v>427</v>
      </c>
      <c r="D1850" s="12" t="s">
        <v>25</v>
      </c>
      <c r="E1850" s="1" t="s">
        <v>86</v>
      </c>
      <c r="F1850" s="78" t="s">
        <v>736</v>
      </c>
      <c r="G1850" s="27" t="s">
        <v>284</v>
      </c>
      <c r="H1850" s="6">
        <f t="shared" si="138"/>
        <v>-76550</v>
      </c>
      <c r="I1850" s="22">
        <f t="shared" si="139"/>
        <v>3.883495145631068</v>
      </c>
      <c r="K1850" t="s">
        <v>583</v>
      </c>
      <c r="M1850" s="2">
        <v>515</v>
      </c>
    </row>
    <row r="1851" spans="2:13" ht="12.75">
      <c r="B1851" s="196">
        <v>2000</v>
      </c>
      <c r="C1851" s="1" t="s">
        <v>427</v>
      </c>
      <c r="D1851" s="12" t="s">
        <v>25</v>
      </c>
      <c r="E1851" s="1" t="s">
        <v>86</v>
      </c>
      <c r="F1851" s="78" t="s">
        <v>736</v>
      </c>
      <c r="G1851" s="27" t="s">
        <v>285</v>
      </c>
      <c r="H1851" s="6">
        <f t="shared" si="138"/>
        <v>-78550</v>
      </c>
      <c r="I1851" s="22">
        <f t="shared" si="139"/>
        <v>3.883495145631068</v>
      </c>
      <c r="K1851" t="s">
        <v>583</v>
      </c>
      <c r="M1851" s="2">
        <v>515</v>
      </c>
    </row>
    <row r="1852" spans="1:13" s="73" customFormat="1" ht="12.75">
      <c r="A1852" s="11"/>
      <c r="B1852" s="249">
        <f>SUM(B1804:B1851)</f>
        <v>78550</v>
      </c>
      <c r="C1852" s="11"/>
      <c r="D1852" s="11"/>
      <c r="E1852" s="11" t="s">
        <v>428</v>
      </c>
      <c r="F1852" s="79"/>
      <c r="G1852" s="18"/>
      <c r="H1852" s="71">
        <v>0</v>
      </c>
      <c r="I1852" s="72">
        <f>+B1852/M1852</f>
        <v>152.5242718446602</v>
      </c>
      <c r="M1852" s="2">
        <v>515</v>
      </c>
    </row>
    <row r="1853" spans="8:13" ht="12.75">
      <c r="H1853" s="6">
        <f aca="true" t="shared" si="140" ref="H1853:H1922">H1852-B1853</f>
        <v>0</v>
      </c>
      <c r="I1853" s="22">
        <f>+B1853/M1853</f>
        <v>0</v>
      </c>
      <c r="M1853" s="2">
        <v>515</v>
      </c>
    </row>
    <row r="1854" spans="8:13" ht="12.75">
      <c r="H1854" s="6">
        <f t="shared" si="140"/>
        <v>0</v>
      </c>
      <c r="I1854" s="22">
        <f>+B1854/M1854</f>
        <v>0</v>
      </c>
      <c r="M1854" s="2">
        <v>515</v>
      </c>
    </row>
    <row r="1855" spans="2:13" ht="12.75">
      <c r="B1855" s="196">
        <v>5000</v>
      </c>
      <c r="C1855" s="1" t="s">
        <v>591</v>
      </c>
      <c r="D1855" s="1" t="s">
        <v>447</v>
      </c>
      <c r="E1855" s="1" t="s">
        <v>447</v>
      </c>
      <c r="F1855" s="78" t="s">
        <v>592</v>
      </c>
      <c r="G1855" s="27" t="s">
        <v>93</v>
      </c>
      <c r="H1855" s="6">
        <f t="shared" si="140"/>
        <v>-5000</v>
      </c>
      <c r="I1855" s="22">
        <f aca="true" t="shared" si="141" ref="I1855:I1902">+B1855/M1855</f>
        <v>9.70873786407767</v>
      </c>
      <c r="K1855" t="s">
        <v>581</v>
      </c>
      <c r="M1855" s="2">
        <v>515</v>
      </c>
    </row>
    <row r="1856" spans="2:13" ht="12.75">
      <c r="B1856" s="196">
        <v>5000</v>
      </c>
      <c r="C1856" s="1" t="s">
        <v>591</v>
      </c>
      <c r="D1856" s="1" t="s">
        <v>447</v>
      </c>
      <c r="E1856" s="1" t="s">
        <v>447</v>
      </c>
      <c r="F1856" s="78" t="s">
        <v>592</v>
      </c>
      <c r="G1856" s="27" t="s">
        <v>193</v>
      </c>
      <c r="H1856" s="6">
        <f t="shared" si="140"/>
        <v>-10000</v>
      </c>
      <c r="I1856" s="22">
        <f t="shared" si="141"/>
        <v>9.70873786407767</v>
      </c>
      <c r="K1856" t="s">
        <v>581</v>
      </c>
      <c r="M1856" s="2">
        <v>515</v>
      </c>
    </row>
    <row r="1857" spans="2:13" ht="12.75">
      <c r="B1857" s="196">
        <v>5000</v>
      </c>
      <c r="C1857" s="1" t="s">
        <v>591</v>
      </c>
      <c r="D1857" s="1" t="s">
        <v>447</v>
      </c>
      <c r="E1857" s="1" t="s">
        <v>447</v>
      </c>
      <c r="F1857" s="78" t="s">
        <v>593</v>
      </c>
      <c r="G1857" s="27" t="s">
        <v>234</v>
      </c>
      <c r="H1857" s="6">
        <f t="shared" si="140"/>
        <v>-15000</v>
      </c>
      <c r="I1857" s="22">
        <f t="shared" si="141"/>
        <v>9.70873786407767</v>
      </c>
      <c r="K1857" t="s">
        <v>581</v>
      </c>
      <c r="M1857" s="2">
        <v>515</v>
      </c>
    </row>
    <row r="1858" spans="2:13" ht="12.75">
      <c r="B1858" s="196">
        <v>1000</v>
      </c>
      <c r="C1858" s="1" t="s">
        <v>594</v>
      </c>
      <c r="D1858" s="1" t="s">
        <v>447</v>
      </c>
      <c r="E1858" s="1" t="s">
        <v>447</v>
      </c>
      <c r="F1858" s="78" t="s">
        <v>595</v>
      </c>
      <c r="G1858" s="27" t="s">
        <v>283</v>
      </c>
      <c r="H1858" s="6">
        <f t="shared" si="140"/>
        <v>-16000</v>
      </c>
      <c r="I1858" s="22">
        <f t="shared" si="141"/>
        <v>1.941747572815534</v>
      </c>
      <c r="K1858" t="s">
        <v>581</v>
      </c>
      <c r="M1858" s="2">
        <v>515</v>
      </c>
    </row>
    <row r="1859" spans="2:13" ht="12.75">
      <c r="B1859" s="196">
        <v>800</v>
      </c>
      <c r="C1859" s="1" t="s">
        <v>427</v>
      </c>
      <c r="D1859" s="1" t="s">
        <v>447</v>
      </c>
      <c r="E1859" s="1" t="s">
        <v>447</v>
      </c>
      <c r="F1859" s="78" t="s">
        <v>584</v>
      </c>
      <c r="G1859" s="27" t="s">
        <v>283</v>
      </c>
      <c r="H1859" s="6">
        <f t="shared" si="140"/>
        <v>-16800</v>
      </c>
      <c r="I1859" s="22">
        <f t="shared" si="141"/>
        <v>1.5533980582524272</v>
      </c>
      <c r="K1859" t="s">
        <v>581</v>
      </c>
      <c r="M1859" s="2">
        <v>515</v>
      </c>
    </row>
    <row r="1860" spans="2:13" ht="12.75">
      <c r="B1860" s="196">
        <v>5000</v>
      </c>
      <c r="C1860" s="1" t="s">
        <v>591</v>
      </c>
      <c r="D1860" s="1" t="s">
        <v>447</v>
      </c>
      <c r="E1860" s="1" t="s">
        <v>447</v>
      </c>
      <c r="F1860" s="78" t="s">
        <v>596</v>
      </c>
      <c r="G1860" s="27" t="s">
        <v>310</v>
      </c>
      <c r="H1860" s="6">
        <f t="shared" si="140"/>
        <v>-21800</v>
      </c>
      <c r="I1860" s="22">
        <f t="shared" si="141"/>
        <v>9.70873786407767</v>
      </c>
      <c r="K1860" t="s">
        <v>581</v>
      </c>
      <c r="M1860" s="2">
        <v>515</v>
      </c>
    </row>
    <row r="1861" spans="2:13" ht="12.75">
      <c r="B1861" s="196">
        <v>50000</v>
      </c>
      <c r="C1861" s="1" t="s">
        <v>597</v>
      </c>
      <c r="D1861" s="1" t="s">
        <v>447</v>
      </c>
      <c r="E1861" s="1" t="s">
        <v>447</v>
      </c>
      <c r="F1861" s="78" t="s">
        <v>596</v>
      </c>
      <c r="G1861" s="27" t="s">
        <v>310</v>
      </c>
      <c r="H1861" s="6">
        <f aca="true" t="shared" si="142" ref="H1861:H1867">H1860-B1861</f>
        <v>-71800</v>
      </c>
      <c r="I1861" s="22">
        <f>+B1861/M1861</f>
        <v>97.0873786407767</v>
      </c>
      <c r="K1861" t="s">
        <v>581</v>
      </c>
      <c r="M1861" s="2">
        <v>515</v>
      </c>
    </row>
    <row r="1862" spans="2:13" ht="12.75">
      <c r="B1862" s="196">
        <v>25000</v>
      </c>
      <c r="C1862" s="1" t="s">
        <v>597</v>
      </c>
      <c r="D1862" s="1" t="s">
        <v>447</v>
      </c>
      <c r="E1862" s="1" t="s">
        <v>447</v>
      </c>
      <c r="F1862" s="78" t="s">
        <v>596</v>
      </c>
      <c r="G1862" s="27" t="s">
        <v>310</v>
      </c>
      <c r="H1862" s="6">
        <f t="shared" si="142"/>
        <v>-96800</v>
      </c>
      <c r="I1862" s="22">
        <f>+B1862/M1862</f>
        <v>48.54368932038835</v>
      </c>
      <c r="K1862" t="s">
        <v>581</v>
      </c>
      <c r="M1862" s="2">
        <v>515</v>
      </c>
    </row>
    <row r="1863" spans="2:13" ht="12.75">
      <c r="B1863" s="196">
        <v>25000</v>
      </c>
      <c r="C1863" s="1" t="s">
        <v>597</v>
      </c>
      <c r="D1863" s="1" t="s">
        <v>447</v>
      </c>
      <c r="E1863" s="1" t="s">
        <v>447</v>
      </c>
      <c r="F1863" s="78" t="s">
        <v>596</v>
      </c>
      <c r="G1863" s="27" t="s">
        <v>310</v>
      </c>
      <c r="H1863" s="6">
        <f t="shared" si="142"/>
        <v>-121800</v>
      </c>
      <c r="I1863" s="22">
        <f>+B1863/M1863</f>
        <v>48.54368932038835</v>
      </c>
      <c r="K1863" t="s">
        <v>581</v>
      </c>
      <c r="M1863" s="2">
        <v>515</v>
      </c>
    </row>
    <row r="1864" spans="2:13" ht="12.75">
      <c r="B1864" s="196">
        <v>15000</v>
      </c>
      <c r="C1864" s="1" t="s">
        <v>597</v>
      </c>
      <c r="D1864" s="1" t="s">
        <v>447</v>
      </c>
      <c r="E1864" s="1" t="s">
        <v>447</v>
      </c>
      <c r="F1864" s="78" t="s">
        <v>596</v>
      </c>
      <c r="G1864" s="27" t="s">
        <v>310</v>
      </c>
      <c r="H1864" s="6">
        <f t="shared" si="142"/>
        <v>-136800</v>
      </c>
      <c r="I1864" s="22">
        <f>+B1864/M1864</f>
        <v>29.12621359223301</v>
      </c>
      <c r="K1864" t="s">
        <v>581</v>
      </c>
      <c r="M1864" s="2">
        <v>515</v>
      </c>
    </row>
    <row r="1865" spans="2:13" ht="12.75">
      <c r="B1865" s="196">
        <v>12150</v>
      </c>
      <c r="C1865" s="1" t="s">
        <v>798</v>
      </c>
      <c r="D1865" s="1" t="s">
        <v>447</v>
      </c>
      <c r="E1865" s="1" t="s">
        <v>447</v>
      </c>
      <c r="F1865" s="112" t="s">
        <v>526</v>
      </c>
      <c r="G1865" s="27" t="s">
        <v>96</v>
      </c>
      <c r="H1865" s="6">
        <f t="shared" si="142"/>
        <v>-148950</v>
      </c>
      <c r="I1865" s="22">
        <f>+B1865/M1865</f>
        <v>23.59223300970874</v>
      </c>
      <c r="K1865" t="s">
        <v>581</v>
      </c>
      <c r="M1865" s="2">
        <v>515</v>
      </c>
    </row>
    <row r="1866" spans="2:13" ht="12.75">
      <c r="B1866" s="167">
        <v>5555</v>
      </c>
      <c r="C1866" s="12" t="s">
        <v>597</v>
      </c>
      <c r="D1866" s="1" t="s">
        <v>447</v>
      </c>
      <c r="E1866" s="1" t="s">
        <v>447</v>
      </c>
      <c r="F1866" s="78" t="s">
        <v>598</v>
      </c>
      <c r="G1866" s="27" t="s">
        <v>95</v>
      </c>
      <c r="H1866" s="6">
        <f t="shared" si="142"/>
        <v>-154505</v>
      </c>
      <c r="I1866" s="22">
        <f t="shared" si="141"/>
        <v>10.78640776699029</v>
      </c>
      <c r="K1866" t="s">
        <v>581</v>
      </c>
      <c r="M1866" s="2">
        <v>515</v>
      </c>
    </row>
    <row r="1867" spans="2:13" ht="12.75">
      <c r="B1867" s="196">
        <v>1000</v>
      </c>
      <c r="C1867" s="1" t="s">
        <v>599</v>
      </c>
      <c r="D1867" s="1" t="s">
        <v>447</v>
      </c>
      <c r="E1867" s="1" t="s">
        <v>25</v>
      </c>
      <c r="F1867" s="78" t="s">
        <v>600</v>
      </c>
      <c r="G1867" s="27" t="s">
        <v>34</v>
      </c>
      <c r="H1867" s="6">
        <f t="shared" si="142"/>
        <v>-155505</v>
      </c>
      <c r="I1867" s="22">
        <f t="shared" si="141"/>
        <v>1.941747572815534</v>
      </c>
      <c r="K1867" t="s">
        <v>583</v>
      </c>
      <c r="M1867" s="2">
        <v>515</v>
      </c>
    </row>
    <row r="1868" spans="2:13" ht="12.75">
      <c r="B1868" s="167">
        <v>15000</v>
      </c>
      <c r="C1868" s="12" t="s">
        <v>601</v>
      </c>
      <c r="D1868" s="1" t="s">
        <v>447</v>
      </c>
      <c r="E1868" s="33" t="s">
        <v>25</v>
      </c>
      <c r="F1868" s="111" t="s">
        <v>602</v>
      </c>
      <c r="G1868" s="34" t="s">
        <v>34</v>
      </c>
      <c r="H1868" s="28">
        <f t="shared" si="140"/>
        <v>-170505</v>
      </c>
      <c r="I1868" s="22">
        <f t="shared" si="141"/>
        <v>29.12621359223301</v>
      </c>
      <c r="K1868" t="s">
        <v>583</v>
      </c>
      <c r="M1868" s="2">
        <v>515</v>
      </c>
    </row>
    <row r="1869" spans="2:13" ht="12.75">
      <c r="B1869" s="167">
        <v>1800</v>
      </c>
      <c r="C1869" s="12" t="s">
        <v>603</v>
      </c>
      <c r="D1869" s="1" t="s">
        <v>447</v>
      </c>
      <c r="E1869" s="12" t="s">
        <v>25</v>
      </c>
      <c r="F1869" s="111" t="s">
        <v>602</v>
      </c>
      <c r="G1869" s="29" t="s">
        <v>34</v>
      </c>
      <c r="H1869" s="6">
        <f t="shared" si="140"/>
        <v>-172305</v>
      </c>
      <c r="I1869" s="22">
        <f t="shared" si="141"/>
        <v>3.495145631067961</v>
      </c>
      <c r="K1869" t="s">
        <v>583</v>
      </c>
      <c r="M1869" s="2">
        <v>515</v>
      </c>
    </row>
    <row r="1870" spans="2:13" ht="12.75">
      <c r="B1870" s="196">
        <v>1250</v>
      </c>
      <c r="C1870" s="36" t="s">
        <v>604</v>
      </c>
      <c r="D1870" s="1" t="s">
        <v>447</v>
      </c>
      <c r="E1870" s="36" t="s">
        <v>25</v>
      </c>
      <c r="F1870" s="111" t="s">
        <v>605</v>
      </c>
      <c r="G1870" s="27" t="s">
        <v>34</v>
      </c>
      <c r="H1870" s="6">
        <f t="shared" si="140"/>
        <v>-173555</v>
      </c>
      <c r="I1870" s="22">
        <f t="shared" si="141"/>
        <v>2.4271844660194173</v>
      </c>
      <c r="J1870" s="35"/>
      <c r="K1870" t="s">
        <v>583</v>
      </c>
      <c r="L1870" s="35"/>
      <c r="M1870" s="2">
        <v>515</v>
      </c>
    </row>
    <row r="1871" spans="2:13" ht="12.75">
      <c r="B1871" s="196">
        <v>1250</v>
      </c>
      <c r="C1871" s="36" t="s">
        <v>604</v>
      </c>
      <c r="D1871" s="1" t="s">
        <v>447</v>
      </c>
      <c r="E1871" s="36" t="s">
        <v>25</v>
      </c>
      <c r="F1871" s="111" t="s">
        <v>606</v>
      </c>
      <c r="G1871" s="27" t="s">
        <v>34</v>
      </c>
      <c r="H1871" s="6">
        <f t="shared" si="140"/>
        <v>-174805</v>
      </c>
      <c r="I1871" s="22">
        <f t="shared" si="141"/>
        <v>2.4271844660194173</v>
      </c>
      <c r="J1871" s="35"/>
      <c r="K1871" t="s">
        <v>583</v>
      </c>
      <c r="L1871" s="35"/>
      <c r="M1871" s="2">
        <v>515</v>
      </c>
    </row>
    <row r="1872" spans="1:13" ht="12.75">
      <c r="A1872" s="12"/>
      <c r="B1872" s="167">
        <v>2500</v>
      </c>
      <c r="C1872" s="12" t="s">
        <v>607</v>
      </c>
      <c r="D1872" s="1" t="s">
        <v>447</v>
      </c>
      <c r="E1872" s="12" t="s">
        <v>25</v>
      </c>
      <c r="F1872" s="111" t="s">
        <v>602</v>
      </c>
      <c r="G1872" s="29" t="s">
        <v>34</v>
      </c>
      <c r="H1872" s="6">
        <f t="shared" si="140"/>
        <v>-177305</v>
      </c>
      <c r="I1872" s="22">
        <f t="shared" si="141"/>
        <v>4.854368932038835</v>
      </c>
      <c r="J1872" s="15" t="s">
        <v>608</v>
      </c>
      <c r="K1872" t="s">
        <v>583</v>
      </c>
      <c r="L1872" s="15"/>
      <c r="M1872" s="2">
        <v>515</v>
      </c>
    </row>
    <row r="1873" spans="2:13" ht="12.75">
      <c r="B1873" s="196">
        <v>500</v>
      </c>
      <c r="C1873" s="1" t="s">
        <v>797</v>
      </c>
      <c r="D1873" s="1" t="s">
        <v>447</v>
      </c>
      <c r="E1873" s="1" t="s">
        <v>25</v>
      </c>
      <c r="F1873" s="111" t="s">
        <v>611</v>
      </c>
      <c r="G1873" s="27" t="s">
        <v>54</v>
      </c>
      <c r="H1873" s="6">
        <f t="shared" si="140"/>
        <v>-177805</v>
      </c>
      <c r="I1873" s="22">
        <f t="shared" si="141"/>
        <v>0.970873786407767</v>
      </c>
      <c r="K1873" t="s">
        <v>583</v>
      </c>
      <c r="M1873" s="2">
        <v>515</v>
      </c>
    </row>
    <row r="1874" spans="2:13" ht="12.75">
      <c r="B1874" s="196">
        <v>900</v>
      </c>
      <c r="C1874" s="1" t="s">
        <v>612</v>
      </c>
      <c r="D1874" s="1" t="s">
        <v>447</v>
      </c>
      <c r="E1874" s="1" t="s">
        <v>25</v>
      </c>
      <c r="F1874" s="111" t="s">
        <v>611</v>
      </c>
      <c r="G1874" s="27" t="s">
        <v>54</v>
      </c>
      <c r="H1874" s="6">
        <f t="shared" si="140"/>
        <v>-178705</v>
      </c>
      <c r="I1874" s="22">
        <f t="shared" si="141"/>
        <v>1.7475728155339805</v>
      </c>
      <c r="K1874" t="s">
        <v>583</v>
      </c>
      <c r="M1874" s="2">
        <v>515</v>
      </c>
    </row>
    <row r="1875" spans="2:13" ht="12.75">
      <c r="B1875" s="196">
        <v>1500</v>
      </c>
      <c r="C1875" s="1" t="s">
        <v>613</v>
      </c>
      <c r="D1875" s="1" t="s">
        <v>447</v>
      </c>
      <c r="E1875" s="1" t="s">
        <v>25</v>
      </c>
      <c r="F1875" s="111" t="s">
        <v>611</v>
      </c>
      <c r="G1875" s="27" t="s">
        <v>54</v>
      </c>
      <c r="H1875" s="6">
        <f t="shared" si="140"/>
        <v>-180205</v>
      </c>
      <c r="I1875" s="22">
        <f t="shared" si="141"/>
        <v>2.912621359223301</v>
      </c>
      <c r="K1875" t="s">
        <v>583</v>
      </c>
      <c r="M1875" s="2">
        <v>515</v>
      </c>
    </row>
    <row r="1876" spans="2:13" ht="12.75">
      <c r="B1876" s="196">
        <v>15000</v>
      </c>
      <c r="C1876" s="12" t="s">
        <v>614</v>
      </c>
      <c r="D1876" s="1" t="s">
        <v>447</v>
      </c>
      <c r="E1876" s="1" t="s">
        <v>25</v>
      </c>
      <c r="F1876" s="111" t="s">
        <v>611</v>
      </c>
      <c r="G1876" s="27" t="s">
        <v>54</v>
      </c>
      <c r="H1876" s="6">
        <f t="shared" si="140"/>
        <v>-195205</v>
      </c>
      <c r="I1876" s="22">
        <f t="shared" si="141"/>
        <v>29.12621359223301</v>
      </c>
      <c r="K1876" t="s">
        <v>583</v>
      </c>
      <c r="M1876" s="2">
        <v>515</v>
      </c>
    </row>
    <row r="1877" spans="2:13" ht="12.75">
      <c r="B1877" s="196">
        <v>1000</v>
      </c>
      <c r="C1877" s="1" t="s">
        <v>615</v>
      </c>
      <c r="D1877" s="1" t="s">
        <v>447</v>
      </c>
      <c r="E1877" s="1" t="s">
        <v>25</v>
      </c>
      <c r="F1877" s="111" t="s">
        <v>611</v>
      </c>
      <c r="G1877" s="27" t="s">
        <v>54</v>
      </c>
      <c r="H1877" s="6">
        <f t="shared" si="140"/>
        <v>-196205</v>
      </c>
      <c r="I1877" s="22">
        <f t="shared" si="141"/>
        <v>1.941747572815534</v>
      </c>
      <c r="K1877" t="s">
        <v>583</v>
      </c>
      <c r="M1877" s="2">
        <v>515</v>
      </c>
    </row>
    <row r="1878" spans="2:13" ht="12.75">
      <c r="B1878" s="196">
        <v>1800</v>
      </c>
      <c r="C1878" s="1" t="s">
        <v>616</v>
      </c>
      <c r="D1878" s="1" t="s">
        <v>447</v>
      </c>
      <c r="E1878" s="1" t="s">
        <v>25</v>
      </c>
      <c r="F1878" s="111" t="s">
        <v>611</v>
      </c>
      <c r="G1878" s="27" t="s">
        <v>54</v>
      </c>
      <c r="H1878" s="6">
        <f t="shared" si="140"/>
        <v>-198005</v>
      </c>
      <c r="I1878" s="22">
        <f t="shared" si="141"/>
        <v>3.495145631067961</v>
      </c>
      <c r="K1878" t="s">
        <v>583</v>
      </c>
      <c r="M1878" s="2">
        <v>515</v>
      </c>
    </row>
    <row r="1879" spans="2:13" ht="12.75">
      <c r="B1879" s="196">
        <v>20000</v>
      </c>
      <c r="C1879" s="1" t="s">
        <v>544</v>
      </c>
      <c r="D1879" s="1" t="s">
        <v>447</v>
      </c>
      <c r="E1879" s="1" t="s">
        <v>447</v>
      </c>
      <c r="F1879" s="78" t="s">
        <v>545</v>
      </c>
      <c r="G1879" s="27" t="s">
        <v>500</v>
      </c>
      <c r="H1879" s="6">
        <f t="shared" si="140"/>
        <v>-218005</v>
      </c>
      <c r="I1879" s="22">
        <f>+B1879/M1879</f>
        <v>38.83495145631068</v>
      </c>
      <c r="K1879" t="s">
        <v>353</v>
      </c>
      <c r="M1879" s="2">
        <v>515</v>
      </c>
    </row>
    <row r="1880" spans="2:13" ht="12.75">
      <c r="B1880" s="196">
        <v>1000</v>
      </c>
      <c r="C1880" s="1" t="s">
        <v>599</v>
      </c>
      <c r="D1880" s="1" t="s">
        <v>447</v>
      </c>
      <c r="E1880" s="1" t="s">
        <v>25</v>
      </c>
      <c r="F1880" s="111" t="s">
        <v>617</v>
      </c>
      <c r="G1880" s="27" t="s">
        <v>96</v>
      </c>
      <c r="H1880" s="6">
        <f t="shared" si="140"/>
        <v>-219005</v>
      </c>
      <c r="I1880" s="22">
        <f t="shared" si="141"/>
        <v>1.941747572815534</v>
      </c>
      <c r="K1880" t="s">
        <v>583</v>
      </c>
      <c r="M1880" s="2">
        <v>515</v>
      </c>
    </row>
    <row r="1881" spans="2:13" ht="12.75">
      <c r="B1881" s="196">
        <v>12150</v>
      </c>
      <c r="C1881" s="1" t="s">
        <v>798</v>
      </c>
      <c r="D1881" s="1" t="s">
        <v>447</v>
      </c>
      <c r="E1881" s="1" t="s">
        <v>447</v>
      </c>
      <c r="F1881" s="112" t="s">
        <v>526</v>
      </c>
      <c r="G1881" s="27" t="s">
        <v>96</v>
      </c>
      <c r="H1881" s="6">
        <f t="shared" si="140"/>
        <v>-231155</v>
      </c>
      <c r="I1881" s="22">
        <f t="shared" si="141"/>
        <v>23.59223300970874</v>
      </c>
      <c r="K1881" t="s">
        <v>490</v>
      </c>
      <c r="M1881" s="2">
        <v>515</v>
      </c>
    </row>
    <row r="1882" spans="2:13" ht="12.75">
      <c r="B1882" s="196">
        <v>1400</v>
      </c>
      <c r="C1882" s="12" t="s">
        <v>618</v>
      </c>
      <c r="D1882" s="1" t="s">
        <v>447</v>
      </c>
      <c r="E1882" s="1" t="s">
        <v>25</v>
      </c>
      <c r="F1882" s="111" t="s">
        <v>619</v>
      </c>
      <c r="G1882" s="27" t="s">
        <v>193</v>
      </c>
      <c r="H1882" s="6">
        <f t="shared" si="140"/>
        <v>-232555</v>
      </c>
      <c r="I1882" s="22">
        <f t="shared" si="141"/>
        <v>2.7184466019417477</v>
      </c>
      <c r="K1882" t="s">
        <v>583</v>
      </c>
      <c r="M1882" s="2">
        <v>515</v>
      </c>
    </row>
    <row r="1883" spans="2:13" ht="12.75">
      <c r="B1883" s="196">
        <v>2275</v>
      </c>
      <c r="C1883" s="1" t="s">
        <v>737</v>
      </c>
      <c r="D1883" s="1" t="s">
        <v>447</v>
      </c>
      <c r="E1883" s="1" t="s">
        <v>25</v>
      </c>
      <c r="F1883" s="111" t="s">
        <v>619</v>
      </c>
      <c r="G1883" s="27" t="s">
        <v>193</v>
      </c>
      <c r="H1883" s="6">
        <f t="shared" si="140"/>
        <v>-234830</v>
      </c>
      <c r="I1883" s="22">
        <f t="shared" si="141"/>
        <v>4.41747572815534</v>
      </c>
      <c r="K1883" t="s">
        <v>583</v>
      </c>
      <c r="M1883" s="2">
        <v>515</v>
      </c>
    </row>
    <row r="1884" spans="2:13" ht="12.75">
      <c r="B1884" s="196">
        <v>2250</v>
      </c>
      <c r="C1884" s="1" t="s">
        <v>620</v>
      </c>
      <c r="D1884" s="1" t="s">
        <v>447</v>
      </c>
      <c r="E1884" s="1" t="s">
        <v>25</v>
      </c>
      <c r="F1884" s="111" t="s">
        <v>619</v>
      </c>
      <c r="G1884" s="27" t="s">
        <v>193</v>
      </c>
      <c r="H1884" s="6">
        <f t="shared" si="140"/>
        <v>-237080</v>
      </c>
      <c r="I1884" s="22">
        <f t="shared" si="141"/>
        <v>4.368932038834951</v>
      </c>
      <c r="K1884" t="s">
        <v>583</v>
      </c>
      <c r="M1884" s="2">
        <v>515</v>
      </c>
    </row>
    <row r="1885" spans="2:13" ht="12.75">
      <c r="B1885" s="196">
        <v>15000</v>
      </c>
      <c r="C1885" s="1" t="s">
        <v>614</v>
      </c>
      <c r="D1885" s="1" t="s">
        <v>447</v>
      </c>
      <c r="E1885" s="1" t="s">
        <v>25</v>
      </c>
      <c r="F1885" s="111" t="s">
        <v>621</v>
      </c>
      <c r="G1885" s="27" t="s">
        <v>188</v>
      </c>
      <c r="H1885" s="6">
        <f t="shared" si="140"/>
        <v>-252080</v>
      </c>
      <c r="I1885" s="22">
        <f t="shared" si="141"/>
        <v>29.12621359223301</v>
      </c>
      <c r="K1885" t="s">
        <v>583</v>
      </c>
      <c r="M1885" s="2">
        <v>515</v>
      </c>
    </row>
    <row r="1886" spans="2:13" ht="12.75">
      <c r="B1886" s="196">
        <v>3600</v>
      </c>
      <c r="C1886" s="1" t="s">
        <v>622</v>
      </c>
      <c r="D1886" s="1" t="s">
        <v>447</v>
      </c>
      <c r="E1886" s="1" t="s">
        <v>25</v>
      </c>
      <c r="F1886" s="111" t="s">
        <v>623</v>
      </c>
      <c r="G1886" s="27" t="s">
        <v>188</v>
      </c>
      <c r="H1886" s="6">
        <f t="shared" si="140"/>
        <v>-255680</v>
      </c>
      <c r="I1886" s="22">
        <f t="shared" si="141"/>
        <v>6.990291262135922</v>
      </c>
      <c r="K1886" t="s">
        <v>583</v>
      </c>
      <c r="M1886" s="2">
        <v>515</v>
      </c>
    </row>
    <row r="1887" spans="2:13" ht="12.75">
      <c r="B1887" s="196">
        <v>1500</v>
      </c>
      <c r="C1887" s="1" t="s">
        <v>738</v>
      </c>
      <c r="D1887" s="1" t="s">
        <v>447</v>
      </c>
      <c r="E1887" s="1" t="s">
        <v>25</v>
      </c>
      <c r="F1887" s="111" t="s">
        <v>623</v>
      </c>
      <c r="G1887" s="27" t="s">
        <v>188</v>
      </c>
      <c r="H1887" s="6">
        <f t="shared" si="140"/>
        <v>-257180</v>
      </c>
      <c r="I1887" s="22">
        <f t="shared" si="141"/>
        <v>2.912621359223301</v>
      </c>
      <c r="K1887" t="s">
        <v>583</v>
      </c>
      <c r="M1887" s="2">
        <v>515</v>
      </c>
    </row>
    <row r="1888" spans="2:13" ht="12.75">
      <c r="B1888" s="196">
        <v>8000</v>
      </c>
      <c r="C1888" s="1" t="s">
        <v>624</v>
      </c>
      <c r="D1888" s="1" t="s">
        <v>447</v>
      </c>
      <c r="E1888" s="1" t="s">
        <v>25</v>
      </c>
      <c r="F1888" s="111" t="s">
        <v>623</v>
      </c>
      <c r="G1888" s="27" t="s">
        <v>188</v>
      </c>
      <c r="H1888" s="6">
        <f t="shared" si="140"/>
        <v>-265180</v>
      </c>
      <c r="I1888" s="22">
        <f t="shared" si="141"/>
        <v>15.533980582524272</v>
      </c>
      <c r="K1888" t="s">
        <v>583</v>
      </c>
      <c r="M1888" s="2">
        <v>515</v>
      </c>
    </row>
    <row r="1889" spans="2:13" ht="12.75">
      <c r="B1889" s="196">
        <v>1250</v>
      </c>
      <c r="C1889" s="36" t="s">
        <v>604</v>
      </c>
      <c r="D1889" s="1" t="s">
        <v>447</v>
      </c>
      <c r="E1889" s="36" t="s">
        <v>25</v>
      </c>
      <c r="F1889" s="111" t="s">
        <v>625</v>
      </c>
      <c r="G1889" s="27" t="s">
        <v>188</v>
      </c>
      <c r="H1889" s="6">
        <f t="shared" si="140"/>
        <v>-266430</v>
      </c>
      <c r="I1889" s="22">
        <f t="shared" si="141"/>
        <v>2.4271844660194173</v>
      </c>
      <c r="J1889" s="35"/>
      <c r="K1889" t="s">
        <v>583</v>
      </c>
      <c r="L1889" s="35"/>
      <c r="M1889" s="2">
        <v>515</v>
      </c>
    </row>
    <row r="1890" spans="2:13" ht="12.75">
      <c r="B1890" s="196">
        <v>1250</v>
      </c>
      <c r="C1890" s="36" t="s">
        <v>604</v>
      </c>
      <c r="D1890" s="1" t="s">
        <v>447</v>
      </c>
      <c r="E1890" s="36" t="s">
        <v>25</v>
      </c>
      <c r="F1890" s="111" t="s">
        <v>626</v>
      </c>
      <c r="G1890" s="27" t="s">
        <v>188</v>
      </c>
      <c r="H1890" s="6">
        <f t="shared" si="140"/>
        <v>-267680</v>
      </c>
      <c r="I1890" s="22">
        <f t="shared" si="141"/>
        <v>2.4271844660194173</v>
      </c>
      <c r="J1890" s="35"/>
      <c r="K1890" t="s">
        <v>583</v>
      </c>
      <c r="L1890" s="35"/>
      <c r="M1890" s="2">
        <v>515</v>
      </c>
    </row>
    <row r="1891" spans="2:13" ht="12.75">
      <c r="B1891" s="196">
        <v>1200</v>
      </c>
      <c r="C1891" s="12" t="s">
        <v>713</v>
      </c>
      <c r="D1891" s="1" t="s">
        <v>447</v>
      </c>
      <c r="E1891" s="1" t="s">
        <v>447</v>
      </c>
      <c r="F1891" s="111" t="s">
        <v>552</v>
      </c>
      <c r="G1891" s="27" t="s">
        <v>356</v>
      </c>
      <c r="H1891" s="6">
        <f t="shared" si="140"/>
        <v>-268880</v>
      </c>
      <c r="I1891" s="22">
        <f t="shared" si="141"/>
        <v>2.3300970873786406</v>
      </c>
      <c r="K1891" t="s">
        <v>353</v>
      </c>
      <c r="M1891" s="2">
        <v>515</v>
      </c>
    </row>
    <row r="1892" spans="2:13" ht="12.75">
      <c r="B1892" s="196">
        <v>15000</v>
      </c>
      <c r="C1892" s="1" t="s">
        <v>614</v>
      </c>
      <c r="D1892" s="1" t="s">
        <v>447</v>
      </c>
      <c r="E1892" s="1" t="s">
        <v>25</v>
      </c>
      <c r="F1892" s="111" t="s">
        <v>627</v>
      </c>
      <c r="G1892" s="27" t="s">
        <v>189</v>
      </c>
      <c r="H1892" s="6">
        <f t="shared" si="140"/>
        <v>-283880</v>
      </c>
      <c r="I1892" s="22">
        <f t="shared" si="141"/>
        <v>29.12621359223301</v>
      </c>
      <c r="K1892" t="s">
        <v>583</v>
      </c>
      <c r="M1892" s="2">
        <v>515</v>
      </c>
    </row>
    <row r="1893" spans="2:13" ht="12.75">
      <c r="B1893" s="196">
        <v>2800</v>
      </c>
      <c r="C1893" s="1" t="s">
        <v>628</v>
      </c>
      <c r="D1893" s="1" t="s">
        <v>447</v>
      </c>
      <c r="E1893" s="1" t="s">
        <v>25</v>
      </c>
      <c r="F1893" s="111" t="s">
        <v>629</v>
      </c>
      <c r="G1893" s="27" t="s">
        <v>233</v>
      </c>
      <c r="H1893" s="6">
        <f t="shared" si="140"/>
        <v>-286680</v>
      </c>
      <c r="I1893" s="22">
        <f t="shared" si="141"/>
        <v>5.436893203883495</v>
      </c>
      <c r="K1893" t="s">
        <v>583</v>
      </c>
      <c r="M1893" s="2">
        <v>515</v>
      </c>
    </row>
    <row r="1894" spans="2:13" ht="12.75">
      <c r="B1894" s="196">
        <v>1000</v>
      </c>
      <c r="C1894" s="1" t="s">
        <v>599</v>
      </c>
      <c r="D1894" s="1" t="s">
        <v>447</v>
      </c>
      <c r="E1894" s="1" t="s">
        <v>25</v>
      </c>
      <c r="F1894" s="111" t="s">
        <v>630</v>
      </c>
      <c r="G1894" s="27" t="s">
        <v>233</v>
      </c>
      <c r="H1894" s="6">
        <f t="shared" si="140"/>
        <v>-287680</v>
      </c>
      <c r="I1894" s="22">
        <f t="shared" si="141"/>
        <v>1.941747572815534</v>
      </c>
      <c r="K1894" t="s">
        <v>583</v>
      </c>
      <c r="M1894" s="2">
        <v>515</v>
      </c>
    </row>
    <row r="1895" spans="2:13" ht="12.75">
      <c r="B1895" s="196">
        <v>500</v>
      </c>
      <c r="C1895" s="1" t="s">
        <v>631</v>
      </c>
      <c r="D1895" s="1" t="s">
        <v>447</v>
      </c>
      <c r="E1895" s="1" t="s">
        <v>25</v>
      </c>
      <c r="F1895" s="111" t="s">
        <v>632</v>
      </c>
      <c r="G1895" s="27" t="s">
        <v>267</v>
      </c>
      <c r="H1895" s="6">
        <f t="shared" si="140"/>
        <v>-288180</v>
      </c>
      <c r="I1895" s="22">
        <f t="shared" si="141"/>
        <v>0.970873786407767</v>
      </c>
      <c r="K1895" t="s">
        <v>583</v>
      </c>
      <c r="M1895" s="2">
        <v>515</v>
      </c>
    </row>
    <row r="1896" spans="2:13" ht="12.75">
      <c r="B1896" s="196">
        <v>20000</v>
      </c>
      <c r="C1896" s="1" t="s">
        <v>544</v>
      </c>
      <c r="D1896" s="1" t="s">
        <v>447</v>
      </c>
      <c r="E1896" s="1" t="s">
        <v>447</v>
      </c>
      <c r="F1896" s="78" t="s">
        <v>553</v>
      </c>
      <c r="G1896" s="27" t="s">
        <v>358</v>
      </c>
      <c r="H1896" s="6">
        <f t="shared" si="140"/>
        <v>-308180</v>
      </c>
      <c r="I1896" s="22">
        <f t="shared" si="141"/>
        <v>38.83495145631068</v>
      </c>
      <c r="K1896" t="s">
        <v>353</v>
      </c>
      <c r="M1896" s="2">
        <v>515</v>
      </c>
    </row>
    <row r="1897" spans="2:13" ht="12.75">
      <c r="B1897" s="196">
        <v>15000</v>
      </c>
      <c r="C1897" s="1" t="s">
        <v>739</v>
      </c>
      <c r="D1897" s="1" t="s">
        <v>447</v>
      </c>
      <c r="E1897" s="1" t="s">
        <v>25</v>
      </c>
      <c r="F1897" s="111" t="s">
        <v>633</v>
      </c>
      <c r="G1897" s="27" t="s">
        <v>282</v>
      </c>
      <c r="H1897" s="6">
        <f t="shared" si="140"/>
        <v>-323180</v>
      </c>
      <c r="I1897" s="22">
        <f t="shared" si="141"/>
        <v>29.12621359223301</v>
      </c>
      <c r="K1897" t="s">
        <v>583</v>
      </c>
      <c r="M1897" s="2">
        <v>515</v>
      </c>
    </row>
    <row r="1898" spans="2:13" ht="12.75">
      <c r="B1898" s="196">
        <v>15000</v>
      </c>
      <c r="C1898" s="1" t="s">
        <v>601</v>
      </c>
      <c r="D1898" s="1" t="s">
        <v>447</v>
      </c>
      <c r="E1898" s="1" t="s">
        <v>25</v>
      </c>
      <c r="F1898" s="111" t="s">
        <v>634</v>
      </c>
      <c r="G1898" s="27" t="s">
        <v>283</v>
      </c>
      <c r="H1898" s="6">
        <f t="shared" si="140"/>
        <v>-338180</v>
      </c>
      <c r="I1898" s="22">
        <f t="shared" si="141"/>
        <v>29.12621359223301</v>
      </c>
      <c r="K1898" t="s">
        <v>583</v>
      </c>
      <c r="M1898" s="2">
        <v>515</v>
      </c>
    </row>
    <row r="1899" spans="2:13" ht="12.75">
      <c r="B1899" s="196">
        <v>1000</v>
      </c>
      <c r="C1899" s="36" t="s">
        <v>635</v>
      </c>
      <c r="D1899" s="1" t="s">
        <v>447</v>
      </c>
      <c r="E1899" s="36" t="s">
        <v>25</v>
      </c>
      <c r="F1899" s="111" t="s">
        <v>636</v>
      </c>
      <c r="G1899" s="27" t="s">
        <v>284</v>
      </c>
      <c r="H1899" s="6">
        <f t="shared" si="140"/>
        <v>-339180</v>
      </c>
      <c r="I1899" s="22">
        <f t="shared" si="141"/>
        <v>1.941747572815534</v>
      </c>
      <c r="J1899" s="35"/>
      <c r="K1899" t="s">
        <v>583</v>
      </c>
      <c r="L1899" s="35"/>
      <c r="M1899" s="2">
        <v>515</v>
      </c>
    </row>
    <row r="1900" spans="2:13" ht="12.75">
      <c r="B1900" s="196">
        <v>1000</v>
      </c>
      <c r="C1900" s="81" t="s">
        <v>599</v>
      </c>
      <c r="D1900" s="1" t="s">
        <v>447</v>
      </c>
      <c r="E1900" s="1" t="s">
        <v>25</v>
      </c>
      <c r="F1900" s="111" t="s">
        <v>637</v>
      </c>
      <c r="G1900" s="27" t="s">
        <v>310</v>
      </c>
      <c r="H1900" s="6">
        <f t="shared" si="140"/>
        <v>-340180</v>
      </c>
      <c r="I1900" s="22">
        <f t="shared" si="141"/>
        <v>1.941747572815534</v>
      </c>
      <c r="K1900" t="s">
        <v>583</v>
      </c>
      <c r="M1900" s="2">
        <v>515</v>
      </c>
    </row>
    <row r="1901" spans="2:13" ht="12.75">
      <c r="B1901" s="196">
        <v>20000</v>
      </c>
      <c r="C1901" s="1" t="s">
        <v>544</v>
      </c>
      <c r="D1901" s="1" t="s">
        <v>447</v>
      </c>
      <c r="E1901" s="1" t="s">
        <v>447</v>
      </c>
      <c r="F1901" s="78" t="s">
        <v>556</v>
      </c>
      <c r="G1901" s="27" t="s">
        <v>503</v>
      </c>
      <c r="H1901" s="6">
        <f t="shared" si="140"/>
        <v>-360180</v>
      </c>
      <c r="I1901" s="22">
        <f>+B1901/M1901</f>
        <v>38.83495145631068</v>
      </c>
      <c r="K1901" t="s">
        <v>353</v>
      </c>
      <c r="M1901" s="2">
        <v>515</v>
      </c>
    </row>
    <row r="1902" spans="2:13" ht="12.75">
      <c r="B1902" s="196">
        <v>125</v>
      </c>
      <c r="C1902" s="81" t="s">
        <v>638</v>
      </c>
      <c r="D1902" s="1" t="s">
        <v>447</v>
      </c>
      <c r="E1902" s="1" t="s">
        <v>25</v>
      </c>
      <c r="F1902" s="78" t="s">
        <v>639</v>
      </c>
      <c r="G1902" s="27" t="s">
        <v>310</v>
      </c>
      <c r="H1902" s="6">
        <f t="shared" si="140"/>
        <v>-360305</v>
      </c>
      <c r="I1902" s="22">
        <f t="shared" si="141"/>
        <v>0.24271844660194175</v>
      </c>
      <c r="K1902" t="s">
        <v>583</v>
      </c>
      <c r="M1902" s="2">
        <v>515</v>
      </c>
    </row>
    <row r="1903" spans="1:13" s="73" customFormat="1" ht="12.75">
      <c r="A1903" s="11"/>
      <c r="B1903" s="249">
        <f>SUM(B1855:B1902)</f>
        <v>360305</v>
      </c>
      <c r="C1903" s="11"/>
      <c r="D1903" s="11" t="s">
        <v>25</v>
      </c>
      <c r="E1903" s="11"/>
      <c r="F1903" s="79"/>
      <c r="G1903" s="18"/>
      <c r="H1903" s="71">
        <v>0</v>
      </c>
      <c r="I1903" s="72">
        <f>+B1903/M1903</f>
        <v>699.6213592233009</v>
      </c>
      <c r="M1903" s="2">
        <v>515</v>
      </c>
    </row>
    <row r="1904" spans="2:13" ht="12.75">
      <c r="B1904" s="189"/>
      <c r="H1904" s="6">
        <f t="shared" si="140"/>
        <v>0</v>
      </c>
      <c r="I1904" s="22">
        <f>+B1904/M1904</f>
        <v>0</v>
      </c>
      <c r="M1904" s="2">
        <v>515</v>
      </c>
    </row>
    <row r="1905" spans="2:13" ht="12.75">
      <c r="B1905" s="189"/>
      <c r="H1905" s="6">
        <f t="shared" si="140"/>
        <v>0</v>
      </c>
      <c r="I1905" s="22">
        <f aca="true" t="shared" si="143" ref="I1905:I1944">+B1905/M1905</f>
        <v>0</v>
      </c>
      <c r="M1905" s="2">
        <v>515</v>
      </c>
    </row>
    <row r="1906" spans="2:13" ht="12.75">
      <c r="B1906" s="189">
        <v>500</v>
      </c>
      <c r="C1906" s="1" t="s">
        <v>644</v>
      </c>
      <c r="D1906" s="12" t="s">
        <v>25</v>
      </c>
      <c r="E1906" s="1" t="s">
        <v>645</v>
      </c>
      <c r="F1906" s="78" t="s">
        <v>646</v>
      </c>
      <c r="G1906" s="27" t="s">
        <v>48</v>
      </c>
      <c r="H1906" s="6">
        <f t="shared" si="140"/>
        <v>-500</v>
      </c>
      <c r="I1906" s="22">
        <f t="shared" si="143"/>
        <v>0.970873786407767</v>
      </c>
      <c r="K1906" t="s">
        <v>583</v>
      </c>
      <c r="M1906" s="2">
        <v>515</v>
      </c>
    </row>
    <row r="1907" spans="2:13" ht="12.75">
      <c r="B1907" s="189">
        <v>1200</v>
      </c>
      <c r="C1907" s="1" t="s">
        <v>644</v>
      </c>
      <c r="D1907" s="12" t="s">
        <v>25</v>
      </c>
      <c r="E1907" s="1" t="s">
        <v>645</v>
      </c>
      <c r="F1907" s="78" t="s">
        <v>647</v>
      </c>
      <c r="G1907" s="27" t="s">
        <v>43</v>
      </c>
      <c r="H1907" s="6">
        <f t="shared" si="140"/>
        <v>-1700</v>
      </c>
      <c r="I1907" s="22">
        <f t="shared" si="143"/>
        <v>2.3300970873786406</v>
      </c>
      <c r="K1907" t="s">
        <v>583</v>
      </c>
      <c r="M1907" s="2">
        <v>515</v>
      </c>
    </row>
    <row r="1908" spans="2:13" ht="12.75">
      <c r="B1908" s="189">
        <v>2000</v>
      </c>
      <c r="C1908" s="1" t="s">
        <v>644</v>
      </c>
      <c r="D1908" s="12" t="s">
        <v>25</v>
      </c>
      <c r="E1908" s="1" t="s">
        <v>645</v>
      </c>
      <c r="F1908" s="78" t="s">
        <v>648</v>
      </c>
      <c r="G1908" s="27" t="s">
        <v>43</v>
      </c>
      <c r="H1908" s="6">
        <f t="shared" si="140"/>
        <v>-3700</v>
      </c>
      <c r="I1908" s="22">
        <f t="shared" si="143"/>
        <v>3.883495145631068</v>
      </c>
      <c r="K1908" t="s">
        <v>583</v>
      </c>
      <c r="M1908" s="2">
        <v>515</v>
      </c>
    </row>
    <row r="1909" spans="2:13" ht="12.75">
      <c r="B1909" s="189">
        <v>1000</v>
      </c>
      <c r="C1909" s="1" t="s">
        <v>644</v>
      </c>
      <c r="D1909" s="12" t="s">
        <v>25</v>
      </c>
      <c r="E1909" s="1" t="s">
        <v>645</v>
      </c>
      <c r="F1909" s="78" t="s">
        <v>649</v>
      </c>
      <c r="G1909" s="27" t="s">
        <v>54</v>
      </c>
      <c r="H1909" s="6">
        <f t="shared" si="140"/>
        <v>-4700</v>
      </c>
      <c r="I1909" s="22">
        <f t="shared" si="143"/>
        <v>1.941747572815534</v>
      </c>
      <c r="K1909" t="s">
        <v>583</v>
      </c>
      <c r="M1909" s="2">
        <v>515</v>
      </c>
    </row>
    <row r="1910" spans="2:13" ht="12.75">
      <c r="B1910" s="189">
        <v>1200</v>
      </c>
      <c r="C1910" s="1" t="s">
        <v>644</v>
      </c>
      <c r="D1910" s="12" t="s">
        <v>25</v>
      </c>
      <c r="E1910" s="1" t="s">
        <v>645</v>
      </c>
      <c r="F1910" s="78" t="s">
        <v>650</v>
      </c>
      <c r="G1910" s="27" t="s">
        <v>54</v>
      </c>
      <c r="H1910" s="6">
        <f t="shared" si="140"/>
        <v>-5900</v>
      </c>
      <c r="I1910" s="22">
        <f t="shared" si="143"/>
        <v>2.3300970873786406</v>
      </c>
      <c r="K1910" t="s">
        <v>583</v>
      </c>
      <c r="M1910" s="2">
        <v>515</v>
      </c>
    </row>
    <row r="1911" spans="2:13" ht="12.75">
      <c r="B1911" s="189">
        <v>1200</v>
      </c>
      <c r="C1911" s="1" t="s">
        <v>644</v>
      </c>
      <c r="D1911" s="12" t="s">
        <v>25</v>
      </c>
      <c r="E1911" s="1" t="s">
        <v>645</v>
      </c>
      <c r="F1911" s="78" t="s">
        <v>651</v>
      </c>
      <c r="G1911" s="27" t="s">
        <v>93</v>
      </c>
      <c r="H1911" s="6">
        <f t="shared" si="140"/>
        <v>-7100</v>
      </c>
      <c r="I1911" s="22">
        <f t="shared" si="143"/>
        <v>2.3300970873786406</v>
      </c>
      <c r="K1911" t="s">
        <v>583</v>
      </c>
      <c r="M1911" s="2">
        <v>515</v>
      </c>
    </row>
    <row r="1912" spans="2:13" ht="12.75">
      <c r="B1912" s="189">
        <v>1600</v>
      </c>
      <c r="C1912" s="1" t="s">
        <v>644</v>
      </c>
      <c r="D1912" s="12" t="s">
        <v>25</v>
      </c>
      <c r="E1912" s="1" t="s">
        <v>645</v>
      </c>
      <c r="F1912" s="78" t="s">
        <v>652</v>
      </c>
      <c r="G1912" s="27" t="s">
        <v>95</v>
      </c>
      <c r="H1912" s="6">
        <f t="shared" si="140"/>
        <v>-8700</v>
      </c>
      <c r="I1912" s="22">
        <f t="shared" si="143"/>
        <v>3.1067961165048543</v>
      </c>
      <c r="K1912" t="s">
        <v>583</v>
      </c>
      <c r="M1912" s="2">
        <v>515</v>
      </c>
    </row>
    <row r="1913" spans="2:13" ht="12.75">
      <c r="B1913" s="189">
        <v>500</v>
      </c>
      <c r="C1913" s="1" t="s">
        <v>644</v>
      </c>
      <c r="D1913" s="12" t="s">
        <v>25</v>
      </c>
      <c r="E1913" s="1" t="s">
        <v>645</v>
      </c>
      <c r="F1913" s="78" t="s">
        <v>653</v>
      </c>
      <c r="G1913" s="27" t="s">
        <v>95</v>
      </c>
      <c r="H1913" s="6">
        <f t="shared" si="140"/>
        <v>-9200</v>
      </c>
      <c r="I1913" s="22">
        <f t="shared" si="143"/>
        <v>0.970873786407767</v>
      </c>
      <c r="K1913" t="s">
        <v>583</v>
      </c>
      <c r="M1913" s="2">
        <v>515</v>
      </c>
    </row>
    <row r="1914" spans="2:13" ht="12.75">
      <c r="B1914" s="189">
        <v>1600</v>
      </c>
      <c r="C1914" s="1" t="s">
        <v>644</v>
      </c>
      <c r="D1914" s="12" t="s">
        <v>25</v>
      </c>
      <c r="E1914" s="1" t="s">
        <v>645</v>
      </c>
      <c r="F1914" s="78" t="s">
        <v>654</v>
      </c>
      <c r="G1914" s="27" t="s">
        <v>95</v>
      </c>
      <c r="H1914" s="6">
        <f t="shared" si="140"/>
        <v>-10800</v>
      </c>
      <c r="I1914" s="22">
        <f t="shared" si="143"/>
        <v>3.1067961165048543</v>
      </c>
      <c r="K1914" t="s">
        <v>583</v>
      </c>
      <c r="M1914" s="2">
        <v>515</v>
      </c>
    </row>
    <row r="1915" spans="2:13" ht="12.75">
      <c r="B1915" s="189">
        <v>1000</v>
      </c>
      <c r="C1915" s="1" t="s">
        <v>644</v>
      </c>
      <c r="D1915" s="12" t="s">
        <v>25</v>
      </c>
      <c r="E1915" s="1" t="s">
        <v>645</v>
      </c>
      <c r="F1915" s="78" t="s">
        <v>655</v>
      </c>
      <c r="G1915" s="27" t="s">
        <v>95</v>
      </c>
      <c r="H1915" s="6">
        <f t="shared" si="140"/>
        <v>-11800</v>
      </c>
      <c r="I1915" s="22">
        <f t="shared" si="143"/>
        <v>1.941747572815534</v>
      </c>
      <c r="K1915" t="s">
        <v>583</v>
      </c>
      <c r="M1915" s="2">
        <v>515</v>
      </c>
    </row>
    <row r="1916" spans="2:13" ht="12.75">
      <c r="B1916" s="189">
        <v>1200</v>
      </c>
      <c r="C1916" s="1" t="s">
        <v>656</v>
      </c>
      <c r="D1916" s="12" t="s">
        <v>25</v>
      </c>
      <c r="E1916" s="1" t="s">
        <v>645</v>
      </c>
      <c r="F1916" s="78" t="s">
        <v>657</v>
      </c>
      <c r="G1916" s="27" t="s">
        <v>172</v>
      </c>
      <c r="H1916" s="6">
        <f t="shared" si="140"/>
        <v>-13000</v>
      </c>
      <c r="I1916" s="22">
        <f t="shared" si="143"/>
        <v>2.3300970873786406</v>
      </c>
      <c r="K1916" t="s">
        <v>583</v>
      </c>
      <c r="M1916" s="2">
        <v>515</v>
      </c>
    </row>
    <row r="1917" spans="2:13" ht="12.75">
      <c r="B1917" s="189">
        <v>500</v>
      </c>
      <c r="C1917" s="1" t="s">
        <v>656</v>
      </c>
      <c r="D1917" s="12" t="s">
        <v>25</v>
      </c>
      <c r="E1917" s="1" t="s">
        <v>645</v>
      </c>
      <c r="F1917" s="78" t="s">
        <v>658</v>
      </c>
      <c r="G1917" s="27" t="s">
        <v>172</v>
      </c>
      <c r="H1917" s="6">
        <f t="shared" si="140"/>
        <v>-13500</v>
      </c>
      <c r="I1917" s="22">
        <f t="shared" si="143"/>
        <v>0.970873786407767</v>
      </c>
      <c r="K1917" t="s">
        <v>583</v>
      </c>
      <c r="M1917" s="2">
        <v>515</v>
      </c>
    </row>
    <row r="1918" spans="2:13" ht="12.75">
      <c r="B1918" s="189">
        <v>1000</v>
      </c>
      <c r="C1918" s="1" t="s">
        <v>644</v>
      </c>
      <c r="D1918" s="12" t="s">
        <v>25</v>
      </c>
      <c r="E1918" s="1" t="s">
        <v>645</v>
      </c>
      <c r="F1918" s="78" t="s">
        <v>659</v>
      </c>
      <c r="G1918" s="27" t="s">
        <v>185</v>
      </c>
      <c r="H1918" s="6">
        <f t="shared" si="140"/>
        <v>-14500</v>
      </c>
      <c r="I1918" s="22">
        <f t="shared" si="143"/>
        <v>1.941747572815534</v>
      </c>
      <c r="K1918" t="s">
        <v>583</v>
      </c>
      <c r="M1918" s="2">
        <v>515</v>
      </c>
    </row>
    <row r="1919" spans="2:13" ht="12.75">
      <c r="B1919" s="189">
        <v>1200</v>
      </c>
      <c r="C1919" s="1" t="s">
        <v>644</v>
      </c>
      <c r="D1919" s="12" t="s">
        <v>25</v>
      </c>
      <c r="E1919" s="1" t="s">
        <v>645</v>
      </c>
      <c r="F1919" s="78" t="s">
        <v>660</v>
      </c>
      <c r="G1919" s="27" t="s">
        <v>193</v>
      </c>
      <c r="H1919" s="6">
        <f t="shared" si="140"/>
        <v>-15700</v>
      </c>
      <c r="I1919" s="22">
        <f t="shared" si="143"/>
        <v>2.3300970873786406</v>
      </c>
      <c r="K1919" t="s">
        <v>583</v>
      </c>
      <c r="M1919" s="2">
        <v>515</v>
      </c>
    </row>
    <row r="1920" spans="2:13" ht="12.75">
      <c r="B1920" s="189">
        <v>2500</v>
      </c>
      <c r="C1920" s="1" t="s">
        <v>644</v>
      </c>
      <c r="D1920" s="12" t="s">
        <v>25</v>
      </c>
      <c r="E1920" s="1" t="s">
        <v>645</v>
      </c>
      <c r="F1920" s="78" t="s">
        <v>661</v>
      </c>
      <c r="G1920" s="27" t="s">
        <v>193</v>
      </c>
      <c r="H1920" s="6">
        <f t="shared" si="140"/>
        <v>-18200</v>
      </c>
      <c r="I1920" s="22">
        <f t="shared" si="143"/>
        <v>4.854368932038835</v>
      </c>
      <c r="K1920" t="s">
        <v>583</v>
      </c>
      <c r="M1920" s="2">
        <v>515</v>
      </c>
    </row>
    <row r="1921" spans="2:13" ht="12.75">
      <c r="B1921" s="189">
        <v>1000</v>
      </c>
      <c r="C1921" s="1" t="s">
        <v>644</v>
      </c>
      <c r="D1921" s="12" t="s">
        <v>25</v>
      </c>
      <c r="E1921" s="1" t="s">
        <v>645</v>
      </c>
      <c r="F1921" s="78" t="s">
        <v>662</v>
      </c>
      <c r="G1921" s="27" t="s">
        <v>188</v>
      </c>
      <c r="H1921" s="6">
        <f t="shared" si="140"/>
        <v>-19200</v>
      </c>
      <c r="I1921" s="22">
        <f t="shared" si="143"/>
        <v>1.941747572815534</v>
      </c>
      <c r="K1921" t="s">
        <v>583</v>
      </c>
      <c r="M1921" s="2">
        <v>515</v>
      </c>
    </row>
    <row r="1922" spans="2:13" ht="12.75">
      <c r="B1922" s="189">
        <v>1000</v>
      </c>
      <c r="C1922" s="1" t="s">
        <v>644</v>
      </c>
      <c r="D1922" s="12" t="s">
        <v>25</v>
      </c>
      <c r="E1922" s="1" t="s">
        <v>645</v>
      </c>
      <c r="F1922" s="78" t="s">
        <v>663</v>
      </c>
      <c r="G1922" s="27" t="s">
        <v>211</v>
      </c>
      <c r="H1922" s="6">
        <f t="shared" si="140"/>
        <v>-20200</v>
      </c>
      <c r="I1922" s="22">
        <f t="shared" si="143"/>
        <v>1.941747572815534</v>
      </c>
      <c r="K1922" t="s">
        <v>583</v>
      </c>
      <c r="M1922" s="2">
        <v>515</v>
      </c>
    </row>
    <row r="1923" spans="2:13" ht="12.75">
      <c r="B1923" s="189">
        <v>1000</v>
      </c>
      <c r="C1923" s="1" t="s">
        <v>644</v>
      </c>
      <c r="D1923" s="12" t="s">
        <v>25</v>
      </c>
      <c r="E1923" s="1" t="s">
        <v>645</v>
      </c>
      <c r="F1923" s="78" t="s">
        <v>664</v>
      </c>
      <c r="G1923" s="27" t="s">
        <v>211</v>
      </c>
      <c r="H1923" s="6">
        <f aca="true" t="shared" si="144" ref="H1923:H1949">H1922-B1923</f>
        <v>-21200</v>
      </c>
      <c r="I1923" s="22">
        <f t="shared" si="143"/>
        <v>1.941747572815534</v>
      </c>
      <c r="K1923" t="s">
        <v>583</v>
      </c>
      <c r="M1923" s="2">
        <v>515</v>
      </c>
    </row>
    <row r="1924" spans="2:13" ht="12.75">
      <c r="B1924" s="189">
        <v>2000</v>
      </c>
      <c r="C1924" s="1" t="s">
        <v>644</v>
      </c>
      <c r="D1924" s="12" t="s">
        <v>25</v>
      </c>
      <c r="E1924" s="1" t="s">
        <v>645</v>
      </c>
      <c r="F1924" s="78" t="s">
        <v>665</v>
      </c>
      <c r="G1924" s="27" t="s">
        <v>211</v>
      </c>
      <c r="H1924" s="6">
        <f t="shared" si="144"/>
        <v>-23200</v>
      </c>
      <c r="I1924" s="22">
        <f t="shared" si="143"/>
        <v>3.883495145631068</v>
      </c>
      <c r="K1924" t="s">
        <v>583</v>
      </c>
      <c r="M1924" s="2">
        <v>515</v>
      </c>
    </row>
    <row r="1925" spans="1:13" ht="12.75">
      <c r="A1925" s="40"/>
      <c r="B1925" s="161">
        <v>2000</v>
      </c>
      <c r="C1925" s="32" t="s">
        <v>644</v>
      </c>
      <c r="D1925" s="12" t="s">
        <v>25</v>
      </c>
      <c r="E1925" s="32" t="s">
        <v>645</v>
      </c>
      <c r="F1925" s="78" t="s">
        <v>666</v>
      </c>
      <c r="G1925" s="34" t="s">
        <v>191</v>
      </c>
      <c r="H1925" s="6">
        <f t="shared" si="144"/>
        <v>-25200</v>
      </c>
      <c r="I1925" s="22">
        <f t="shared" si="143"/>
        <v>3.883495145631068</v>
      </c>
      <c r="J1925" s="41"/>
      <c r="K1925" t="s">
        <v>583</v>
      </c>
      <c r="L1925" s="41"/>
      <c r="M1925" s="2">
        <v>515</v>
      </c>
    </row>
    <row r="1926" spans="2:13" ht="12.75">
      <c r="B1926" s="189">
        <v>1000</v>
      </c>
      <c r="C1926" s="32" t="s">
        <v>644</v>
      </c>
      <c r="D1926" s="12" t="s">
        <v>25</v>
      </c>
      <c r="E1926" s="32" t="s">
        <v>645</v>
      </c>
      <c r="F1926" s="78" t="s">
        <v>667</v>
      </c>
      <c r="G1926" s="27" t="s">
        <v>191</v>
      </c>
      <c r="H1926" s="6">
        <f t="shared" si="144"/>
        <v>-26200</v>
      </c>
      <c r="I1926" s="22">
        <f t="shared" si="143"/>
        <v>1.941747572815534</v>
      </c>
      <c r="K1926" t="s">
        <v>583</v>
      </c>
      <c r="M1926" s="2">
        <v>515</v>
      </c>
    </row>
    <row r="1927" spans="2:13" ht="12.75">
      <c r="B1927" s="189">
        <v>500</v>
      </c>
      <c r="C1927" s="32" t="s">
        <v>644</v>
      </c>
      <c r="D1927" s="12" t="s">
        <v>25</v>
      </c>
      <c r="E1927" s="32" t="s">
        <v>645</v>
      </c>
      <c r="F1927" s="78" t="s">
        <v>668</v>
      </c>
      <c r="G1927" s="27" t="s">
        <v>191</v>
      </c>
      <c r="H1927" s="6">
        <f t="shared" si="144"/>
        <v>-26700</v>
      </c>
      <c r="I1927" s="22">
        <f t="shared" si="143"/>
        <v>0.970873786407767</v>
      </c>
      <c r="K1927" t="s">
        <v>583</v>
      </c>
      <c r="M1927" s="2">
        <v>515</v>
      </c>
    </row>
    <row r="1928" spans="2:13" ht="12.75">
      <c r="B1928" s="189">
        <v>1200</v>
      </c>
      <c r="C1928" s="1" t="s">
        <v>644</v>
      </c>
      <c r="D1928" s="12" t="s">
        <v>25</v>
      </c>
      <c r="E1928" s="1" t="s">
        <v>645</v>
      </c>
      <c r="F1928" s="78" t="s">
        <v>669</v>
      </c>
      <c r="G1928" s="27" t="s">
        <v>233</v>
      </c>
      <c r="H1928" s="6">
        <f t="shared" si="144"/>
        <v>-27900</v>
      </c>
      <c r="I1928" s="22">
        <f t="shared" si="143"/>
        <v>2.3300970873786406</v>
      </c>
      <c r="K1928" t="s">
        <v>583</v>
      </c>
      <c r="M1928" s="2">
        <v>515</v>
      </c>
    </row>
    <row r="1929" spans="2:13" ht="12.75">
      <c r="B1929" s="189">
        <v>1200</v>
      </c>
      <c r="C1929" s="1" t="s">
        <v>644</v>
      </c>
      <c r="D1929" s="12" t="s">
        <v>25</v>
      </c>
      <c r="E1929" s="1" t="s">
        <v>645</v>
      </c>
      <c r="F1929" s="78" t="s">
        <v>670</v>
      </c>
      <c r="G1929" s="27" t="s">
        <v>233</v>
      </c>
      <c r="H1929" s="6">
        <f t="shared" si="144"/>
        <v>-29100</v>
      </c>
      <c r="I1929" s="22">
        <f t="shared" si="143"/>
        <v>2.3300970873786406</v>
      </c>
      <c r="K1929" t="s">
        <v>583</v>
      </c>
      <c r="M1929" s="2">
        <v>515</v>
      </c>
    </row>
    <row r="1930" spans="2:13" ht="12.75">
      <c r="B1930" s="189">
        <v>2000</v>
      </c>
      <c r="C1930" s="1" t="s">
        <v>644</v>
      </c>
      <c r="D1930" s="12" t="s">
        <v>25</v>
      </c>
      <c r="E1930" s="1" t="s">
        <v>645</v>
      </c>
      <c r="F1930" s="78" t="s">
        <v>671</v>
      </c>
      <c r="G1930" s="27" t="s">
        <v>233</v>
      </c>
      <c r="H1930" s="6">
        <f t="shared" si="144"/>
        <v>-31100</v>
      </c>
      <c r="I1930" s="22">
        <f t="shared" si="143"/>
        <v>3.883495145631068</v>
      </c>
      <c r="K1930" t="s">
        <v>583</v>
      </c>
      <c r="M1930" s="2">
        <v>515</v>
      </c>
    </row>
    <row r="1931" spans="2:13" ht="12.75">
      <c r="B1931" s="189">
        <v>4000</v>
      </c>
      <c r="C1931" s="1" t="s">
        <v>644</v>
      </c>
      <c r="D1931" s="12" t="s">
        <v>25</v>
      </c>
      <c r="E1931" s="1" t="s">
        <v>645</v>
      </c>
      <c r="F1931" s="78" t="s">
        <v>672</v>
      </c>
      <c r="G1931" s="27" t="s">
        <v>233</v>
      </c>
      <c r="H1931" s="6">
        <f t="shared" si="144"/>
        <v>-35100</v>
      </c>
      <c r="I1931" s="22">
        <f t="shared" si="143"/>
        <v>7.766990291262136</v>
      </c>
      <c r="K1931" t="s">
        <v>583</v>
      </c>
      <c r="M1931" s="2">
        <v>515</v>
      </c>
    </row>
    <row r="1932" spans="2:13" ht="12.75">
      <c r="B1932" s="189">
        <v>1600</v>
      </c>
      <c r="C1932" s="1" t="s">
        <v>644</v>
      </c>
      <c r="D1932" s="12" t="s">
        <v>25</v>
      </c>
      <c r="E1932" s="1" t="s">
        <v>645</v>
      </c>
      <c r="F1932" s="78" t="s">
        <v>673</v>
      </c>
      <c r="G1932" s="27" t="s">
        <v>233</v>
      </c>
      <c r="H1932" s="6">
        <f t="shared" si="144"/>
        <v>-36700</v>
      </c>
      <c r="I1932" s="22">
        <f t="shared" si="143"/>
        <v>3.1067961165048543</v>
      </c>
      <c r="K1932" t="s">
        <v>583</v>
      </c>
      <c r="M1932" s="2">
        <v>515</v>
      </c>
    </row>
    <row r="1933" spans="2:13" ht="12.75">
      <c r="B1933" s="189">
        <v>1300</v>
      </c>
      <c r="C1933" s="1" t="s">
        <v>644</v>
      </c>
      <c r="D1933" s="12" t="s">
        <v>25</v>
      </c>
      <c r="E1933" s="1" t="s">
        <v>645</v>
      </c>
      <c r="F1933" s="78" t="s">
        <v>674</v>
      </c>
      <c r="G1933" s="27" t="s">
        <v>267</v>
      </c>
      <c r="H1933" s="6">
        <f t="shared" si="144"/>
        <v>-38000</v>
      </c>
      <c r="I1933" s="22">
        <f t="shared" si="143"/>
        <v>2.5242718446601944</v>
      </c>
      <c r="K1933" t="s">
        <v>583</v>
      </c>
      <c r="M1933" s="2">
        <v>515</v>
      </c>
    </row>
    <row r="1934" spans="2:13" ht="12.75">
      <c r="B1934" s="189">
        <v>800</v>
      </c>
      <c r="C1934" s="1" t="s">
        <v>644</v>
      </c>
      <c r="D1934" s="12" t="s">
        <v>25</v>
      </c>
      <c r="E1934" s="1" t="s">
        <v>645</v>
      </c>
      <c r="F1934" s="78" t="s">
        <v>675</v>
      </c>
      <c r="G1934" s="27" t="s">
        <v>282</v>
      </c>
      <c r="H1934" s="6">
        <f t="shared" si="144"/>
        <v>-38800</v>
      </c>
      <c r="I1934" s="22">
        <f t="shared" si="143"/>
        <v>1.5533980582524272</v>
      </c>
      <c r="K1934" t="s">
        <v>583</v>
      </c>
      <c r="M1934" s="2">
        <v>515</v>
      </c>
    </row>
    <row r="1935" spans="2:13" ht="12.75">
      <c r="B1935" s="189">
        <v>1600</v>
      </c>
      <c r="C1935" s="1" t="s">
        <v>644</v>
      </c>
      <c r="D1935" s="12" t="s">
        <v>25</v>
      </c>
      <c r="E1935" s="1" t="s">
        <v>645</v>
      </c>
      <c r="F1935" s="78" t="s">
        <v>676</v>
      </c>
      <c r="G1935" s="27" t="s">
        <v>282</v>
      </c>
      <c r="H1935" s="6">
        <f t="shared" si="144"/>
        <v>-40400</v>
      </c>
      <c r="I1935" s="22">
        <f t="shared" si="143"/>
        <v>3.1067961165048543</v>
      </c>
      <c r="K1935" t="s">
        <v>583</v>
      </c>
      <c r="M1935" s="2">
        <v>515</v>
      </c>
    </row>
    <row r="1936" spans="2:13" ht="12.75">
      <c r="B1936" s="189">
        <v>1000</v>
      </c>
      <c r="C1936" s="1" t="s">
        <v>644</v>
      </c>
      <c r="D1936" s="12" t="s">
        <v>25</v>
      </c>
      <c r="E1936" s="1" t="s">
        <v>645</v>
      </c>
      <c r="F1936" s="78" t="s">
        <v>677</v>
      </c>
      <c r="G1936" s="27" t="s">
        <v>282</v>
      </c>
      <c r="H1936" s="6">
        <f t="shared" si="144"/>
        <v>-41400</v>
      </c>
      <c r="I1936" s="22">
        <f t="shared" si="143"/>
        <v>1.941747572815534</v>
      </c>
      <c r="K1936" t="s">
        <v>583</v>
      </c>
      <c r="M1936" s="2">
        <v>515</v>
      </c>
    </row>
    <row r="1937" spans="2:13" ht="12.75">
      <c r="B1937" s="189">
        <v>2500</v>
      </c>
      <c r="C1937" s="1" t="s">
        <v>644</v>
      </c>
      <c r="D1937" s="12" t="s">
        <v>25</v>
      </c>
      <c r="E1937" s="1" t="s">
        <v>645</v>
      </c>
      <c r="F1937" s="78" t="s">
        <v>678</v>
      </c>
      <c r="G1937" s="27" t="s">
        <v>283</v>
      </c>
      <c r="H1937" s="6">
        <f t="shared" si="144"/>
        <v>-43900</v>
      </c>
      <c r="I1937" s="22">
        <f t="shared" si="143"/>
        <v>4.854368932038835</v>
      </c>
      <c r="K1937" t="s">
        <v>583</v>
      </c>
      <c r="M1937" s="2">
        <v>515</v>
      </c>
    </row>
    <row r="1938" spans="2:13" ht="12.75">
      <c r="B1938" s="189">
        <v>500</v>
      </c>
      <c r="C1938" s="1" t="s">
        <v>644</v>
      </c>
      <c r="D1938" s="12" t="s">
        <v>25</v>
      </c>
      <c r="E1938" s="1" t="s">
        <v>645</v>
      </c>
      <c r="F1938" s="78" t="s">
        <v>679</v>
      </c>
      <c r="G1938" s="27" t="s">
        <v>283</v>
      </c>
      <c r="H1938" s="6">
        <f t="shared" si="144"/>
        <v>-44400</v>
      </c>
      <c r="I1938" s="22">
        <f t="shared" si="143"/>
        <v>0.970873786407767</v>
      </c>
      <c r="K1938" t="s">
        <v>583</v>
      </c>
      <c r="M1938" s="2">
        <v>515</v>
      </c>
    </row>
    <row r="1939" spans="2:13" ht="12.75">
      <c r="B1939" s="189">
        <v>1000</v>
      </c>
      <c r="C1939" s="1" t="s">
        <v>644</v>
      </c>
      <c r="D1939" s="12" t="s">
        <v>25</v>
      </c>
      <c r="E1939" s="1" t="s">
        <v>645</v>
      </c>
      <c r="F1939" s="78" t="s">
        <v>680</v>
      </c>
      <c r="G1939" s="27" t="s">
        <v>283</v>
      </c>
      <c r="H1939" s="6">
        <f t="shared" si="144"/>
        <v>-45400</v>
      </c>
      <c r="I1939" s="22">
        <f t="shared" si="143"/>
        <v>1.941747572815534</v>
      </c>
      <c r="K1939" t="s">
        <v>583</v>
      </c>
      <c r="M1939" s="2">
        <v>515</v>
      </c>
    </row>
    <row r="1940" spans="2:13" ht="12.75">
      <c r="B1940" s="189">
        <v>4000</v>
      </c>
      <c r="C1940" s="1" t="s">
        <v>656</v>
      </c>
      <c r="D1940" s="12" t="s">
        <v>25</v>
      </c>
      <c r="E1940" s="1" t="s">
        <v>645</v>
      </c>
      <c r="F1940" s="78" t="s">
        <v>681</v>
      </c>
      <c r="G1940" s="27" t="s">
        <v>284</v>
      </c>
      <c r="H1940" s="6">
        <f t="shared" si="144"/>
        <v>-49400</v>
      </c>
      <c r="I1940" s="22">
        <f t="shared" si="143"/>
        <v>7.766990291262136</v>
      </c>
      <c r="K1940" t="s">
        <v>583</v>
      </c>
      <c r="M1940" s="2">
        <v>515</v>
      </c>
    </row>
    <row r="1941" spans="2:13" ht="12.75">
      <c r="B1941" s="189">
        <v>1200</v>
      </c>
      <c r="C1941" s="1" t="s">
        <v>656</v>
      </c>
      <c r="D1941" s="12" t="s">
        <v>25</v>
      </c>
      <c r="E1941" s="1" t="s">
        <v>645</v>
      </c>
      <c r="F1941" s="78" t="s">
        <v>682</v>
      </c>
      <c r="G1941" s="27" t="s">
        <v>284</v>
      </c>
      <c r="H1941" s="6">
        <f t="shared" si="144"/>
        <v>-50600</v>
      </c>
      <c r="I1941" s="22">
        <f t="shared" si="143"/>
        <v>2.3300970873786406</v>
      </c>
      <c r="K1941" t="s">
        <v>583</v>
      </c>
      <c r="M1941" s="2">
        <v>515</v>
      </c>
    </row>
    <row r="1942" spans="2:13" ht="12.75">
      <c r="B1942" s="189">
        <v>800</v>
      </c>
      <c r="C1942" s="1" t="s">
        <v>656</v>
      </c>
      <c r="D1942" s="12" t="s">
        <v>25</v>
      </c>
      <c r="E1942" s="1" t="s">
        <v>645</v>
      </c>
      <c r="F1942" s="78" t="s">
        <v>683</v>
      </c>
      <c r="G1942" s="27" t="s">
        <v>284</v>
      </c>
      <c r="H1942" s="6">
        <f t="shared" si="144"/>
        <v>-51400</v>
      </c>
      <c r="I1942" s="22">
        <f t="shared" si="143"/>
        <v>1.5533980582524272</v>
      </c>
      <c r="K1942" t="s">
        <v>583</v>
      </c>
      <c r="M1942" s="2">
        <v>515</v>
      </c>
    </row>
    <row r="1943" spans="2:13" ht="12.75">
      <c r="B1943" s="189">
        <v>3000</v>
      </c>
      <c r="C1943" s="1" t="s">
        <v>656</v>
      </c>
      <c r="D1943" s="12" t="s">
        <v>25</v>
      </c>
      <c r="E1943" s="1" t="s">
        <v>645</v>
      </c>
      <c r="F1943" s="78" t="s">
        <v>684</v>
      </c>
      <c r="G1943" s="27" t="s">
        <v>284</v>
      </c>
      <c r="H1943" s="6">
        <f t="shared" si="144"/>
        <v>-54400</v>
      </c>
      <c r="I1943" s="22">
        <f>+B1943/M1943</f>
        <v>5.825242718446602</v>
      </c>
      <c r="K1943" t="s">
        <v>583</v>
      </c>
      <c r="M1943" s="2">
        <v>515</v>
      </c>
    </row>
    <row r="1944" spans="2:13" ht="12.75">
      <c r="B1944" s="189">
        <v>500</v>
      </c>
      <c r="C1944" s="1" t="s">
        <v>656</v>
      </c>
      <c r="D1944" s="1" t="s">
        <v>447</v>
      </c>
      <c r="E1944" s="1" t="s">
        <v>645</v>
      </c>
      <c r="F1944" s="78" t="s">
        <v>685</v>
      </c>
      <c r="G1944" s="27" t="s">
        <v>285</v>
      </c>
      <c r="H1944" s="6">
        <f t="shared" si="144"/>
        <v>-54900</v>
      </c>
      <c r="I1944" s="22">
        <f t="shared" si="143"/>
        <v>0.970873786407767</v>
      </c>
      <c r="K1944" t="s">
        <v>581</v>
      </c>
      <c r="M1944" s="2">
        <v>515</v>
      </c>
    </row>
    <row r="1945" spans="1:13" s="73" customFormat="1" ht="12.75">
      <c r="A1945" s="11"/>
      <c r="B1945" s="242">
        <f>SUM(B1906:B1944)</f>
        <v>54900</v>
      </c>
      <c r="C1945" s="11" t="s">
        <v>644</v>
      </c>
      <c r="D1945" s="11"/>
      <c r="E1945" s="11"/>
      <c r="F1945" s="79"/>
      <c r="G1945" s="18"/>
      <c r="H1945" s="71">
        <v>0</v>
      </c>
      <c r="I1945" s="72">
        <f aca="true" t="shared" si="145" ref="I1945:I1972">+B1945/M1945</f>
        <v>106.60194174757281</v>
      </c>
      <c r="M1945" s="2">
        <v>515</v>
      </c>
    </row>
    <row r="1946" spans="8:13" ht="12.75">
      <c r="H1946" s="6">
        <f t="shared" si="144"/>
        <v>0</v>
      </c>
      <c r="I1946" s="22">
        <f t="shared" si="145"/>
        <v>0</v>
      </c>
      <c r="M1946" s="2">
        <v>515</v>
      </c>
    </row>
    <row r="1947" spans="8:13" ht="12.75">
      <c r="H1947" s="6">
        <f t="shared" si="144"/>
        <v>0</v>
      </c>
      <c r="I1947" s="22">
        <f t="shared" si="145"/>
        <v>0</v>
      </c>
      <c r="M1947" s="2">
        <v>515</v>
      </c>
    </row>
    <row r="1948" spans="2:13" ht="12.75">
      <c r="B1948" s="189">
        <v>22000</v>
      </c>
      <c r="C1948" s="1" t="s">
        <v>686</v>
      </c>
      <c r="D1948" s="1" t="s">
        <v>447</v>
      </c>
      <c r="E1948" s="1" t="s">
        <v>687</v>
      </c>
      <c r="F1948" s="111" t="s">
        <v>688</v>
      </c>
      <c r="G1948" s="27" t="s">
        <v>285</v>
      </c>
      <c r="H1948" s="6">
        <f t="shared" si="144"/>
        <v>-22000</v>
      </c>
      <c r="I1948" s="22">
        <f>+B1948/M1948</f>
        <v>42.71844660194175</v>
      </c>
      <c r="K1948" t="s">
        <v>581</v>
      </c>
      <c r="M1948" s="2">
        <v>515</v>
      </c>
    </row>
    <row r="1949" spans="2:13" ht="12.75">
      <c r="B1949" s="189">
        <v>10000</v>
      </c>
      <c r="C1949" s="1" t="s">
        <v>769</v>
      </c>
      <c r="D1949" s="1" t="s">
        <v>447</v>
      </c>
      <c r="E1949" s="1" t="s">
        <v>770</v>
      </c>
      <c r="F1949" s="88" t="s">
        <v>771</v>
      </c>
      <c r="G1949" s="27" t="s">
        <v>34</v>
      </c>
      <c r="H1949" s="6">
        <f t="shared" si="144"/>
        <v>-32000</v>
      </c>
      <c r="I1949" s="22">
        <f>+B1949/M1949</f>
        <v>20</v>
      </c>
      <c r="K1949" t="s">
        <v>581</v>
      </c>
      <c r="M1949" s="2">
        <v>500</v>
      </c>
    </row>
    <row r="1950" spans="2:13" ht="12.75">
      <c r="B1950" s="161">
        <v>35280</v>
      </c>
      <c r="C1950" s="12" t="s">
        <v>64</v>
      </c>
      <c r="D1950" s="1" t="s">
        <v>447</v>
      </c>
      <c r="E1950" s="1" t="s">
        <v>687</v>
      </c>
      <c r="F1950" s="78" t="s">
        <v>589</v>
      </c>
      <c r="G1950" s="27" t="s">
        <v>310</v>
      </c>
      <c r="H1950" s="6">
        <f>H1948-B1950</f>
        <v>-57280</v>
      </c>
      <c r="I1950" s="22">
        <f>+B1950/M1950</f>
        <v>68.50485436893204</v>
      </c>
      <c r="K1950" t="s">
        <v>583</v>
      </c>
      <c r="M1950" s="2">
        <v>515</v>
      </c>
    </row>
    <row r="1951" spans="1:13" s="73" customFormat="1" ht="12.75">
      <c r="A1951" s="11"/>
      <c r="B1951" s="242">
        <f>SUM(B1948:B1950)</f>
        <v>67280</v>
      </c>
      <c r="C1951" s="11"/>
      <c r="D1951" s="11"/>
      <c r="E1951" s="11" t="s">
        <v>774</v>
      </c>
      <c r="F1951" s="79"/>
      <c r="G1951" s="18"/>
      <c r="H1951" s="71">
        <v>0</v>
      </c>
      <c r="I1951" s="72">
        <f t="shared" si="145"/>
        <v>130.64077669902912</v>
      </c>
      <c r="M1951" s="2">
        <v>515</v>
      </c>
    </row>
    <row r="1952" spans="2:13" ht="12.75">
      <c r="B1952" s="189"/>
      <c r="H1952" s="6">
        <f>H1951-B1952</f>
        <v>0</v>
      </c>
      <c r="I1952" s="22">
        <f t="shared" si="145"/>
        <v>0</v>
      </c>
      <c r="M1952" s="2">
        <v>515</v>
      </c>
    </row>
    <row r="1953" spans="2:13" ht="12.75">
      <c r="B1953" s="189"/>
      <c r="H1953" s="6">
        <f>H1952-B1953</f>
        <v>0</v>
      </c>
      <c r="I1953" s="22">
        <f t="shared" si="145"/>
        <v>0</v>
      </c>
      <c r="M1953" s="2">
        <v>515</v>
      </c>
    </row>
    <row r="1954" spans="1:13" ht="12.75">
      <c r="A1954" s="12"/>
      <c r="B1954" s="161">
        <v>9134</v>
      </c>
      <c r="C1954" s="12" t="s">
        <v>689</v>
      </c>
      <c r="D1954" s="12" t="s">
        <v>447</v>
      </c>
      <c r="E1954" s="12" t="s">
        <v>690</v>
      </c>
      <c r="F1954" s="94" t="s">
        <v>486</v>
      </c>
      <c r="G1954" s="29" t="s">
        <v>695</v>
      </c>
      <c r="H1954" s="6">
        <f>H1953-B1954</f>
        <v>-9134</v>
      </c>
      <c r="I1954" s="22">
        <f>+B1954/M1954</f>
        <v>17.735922330097086</v>
      </c>
      <c r="J1954" s="15"/>
      <c r="K1954" s="15"/>
      <c r="L1954" s="15"/>
      <c r="M1954" s="2">
        <v>515</v>
      </c>
    </row>
    <row r="1955" spans="1:13" ht="12.75">
      <c r="A1955" s="12"/>
      <c r="B1955" s="161">
        <v>5963</v>
      </c>
      <c r="C1955" s="12" t="s">
        <v>689</v>
      </c>
      <c r="D1955" s="12" t="s">
        <v>447</v>
      </c>
      <c r="E1955" s="12" t="s">
        <v>691</v>
      </c>
      <c r="F1955" s="94" t="s">
        <v>486</v>
      </c>
      <c r="G1955" s="29" t="s">
        <v>695</v>
      </c>
      <c r="H1955" s="95">
        <f>H1954-B1955</f>
        <v>-15097</v>
      </c>
      <c r="I1955" s="22">
        <f>+B1955/M1955</f>
        <v>11.578640776699029</v>
      </c>
      <c r="J1955" s="15"/>
      <c r="K1955" s="15"/>
      <c r="L1955" s="15"/>
      <c r="M1955" s="2">
        <v>515</v>
      </c>
    </row>
    <row r="1956" spans="1:13" ht="12.75">
      <c r="A1956" s="11"/>
      <c r="B1956" s="242">
        <f>SUM(B1954:B1955)</f>
        <v>15097</v>
      </c>
      <c r="C1956" s="11" t="s">
        <v>689</v>
      </c>
      <c r="D1956" s="11"/>
      <c r="E1956" s="11"/>
      <c r="F1956" s="106"/>
      <c r="G1956" s="18"/>
      <c r="H1956" s="107">
        <v>0</v>
      </c>
      <c r="I1956" s="72">
        <f t="shared" si="145"/>
        <v>29.314563106796115</v>
      </c>
      <c r="J1956" s="73"/>
      <c r="K1956" s="73"/>
      <c r="L1956" s="73"/>
      <c r="M1956" s="2">
        <v>515</v>
      </c>
    </row>
    <row r="1957" spans="2:13" ht="12.75">
      <c r="B1957" s="189"/>
      <c r="H1957" s="6">
        <f>H1956-B1957</f>
        <v>0</v>
      </c>
      <c r="I1957" s="22">
        <f t="shared" si="145"/>
        <v>0</v>
      </c>
      <c r="M1957" s="2">
        <v>515</v>
      </c>
    </row>
    <row r="1958" spans="2:13" ht="12.75">
      <c r="B1958" s="189"/>
      <c r="H1958" s="6">
        <f>H1957-B1958</f>
        <v>0</v>
      </c>
      <c r="I1958" s="22">
        <f t="shared" si="145"/>
        <v>0</v>
      </c>
      <c r="M1958" s="2">
        <v>515</v>
      </c>
    </row>
    <row r="1959" spans="1:13" s="15" customFormat="1" ht="12.75">
      <c r="A1959" s="12"/>
      <c r="B1959" s="161">
        <v>200000</v>
      </c>
      <c r="C1959" s="12" t="s">
        <v>767</v>
      </c>
      <c r="D1959" s="12" t="s">
        <v>447</v>
      </c>
      <c r="E1959" s="12" t="s">
        <v>692</v>
      </c>
      <c r="F1959" s="29" t="s">
        <v>693</v>
      </c>
      <c r="G1959" s="29" t="s">
        <v>352</v>
      </c>
      <c r="H1959" s="28">
        <f>H1958-B1959</f>
        <v>-200000</v>
      </c>
      <c r="I1959" s="74">
        <f>+B1959/M1959</f>
        <v>400</v>
      </c>
      <c r="K1959" s="15" t="s">
        <v>581</v>
      </c>
      <c r="M1959" s="38">
        <v>500</v>
      </c>
    </row>
    <row r="1960" spans="2:13" ht="12.75">
      <c r="B1960" s="161">
        <v>21102</v>
      </c>
      <c r="C1960" s="1" t="s">
        <v>696</v>
      </c>
      <c r="D1960" s="1" t="s">
        <v>447</v>
      </c>
      <c r="E1960" s="1" t="s">
        <v>692</v>
      </c>
      <c r="F1960" s="78" t="s">
        <v>693</v>
      </c>
      <c r="G1960" s="27" t="s">
        <v>44</v>
      </c>
      <c r="H1960" s="6">
        <f>H1959-B1960</f>
        <v>-221102</v>
      </c>
      <c r="I1960" s="22">
        <f>+B1960/M1960</f>
        <v>40.9747572815534</v>
      </c>
      <c r="K1960" t="s">
        <v>581</v>
      </c>
      <c r="M1960" s="2">
        <v>515</v>
      </c>
    </row>
    <row r="1961" spans="2:13" ht="12.75">
      <c r="B1961" s="161">
        <v>2981</v>
      </c>
      <c r="C1961" s="1" t="s">
        <v>697</v>
      </c>
      <c r="D1961" s="1" t="s">
        <v>447</v>
      </c>
      <c r="E1961" s="1" t="s">
        <v>692</v>
      </c>
      <c r="F1961" s="78" t="s">
        <v>693</v>
      </c>
      <c r="G1961" s="27" t="s">
        <v>191</v>
      </c>
      <c r="H1961" s="6">
        <f>H1960-B1961</f>
        <v>-224083</v>
      </c>
      <c r="I1961" s="22">
        <f>+B1961/M1961</f>
        <v>5.788349514563107</v>
      </c>
      <c r="K1961" t="s">
        <v>581</v>
      </c>
      <c r="M1961" s="2">
        <v>515</v>
      </c>
    </row>
    <row r="1962" spans="1:13" s="15" customFormat="1" ht="12.75">
      <c r="A1962" s="11"/>
      <c r="B1962" s="242">
        <f>SUM(B1959:B1961)</f>
        <v>224083</v>
      </c>
      <c r="C1962" s="11"/>
      <c r="D1962" s="11"/>
      <c r="E1962" s="11" t="s">
        <v>694</v>
      </c>
      <c r="F1962" s="106"/>
      <c r="G1962" s="18"/>
      <c r="H1962" s="107">
        <v>0</v>
      </c>
      <c r="I1962" s="72">
        <f t="shared" si="145"/>
        <v>435.1126213592233</v>
      </c>
      <c r="J1962" s="73"/>
      <c r="K1962" s="73"/>
      <c r="L1962" s="73"/>
      <c r="M1962" s="2">
        <v>515</v>
      </c>
    </row>
    <row r="1963" spans="1:13" s="15" customFormat="1" ht="12.75">
      <c r="A1963" s="1"/>
      <c r="B1963" s="39"/>
      <c r="C1963" s="1"/>
      <c r="D1963" s="1"/>
      <c r="E1963" s="1"/>
      <c r="F1963" s="78"/>
      <c r="G1963" s="27"/>
      <c r="H1963" s="6">
        <f>H1962-B1963</f>
        <v>0</v>
      </c>
      <c r="I1963" s="22">
        <f t="shared" si="145"/>
        <v>0</v>
      </c>
      <c r="J1963"/>
      <c r="K1963"/>
      <c r="L1963"/>
      <c r="M1963" s="2">
        <v>515</v>
      </c>
    </row>
    <row r="1964" spans="1:13" s="15" customFormat="1" ht="12.75">
      <c r="A1964" s="1"/>
      <c r="B1964" s="39"/>
      <c r="C1964" s="1"/>
      <c r="D1964" s="1"/>
      <c r="E1964" s="1"/>
      <c r="F1964" s="78"/>
      <c r="G1964" s="29"/>
      <c r="H1964" s="6"/>
      <c r="I1964" s="22">
        <f t="shared" si="145"/>
        <v>0</v>
      </c>
      <c r="J1964"/>
      <c r="K1964"/>
      <c r="L1964"/>
      <c r="M1964" s="2">
        <v>515</v>
      </c>
    </row>
    <row r="1965" spans="1:13" ht="12.75">
      <c r="A1965" s="12"/>
      <c r="B1965" s="167">
        <v>200000</v>
      </c>
      <c r="C1965" s="1" t="s">
        <v>581</v>
      </c>
      <c r="D1965" s="1" t="s">
        <v>25</v>
      </c>
      <c r="F1965" s="105" t="s">
        <v>486</v>
      </c>
      <c r="G1965" s="29" t="s">
        <v>172</v>
      </c>
      <c r="H1965" s="95">
        <f>H1964-B1965</f>
        <v>-200000</v>
      </c>
      <c r="I1965" s="22">
        <f t="shared" si="145"/>
        <v>388.3495145631068</v>
      </c>
      <c r="M1965" s="2">
        <v>515</v>
      </c>
    </row>
    <row r="1966" spans="1:13" ht="12.75">
      <c r="A1966" s="12"/>
      <c r="B1966" s="167">
        <v>100000</v>
      </c>
      <c r="C1966" s="1" t="s">
        <v>581</v>
      </c>
      <c r="D1966" s="1" t="s">
        <v>25</v>
      </c>
      <c r="E1966" s="1" t="s">
        <v>361</v>
      </c>
      <c r="F1966" s="105"/>
      <c r="G1966" s="29" t="s">
        <v>172</v>
      </c>
      <c r="H1966" s="95">
        <f>H1965-B1966</f>
        <v>-300000</v>
      </c>
      <c r="I1966" s="22">
        <f>+B1966/M1966</f>
        <v>194.1747572815534</v>
      </c>
      <c r="M1966" s="38">
        <v>515</v>
      </c>
    </row>
    <row r="1967" spans="1:13" ht="12.75">
      <c r="A1967" s="12"/>
      <c r="B1967" s="167">
        <v>24605</v>
      </c>
      <c r="C1967" s="1" t="s">
        <v>581</v>
      </c>
      <c r="D1967" s="1" t="s">
        <v>25</v>
      </c>
      <c r="E1967" s="1" t="s">
        <v>487</v>
      </c>
      <c r="F1967" s="105"/>
      <c r="G1967" s="29" t="s">
        <v>172</v>
      </c>
      <c r="H1967" s="95">
        <f>H1965-B1967</f>
        <v>-224605</v>
      </c>
      <c r="I1967" s="22">
        <f>+B1967/M1967</f>
        <v>47.77669902912621</v>
      </c>
      <c r="M1967" s="2">
        <v>515</v>
      </c>
    </row>
    <row r="1968" spans="1:13" ht="12.75">
      <c r="A1968" s="12"/>
      <c r="B1968" s="167">
        <v>130000</v>
      </c>
      <c r="C1968" s="1" t="s">
        <v>583</v>
      </c>
      <c r="D1968" s="1" t="s">
        <v>25</v>
      </c>
      <c r="F1968" s="105" t="s">
        <v>486</v>
      </c>
      <c r="G1968" s="29" t="s">
        <v>172</v>
      </c>
      <c r="H1968" s="95">
        <f>H1965-B1968</f>
        <v>-330000</v>
      </c>
      <c r="I1968" s="22">
        <f t="shared" si="145"/>
        <v>252.4271844660194</v>
      </c>
      <c r="M1968" s="2">
        <v>515</v>
      </c>
    </row>
    <row r="1969" spans="1:13" ht="12.75">
      <c r="A1969" s="11"/>
      <c r="B1969" s="249">
        <f>SUM(B1965:B1968)</f>
        <v>454605</v>
      </c>
      <c r="C1969" s="11" t="s">
        <v>566</v>
      </c>
      <c r="D1969" s="11"/>
      <c r="E1969" s="11"/>
      <c r="F1969" s="106"/>
      <c r="G1969" s="18"/>
      <c r="H1969" s="107">
        <v>0</v>
      </c>
      <c r="I1969" s="72">
        <f>+B1969/M1969</f>
        <v>882.7281553398059</v>
      </c>
      <c r="J1969" s="73"/>
      <c r="K1969" s="73"/>
      <c r="L1969" s="73"/>
      <c r="M1969" s="2">
        <v>515</v>
      </c>
    </row>
    <row r="1970" spans="8:13" ht="12.75">
      <c r="H1970" s="6">
        <f>H1969-B1970</f>
        <v>0</v>
      </c>
      <c r="I1970" s="22">
        <f t="shared" si="145"/>
        <v>0</v>
      </c>
      <c r="M1970" s="2">
        <v>515</v>
      </c>
    </row>
    <row r="1971" spans="8:13" ht="12.75">
      <c r="H1971" s="6">
        <f>H1970-B1971</f>
        <v>0</v>
      </c>
      <c r="I1971" s="22">
        <f t="shared" si="145"/>
        <v>0</v>
      </c>
      <c r="M1971" s="2">
        <v>515</v>
      </c>
    </row>
    <row r="1972" spans="8:13" ht="12.75">
      <c r="H1972" s="6">
        <f>H1971-B1972</f>
        <v>0</v>
      </c>
      <c r="I1972" s="22">
        <f t="shared" si="145"/>
        <v>0</v>
      </c>
      <c r="M1972" s="2">
        <v>515</v>
      </c>
    </row>
    <row r="1973" spans="1:13" s="124" customFormat="1" ht="13.5" thickBot="1">
      <c r="A1973" s="59"/>
      <c r="B1973" s="57">
        <f>+B19</f>
        <v>8158430</v>
      </c>
      <c r="C1973" s="65" t="s">
        <v>724</v>
      </c>
      <c r="D1973" s="59"/>
      <c r="E1973" s="56"/>
      <c r="F1973" s="97"/>
      <c r="G1973" s="60"/>
      <c r="H1973" s="108"/>
      <c r="I1973" s="109"/>
      <c r="J1973" s="123"/>
      <c r="K1973" s="63">
        <v>500</v>
      </c>
      <c r="L1973" s="63"/>
      <c r="M1973" s="2">
        <v>500</v>
      </c>
    </row>
    <row r="1974" spans="1:13" s="124" customFormat="1" ht="12.75">
      <c r="A1974" s="1"/>
      <c r="B1974" s="31"/>
      <c r="C1974" s="12"/>
      <c r="D1974" s="12"/>
      <c r="E1974" s="33"/>
      <c r="F1974" s="105"/>
      <c r="G1974" s="34"/>
      <c r="H1974" s="6"/>
      <c r="I1974" s="22"/>
      <c r="J1974" s="22"/>
      <c r="K1974" s="2">
        <v>500</v>
      </c>
      <c r="L1974"/>
      <c r="M1974" s="2">
        <v>500</v>
      </c>
    </row>
    <row r="1975" spans="1:13" s="124" customFormat="1" ht="12.75">
      <c r="A1975" s="12"/>
      <c r="B1975" s="234" t="s">
        <v>742</v>
      </c>
      <c r="C1975" s="126" t="s">
        <v>743</v>
      </c>
      <c r="D1975" s="126"/>
      <c r="E1975" s="126"/>
      <c r="F1975" s="127"/>
      <c r="G1975" s="128"/>
      <c r="H1975" s="125"/>
      <c r="I1975" s="129" t="s">
        <v>15</v>
      </c>
      <c r="J1975" s="130"/>
      <c r="K1975" s="2">
        <v>500</v>
      </c>
      <c r="L1975"/>
      <c r="M1975" s="2">
        <v>500</v>
      </c>
    </row>
    <row r="1976" spans="1:13" s="124" customFormat="1" ht="12.75">
      <c r="A1976" s="131"/>
      <c r="B1976" s="132">
        <f>+B1000+B1004+B1021+B1027+B1042+B1046+B1051+B1161+B1165+B1195+B1296+B1317+B1348+B1364+B1388+B1691+B1801+B1852+B1540+B1629+B1545+B1600+B1462+B1969+B1903</f>
        <v>3974955</v>
      </c>
      <c r="C1976" s="133" t="s">
        <v>745</v>
      </c>
      <c r="D1976" s="133" t="s">
        <v>744</v>
      </c>
      <c r="E1976" s="133" t="s">
        <v>768</v>
      </c>
      <c r="F1976" s="127"/>
      <c r="G1976" s="134"/>
      <c r="H1976" s="125">
        <f>H1975-B1976</f>
        <v>-3974955</v>
      </c>
      <c r="I1976" s="129">
        <f>+B1976/M1976</f>
        <v>7949.91</v>
      </c>
      <c r="J1976" s="130"/>
      <c r="K1976" s="2">
        <v>500</v>
      </c>
      <c r="L1976" s="135"/>
      <c r="M1976" s="2">
        <v>500</v>
      </c>
    </row>
    <row r="1977" spans="1:13" s="73" customFormat="1" ht="12.75">
      <c r="A1977" s="131"/>
      <c r="B1977" s="136">
        <f>+B82+B132+B219+B269+B386+B498+B376+B377+B1685+B1678+B1670+B1379+B1375+B1371+B1962+B1956+B1951+B1635+B984+B982+B1945+B1644+B292+B37+B25</f>
        <v>2191475</v>
      </c>
      <c r="C1977" s="137" t="s">
        <v>746</v>
      </c>
      <c r="D1977" s="138" t="s">
        <v>744</v>
      </c>
      <c r="E1977" s="138" t="s">
        <v>768</v>
      </c>
      <c r="F1977" s="127"/>
      <c r="G1977" s="134"/>
      <c r="H1977" s="139">
        <f>H1976-B1977</f>
        <v>-6166430</v>
      </c>
      <c r="I1977" s="129">
        <f>+B1977/M1977</f>
        <v>4382.95</v>
      </c>
      <c r="J1977" s="130"/>
      <c r="K1977" s="2">
        <v>500</v>
      </c>
      <c r="L1977" s="135"/>
      <c r="M1977" s="2">
        <v>500</v>
      </c>
    </row>
    <row r="1978" spans="1:13" ht="12.75">
      <c r="A1978" s="140"/>
      <c r="B1978" s="141">
        <f>+B1674+B1066+B1059+B1058+B988-B984-B982+B976+B941+B908+B873+B823+B766+B685+B643+B613+B575+B534+B443+B381-B376-B377+B373</f>
        <v>1775000</v>
      </c>
      <c r="C1978" s="142" t="s">
        <v>747</v>
      </c>
      <c r="D1978" s="142" t="s">
        <v>744</v>
      </c>
      <c r="E1978" s="142" t="s">
        <v>768</v>
      </c>
      <c r="F1978" s="143"/>
      <c r="G1978" s="144"/>
      <c r="H1978" s="139">
        <f>H1977-B1978</f>
        <v>-7941430</v>
      </c>
      <c r="I1978" s="129">
        <f>+B1978/M1978</f>
        <v>3550</v>
      </c>
      <c r="J1978" s="145"/>
      <c r="K1978" s="2">
        <v>500</v>
      </c>
      <c r="L1978" s="146"/>
      <c r="M1978" s="2">
        <v>500</v>
      </c>
    </row>
    <row r="1979" spans="1:13" s="156" customFormat="1" ht="12.75">
      <c r="A1979" s="147"/>
      <c r="B1979" s="148">
        <f>+B1060+B1055+B1033+B1012+B318</f>
        <v>217000</v>
      </c>
      <c r="C1979" s="149" t="s">
        <v>748</v>
      </c>
      <c r="D1979" s="149" t="s">
        <v>744</v>
      </c>
      <c r="E1979" s="149" t="s">
        <v>768</v>
      </c>
      <c r="F1979" s="150"/>
      <c r="G1979" s="151"/>
      <c r="H1979" s="152">
        <f>H1978-B1979</f>
        <v>-8158430</v>
      </c>
      <c r="I1979" s="153">
        <f>+B1979/M1979</f>
        <v>434</v>
      </c>
      <c r="J1979" s="154"/>
      <c r="K1979" s="155">
        <v>500</v>
      </c>
      <c r="L1979" s="124"/>
      <c r="M1979" s="155">
        <v>500</v>
      </c>
    </row>
    <row r="1980" spans="1:13" ht="12.75">
      <c r="A1980" s="12"/>
      <c r="B1980" s="52">
        <f>SUM(B1976:B1979)</f>
        <v>8158430</v>
      </c>
      <c r="C1980" s="157" t="s">
        <v>749</v>
      </c>
      <c r="D1980" s="158"/>
      <c r="E1980" s="158"/>
      <c r="F1980" s="127"/>
      <c r="G1980" s="159"/>
      <c r="H1980" s="139">
        <f>H1978-B1980</f>
        <v>-16099860</v>
      </c>
      <c r="I1980" s="129">
        <f>+B1980/M1980</f>
        <v>16316.86</v>
      </c>
      <c r="J1980" s="160"/>
      <c r="K1980" s="2">
        <v>500</v>
      </c>
      <c r="M1980" s="2">
        <v>500</v>
      </c>
    </row>
    <row r="1981" spans="9:13" ht="12.75">
      <c r="I1981" s="22"/>
      <c r="K1981" s="2"/>
      <c r="M1981" s="2"/>
    </row>
    <row r="1982" spans="9:13" ht="12.75">
      <c r="I1982" s="22"/>
      <c r="M1982" s="2"/>
    </row>
    <row r="1983" spans="1:13" s="166" customFormat="1" ht="12.75">
      <c r="A1983" s="131"/>
      <c r="B1983" s="31"/>
      <c r="C1983" s="131"/>
      <c r="D1983" s="131"/>
      <c r="E1983" s="131"/>
      <c r="F1983" s="94"/>
      <c r="G1983" s="162"/>
      <c r="H1983" s="6"/>
      <c r="I1983" s="163"/>
      <c r="J1983" s="163"/>
      <c r="K1983" s="164"/>
      <c r="L1983" s="165"/>
      <c r="M1983" s="164"/>
    </row>
    <row r="1984" spans="1:13" s="166" customFormat="1" ht="12.75">
      <c r="A1984" s="12"/>
      <c r="B1984" s="167">
        <v>2428938</v>
      </c>
      <c r="C1984" s="168" t="s">
        <v>758</v>
      </c>
      <c r="D1984" s="168" t="s">
        <v>759</v>
      </c>
      <c r="E1984" s="169"/>
      <c r="F1984" s="94"/>
      <c r="G1984" s="170"/>
      <c r="H1984" s="171">
        <f>H1983-B1984</f>
        <v>-2428938</v>
      </c>
      <c r="I1984" s="22">
        <f aca="true" t="shared" si="146" ref="I1984:I1994">+B1984/M1984</f>
        <v>5783.185714285714</v>
      </c>
      <c r="J1984" s="74"/>
      <c r="K1984" s="38">
        <v>420</v>
      </c>
      <c r="L1984" s="15"/>
      <c r="M1984" s="38">
        <v>420</v>
      </c>
    </row>
    <row r="1985" spans="1:13" s="172" customFormat="1" ht="12.75">
      <c r="A1985" s="12"/>
      <c r="B1985" s="167">
        <v>2186776</v>
      </c>
      <c r="C1985" s="168" t="s">
        <v>758</v>
      </c>
      <c r="D1985" s="168" t="s">
        <v>751</v>
      </c>
      <c r="E1985" s="169"/>
      <c r="F1985" s="94"/>
      <c r="G1985" s="170"/>
      <c r="H1985" s="171">
        <f>H1984-B1985</f>
        <v>-4615714</v>
      </c>
      <c r="I1985" s="22">
        <f t="shared" si="146"/>
        <v>5269.339759036145</v>
      </c>
      <c r="J1985" s="74"/>
      <c r="K1985" s="38">
        <v>415</v>
      </c>
      <c r="L1985" s="15"/>
      <c r="M1985" s="38">
        <v>415</v>
      </c>
    </row>
    <row r="1986" spans="1:13" ht="12.75">
      <c r="A1986" s="12"/>
      <c r="B1986" s="167">
        <v>1309165</v>
      </c>
      <c r="C1986" s="168" t="s">
        <v>758</v>
      </c>
      <c r="D1986" s="168" t="s">
        <v>752</v>
      </c>
      <c r="E1986" s="169"/>
      <c r="F1986" s="94"/>
      <c r="G1986" s="170"/>
      <c r="H1986" s="171">
        <f>H1985-B1986</f>
        <v>-5924879</v>
      </c>
      <c r="I1986" s="22">
        <f t="shared" si="146"/>
        <v>2975.375</v>
      </c>
      <c r="J1986" s="74"/>
      <c r="K1986" s="38">
        <v>440</v>
      </c>
      <c r="L1986" s="15"/>
      <c r="M1986" s="38">
        <v>440</v>
      </c>
    </row>
    <row r="1987" spans="1:13" s="73" customFormat="1" ht="12.75">
      <c r="A1987" s="12"/>
      <c r="B1987" s="167">
        <v>-28842700</v>
      </c>
      <c r="C1987" s="168" t="s">
        <v>758</v>
      </c>
      <c r="D1987" s="168" t="s">
        <v>760</v>
      </c>
      <c r="E1987" s="169"/>
      <c r="F1987" s="94"/>
      <c r="G1987" s="170"/>
      <c r="H1987" s="171">
        <f>H1986-B1987</f>
        <v>22917821</v>
      </c>
      <c r="I1987" s="22">
        <f t="shared" si="146"/>
        <v>-64094.88888888889</v>
      </c>
      <c r="J1987" s="74"/>
      <c r="K1987" s="38">
        <v>450</v>
      </c>
      <c r="L1987" s="15"/>
      <c r="M1987" s="38">
        <v>450</v>
      </c>
    </row>
    <row r="1988" spans="1:13" s="15" customFormat="1" ht="12.75">
      <c r="A1988" s="12"/>
      <c r="B1988" s="167">
        <v>2847585</v>
      </c>
      <c r="C1988" s="168" t="s">
        <v>758</v>
      </c>
      <c r="D1988" s="168" t="s">
        <v>753</v>
      </c>
      <c r="E1988" s="169"/>
      <c r="F1988" s="94"/>
      <c r="G1988" s="170"/>
      <c r="H1988" s="171">
        <f aca="true" t="shared" si="147" ref="H1988:H1993">H1986-B1988</f>
        <v>-8772464</v>
      </c>
      <c r="I1988" s="22">
        <f t="shared" si="146"/>
        <v>6327.966666666666</v>
      </c>
      <c r="J1988" s="74"/>
      <c r="K1988" s="38">
        <v>450</v>
      </c>
      <c r="M1988" s="38">
        <v>450</v>
      </c>
    </row>
    <row r="1989" spans="1:13" s="15" customFormat="1" ht="12.75">
      <c r="A1989" s="12"/>
      <c r="B1989" s="167">
        <v>3986925</v>
      </c>
      <c r="C1989" s="168" t="s">
        <v>758</v>
      </c>
      <c r="D1989" s="168" t="s">
        <v>754</v>
      </c>
      <c r="E1989" s="169"/>
      <c r="F1989" s="94"/>
      <c r="G1989" s="170"/>
      <c r="H1989" s="171">
        <f t="shared" si="147"/>
        <v>18930896</v>
      </c>
      <c r="I1989" s="22">
        <f>+B1989/M1989</f>
        <v>7973.85</v>
      </c>
      <c r="J1989" s="74"/>
      <c r="K1989" s="38">
        <v>500</v>
      </c>
      <c r="M1989" s="38">
        <v>500</v>
      </c>
    </row>
    <row r="1990" spans="1:13" s="15" customFormat="1" ht="12.75">
      <c r="A1990" s="12"/>
      <c r="B1990" s="167">
        <v>4009688</v>
      </c>
      <c r="C1990" s="168" t="s">
        <v>758</v>
      </c>
      <c r="D1990" s="168" t="s">
        <v>755</v>
      </c>
      <c r="E1990" s="169"/>
      <c r="F1990" s="94"/>
      <c r="G1990" s="170"/>
      <c r="H1990" s="171">
        <f t="shared" si="147"/>
        <v>-12782152</v>
      </c>
      <c r="I1990" s="22">
        <f>+B1990/M1990</f>
        <v>7862.133333333333</v>
      </c>
      <c r="J1990" s="74"/>
      <c r="K1990" s="38">
        <v>510</v>
      </c>
      <c r="M1990" s="38">
        <v>510</v>
      </c>
    </row>
    <row r="1991" spans="1:13" s="15" customFormat="1" ht="12.75">
      <c r="A1991" s="12"/>
      <c r="B1991" s="167">
        <v>1926705</v>
      </c>
      <c r="C1991" s="168" t="s">
        <v>758</v>
      </c>
      <c r="D1991" s="168" t="s">
        <v>756</v>
      </c>
      <c r="E1991" s="169"/>
      <c r="F1991" s="94"/>
      <c r="G1991" s="170"/>
      <c r="H1991" s="171">
        <f t="shared" si="147"/>
        <v>17004191</v>
      </c>
      <c r="I1991" s="22">
        <f>+B1991/M1991</f>
        <v>4013.96875</v>
      </c>
      <c r="J1991" s="74"/>
      <c r="K1991" s="38">
        <v>480</v>
      </c>
      <c r="M1991" s="38">
        <v>480</v>
      </c>
    </row>
    <row r="1992" spans="1:13" s="15" customFormat="1" ht="12.75">
      <c r="A1992" s="12"/>
      <c r="B1992" s="167">
        <v>2579050</v>
      </c>
      <c r="C1992" s="168" t="s">
        <v>758</v>
      </c>
      <c r="D1992" s="168" t="s">
        <v>761</v>
      </c>
      <c r="E1992" s="169"/>
      <c r="F1992" s="94"/>
      <c r="G1992" s="170"/>
      <c r="H1992" s="171">
        <f t="shared" si="147"/>
        <v>-15361202</v>
      </c>
      <c r="I1992" s="22">
        <f>+B1992/M1992</f>
        <v>5158.1</v>
      </c>
      <c r="J1992" s="74"/>
      <c r="K1992" s="38">
        <v>500</v>
      </c>
      <c r="M1992" s="38">
        <v>500</v>
      </c>
    </row>
    <row r="1993" spans="1:13" s="15" customFormat="1" ht="12.75">
      <c r="A1993" s="12"/>
      <c r="B1993" s="167">
        <f>+B1976</f>
        <v>3974955</v>
      </c>
      <c r="C1993" s="168" t="s">
        <v>758</v>
      </c>
      <c r="D1993" s="168" t="s">
        <v>772</v>
      </c>
      <c r="E1993" s="169"/>
      <c r="F1993" s="94"/>
      <c r="G1993" s="170"/>
      <c r="H1993" s="171">
        <f t="shared" si="147"/>
        <v>13029236</v>
      </c>
      <c r="I1993" s="22">
        <f>+B1993/M1993</f>
        <v>7718.359223300971</v>
      </c>
      <c r="J1993" s="74"/>
      <c r="K1993" s="38">
        <v>515</v>
      </c>
      <c r="M1993" s="38">
        <v>515</v>
      </c>
    </row>
    <row r="1994" spans="1:13" s="15" customFormat="1" ht="12.75">
      <c r="A1994" s="11"/>
      <c r="B1994" s="173">
        <f>SUM(B1984:B1993)</f>
        <v>-3592913</v>
      </c>
      <c r="C1994" s="174" t="s">
        <v>758</v>
      </c>
      <c r="D1994" s="174" t="s">
        <v>773</v>
      </c>
      <c r="E1994" s="175"/>
      <c r="F1994" s="106"/>
      <c r="G1994" s="176"/>
      <c r="H1994" s="177">
        <f>H1986-B1994</f>
        <v>-2331966</v>
      </c>
      <c r="I1994" s="72">
        <f t="shared" si="146"/>
        <v>-6976.530097087379</v>
      </c>
      <c r="J1994" s="178"/>
      <c r="K1994" s="113">
        <v>515</v>
      </c>
      <c r="L1994" s="73"/>
      <c r="M1994" s="113">
        <v>515</v>
      </c>
    </row>
    <row r="1995" spans="1:13" s="15" customFormat="1" ht="12.75">
      <c r="A1995" s="1"/>
      <c r="B1995" s="39"/>
      <c r="C1995" s="1"/>
      <c r="D1995" s="1"/>
      <c r="E1995" s="1"/>
      <c r="F1995" s="78"/>
      <c r="G1995" s="27"/>
      <c r="H1995" s="6"/>
      <c r="I1995" s="22"/>
      <c r="J1995"/>
      <c r="K1995"/>
      <c r="L1995"/>
      <c r="M1995" s="2"/>
    </row>
    <row r="1996" spans="1:13" s="15" customFormat="1" ht="12.75">
      <c r="A1996" s="179"/>
      <c r="B1996" s="39"/>
      <c r="C1996" s="181"/>
      <c r="D1996" s="181"/>
      <c r="E1996" s="179"/>
      <c r="F1996" s="94"/>
      <c r="G1996" s="182"/>
      <c r="H1996" s="180"/>
      <c r="I1996" s="183"/>
      <c r="J1996" s="184"/>
      <c r="K1996" s="185"/>
      <c r="L1996" s="186"/>
      <c r="M1996" s="185"/>
    </row>
    <row r="1997" spans="1:13" s="15" customFormat="1" ht="12.75">
      <c r="A1997" s="12"/>
      <c r="B1997" s="31"/>
      <c r="C1997" s="187"/>
      <c r="D1997" s="187"/>
      <c r="E1997" s="187"/>
      <c r="F1997" s="94"/>
      <c r="G1997" s="188"/>
      <c r="H1997" s="28"/>
      <c r="I1997" s="74"/>
      <c r="J1997" s="74"/>
      <c r="K1997" s="38"/>
      <c r="M1997" s="38"/>
    </row>
    <row r="1998" spans="1:13" s="15" customFormat="1" ht="12.75">
      <c r="A1998" s="131"/>
      <c r="B1998" s="189">
        <v>2363440</v>
      </c>
      <c r="C1998" s="190" t="s">
        <v>746</v>
      </c>
      <c r="D1998" s="190" t="s">
        <v>753</v>
      </c>
      <c r="E1998" s="131"/>
      <c r="F1998" s="94"/>
      <c r="G1998" s="162"/>
      <c r="H1998" s="171">
        <f aca="true" t="shared" si="148" ref="H1998:H2003">H1997-B1998</f>
        <v>-2363440</v>
      </c>
      <c r="I1998" s="191">
        <f aca="true" t="shared" si="149" ref="I1998:I2005">+B1998/M1998</f>
        <v>5252.0888888888885</v>
      </c>
      <c r="J1998" s="163"/>
      <c r="K1998" s="38">
        <v>440</v>
      </c>
      <c r="M1998" s="38">
        <v>450</v>
      </c>
    </row>
    <row r="1999" spans="1:13" s="15" customFormat="1" ht="12.75">
      <c r="A1999" s="131"/>
      <c r="B1999" s="189">
        <v>2731850</v>
      </c>
      <c r="C1999" s="190" t="s">
        <v>746</v>
      </c>
      <c r="D1999" s="190" t="s">
        <v>754</v>
      </c>
      <c r="E1999" s="131"/>
      <c r="F1999" s="94"/>
      <c r="G1999" s="162"/>
      <c r="H1999" s="171">
        <f t="shared" si="148"/>
        <v>-5095290</v>
      </c>
      <c r="I1999" s="191">
        <f t="shared" si="149"/>
        <v>5463.7</v>
      </c>
      <c r="J1999" s="163"/>
      <c r="K1999" s="38">
        <v>500</v>
      </c>
      <c r="M1999" s="38">
        <v>500</v>
      </c>
    </row>
    <row r="2000" spans="1:13" s="15" customFormat="1" ht="12.75">
      <c r="A2000" s="131"/>
      <c r="B2000" s="189">
        <v>2547660</v>
      </c>
      <c r="C2000" s="190" t="s">
        <v>746</v>
      </c>
      <c r="D2000" s="190" t="s">
        <v>755</v>
      </c>
      <c r="E2000" s="131"/>
      <c r="F2000" s="94"/>
      <c r="G2000" s="162"/>
      <c r="H2000" s="171">
        <f t="shared" si="148"/>
        <v>-7642950</v>
      </c>
      <c r="I2000" s="191">
        <f t="shared" si="149"/>
        <v>4995.411764705882</v>
      </c>
      <c r="J2000" s="163"/>
      <c r="K2000" s="38">
        <v>510</v>
      </c>
      <c r="M2000" s="38">
        <v>510</v>
      </c>
    </row>
    <row r="2001" spans="1:13" s="15" customFormat="1" ht="12.75">
      <c r="A2001" s="131"/>
      <c r="B2001" s="189">
        <v>-22485249</v>
      </c>
      <c r="C2001" s="190" t="s">
        <v>746</v>
      </c>
      <c r="D2001" s="190" t="s">
        <v>750</v>
      </c>
      <c r="E2001" s="131"/>
      <c r="F2001" s="94"/>
      <c r="G2001" s="162"/>
      <c r="H2001" s="171">
        <f t="shared" si="148"/>
        <v>14842299</v>
      </c>
      <c r="I2001" s="191">
        <f t="shared" si="149"/>
        <v>-46844.26875</v>
      </c>
      <c r="J2001" s="163"/>
      <c r="K2001" s="38">
        <v>480</v>
      </c>
      <c r="M2001" s="38">
        <v>480</v>
      </c>
    </row>
    <row r="2002" spans="1:13" s="54" customFormat="1" ht="12.75">
      <c r="A2002" s="131"/>
      <c r="B2002" s="189">
        <v>2065650</v>
      </c>
      <c r="C2002" s="190" t="s">
        <v>746</v>
      </c>
      <c r="D2002" s="190" t="s">
        <v>756</v>
      </c>
      <c r="E2002" s="131"/>
      <c r="F2002" s="94"/>
      <c r="G2002" s="162"/>
      <c r="H2002" s="171">
        <f t="shared" si="148"/>
        <v>12776649</v>
      </c>
      <c r="I2002" s="191">
        <f t="shared" si="149"/>
        <v>4303.4375</v>
      </c>
      <c r="J2002" s="163"/>
      <c r="K2002" s="38">
        <v>480</v>
      </c>
      <c r="L2002" s="15"/>
      <c r="M2002" s="38">
        <v>480</v>
      </c>
    </row>
    <row r="2003" spans="1:13" s="54" customFormat="1" ht="12.75">
      <c r="A2003" s="131"/>
      <c r="B2003" s="189">
        <v>2717243</v>
      </c>
      <c r="C2003" s="190" t="s">
        <v>746</v>
      </c>
      <c r="D2003" s="190" t="s">
        <v>757</v>
      </c>
      <c r="E2003" s="131"/>
      <c r="F2003" s="94"/>
      <c r="G2003" s="162"/>
      <c r="H2003" s="171">
        <f t="shared" si="148"/>
        <v>10059406</v>
      </c>
      <c r="I2003" s="191">
        <f>+B2003/M2003</f>
        <v>5434.486</v>
      </c>
      <c r="J2003" s="163"/>
      <c r="K2003" s="38">
        <v>500</v>
      </c>
      <c r="L2003" s="15"/>
      <c r="M2003" s="38">
        <v>500</v>
      </c>
    </row>
    <row r="2004" spans="1:13" s="54" customFormat="1" ht="12.75">
      <c r="A2004" s="131"/>
      <c r="B2004" s="189">
        <f>+B1977</f>
        <v>2191475</v>
      </c>
      <c r="C2004" s="190" t="s">
        <v>746</v>
      </c>
      <c r="D2004" s="190" t="s">
        <v>772</v>
      </c>
      <c r="E2004" s="131"/>
      <c r="F2004" s="94"/>
      <c r="G2004" s="162"/>
      <c r="H2004" s="171">
        <f>H2003-B2004</f>
        <v>7867931</v>
      </c>
      <c r="I2004" s="191">
        <f>+B2004/M2004</f>
        <v>4255.291262135922</v>
      </c>
      <c r="J2004" s="163"/>
      <c r="K2004" s="38">
        <v>515</v>
      </c>
      <c r="L2004" s="15"/>
      <c r="M2004" s="38">
        <v>515</v>
      </c>
    </row>
    <row r="2005" spans="1:13" s="54" customFormat="1" ht="12.75">
      <c r="A2005" s="192"/>
      <c r="B2005" s="193">
        <f>SUM(B1998:B2004)</f>
        <v>-7867931</v>
      </c>
      <c r="C2005" s="192" t="s">
        <v>746</v>
      </c>
      <c r="D2005" s="192" t="s">
        <v>773</v>
      </c>
      <c r="E2005" s="192"/>
      <c r="F2005" s="106"/>
      <c r="G2005" s="194"/>
      <c r="H2005" s="177">
        <f>H1998-B2005</f>
        <v>5504491</v>
      </c>
      <c r="I2005" s="178">
        <f t="shared" si="149"/>
        <v>-15277.535922330097</v>
      </c>
      <c r="J2005" s="195"/>
      <c r="K2005" s="113">
        <v>515</v>
      </c>
      <c r="L2005" s="73"/>
      <c r="M2005" s="113">
        <v>515</v>
      </c>
    </row>
    <row r="2006" spans="1:13" s="15" customFormat="1" ht="12.75">
      <c r="A2006" s="12"/>
      <c r="B2006" s="31"/>
      <c r="C2006" s="187"/>
      <c r="D2006" s="187"/>
      <c r="E2006" s="187"/>
      <c r="F2006" s="94"/>
      <c r="G2006" s="188"/>
      <c r="H2006" s="28"/>
      <c r="I2006" s="74"/>
      <c r="J2006" s="74"/>
      <c r="K2006" s="38"/>
      <c r="M2006" s="38"/>
    </row>
    <row r="2007" ht="12.75">
      <c r="F2007" s="105"/>
    </row>
    <row r="2008" ht="12.75">
      <c r="F2008" s="105"/>
    </row>
    <row r="2009" spans="1:13" ht="12.75">
      <c r="A2009" s="197"/>
      <c r="B2009" s="226">
        <v>-20489117</v>
      </c>
      <c r="C2009" s="197" t="s">
        <v>747</v>
      </c>
      <c r="D2009" s="197" t="s">
        <v>762</v>
      </c>
      <c r="E2009" s="197"/>
      <c r="F2009" s="110"/>
      <c r="G2009" s="198"/>
      <c r="H2009" s="199">
        <f aca="true" t="shared" si="150" ref="H2009:H2014">H2008-B2009</f>
        <v>20489117</v>
      </c>
      <c r="I2009" s="200">
        <f aca="true" t="shared" si="151" ref="I2009:I2019">+B2009/M2009</f>
        <v>-48783.61190476191</v>
      </c>
      <c r="J2009" s="201"/>
      <c r="K2009" s="202">
        <v>420</v>
      </c>
      <c r="L2009" s="203"/>
      <c r="M2009" s="202">
        <v>420</v>
      </c>
    </row>
    <row r="2010" spans="1:13" ht="12.75">
      <c r="A2010" s="197"/>
      <c r="B2010" s="226">
        <v>999275</v>
      </c>
      <c r="C2010" s="197" t="s">
        <v>747</v>
      </c>
      <c r="D2010" s="197" t="s">
        <v>759</v>
      </c>
      <c r="E2010" s="197"/>
      <c r="F2010" s="110"/>
      <c r="G2010" s="198"/>
      <c r="H2010" s="199">
        <f t="shared" si="150"/>
        <v>19489842</v>
      </c>
      <c r="I2010" s="200">
        <f t="shared" si="151"/>
        <v>2379.2261904761904</v>
      </c>
      <c r="J2010" s="201"/>
      <c r="K2010" s="202">
        <v>420</v>
      </c>
      <c r="L2010" s="203"/>
      <c r="M2010" s="202">
        <v>420</v>
      </c>
    </row>
    <row r="2011" spans="1:13" ht="12.75">
      <c r="A2011" s="197"/>
      <c r="B2011" s="226">
        <v>3013800</v>
      </c>
      <c r="C2011" s="197" t="s">
        <v>747</v>
      </c>
      <c r="D2011" s="197" t="s">
        <v>751</v>
      </c>
      <c r="E2011" s="197"/>
      <c r="F2011" s="110"/>
      <c r="G2011" s="198"/>
      <c r="H2011" s="199">
        <f t="shared" si="150"/>
        <v>16476042</v>
      </c>
      <c r="I2011" s="200">
        <f t="shared" si="151"/>
        <v>7262.168674698795</v>
      </c>
      <c r="J2011" s="201"/>
      <c r="K2011" s="202">
        <v>415</v>
      </c>
      <c r="L2011" s="203"/>
      <c r="M2011" s="202">
        <v>415</v>
      </c>
    </row>
    <row r="2012" spans="1:13" s="204" customFormat="1" ht="12.75">
      <c r="A2012" s="197"/>
      <c r="B2012" s="226">
        <v>1214992</v>
      </c>
      <c r="C2012" s="197" t="s">
        <v>747</v>
      </c>
      <c r="D2012" s="197" t="s">
        <v>752</v>
      </c>
      <c r="E2012" s="197"/>
      <c r="F2012" s="110"/>
      <c r="G2012" s="198"/>
      <c r="H2012" s="199">
        <f t="shared" si="150"/>
        <v>15261050</v>
      </c>
      <c r="I2012" s="200">
        <f t="shared" si="151"/>
        <v>2761.3454545454547</v>
      </c>
      <c r="J2012" s="201"/>
      <c r="K2012" s="38">
        <v>440</v>
      </c>
      <c r="L2012" s="15"/>
      <c r="M2012" s="38">
        <v>440</v>
      </c>
    </row>
    <row r="2013" spans="1:13" s="204" customFormat="1" ht="12.75">
      <c r="A2013" s="197"/>
      <c r="B2013" s="226">
        <v>1493250</v>
      </c>
      <c r="C2013" s="197" t="s">
        <v>747</v>
      </c>
      <c r="D2013" s="197" t="s">
        <v>753</v>
      </c>
      <c r="E2013" s="197"/>
      <c r="F2013" s="110"/>
      <c r="G2013" s="198"/>
      <c r="H2013" s="199">
        <f t="shared" si="150"/>
        <v>13767800</v>
      </c>
      <c r="I2013" s="200">
        <f t="shared" si="151"/>
        <v>3318.3333333333335</v>
      </c>
      <c r="J2013" s="201"/>
      <c r="K2013" s="38">
        <v>450</v>
      </c>
      <c r="L2013" s="15"/>
      <c r="M2013" s="38">
        <v>450</v>
      </c>
    </row>
    <row r="2014" spans="1:13" s="204" customFormat="1" ht="12.75">
      <c r="A2014" s="197"/>
      <c r="B2014" s="226">
        <v>1420200</v>
      </c>
      <c r="C2014" s="197" t="s">
        <v>747</v>
      </c>
      <c r="D2014" s="197" t="s">
        <v>754</v>
      </c>
      <c r="E2014" s="197"/>
      <c r="F2014" s="110"/>
      <c r="G2014" s="198"/>
      <c r="H2014" s="199">
        <f t="shared" si="150"/>
        <v>12347600</v>
      </c>
      <c r="I2014" s="200">
        <f>+B2014/M2014</f>
        <v>2840.4</v>
      </c>
      <c r="J2014" s="201"/>
      <c r="K2014" s="38">
        <v>500</v>
      </c>
      <c r="L2014" s="15"/>
      <c r="M2014" s="38">
        <v>500</v>
      </c>
    </row>
    <row r="2015" spans="1:13" s="204" customFormat="1" ht="12.75">
      <c r="A2015" s="197"/>
      <c r="B2015" s="226">
        <v>1603300</v>
      </c>
      <c r="C2015" s="197" t="s">
        <v>747</v>
      </c>
      <c r="D2015" s="197" t="s">
        <v>755</v>
      </c>
      <c r="E2015" s="197"/>
      <c r="F2015" s="110"/>
      <c r="G2015" s="198"/>
      <c r="H2015" s="199">
        <f>H2014-B2015</f>
        <v>10744300</v>
      </c>
      <c r="I2015" s="200">
        <f>+B2015/M2015</f>
        <v>3143.725490196078</v>
      </c>
      <c r="J2015" s="201"/>
      <c r="K2015" s="38">
        <v>510</v>
      </c>
      <c r="L2015" s="15"/>
      <c r="M2015" s="38">
        <v>510</v>
      </c>
    </row>
    <row r="2016" spans="1:13" s="204" customFormat="1" ht="12.75">
      <c r="A2016" s="197"/>
      <c r="B2016" s="226">
        <v>1420445</v>
      </c>
      <c r="C2016" s="197" t="s">
        <v>747</v>
      </c>
      <c r="D2016" s="197" t="s">
        <v>756</v>
      </c>
      <c r="E2016" s="197"/>
      <c r="F2016" s="110"/>
      <c r="G2016" s="198"/>
      <c r="H2016" s="199">
        <f>H2015-B2016</f>
        <v>9323855</v>
      </c>
      <c r="I2016" s="200">
        <f>+B2016/M2016</f>
        <v>2959.2604166666665</v>
      </c>
      <c r="J2016" s="201"/>
      <c r="K2016" s="38">
        <v>480</v>
      </c>
      <c r="L2016" s="15"/>
      <c r="M2016" s="38">
        <v>480</v>
      </c>
    </row>
    <row r="2017" spans="1:13" s="204" customFormat="1" ht="12.75">
      <c r="A2017" s="197"/>
      <c r="B2017" s="226">
        <v>1775000</v>
      </c>
      <c r="C2017" s="197" t="s">
        <v>747</v>
      </c>
      <c r="D2017" s="197" t="s">
        <v>757</v>
      </c>
      <c r="E2017" s="197"/>
      <c r="F2017" s="110"/>
      <c r="G2017" s="198"/>
      <c r="H2017" s="199">
        <f>H2016-B2017</f>
        <v>7548855</v>
      </c>
      <c r="I2017" s="200">
        <f>+B2017/M2017</f>
        <v>3550</v>
      </c>
      <c r="J2017" s="201"/>
      <c r="K2017" s="38">
        <v>500</v>
      </c>
      <c r="L2017" s="15"/>
      <c r="M2017" s="38">
        <v>500</v>
      </c>
    </row>
    <row r="2018" spans="1:13" s="204" customFormat="1" ht="12.75">
      <c r="A2018" s="197"/>
      <c r="B2018" s="226">
        <f>+B1978</f>
        <v>1775000</v>
      </c>
      <c r="C2018" s="197" t="s">
        <v>747</v>
      </c>
      <c r="D2018" s="197" t="s">
        <v>772</v>
      </c>
      <c r="E2018" s="197"/>
      <c r="F2018" s="110"/>
      <c r="G2018" s="198"/>
      <c r="H2018" s="199">
        <f>H2017-B2018</f>
        <v>5773855</v>
      </c>
      <c r="I2018" s="200">
        <f>+B2018/M2018</f>
        <v>3446.6019417475727</v>
      </c>
      <c r="J2018" s="201"/>
      <c r="K2018" s="38">
        <v>515</v>
      </c>
      <c r="L2018" s="15"/>
      <c r="M2018" s="38">
        <v>515</v>
      </c>
    </row>
    <row r="2019" spans="1:13" s="204" customFormat="1" ht="12.75">
      <c r="A2019" s="205"/>
      <c r="B2019" s="225">
        <f>SUM(B2009:B2018)</f>
        <v>-5773855</v>
      </c>
      <c r="C2019" s="205" t="s">
        <v>763</v>
      </c>
      <c r="D2019" s="205" t="s">
        <v>773</v>
      </c>
      <c r="E2019" s="205"/>
      <c r="F2019" s="207"/>
      <c r="G2019" s="208"/>
      <c r="H2019" s="206">
        <f>H2010-B2019</f>
        <v>25263697</v>
      </c>
      <c r="I2019" s="209">
        <f t="shared" si="151"/>
        <v>-11211.368932038835</v>
      </c>
      <c r="J2019" s="210"/>
      <c r="K2019" s="113">
        <v>515</v>
      </c>
      <c r="L2019" s="73"/>
      <c r="M2019" s="113">
        <v>515</v>
      </c>
    </row>
    <row r="2020" ht="12.75">
      <c r="F2020" s="105"/>
    </row>
    <row r="2021" ht="12.75">
      <c r="F2021" s="105"/>
    </row>
    <row r="2022" ht="12.75">
      <c r="F2022" s="105"/>
    </row>
    <row r="2023" spans="1:13" s="217" customFormat="1" ht="12.75">
      <c r="A2023" s="211"/>
      <c r="B2023" s="235">
        <v>-617794</v>
      </c>
      <c r="C2023" s="212" t="s">
        <v>764</v>
      </c>
      <c r="D2023" s="211" t="s">
        <v>765</v>
      </c>
      <c r="E2023" s="211"/>
      <c r="F2023" s="213"/>
      <c r="G2023" s="214"/>
      <c r="H2023" s="215">
        <f>H2020-B2023</f>
        <v>617794</v>
      </c>
      <c r="I2023" s="216">
        <f>+B2023/M2023</f>
        <v>-1211.3607843137254</v>
      </c>
      <c r="M2023" s="38">
        <v>510</v>
      </c>
    </row>
    <row r="2024" spans="1:13" s="217" customFormat="1" ht="12.75">
      <c r="A2024" s="211"/>
      <c r="B2024" s="235">
        <v>400000</v>
      </c>
      <c r="C2024" s="212" t="s">
        <v>764</v>
      </c>
      <c r="D2024" s="211" t="s">
        <v>766</v>
      </c>
      <c r="E2024" s="211"/>
      <c r="F2024" s="213"/>
      <c r="G2024" s="214"/>
      <c r="H2024" s="215">
        <f>H2023-B2024</f>
        <v>217794</v>
      </c>
      <c r="I2024" s="216">
        <f>+B2024/M2024</f>
        <v>784.3137254901961</v>
      </c>
      <c r="M2024" s="38">
        <v>510</v>
      </c>
    </row>
    <row r="2025" spans="1:13" s="217" customFormat="1" ht="12.75">
      <c r="A2025" s="211"/>
      <c r="B2025" s="235">
        <f>+B1979</f>
        <v>217000</v>
      </c>
      <c r="C2025" s="212" t="s">
        <v>764</v>
      </c>
      <c r="D2025" s="211" t="s">
        <v>772</v>
      </c>
      <c r="E2025" s="211"/>
      <c r="F2025" s="213"/>
      <c r="G2025" s="214"/>
      <c r="H2025" s="215">
        <f>H2024-B2025</f>
        <v>794</v>
      </c>
      <c r="I2025" s="216">
        <f>+B2025/M2025</f>
        <v>421.3592233009709</v>
      </c>
      <c r="K2025" s="217">
        <v>515</v>
      </c>
      <c r="M2025" s="38">
        <v>515</v>
      </c>
    </row>
    <row r="2026" spans="1:13" s="223" customFormat="1" ht="12.75">
      <c r="A2026" s="218"/>
      <c r="B2026" s="236">
        <f>SUM(B2023:B2025)</f>
        <v>-794</v>
      </c>
      <c r="C2026" s="218" t="s">
        <v>764</v>
      </c>
      <c r="D2026" s="218" t="s">
        <v>773</v>
      </c>
      <c r="E2026" s="218"/>
      <c r="F2026" s="220"/>
      <c r="G2026" s="221"/>
      <c r="H2026" s="219">
        <f>H2024-B2026</f>
        <v>218588</v>
      </c>
      <c r="I2026" s="222">
        <f>+B2026/M2026</f>
        <v>-1.5417475728155339</v>
      </c>
      <c r="K2026" s="113">
        <v>515</v>
      </c>
      <c r="L2026" s="73"/>
      <c r="M2026" s="113">
        <v>515</v>
      </c>
    </row>
    <row r="2027" spans="9:13" ht="12.75">
      <c r="I2027" s="22"/>
      <c r="M2027" s="2"/>
    </row>
    <row r="2028" spans="9:13" ht="12.75">
      <c r="I2028" s="22"/>
      <c r="M2028" s="2"/>
    </row>
    <row r="2029" spans="9:13" ht="12.75" hidden="1">
      <c r="I2029" s="22">
        <f aca="true" t="shared" si="152" ref="I2029:I2089">+B2029/M2029</f>
        <v>0</v>
      </c>
      <c r="M2029" s="2">
        <v>500</v>
      </c>
    </row>
    <row r="2030" spans="9:13" ht="12.75" hidden="1">
      <c r="I2030" s="22">
        <f t="shared" si="152"/>
        <v>0</v>
      </c>
      <c r="M2030" s="2">
        <v>500</v>
      </c>
    </row>
    <row r="2031" spans="9:13" ht="12.75" hidden="1">
      <c r="I2031" s="22">
        <f t="shared" si="152"/>
        <v>0</v>
      </c>
      <c r="M2031" s="2">
        <v>500</v>
      </c>
    </row>
    <row r="2032" spans="8:13" ht="12.75" hidden="1">
      <c r="H2032" s="6">
        <f aca="true" t="shared" si="153" ref="H2032:H2037">H2031-B2032</f>
        <v>0</v>
      </c>
      <c r="I2032" s="22">
        <f t="shared" si="152"/>
        <v>0</v>
      </c>
      <c r="M2032" s="2">
        <v>500</v>
      </c>
    </row>
    <row r="2033" spans="8:13" ht="12.75" hidden="1">
      <c r="H2033" s="6">
        <f t="shared" si="153"/>
        <v>0</v>
      </c>
      <c r="I2033" s="22">
        <f t="shared" si="152"/>
        <v>0</v>
      </c>
      <c r="M2033" s="2">
        <v>500</v>
      </c>
    </row>
    <row r="2034" spans="8:13" ht="12.75" hidden="1">
      <c r="H2034" s="6">
        <f t="shared" si="153"/>
        <v>0</v>
      </c>
      <c r="I2034" s="22">
        <f t="shared" si="152"/>
        <v>0</v>
      </c>
      <c r="M2034" s="2">
        <v>500</v>
      </c>
    </row>
    <row r="2035" spans="8:13" ht="12.75" hidden="1">
      <c r="H2035" s="6">
        <f t="shared" si="153"/>
        <v>0</v>
      </c>
      <c r="I2035" s="22">
        <f t="shared" si="152"/>
        <v>0</v>
      </c>
      <c r="M2035" s="2">
        <v>500</v>
      </c>
    </row>
    <row r="2036" spans="8:13" ht="12.75" hidden="1">
      <c r="H2036" s="6">
        <f t="shared" si="153"/>
        <v>0</v>
      </c>
      <c r="I2036" s="22">
        <f t="shared" si="152"/>
        <v>0</v>
      </c>
      <c r="M2036" s="2">
        <v>500</v>
      </c>
    </row>
    <row r="2037" spans="8:13" ht="12.75" hidden="1">
      <c r="H2037" s="6">
        <f t="shared" si="153"/>
        <v>0</v>
      </c>
      <c r="I2037" s="22">
        <f t="shared" si="152"/>
        <v>0</v>
      </c>
      <c r="M2037" s="2">
        <v>500</v>
      </c>
    </row>
    <row r="2038" spans="8:13" ht="12.75" hidden="1">
      <c r="H2038" s="6">
        <f aca="true" t="shared" si="154" ref="H2038:H2101">H2037-B2038</f>
        <v>0</v>
      </c>
      <c r="I2038" s="22">
        <f t="shared" si="152"/>
        <v>0</v>
      </c>
      <c r="M2038" s="2">
        <v>500</v>
      </c>
    </row>
    <row r="2039" spans="8:13" ht="12.75" hidden="1">
      <c r="H2039" s="6">
        <f t="shared" si="154"/>
        <v>0</v>
      </c>
      <c r="I2039" s="22">
        <f t="shared" si="152"/>
        <v>0</v>
      </c>
      <c r="M2039" s="2">
        <v>500</v>
      </c>
    </row>
    <row r="2040" spans="8:13" ht="12.75" hidden="1">
      <c r="H2040" s="6">
        <f t="shared" si="154"/>
        <v>0</v>
      </c>
      <c r="I2040" s="22">
        <f t="shared" si="152"/>
        <v>0</v>
      </c>
      <c r="M2040" s="2">
        <v>500</v>
      </c>
    </row>
    <row r="2041" spans="8:13" ht="12.75" hidden="1">
      <c r="H2041" s="6">
        <f t="shared" si="154"/>
        <v>0</v>
      </c>
      <c r="I2041" s="22">
        <f t="shared" si="152"/>
        <v>0</v>
      </c>
      <c r="M2041" s="2">
        <v>500</v>
      </c>
    </row>
    <row r="2042" spans="8:13" ht="12.75" hidden="1">
      <c r="H2042" s="6">
        <f t="shared" si="154"/>
        <v>0</v>
      </c>
      <c r="I2042" s="22">
        <f t="shared" si="152"/>
        <v>0</v>
      </c>
      <c r="M2042" s="2">
        <v>500</v>
      </c>
    </row>
    <row r="2043" spans="8:13" ht="12.75" hidden="1">
      <c r="H2043" s="6">
        <f t="shared" si="154"/>
        <v>0</v>
      </c>
      <c r="I2043" s="22">
        <f t="shared" si="152"/>
        <v>0</v>
      </c>
      <c r="M2043" s="2">
        <v>500</v>
      </c>
    </row>
    <row r="2044" spans="8:13" ht="12.75" hidden="1">
      <c r="H2044" s="6">
        <f t="shared" si="154"/>
        <v>0</v>
      </c>
      <c r="I2044" s="22">
        <f t="shared" si="152"/>
        <v>0</v>
      </c>
      <c r="M2044" s="2">
        <v>500</v>
      </c>
    </row>
    <row r="2045" spans="8:13" ht="12.75" hidden="1">
      <c r="H2045" s="6">
        <f t="shared" si="154"/>
        <v>0</v>
      </c>
      <c r="I2045" s="22">
        <f t="shared" si="152"/>
        <v>0</v>
      </c>
      <c r="M2045" s="2">
        <v>500</v>
      </c>
    </row>
    <row r="2046" spans="8:13" ht="12.75" hidden="1">
      <c r="H2046" s="6">
        <f t="shared" si="154"/>
        <v>0</v>
      </c>
      <c r="I2046" s="22">
        <f t="shared" si="152"/>
        <v>0</v>
      </c>
      <c r="M2046" s="2">
        <v>500</v>
      </c>
    </row>
    <row r="2047" spans="8:13" ht="12.75" hidden="1">
      <c r="H2047" s="6">
        <f t="shared" si="154"/>
        <v>0</v>
      </c>
      <c r="I2047" s="22">
        <f t="shared" si="152"/>
        <v>0</v>
      </c>
      <c r="M2047" s="2">
        <v>500</v>
      </c>
    </row>
    <row r="2048" spans="8:13" ht="12.75" hidden="1">
      <c r="H2048" s="6">
        <f t="shared" si="154"/>
        <v>0</v>
      </c>
      <c r="I2048" s="22">
        <f t="shared" si="152"/>
        <v>0</v>
      </c>
      <c r="M2048" s="2">
        <v>500</v>
      </c>
    </row>
    <row r="2049" spans="8:13" ht="12.75" hidden="1">
      <c r="H2049" s="6">
        <f t="shared" si="154"/>
        <v>0</v>
      </c>
      <c r="I2049" s="22">
        <f t="shared" si="152"/>
        <v>0</v>
      </c>
      <c r="M2049" s="2">
        <v>500</v>
      </c>
    </row>
    <row r="2050" spans="8:13" ht="12.75" hidden="1">
      <c r="H2050" s="6">
        <f t="shared" si="154"/>
        <v>0</v>
      </c>
      <c r="I2050" s="22">
        <f t="shared" si="152"/>
        <v>0</v>
      </c>
      <c r="M2050" s="2">
        <v>500</v>
      </c>
    </row>
    <row r="2051" spans="8:13" ht="12.75" hidden="1">
      <c r="H2051" s="6">
        <f t="shared" si="154"/>
        <v>0</v>
      </c>
      <c r="I2051" s="22">
        <f t="shared" si="152"/>
        <v>0</v>
      </c>
      <c r="M2051" s="2">
        <v>500</v>
      </c>
    </row>
    <row r="2052" spans="8:13" ht="12.75" hidden="1">
      <c r="H2052" s="6">
        <f t="shared" si="154"/>
        <v>0</v>
      </c>
      <c r="I2052" s="22">
        <f t="shared" si="152"/>
        <v>0</v>
      </c>
      <c r="M2052" s="2">
        <v>500</v>
      </c>
    </row>
    <row r="2053" spans="8:13" ht="12.75" hidden="1">
      <c r="H2053" s="6">
        <f t="shared" si="154"/>
        <v>0</v>
      </c>
      <c r="I2053" s="22">
        <f t="shared" si="152"/>
        <v>0</v>
      </c>
      <c r="M2053" s="2">
        <v>500</v>
      </c>
    </row>
    <row r="2054" spans="8:13" ht="12.75" hidden="1">
      <c r="H2054" s="6">
        <f t="shared" si="154"/>
        <v>0</v>
      </c>
      <c r="I2054" s="22">
        <f t="shared" si="152"/>
        <v>0</v>
      </c>
      <c r="M2054" s="2">
        <v>500</v>
      </c>
    </row>
    <row r="2055" spans="8:13" ht="12.75" hidden="1">
      <c r="H2055" s="6">
        <f t="shared" si="154"/>
        <v>0</v>
      </c>
      <c r="I2055" s="22">
        <f t="shared" si="152"/>
        <v>0</v>
      </c>
      <c r="M2055" s="2">
        <v>500</v>
      </c>
    </row>
    <row r="2056" spans="8:13" ht="12.75" hidden="1">
      <c r="H2056" s="6">
        <f t="shared" si="154"/>
        <v>0</v>
      </c>
      <c r="I2056" s="22">
        <f t="shared" si="152"/>
        <v>0</v>
      </c>
      <c r="M2056" s="2">
        <v>500</v>
      </c>
    </row>
    <row r="2057" spans="8:13" ht="12.75" hidden="1">
      <c r="H2057" s="6">
        <f t="shared" si="154"/>
        <v>0</v>
      </c>
      <c r="I2057" s="22">
        <f t="shared" si="152"/>
        <v>0</v>
      </c>
      <c r="M2057" s="2">
        <v>500</v>
      </c>
    </row>
    <row r="2058" spans="8:13" ht="12.75" hidden="1">
      <c r="H2058" s="6">
        <f t="shared" si="154"/>
        <v>0</v>
      </c>
      <c r="I2058" s="22">
        <f t="shared" si="152"/>
        <v>0</v>
      </c>
      <c r="M2058" s="2">
        <v>500</v>
      </c>
    </row>
    <row r="2059" spans="8:13" ht="12.75" hidden="1">
      <c r="H2059" s="6">
        <f t="shared" si="154"/>
        <v>0</v>
      </c>
      <c r="I2059" s="22">
        <f t="shared" si="152"/>
        <v>0</v>
      </c>
      <c r="M2059" s="2">
        <v>500</v>
      </c>
    </row>
    <row r="2060" spans="8:13" ht="12.75" hidden="1">
      <c r="H2060" s="6">
        <f t="shared" si="154"/>
        <v>0</v>
      </c>
      <c r="I2060" s="22">
        <f t="shared" si="152"/>
        <v>0</v>
      </c>
      <c r="M2060" s="2">
        <v>500</v>
      </c>
    </row>
    <row r="2061" spans="8:13" ht="12.75" hidden="1">
      <c r="H2061" s="6">
        <f t="shared" si="154"/>
        <v>0</v>
      </c>
      <c r="I2061" s="22">
        <f t="shared" si="152"/>
        <v>0</v>
      </c>
      <c r="M2061" s="2">
        <v>500</v>
      </c>
    </row>
    <row r="2062" spans="8:13" ht="12.75" hidden="1">
      <c r="H2062" s="6">
        <f t="shared" si="154"/>
        <v>0</v>
      </c>
      <c r="I2062" s="22">
        <f t="shared" si="152"/>
        <v>0</v>
      </c>
      <c r="M2062" s="2">
        <v>500</v>
      </c>
    </row>
    <row r="2063" spans="8:13" ht="12.75" hidden="1">
      <c r="H2063" s="6">
        <f t="shared" si="154"/>
        <v>0</v>
      </c>
      <c r="I2063" s="22">
        <f t="shared" si="152"/>
        <v>0</v>
      </c>
      <c r="M2063" s="2">
        <v>500</v>
      </c>
    </row>
    <row r="2064" spans="8:13" ht="12.75" hidden="1">
      <c r="H2064" s="6">
        <f t="shared" si="154"/>
        <v>0</v>
      </c>
      <c r="I2064" s="22">
        <f t="shared" si="152"/>
        <v>0</v>
      </c>
      <c r="M2064" s="2">
        <v>500</v>
      </c>
    </row>
    <row r="2065" spans="8:13" ht="12.75" hidden="1">
      <c r="H2065" s="6">
        <f t="shared" si="154"/>
        <v>0</v>
      </c>
      <c r="I2065" s="22">
        <f t="shared" si="152"/>
        <v>0</v>
      </c>
      <c r="M2065" s="2">
        <v>500</v>
      </c>
    </row>
    <row r="2066" spans="8:13" ht="12.75" hidden="1">
      <c r="H2066" s="6">
        <f t="shared" si="154"/>
        <v>0</v>
      </c>
      <c r="I2066" s="22">
        <f t="shared" si="152"/>
        <v>0</v>
      </c>
      <c r="M2066" s="2">
        <v>500</v>
      </c>
    </row>
    <row r="2067" spans="8:13" ht="12.75" hidden="1">
      <c r="H2067" s="6">
        <f t="shared" si="154"/>
        <v>0</v>
      </c>
      <c r="I2067" s="22">
        <f t="shared" si="152"/>
        <v>0</v>
      </c>
      <c r="M2067" s="2">
        <v>500</v>
      </c>
    </row>
    <row r="2068" spans="8:13" ht="12.75" hidden="1">
      <c r="H2068" s="6">
        <f t="shared" si="154"/>
        <v>0</v>
      </c>
      <c r="I2068" s="22">
        <f t="shared" si="152"/>
        <v>0</v>
      </c>
      <c r="M2068" s="2">
        <v>500</v>
      </c>
    </row>
    <row r="2069" spans="8:13" ht="12.75" hidden="1">
      <c r="H2069" s="6">
        <f t="shared" si="154"/>
        <v>0</v>
      </c>
      <c r="I2069" s="22">
        <f t="shared" si="152"/>
        <v>0</v>
      </c>
      <c r="M2069" s="2">
        <v>500</v>
      </c>
    </row>
    <row r="2070" spans="8:13" ht="12.75" hidden="1">
      <c r="H2070" s="6">
        <f t="shared" si="154"/>
        <v>0</v>
      </c>
      <c r="I2070" s="22">
        <f t="shared" si="152"/>
        <v>0</v>
      </c>
      <c r="M2070" s="2">
        <v>500</v>
      </c>
    </row>
    <row r="2071" spans="8:13" ht="12.75" hidden="1">
      <c r="H2071" s="6">
        <f t="shared" si="154"/>
        <v>0</v>
      </c>
      <c r="I2071" s="22">
        <f t="shared" si="152"/>
        <v>0</v>
      </c>
      <c r="M2071" s="2">
        <v>500</v>
      </c>
    </row>
    <row r="2072" spans="8:13" ht="12.75" hidden="1">
      <c r="H2072" s="6">
        <f t="shared" si="154"/>
        <v>0</v>
      </c>
      <c r="I2072" s="22">
        <f t="shared" si="152"/>
        <v>0</v>
      </c>
      <c r="M2072" s="2">
        <v>500</v>
      </c>
    </row>
    <row r="2073" spans="8:13" ht="12.75" hidden="1">
      <c r="H2073" s="6">
        <f t="shared" si="154"/>
        <v>0</v>
      </c>
      <c r="I2073" s="22">
        <f t="shared" si="152"/>
        <v>0</v>
      </c>
      <c r="M2073" s="2">
        <v>500</v>
      </c>
    </row>
    <row r="2074" spans="8:13" ht="12.75" hidden="1">
      <c r="H2074" s="6">
        <f t="shared" si="154"/>
        <v>0</v>
      </c>
      <c r="I2074" s="22">
        <f t="shared" si="152"/>
        <v>0</v>
      </c>
      <c r="M2074" s="2">
        <v>500</v>
      </c>
    </row>
    <row r="2075" spans="8:13" ht="12.75" hidden="1">
      <c r="H2075" s="6">
        <f t="shared" si="154"/>
        <v>0</v>
      </c>
      <c r="I2075" s="22">
        <f t="shared" si="152"/>
        <v>0</v>
      </c>
      <c r="M2075" s="2">
        <v>500</v>
      </c>
    </row>
    <row r="2076" spans="8:13" ht="12.75" hidden="1">
      <c r="H2076" s="6">
        <f t="shared" si="154"/>
        <v>0</v>
      </c>
      <c r="I2076" s="22">
        <f t="shared" si="152"/>
        <v>0</v>
      </c>
      <c r="M2076" s="2">
        <v>500</v>
      </c>
    </row>
    <row r="2077" spans="8:13" ht="12.75" hidden="1">
      <c r="H2077" s="6">
        <f t="shared" si="154"/>
        <v>0</v>
      </c>
      <c r="I2077" s="22">
        <f t="shared" si="152"/>
        <v>0</v>
      </c>
      <c r="M2077" s="2">
        <v>500</v>
      </c>
    </row>
    <row r="2078" spans="8:13" ht="12.75" hidden="1">
      <c r="H2078" s="6">
        <f t="shared" si="154"/>
        <v>0</v>
      </c>
      <c r="I2078" s="22">
        <f t="shared" si="152"/>
        <v>0</v>
      </c>
      <c r="M2078" s="2">
        <v>500</v>
      </c>
    </row>
    <row r="2079" spans="8:13" ht="12.75" hidden="1">
      <c r="H2079" s="6">
        <f t="shared" si="154"/>
        <v>0</v>
      </c>
      <c r="I2079" s="22">
        <f t="shared" si="152"/>
        <v>0</v>
      </c>
      <c r="M2079" s="2">
        <v>500</v>
      </c>
    </row>
    <row r="2080" spans="8:13" ht="12.75" hidden="1">
      <c r="H2080" s="6">
        <f t="shared" si="154"/>
        <v>0</v>
      </c>
      <c r="I2080" s="22">
        <f t="shared" si="152"/>
        <v>0</v>
      </c>
      <c r="M2080" s="2">
        <v>500</v>
      </c>
    </row>
    <row r="2081" spans="8:13" ht="12.75" hidden="1">
      <c r="H2081" s="6">
        <f t="shared" si="154"/>
        <v>0</v>
      </c>
      <c r="I2081" s="22">
        <f t="shared" si="152"/>
        <v>0</v>
      </c>
      <c r="M2081" s="2">
        <v>500</v>
      </c>
    </row>
    <row r="2082" spans="8:13" ht="12.75" hidden="1">
      <c r="H2082" s="6">
        <f t="shared" si="154"/>
        <v>0</v>
      </c>
      <c r="I2082" s="22">
        <f t="shared" si="152"/>
        <v>0</v>
      </c>
      <c r="M2082" s="2">
        <v>500</v>
      </c>
    </row>
    <row r="2083" spans="8:13" ht="12.75" hidden="1">
      <c r="H2083" s="6">
        <f t="shared" si="154"/>
        <v>0</v>
      </c>
      <c r="I2083" s="22">
        <f t="shared" si="152"/>
        <v>0</v>
      </c>
      <c r="M2083" s="2">
        <v>500</v>
      </c>
    </row>
    <row r="2084" spans="8:13" ht="12.75" hidden="1">
      <c r="H2084" s="6">
        <f t="shared" si="154"/>
        <v>0</v>
      </c>
      <c r="I2084" s="22">
        <f t="shared" si="152"/>
        <v>0</v>
      </c>
      <c r="M2084" s="2">
        <v>500</v>
      </c>
    </row>
    <row r="2085" spans="8:13" ht="12.75" hidden="1">
      <c r="H2085" s="6">
        <f t="shared" si="154"/>
        <v>0</v>
      </c>
      <c r="I2085" s="22">
        <f t="shared" si="152"/>
        <v>0</v>
      </c>
      <c r="M2085" s="2">
        <v>500</v>
      </c>
    </row>
    <row r="2086" spans="8:13" ht="12.75" hidden="1">
      <c r="H2086" s="6">
        <f t="shared" si="154"/>
        <v>0</v>
      </c>
      <c r="I2086" s="22">
        <f t="shared" si="152"/>
        <v>0</v>
      </c>
      <c r="M2086" s="2">
        <v>500</v>
      </c>
    </row>
    <row r="2087" spans="8:13" ht="12.75" hidden="1">
      <c r="H2087" s="6">
        <f t="shared" si="154"/>
        <v>0</v>
      </c>
      <c r="I2087" s="22">
        <f t="shared" si="152"/>
        <v>0</v>
      </c>
      <c r="M2087" s="2">
        <v>500</v>
      </c>
    </row>
    <row r="2088" spans="8:13" ht="12.75" hidden="1">
      <c r="H2088" s="6">
        <f t="shared" si="154"/>
        <v>0</v>
      </c>
      <c r="I2088" s="22">
        <f t="shared" si="152"/>
        <v>0</v>
      </c>
      <c r="M2088" s="2">
        <v>500</v>
      </c>
    </row>
    <row r="2089" spans="8:13" ht="12.75" hidden="1">
      <c r="H2089" s="6">
        <f t="shared" si="154"/>
        <v>0</v>
      </c>
      <c r="I2089" s="22">
        <f t="shared" si="152"/>
        <v>0</v>
      </c>
      <c r="M2089" s="2">
        <v>500</v>
      </c>
    </row>
    <row r="2090" spans="8:13" ht="12.75" hidden="1">
      <c r="H2090" s="6">
        <f t="shared" si="154"/>
        <v>0</v>
      </c>
      <c r="I2090" s="22">
        <f aca="true" t="shared" si="155" ref="I2090:I2120">+B2090/M2090</f>
        <v>0</v>
      </c>
      <c r="M2090" s="2">
        <v>500</v>
      </c>
    </row>
    <row r="2091" spans="8:13" ht="12.75" hidden="1">
      <c r="H2091" s="6">
        <f t="shared" si="154"/>
        <v>0</v>
      </c>
      <c r="I2091" s="22">
        <f t="shared" si="155"/>
        <v>0</v>
      </c>
      <c r="M2091" s="2">
        <v>500</v>
      </c>
    </row>
    <row r="2092" spans="8:13" ht="12.75" hidden="1">
      <c r="H2092" s="6">
        <f t="shared" si="154"/>
        <v>0</v>
      </c>
      <c r="I2092" s="22">
        <f t="shared" si="155"/>
        <v>0</v>
      </c>
      <c r="M2092" s="2">
        <v>500</v>
      </c>
    </row>
    <row r="2093" spans="8:13" ht="12.75" hidden="1">
      <c r="H2093" s="6">
        <f t="shared" si="154"/>
        <v>0</v>
      </c>
      <c r="I2093" s="22">
        <f t="shared" si="155"/>
        <v>0</v>
      </c>
      <c r="M2093" s="2">
        <v>500</v>
      </c>
    </row>
    <row r="2094" spans="8:13" ht="12.75" hidden="1">
      <c r="H2094" s="6">
        <f t="shared" si="154"/>
        <v>0</v>
      </c>
      <c r="I2094" s="22">
        <f t="shared" si="155"/>
        <v>0</v>
      </c>
      <c r="M2094" s="2">
        <v>500</v>
      </c>
    </row>
    <row r="2095" spans="8:13" ht="12.75" hidden="1">
      <c r="H2095" s="6">
        <f t="shared" si="154"/>
        <v>0</v>
      </c>
      <c r="I2095" s="22">
        <f t="shared" si="155"/>
        <v>0</v>
      </c>
      <c r="M2095" s="2">
        <v>500</v>
      </c>
    </row>
    <row r="2096" spans="8:13" ht="12.75" hidden="1">
      <c r="H2096" s="6">
        <f t="shared" si="154"/>
        <v>0</v>
      </c>
      <c r="I2096" s="22">
        <f t="shared" si="155"/>
        <v>0</v>
      </c>
      <c r="M2096" s="2">
        <v>500</v>
      </c>
    </row>
    <row r="2097" spans="8:13" ht="12.75" hidden="1">
      <c r="H2097" s="6">
        <f t="shared" si="154"/>
        <v>0</v>
      </c>
      <c r="I2097" s="22">
        <f t="shared" si="155"/>
        <v>0</v>
      </c>
      <c r="M2097" s="2">
        <v>500</v>
      </c>
    </row>
    <row r="2098" spans="8:13" ht="12.75" hidden="1">
      <c r="H2098" s="6">
        <f t="shared" si="154"/>
        <v>0</v>
      </c>
      <c r="I2098" s="22">
        <f t="shared" si="155"/>
        <v>0</v>
      </c>
      <c r="M2098" s="2">
        <v>500</v>
      </c>
    </row>
    <row r="2099" spans="8:13" ht="12.75" hidden="1">
      <c r="H2099" s="6">
        <f t="shared" si="154"/>
        <v>0</v>
      </c>
      <c r="I2099" s="22">
        <f t="shared" si="155"/>
        <v>0</v>
      </c>
      <c r="M2099" s="2">
        <v>500</v>
      </c>
    </row>
    <row r="2100" spans="8:13" ht="12.75" hidden="1">
      <c r="H2100" s="6">
        <f t="shared" si="154"/>
        <v>0</v>
      </c>
      <c r="I2100" s="22">
        <f t="shared" si="155"/>
        <v>0</v>
      </c>
      <c r="M2100" s="2">
        <v>500</v>
      </c>
    </row>
    <row r="2101" spans="8:13" ht="12.75" hidden="1">
      <c r="H2101" s="6">
        <f t="shared" si="154"/>
        <v>0</v>
      </c>
      <c r="I2101" s="22">
        <f t="shared" si="155"/>
        <v>0</v>
      </c>
      <c r="M2101" s="2">
        <v>500</v>
      </c>
    </row>
    <row r="2102" spans="8:13" ht="12.75" hidden="1">
      <c r="H2102" s="6">
        <f aca="true" t="shared" si="156" ref="H2102:H2120">H2101-B2102</f>
        <v>0</v>
      </c>
      <c r="I2102" s="22">
        <f t="shared" si="155"/>
        <v>0</v>
      </c>
      <c r="M2102" s="2">
        <v>500</v>
      </c>
    </row>
    <row r="2103" spans="8:13" ht="12.75" hidden="1">
      <c r="H2103" s="6">
        <f t="shared" si="156"/>
        <v>0</v>
      </c>
      <c r="I2103" s="22">
        <f t="shared" si="155"/>
        <v>0</v>
      </c>
      <c r="M2103" s="2">
        <v>500</v>
      </c>
    </row>
    <row r="2104" spans="8:13" ht="12.75" hidden="1">
      <c r="H2104" s="6">
        <f t="shared" si="156"/>
        <v>0</v>
      </c>
      <c r="I2104" s="22">
        <f t="shared" si="155"/>
        <v>0</v>
      </c>
      <c r="M2104" s="2">
        <v>500</v>
      </c>
    </row>
    <row r="2105" spans="8:13" ht="12.75" hidden="1">
      <c r="H2105" s="6">
        <f t="shared" si="156"/>
        <v>0</v>
      </c>
      <c r="I2105" s="22">
        <f t="shared" si="155"/>
        <v>0</v>
      </c>
      <c r="M2105" s="2">
        <v>500</v>
      </c>
    </row>
    <row r="2106" spans="8:13" ht="12.75" hidden="1">
      <c r="H2106" s="6">
        <f t="shared" si="156"/>
        <v>0</v>
      </c>
      <c r="I2106" s="22">
        <f t="shared" si="155"/>
        <v>0</v>
      </c>
      <c r="M2106" s="2">
        <v>500</v>
      </c>
    </row>
    <row r="2107" spans="8:13" ht="12.75" hidden="1">
      <c r="H2107" s="6">
        <f t="shared" si="156"/>
        <v>0</v>
      </c>
      <c r="I2107" s="22">
        <f t="shared" si="155"/>
        <v>0</v>
      </c>
      <c r="M2107" s="2">
        <v>500</v>
      </c>
    </row>
    <row r="2108" spans="8:13" ht="12.75" hidden="1">
      <c r="H2108" s="6">
        <f t="shared" si="156"/>
        <v>0</v>
      </c>
      <c r="I2108" s="22">
        <f t="shared" si="155"/>
        <v>0</v>
      </c>
      <c r="M2108" s="2">
        <v>500</v>
      </c>
    </row>
    <row r="2109" spans="8:13" ht="12.75" hidden="1">
      <c r="H2109" s="6">
        <f t="shared" si="156"/>
        <v>0</v>
      </c>
      <c r="I2109" s="22">
        <f t="shared" si="155"/>
        <v>0</v>
      </c>
      <c r="M2109" s="2">
        <v>500</v>
      </c>
    </row>
    <row r="2110" spans="8:13" ht="12.75" hidden="1">
      <c r="H2110" s="6">
        <f t="shared" si="156"/>
        <v>0</v>
      </c>
      <c r="I2110" s="22">
        <f t="shared" si="155"/>
        <v>0</v>
      </c>
      <c r="M2110" s="2">
        <v>500</v>
      </c>
    </row>
    <row r="2111" spans="8:13" ht="12.75" hidden="1">
      <c r="H2111" s="6">
        <f t="shared" si="156"/>
        <v>0</v>
      </c>
      <c r="I2111" s="22">
        <f t="shared" si="155"/>
        <v>0</v>
      </c>
      <c r="M2111" s="2">
        <v>500</v>
      </c>
    </row>
    <row r="2112" spans="8:13" ht="12.75" hidden="1">
      <c r="H2112" s="6">
        <f t="shared" si="156"/>
        <v>0</v>
      </c>
      <c r="I2112" s="22">
        <f t="shared" si="155"/>
        <v>0</v>
      </c>
      <c r="M2112" s="2">
        <v>500</v>
      </c>
    </row>
    <row r="2113" spans="8:13" ht="12.75" hidden="1">
      <c r="H2113" s="6">
        <f t="shared" si="156"/>
        <v>0</v>
      </c>
      <c r="I2113" s="22">
        <f t="shared" si="155"/>
        <v>0</v>
      </c>
      <c r="M2113" s="2">
        <v>500</v>
      </c>
    </row>
    <row r="2114" spans="8:13" ht="12.75" hidden="1">
      <c r="H2114" s="6">
        <f t="shared" si="156"/>
        <v>0</v>
      </c>
      <c r="I2114" s="22">
        <f t="shared" si="155"/>
        <v>0</v>
      </c>
      <c r="M2114" s="2">
        <v>500</v>
      </c>
    </row>
    <row r="2115" spans="8:13" ht="12.75" hidden="1">
      <c r="H2115" s="6">
        <f t="shared" si="156"/>
        <v>0</v>
      </c>
      <c r="I2115" s="22">
        <f t="shared" si="155"/>
        <v>0</v>
      </c>
      <c r="M2115" s="2">
        <v>500</v>
      </c>
    </row>
    <row r="2116" spans="8:13" ht="12.75" hidden="1">
      <c r="H2116" s="6">
        <f t="shared" si="156"/>
        <v>0</v>
      </c>
      <c r="I2116" s="22">
        <f t="shared" si="155"/>
        <v>0</v>
      </c>
      <c r="M2116" s="2">
        <v>500</v>
      </c>
    </row>
    <row r="2117" spans="8:13" ht="12.75" hidden="1">
      <c r="H2117" s="6">
        <f t="shared" si="156"/>
        <v>0</v>
      </c>
      <c r="I2117" s="22">
        <f t="shared" si="155"/>
        <v>0</v>
      </c>
      <c r="M2117" s="2">
        <v>500</v>
      </c>
    </row>
    <row r="2118" spans="8:13" ht="12.75" hidden="1">
      <c r="H2118" s="6">
        <f t="shared" si="156"/>
        <v>0</v>
      </c>
      <c r="I2118" s="22">
        <f t="shared" si="155"/>
        <v>0</v>
      </c>
      <c r="M2118" s="2">
        <v>500</v>
      </c>
    </row>
    <row r="2119" spans="8:13" ht="12.75" hidden="1">
      <c r="H2119" s="6">
        <f t="shared" si="156"/>
        <v>0</v>
      </c>
      <c r="I2119" s="22">
        <f t="shared" si="155"/>
        <v>0</v>
      </c>
      <c r="M2119" s="2">
        <v>500</v>
      </c>
    </row>
    <row r="2120" spans="8:13" ht="12.75" hidden="1">
      <c r="H2120" s="6">
        <f t="shared" si="156"/>
        <v>0</v>
      </c>
      <c r="I2120" s="22">
        <f t="shared" si="155"/>
        <v>0</v>
      </c>
      <c r="M2120" s="2">
        <v>500</v>
      </c>
    </row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/>
    <row r="222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2011-02-25T23:37:51Z</dcterms:modified>
  <cp:category/>
  <cp:version/>
  <cp:contentType/>
  <cp:contentStatus/>
</cp:coreProperties>
</file>